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D:\Documentos\10 Supervisión Sitios\800 sitios\"/>
    </mc:Choice>
  </mc:AlternateContent>
  <xr:revisionPtr revIDLastSave="0" documentId="13_ncr:1_{8C63753E-7DD4-4FE8-8AE9-828B3DC1A66B}" xr6:coauthVersionLast="47" xr6:coauthVersionMax="47" xr10:uidLastSave="{00000000-0000-0000-0000-000000000000}"/>
  <bookViews>
    <workbookView xWindow="-120" yWindow="-120" windowWidth="20730" windowHeight="11760" activeTab="1" xr2:uid="{00000000-000D-0000-FFFF-FFFF00000000}"/>
  </bookViews>
  <sheets>
    <sheet name="Estadísticas" sheetId="11" r:id="rId1"/>
    <sheet name="BD1" sheetId="12" r:id="rId2"/>
    <sheet name="BD2" sheetId="8" r:id="rId3"/>
  </sheets>
  <definedNames>
    <definedName name="_xlnm._FilterDatabase" localSheetId="1" hidden="1">'BD1'!$A$1:$AE$436</definedName>
    <definedName name="_xlnm._FilterDatabase" localSheetId="0" hidden="1">Estadísticas!$V$2:$Y$418</definedName>
  </definedNames>
  <calcPr calcId="181029"/>
  <extLst>
    <ext uri="GoogleSheetsCustomDataVersion2">
      <go:sheetsCustomData xmlns:go="http://customooxmlschemas.google.com/" r:id="rId5" roundtripDataChecksum="u8dYe37Pk0OGidHEuJdFb9a2KoLbNf482CmiFz3bNSU="/>
    </ext>
  </extLst>
</workbook>
</file>

<file path=xl/calcChain.xml><?xml version="1.0" encoding="utf-8"?>
<calcChain xmlns="http://schemas.openxmlformats.org/spreadsheetml/2006/main">
  <c r="Z413" i="8" l="1"/>
  <c r="Z412" i="8"/>
  <c r="AE412" i="8" s="1"/>
  <c r="L413" i="8"/>
  <c r="L412" i="8"/>
  <c r="O412" i="8"/>
  <c r="P412" i="8"/>
  <c r="Q412" i="8"/>
  <c r="O413" i="8"/>
  <c r="P413" i="8"/>
  <c r="Q413" i="8"/>
  <c r="AE413" i="8"/>
  <c r="L413" i="12"/>
  <c r="L412" i="12"/>
  <c r="O412" i="12"/>
  <c r="P412" i="12"/>
  <c r="Q412" i="12"/>
  <c r="AE412" i="12"/>
  <c r="O413" i="12"/>
  <c r="P413" i="12"/>
  <c r="Q413" i="12"/>
  <c r="AE413" i="12"/>
  <c r="Z3" i="8"/>
  <c r="Z4" i="8"/>
  <c r="Z5" i="8"/>
  <c r="Z6" i="8"/>
  <c r="Z7" i="8"/>
  <c r="Z8" i="8"/>
  <c r="Z9" i="8"/>
  <c r="Z10" i="8"/>
  <c r="Z11" i="8"/>
  <c r="Z12" i="8"/>
  <c r="Z13" i="8"/>
  <c r="Z14" i="8"/>
  <c r="Z15" i="8"/>
  <c r="Z16" i="8"/>
  <c r="Z17" i="8"/>
  <c r="Z18" i="8"/>
  <c r="AE18" i="8" s="1"/>
  <c r="X19" i="11" s="1"/>
  <c r="Z19" i="8"/>
  <c r="Z20" i="8"/>
  <c r="Z21" i="8"/>
  <c r="Z22" i="8"/>
  <c r="Z23" i="8"/>
  <c r="Z24" i="8"/>
  <c r="Z25" i="8"/>
  <c r="Z26" i="8"/>
  <c r="AE26" i="8" s="1"/>
  <c r="X25" i="11" s="1"/>
  <c r="Z27" i="8"/>
  <c r="Z28" i="8"/>
  <c r="Z29" i="8"/>
  <c r="Z30" i="8"/>
  <c r="Z31" i="8"/>
  <c r="Z32" i="8"/>
  <c r="Z33" i="8"/>
  <c r="Z34" i="8"/>
  <c r="Z35" i="8"/>
  <c r="Z36" i="8"/>
  <c r="AE36" i="8" s="1"/>
  <c r="X30" i="11" s="1"/>
  <c r="Z37" i="8"/>
  <c r="Z38" i="8"/>
  <c r="Z39" i="8"/>
  <c r="Z40" i="8"/>
  <c r="Z41" i="8"/>
  <c r="Z42" i="8"/>
  <c r="Z43" i="8"/>
  <c r="Z44" i="8"/>
  <c r="Z45" i="8"/>
  <c r="Z46" i="8"/>
  <c r="Z47" i="8"/>
  <c r="Z48" i="8"/>
  <c r="Z49" i="8"/>
  <c r="Z50" i="8"/>
  <c r="Z51" i="8"/>
  <c r="Z52" i="8"/>
  <c r="Z53" i="8"/>
  <c r="Z54" i="8"/>
  <c r="Z55" i="8"/>
  <c r="Z56" i="8"/>
  <c r="Z57" i="8"/>
  <c r="AE57" i="8" s="1"/>
  <c r="X42" i="11" s="1"/>
  <c r="Z58" i="8"/>
  <c r="Z59" i="8"/>
  <c r="Z60" i="8"/>
  <c r="Z61" i="8"/>
  <c r="Z62" i="8"/>
  <c r="Z63" i="8"/>
  <c r="Z64" i="8"/>
  <c r="Z65" i="8"/>
  <c r="Z66" i="8"/>
  <c r="AE66" i="8" s="1"/>
  <c r="X47" i="11" s="1"/>
  <c r="Z67" i="8"/>
  <c r="Z68" i="8"/>
  <c r="Z69" i="8"/>
  <c r="Z70" i="8"/>
  <c r="Z71" i="8"/>
  <c r="Z72" i="8"/>
  <c r="Z73" i="8"/>
  <c r="AE73" i="8" s="1"/>
  <c r="X53" i="11" s="1"/>
  <c r="Z74" i="8"/>
  <c r="Z75" i="8"/>
  <c r="Z76" i="8"/>
  <c r="AE76" i="8" s="1"/>
  <c r="X55" i="11" s="1"/>
  <c r="Z77" i="8"/>
  <c r="Z78" i="8"/>
  <c r="Z79" i="8"/>
  <c r="Z80" i="8"/>
  <c r="Z81" i="8"/>
  <c r="Z82" i="8"/>
  <c r="AE82" i="8" s="1"/>
  <c r="X60" i="11" s="1"/>
  <c r="Z83" i="8"/>
  <c r="Z84" i="8"/>
  <c r="Z85" i="8"/>
  <c r="Z86" i="8"/>
  <c r="Z87" i="8"/>
  <c r="Z88" i="8"/>
  <c r="Z89" i="8"/>
  <c r="Z90" i="8"/>
  <c r="Z91" i="8"/>
  <c r="Z92" i="8"/>
  <c r="Z93" i="8"/>
  <c r="Z94" i="8"/>
  <c r="Z95" i="8"/>
  <c r="Z96" i="8"/>
  <c r="Z97" i="8"/>
  <c r="Z98" i="8"/>
  <c r="AE98" i="8" s="1"/>
  <c r="X67" i="11" s="1"/>
  <c r="Z99" i="8"/>
  <c r="Z100" i="8"/>
  <c r="Z101" i="8"/>
  <c r="Z102" i="8"/>
  <c r="Z103" i="8"/>
  <c r="Z104" i="8"/>
  <c r="Z105" i="8"/>
  <c r="Z106" i="8"/>
  <c r="Z107" i="8"/>
  <c r="AE107" i="8" s="1"/>
  <c r="X74" i="11" s="1"/>
  <c r="Z108" i="8"/>
  <c r="Z109" i="8"/>
  <c r="Z110" i="8"/>
  <c r="Z111" i="8"/>
  <c r="Z112" i="8"/>
  <c r="Z113" i="8"/>
  <c r="Z114" i="8"/>
  <c r="AE114" i="8" s="1"/>
  <c r="X78" i="11" s="1"/>
  <c r="Z115" i="8"/>
  <c r="Z116" i="8"/>
  <c r="Z117" i="8"/>
  <c r="Z118" i="8"/>
  <c r="Z119" i="8"/>
  <c r="Z120" i="8"/>
  <c r="Z121" i="8"/>
  <c r="Z122" i="8"/>
  <c r="AE122" i="8" s="1"/>
  <c r="X82" i="11" s="1"/>
  <c r="Z123" i="8"/>
  <c r="AE123" i="8" s="1"/>
  <c r="X83" i="11" s="1"/>
  <c r="Z124" i="8"/>
  <c r="Z125" i="8"/>
  <c r="Z126" i="8"/>
  <c r="Z127" i="8"/>
  <c r="Z128" i="8"/>
  <c r="Z129" i="8"/>
  <c r="Z130" i="8"/>
  <c r="AE130" i="8" s="1"/>
  <c r="X87" i="11" s="1"/>
  <c r="Z131" i="8"/>
  <c r="AE131" i="8" s="1"/>
  <c r="X88" i="11" s="1"/>
  <c r="Z132" i="8"/>
  <c r="Z133" i="8"/>
  <c r="Z134" i="8"/>
  <c r="Z135" i="8"/>
  <c r="Z136" i="8"/>
  <c r="Z137" i="8"/>
  <c r="Z138" i="8"/>
  <c r="AE138" i="8" s="1"/>
  <c r="X94" i="11" s="1"/>
  <c r="Z139" i="8"/>
  <c r="Z140" i="8"/>
  <c r="Z141" i="8"/>
  <c r="Z142" i="8"/>
  <c r="Z143" i="8"/>
  <c r="Z144" i="8"/>
  <c r="Z145" i="8"/>
  <c r="Z146" i="8"/>
  <c r="Z147" i="8"/>
  <c r="Z148" i="8"/>
  <c r="Z149" i="8"/>
  <c r="Z150" i="8"/>
  <c r="Z151" i="8"/>
  <c r="Z152" i="8"/>
  <c r="Z153" i="8"/>
  <c r="Z154" i="8"/>
  <c r="AE154" i="8" s="1"/>
  <c r="X104" i="11" s="1"/>
  <c r="Z155" i="8"/>
  <c r="Z156" i="8"/>
  <c r="Z157" i="8"/>
  <c r="Z158" i="8"/>
  <c r="Z159" i="8"/>
  <c r="Z160" i="8"/>
  <c r="Z161" i="8"/>
  <c r="Z162" i="8"/>
  <c r="AE162" i="8" s="1"/>
  <c r="X107" i="11" s="1"/>
  <c r="Z163" i="8"/>
  <c r="Z164" i="8"/>
  <c r="Z165" i="8"/>
  <c r="Z166" i="8"/>
  <c r="Z167" i="8"/>
  <c r="Z168" i="8"/>
  <c r="Z169" i="8"/>
  <c r="Z170" i="8"/>
  <c r="Z171" i="8"/>
  <c r="Z172" i="8"/>
  <c r="Z173" i="8"/>
  <c r="Z174" i="8"/>
  <c r="Z175" i="8"/>
  <c r="Z176" i="8"/>
  <c r="Z177" i="8"/>
  <c r="Z178" i="8"/>
  <c r="AE178" i="8" s="1"/>
  <c r="X115" i="11" s="1"/>
  <c r="Z179" i="8"/>
  <c r="Z180" i="8"/>
  <c r="Z181" i="8"/>
  <c r="Z182" i="8"/>
  <c r="Z183" i="8"/>
  <c r="Z184" i="8"/>
  <c r="Z185" i="8"/>
  <c r="AE185" i="8" s="1"/>
  <c r="X119" i="11" s="1"/>
  <c r="Z186" i="8"/>
  <c r="Z187" i="8"/>
  <c r="Z188" i="8"/>
  <c r="Z189" i="8"/>
  <c r="Z190" i="8"/>
  <c r="Z191" i="8"/>
  <c r="Z192" i="8"/>
  <c r="Z193" i="8"/>
  <c r="Z194" i="8"/>
  <c r="Z195" i="8"/>
  <c r="Z196" i="8"/>
  <c r="Z197" i="8"/>
  <c r="Z198" i="8"/>
  <c r="Z199" i="8"/>
  <c r="Z200" i="8"/>
  <c r="Z201" i="8"/>
  <c r="Z202" i="8"/>
  <c r="AE202" i="8" s="1"/>
  <c r="X124" i="11" s="1"/>
  <c r="Z203" i="8"/>
  <c r="Z204" i="8"/>
  <c r="Z205" i="8"/>
  <c r="Z206" i="8"/>
  <c r="Z207" i="8"/>
  <c r="Z208" i="8"/>
  <c r="Z209" i="8"/>
  <c r="Z210" i="8"/>
  <c r="Z211" i="8"/>
  <c r="Z212" i="8"/>
  <c r="Z213" i="8"/>
  <c r="Z214" i="8"/>
  <c r="Z215" i="8"/>
  <c r="Z216" i="8"/>
  <c r="Z217" i="8"/>
  <c r="Z218" i="8"/>
  <c r="AE218" i="8" s="1"/>
  <c r="X131" i="11" s="1"/>
  <c r="Z219" i="8"/>
  <c r="Z220" i="8"/>
  <c r="Z221" i="8"/>
  <c r="Z222" i="8"/>
  <c r="Z223" i="8"/>
  <c r="Z224" i="8"/>
  <c r="Z225" i="8"/>
  <c r="Z226" i="8"/>
  <c r="Z227" i="8"/>
  <c r="AE227" i="8" s="1"/>
  <c r="X138" i="11" s="1"/>
  <c r="Z228" i="8"/>
  <c r="Z229" i="8"/>
  <c r="Z230" i="8"/>
  <c r="Z231" i="8"/>
  <c r="Z232" i="8"/>
  <c r="Z233" i="8"/>
  <c r="Z234" i="8"/>
  <c r="Z235" i="8"/>
  <c r="AE235" i="8" s="1"/>
  <c r="X143" i="11" s="1"/>
  <c r="Z236" i="8"/>
  <c r="Z237" i="8"/>
  <c r="Z238" i="8"/>
  <c r="Z239" i="8"/>
  <c r="Z240" i="8"/>
  <c r="Z241" i="8"/>
  <c r="Z242" i="8"/>
  <c r="AE242" i="8" s="1"/>
  <c r="X147" i="11" s="1"/>
  <c r="Z243" i="8"/>
  <c r="AE243" i="8" s="1"/>
  <c r="X148" i="11" s="1"/>
  <c r="Z244" i="8"/>
  <c r="Z245" i="8"/>
  <c r="Z246" i="8"/>
  <c r="Z247" i="8"/>
  <c r="Z248" i="8"/>
  <c r="Z249" i="8"/>
  <c r="Z250" i="8"/>
  <c r="AE250" i="8" s="1"/>
  <c r="X152" i="11" s="1"/>
  <c r="Z251" i="8"/>
  <c r="Z252" i="8"/>
  <c r="Z253" i="8"/>
  <c r="Z254" i="8"/>
  <c r="Z255" i="8"/>
  <c r="Z256" i="8"/>
  <c r="Z257" i="8"/>
  <c r="Z258" i="8"/>
  <c r="AE258" i="8" s="1"/>
  <c r="X154" i="11" s="1"/>
  <c r="Z259" i="8"/>
  <c r="Z260" i="8"/>
  <c r="Z261" i="8"/>
  <c r="Z262" i="8"/>
  <c r="Z263" i="8"/>
  <c r="Z264" i="8"/>
  <c r="Z265" i="8"/>
  <c r="Z266" i="8"/>
  <c r="Z267" i="8"/>
  <c r="Z268" i="8"/>
  <c r="Z269" i="8"/>
  <c r="Z270" i="8"/>
  <c r="Z271" i="8"/>
  <c r="Z272" i="8"/>
  <c r="Z273" i="8"/>
  <c r="Z274" i="8"/>
  <c r="AE274" i="8" s="1"/>
  <c r="X160" i="11" s="1"/>
  <c r="Z275" i="8"/>
  <c r="Z276" i="8"/>
  <c r="Z277" i="8"/>
  <c r="Z278" i="8"/>
  <c r="Z279" i="8"/>
  <c r="Z280" i="8"/>
  <c r="Z281" i="8"/>
  <c r="Z282" i="8"/>
  <c r="Z283" i="8"/>
  <c r="Z284" i="8"/>
  <c r="Z285" i="8"/>
  <c r="Z286" i="8"/>
  <c r="Z287" i="8"/>
  <c r="Z288" i="8"/>
  <c r="Z289" i="8"/>
  <c r="Z290" i="8"/>
  <c r="Z291" i="8"/>
  <c r="Z292" i="8"/>
  <c r="Z293" i="8"/>
  <c r="Z294" i="8"/>
  <c r="Z295" i="8"/>
  <c r="Z296" i="8"/>
  <c r="Z297" i="8"/>
  <c r="Z298" i="8"/>
  <c r="Z299" i="8"/>
  <c r="Z300" i="8"/>
  <c r="Z301" i="8"/>
  <c r="Z302" i="8"/>
  <c r="Z303" i="8"/>
  <c r="Z304" i="8"/>
  <c r="Z305" i="8"/>
  <c r="Z306" i="8"/>
  <c r="Z307" i="8"/>
  <c r="Z308" i="8"/>
  <c r="Z309" i="8"/>
  <c r="Z310" i="8"/>
  <c r="Z311" i="8"/>
  <c r="Z312" i="8"/>
  <c r="Z313" i="8"/>
  <c r="Z314" i="8"/>
  <c r="Z315" i="8"/>
  <c r="Z316" i="8"/>
  <c r="Z317" i="8"/>
  <c r="Z318" i="8"/>
  <c r="Z319" i="8"/>
  <c r="Z320" i="8"/>
  <c r="Z321" i="8"/>
  <c r="Z322" i="8"/>
  <c r="Z323" i="8"/>
  <c r="Z324" i="8"/>
  <c r="Z325" i="8"/>
  <c r="Z326" i="8"/>
  <c r="Z327" i="8"/>
  <c r="Z328" i="8"/>
  <c r="Z329" i="8"/>
  <c r="Z330" i="8"/>
  <c r="Z331" i="8"/>
  <c r="Z332" i="8"/>
  <c r="Z333" i="8"/>
  <c r="Z334" i="8"/>
  <c r="Z335" i="8"/>
  <c r="Z336" i="8"/>
  <c r="Z337" i="8"/>
  <c r="Z338" i="8"/>
  <c r="AE338" i="8" s="1"/>
  <c r="X170" i="11" s="1"/>
  <c r="Z339" i="8"/>
  <c r="Z340" i="8"/>
  <c r="AE340" i="8" s="1"/>
  <c r="X171" i="11" s="1"/>
  <c r="Z341" i="8"/>
  <c r="Z342" i="8"/>
  <c r="Z343" i="8"/>
  <c r="Z344" i="8"/>
  <c r="Z345" i="8"/>
  <c r="Z346" i="8"/>
  <c r="Z347" i="8"/>
  <c r="AE347" i="8" s="1"/>
  <c r="X175" i="11" s="1"/>
  <c r="Z348" i="8"/>
  <c r="Z349" i="8"/>
  <c r="Z350" i="8"/>
  <c r="Z351" i="8"/>
  <c r="Z352" i="8"/>
  <c r="Z353" i="8"/>
  <c r="Z354" i="8"/>
  <c r="AE354" i="8" s="1"/>
  <c r="X179" i="11" s="1"/>
  <c r="Z355" i="8"/>
  <c r="AE355" i="8" s="1"/>
  <c r="X180" i="11" s="1"/>
  <c r="Z356" i="8"/>
  <c r="Z357" i="8"/>
  <c r="Z358" i="8"/>
  <c r="Z359" i="8"/>
  <c r="Z360" i="8"/>
  <c r="Z361" i="8"/>
  <c r="Z362" i="8"/>
  <c r="AE362" i="8" s="1"/>
  <c r="X185" i="11" s="1"/>
  <c r="Z363" i="8"/>
  <c r="AE363" i="8" s="1"/>
  <c r="X186" i="11" s="1"/>
  <c r="Z364" i="8"/>
  <c r="Z365" i="8"/>
  <c r="Z366" i="8"/>
  <c r="Z367" i="8"/>
  <c r="Z368" i="8"/>
  <c r="Z369" i="8"/>
  <c r="Z370" i="8"/>
  <c r="Z371" i="8"/>
  <c r="Z372" i="8"/>
  <c r="Z373" i="8"/>
  <c r="Z374" i="8"/>
  <c r="Z375" i="8"/>
  <c r="Z376" i="8"/>
  <c r="Z377" i="8"/>
  <c r="Z378" i="8"/>
  <c r="AE378" i="8" s="1"/>
  <c r="X194" i="11" s="1"/>
  <c r="Z379" i="8"/>
  <c r="AE379" i="8" s="1"/>
  <c r="X195" i="11" s="1"/>
  <c r="Z380" i="8"/>
  <c r="Z381" i="8"/>
  <c r="Z382" i="8"/>
  <c r="Z383" i="8"/>
  <c r="Z384" i="8"/>
  <c r="Z385" i="8"/>
  <c r="Z386" i="8"/>
  <c r="Z387" i="8"/>
  <c r="Z388" i="8"/>
  <c r="Z389" i="8"/>
  <c r="Z390" i="8"/>
  <c r="Z391" i="8"/>
  <c r="Z392" i="8"/>
  <c r="Z393" i="8"/>
  <c r="Z394" i="8"/>
  <c r="Z395" i="8"/>
  <c r="Z396" i="8"/>
  <c r="Z397" i="8"/>
  <c r="Z398" i="8"/>
  <c r="Z399" i="8"/>
  <c r="Z400" i="8"/>
  <c r="Z401" i="8"/>
  <c r="Z402" i="8"/>
  <c r="Z403" i="8"/>
  <c r="AE403" i="8" s="1"/>
  <c r="X203" i="11" s="1"/>
  <c r="Z404" i="8"/>
  <c r="Z405" i="8"/>
  <c r="Z406" i="8"/>
  <c r="Z407" i="8"/>
  <c r="Z408" i="8"/>
  <c r="Z409" i="8"/>
  <c r="Z410" i="8"/>
  <c r="Z411" i="8"/>
  <c r="Z414" i="8"/>
  <c r="Z415" i="8"/>
  <c r="Z416" i="8"/>
  <c r="Z417" i="8"/>
  <c r="Z418" i="8"/>
  <c r="Z419" i="8"/>
  <c r="Z420" i="8"/>
  <c r="AE420" i="8" s="1"/>
  <c r="X211" i="11" s="1"/>
  <c r="Z421" i="8"/>
  <c r="Z422" i="8"/>
  <c r="Z423" i="8"/>
  <c r="Z424" i="8"/>
  <c r="Z425" i="8"/>
  <c r="Z426" i="8"/>
  <c r="Z427" i="8"/>
  <c r="Z428" i="8"/>
  <c r="AE428" i="8" s="1"/>
  <c r="X213" i="11" s="1"/>
  <c r="Z429" i="8"/>
  <c r="Z430" i="8"/>
  <c r="Z431" i="8"/>
  <c r="Z432" i="8"/>
  <c r="Z433" i="8"/>
  <c r="Z434" i="8"/>
  <c r="Z435" i="8"/>
  <c r="AE435" i="8" s="1"/>
  <c r="X216" i="11" s="1"/>
  <c r="Z436" i="8"/>
  <c r="AE436" i="8" s="1"/>
  <c r="X217" i="11" s="1"/>
  <c r="Z437" i="8"/>
  <c r="AE437" i="8" s="1"/>
  <c r="X218" i="11" s="1"/>
  <c r="Z438" i="8"/>
  <c r="Z439" i="8"/>
  <c r="Z440" i="8"/>
  <c r="Z441" i="8"/>
  <c r="Z442" i="8"/>
  <c r="Z443" i="8"/>
  <c r="Z444" i="8"/>
  <c r="Z445" i="8"/>
  <c r="AE445" i="8" s="1"/>
  <c r="X226" i="11" s="1"/>
  <c r="Z446" i="8"/>
  <c r="Z447" i="8"/>
  <c r="Z448" i="8"/>
  <c r="Z449" i="8"/>
  <c r="Z450" i="8"/>
  <c r="Z451" i="8"/>
  <c r="Z452" i="8"/>
  <c r="AE452" i="8" s="1"/>
  <c r="X233" i="11" s="1"/>
  <c r="Z453" i="8"/>
  <c r="Z454" i="8"/>
  <c r="Z455" i="8"/>
  <c r="Z456" i="8"/>
  <c r="Z457" i="8"/>
  <c r="Z458" i="8"/>
  <c r="Z459" i="8"/>
  <c r="Z460" i="8"/>
  <c r="Z461" i="8"/>
  <c r="Z462" i="8"/>
  <c r="Z463" i="8"/>
  <c r="Z464" i="8"/>
  <c r="Z465" i="8"/>
  <c r="Z466" i="8"/>
  <c r="Z467" i="8"/>
  <c r="Z468" i="8"/>
  <c r="AE468" i="8" s="1"/>
  <c r="X239" i="11" s="1"/>
  <c r="Z469" i="8"/>
  <c r="Z470" i="8"/>
  <c r="Z471" i="8"/>
  <c r="Z472" i="8"/>
  <c r="Z473" i="8"/>
  <c r="Z474" i="8"/>
  <c r="Z475" i="8"/>
  <c r="Z476" i="8"/>
  <c r="Z477" i="8"/>
  <c r="Z478" i="8"/>
  <c r="Z479" i="8"/>
  <c r="Z480" i="8"/>
  <c r="Z481" i="8"/>
  <c r="Z482" i="8"/>
  <c r="Z483" i="8"/>
  <c r="Z484" i="8"/>
  <c r="Z485" i="8"/>
  <c r="Z486" i="8"/>
  <c r="Z487" i="8"/>
  <c r="Z488" i="8"/>
  <c r="Z489" i="8"/>
  <c r="Z490" i="8"/>
  <c r="Z491" i="8"/>
  <c r="Z492" i="8"/>
  <c r="AE492" i="8" s="1"/>
  <c r="X249" i="11" s="1"/>
  <c r="Z493" i="8"/>
  <c r="AE493" i="8" s="1"/>
  <c r="X250" i="11" s="1"/>
  <c r="Z494" i="8"/>
  <c r="Z495" i="8"/>
  <c r="Z496" i="8"/>
  <c r="Z497" i="8"/>
  <c r="Z498" i="8"/>
  <c r="Z499" i="8"/>
  <c r="Z500" i="8"/>
  <c r="Z501" i="8"/>
  <c r="AE501" i="8" s="1"/>
  <c r="X255" i="11" s="1"/>
  <c r="Z502" i="8"/>
  <c r="Z503" i="8"/>
  <c r="Z504" i="8"/>
  <c r="Z505" i="8"/>
  <c r="Z506" i="8"/>
  <c r="Z507" i="8"/>
  <c r="Z508" i="8"/>
  <c r="Z509" i="8"/>
  <c r="Z510" i="8"/>
  <c r="Z511" i="8"/>
  <c r="Z512" i="8"/>
  <c r="Z513" i="8"/>
  <c r="Z514" i="8"/>
  <c r="Z515" i="8"/>
  <c r="Z516" i="8"/>
  <c r="AE516" i="8" s="1"/>
  <c r="X263" i="11" s="1"/>
  <c r="Z517" i="8"/>
  <c r="Z518" i="8"/>
  <c r="Z519" i="8"/>
  <c r="Z520" i="8"/>
  <c r="Z521" i="8"/>
  <c r="Z522" i="8"/>
  <c r="Z523" i="8"/>
  <c r="Z524" i="8"/>
  <c r="Z525" i="8"/>
  <c r="Z526" i="8"/>
  <c r="Z527" i="8"/>
  <c r="Z528" i="8"/>
  <c r="Z529" i="8"/>
  <c r="Z530" i="8"/>
  <c r="Z531" i="8"/>
  <c r="Z532" i="8"/>
  <c r="Z533" i="8"/>
  <c r="Z534" i="8"/>
  <c r="Z535" i="8"/>
  <c r="Z536" i="8"/>
  <c r="Z537" i="8"/>
  <c r="Z538" i="8"/>
  <c r="Z539" i="8"/>
  <c r="Z540" i="8"/>
  <c r="Z541" i="8"/>
  <c r="Z542" i="8"/>
  <c r="Z543" i="8"/>
  <c r="Z544" i="8"/>
  <c r="Z545" i="8"/>
  <c r="Z546" i="8"/>
  <c r="Z547" i="8"/>
  <c r="Z548" i="8"/>
  <c r="Z549" i="8"/>
  <c r="Z550" i="8"/>
  <c r="Z551" i="8"/>
  <c r="Z552" i="8"/>
  <c r="Z553" i="8"/>
  <c r="Z554" i="8"/>
  <c r="Z555" i="8"/>
  <c r="Z556" i="8"/>
  <c r="Z557" i="8"/>
  <c r="Z558" i="8"/>
  <c r="Z559" i="8"/>
  <c r="Z560" i="8"/>
  <c r="Z561" i="8"/>
  <c r="Z562" i="8"/>
  <c r="Z563" i="8"/>
  <c r="Z564" i="8"/>
  <c r="Z565" i="8"/>
  <c r="Z566" i="8"/>
  <c r="Z567" i="8"/>
  <c r="Z568" i="8"/>
  <c r="Z569" i="8"/>
  <c r="Z570" i="8"/>
  <c r="Z571" i="8"/>
  <c r="Z572" i="8"/>
  <c r="Z573" i="8"/>
  <c r="Z574" i="8"/>
  <c r="Z575" i="8"/>
  <c r="Z576" i="8"/>
  <c r="Z577" i="8"/>
  <c r="Z578" i="8"/>
  <c r="Z579" i="8"/>
  <c r="Z580" i="8"/>
  <c r="Z581" i="8"/>
  <c r="Z582" i="8"/>
  <c r="Z583" i="8"/>
  <c r="Z584" i="8"/>
  <c r="Z585" i="8"/>
  <c r="Z586" i="8"/>
  <c r="Z587" i="8"/>
  <c r="Z588" i="8"/>
  <c r="Z589" i="8"/>
  <c r="Z590" i="8"/>
  <c r="Z591" i="8"/>
  <c r="Z592" i="8"/>
  <c r="Z593" i="8"/>
  <c r="Z594" i="8"/>
  <c r="Z595" i="8"/>
  <c r="Z596" i="8"/>
  <c r="Z597" i="8"/>
  <c r="Z598" i="8"/>
  <c r="Z599" i="8"/>
  <c r="Z600" i="8"/>
  <c r="Z601" i="8"/>
  <c r="Z602" i="8"/>
  <c r="Z603" i="8"/>
  <c r="Z604" i="8"/>
  <c r="Z605" i="8"/>
  <c r="Z606" i="8"/>
  <c r="Z607" i="8"/>
  <c r="Z608" i="8"/>
  <c r="Z609" i="8"/>
  <c r="Z610" i="8"/>
  <c r="Z611" i="8"/>
  <c r="Z612" i="8"/>
  <c r="Z613" i="8"/>
  <c r="Z614" i="8"/>
  <c r="Z615" i="8"/>
  <c r="Z616" i="8"/>
  <c r="Z617" i="8"/>
  <c r="Z618" i="8"/>
  <c r="Z619" i="8"/>
  <c r="Z620" i="8"/>
  <c r="Z621" i="8"/>
  <c r="Z622" i="8"/>
  <c r="Z623" i="8"/>
  <c r="Z624" i="8"/>
  <c r="Z625" i="8"/>
  <c r="Z626" i="8"/>
  <c r="Z627" i="8"/>
  <c r="Z628" i="8"/>
  <c r="Z629" i="8"/>
  <c r="Z630" i="8"/>
  <c r="Z631" i="8"/>
  <c r="Z632" i="8"/>
  <c r="Z633" i="8"/>
  <c r="Z634" i="8"/>
  <c r="Z635" i="8"/>
  <c r="Z636" i="8"/>
  <c r="Z637" i="8"/>
  <c r="Z638" i="8"/>
  <c r="Z639" i="8"/>
  <c r="Z640" i="8"/>
  <c r="Z641" i="8"/>
  <c r="Z642" i="8"/>
  <c r="Z643" i="8"/>
  <c r="Z644" i="8"/>
  <c r="Z645" i="8"/>
  <c r="Z646" i="8"/>
  <c r="Z647" i="8"/>
  <c r="Z648" i="8"/>
  <c r="Z649" i="8"/>
  <c r="Z650" i="8"/>
  <c r="Z651" i="8"/>
  <c r="Z652" i="8"/>
  <c r="Z653" i="8"/>
  <c r="Z654" i="8"/>
  <c r="Z655" i="8"/>
  <c r="Z656" i="8"/>
  <c r="Z657" i="8"/>
  <c r="Z658" i="8"/>
  <c r="Z659" i="8"/>
  <c r="Z660" i="8"/>
  <c r="Z661" i="8"/>
  <c r="Z662" i="8"/>
  <c r="Z663" i="8"/>
  <c r="Z664" i="8"/>
  <c r="Z665" i="8"/>
  <c r="Z666" i="8"/>
  <c r="Z667" i="8"/>
  <c r="Z668" i="8"/>
  <c r="AE668" i="8" s="1"/>
  <c r="X286" i="11" s="1"/>
  <c r="Z669" i="8"/>
  <c r="AE669" i="8" s="1"/>
  <c r="X287" i="11" s="1"/>
  <c r="Z670" i="8"/>
  <c r="Z671" i="8"/>
  <c r="Z672" i="8"/>
  <c r="Z673" i="8"/>
  <c r="Z674" i="8"/>
  <c r="Z675" i="8"/>
  <c r="Z676" i="8"/>
  <c r="Z677" i="8"/>
  <c r="Z678" i="8"/>
  <c r="Z679" i="8"/>
  <c r="Z680" i="8"/>
  <c r="Z681" i="8"/>
  <c r="Z682" i="8"/>
  <c r="Z683" i="8"/>
  <c r="Z684" i="8"/>
  <c r="Z685" i="8"/>
  <c r="Z686" i="8"/>
  <c r="Z687" i="8"/>
  <c r="Z688" i="8"/>
  <c r="Z689" i="8"/>
  <c r="Z690" i="8"/>
  <c r="Z691" i="8"/>
  <c r="Z692" i="8"/>
  <c r="Z693" i="8"/>
  <c r="Z694" i="8"/>
  <c r="Z695" i="8"/>
  <c r="Z696" i="8"/>
  <c r="Z697" i="8"/>
  <c r="Z698" i="8"/>
  <c r="Z699" i="8"/>
  <c r="Z700" i="8"/>
  <c r="Z701" i="8"/>
  <c r="Z702" i="8"/>
  <c r="Z703" i="8"/>
  <c r="Z704" i="8"/>
  <c r="Z705" i="8"/>
  <c r="Z706" i="8"/>
  <c r="Z707" i="8"/>
  <c r="Z708" i="8"/>
  <c r="Z709" i="8"/>
  <c r="AE709" i="8" s="1"/>
  <c r="X295" i="11" s="1"/>
  <c r="Z710" i="8"/>
  <c r="Z711" i="8"/>
  <c r="Z712" i="8"/>
  <c r="Z713" i="8"/>
  <c r="Z714" i="8"/>
  <c r="Z715" i="8"/>
  <c r="Z716" i="8"/>
  <c r="AE716" i="8" s="1"/>
  <c r="X302" i="11" s="1"/>
  <c r="Z717" i="8"/>
  <c r="Z718" i="8"/>
  <c r="Z719" i="8"/>
  <c r="Z720" i="8"/>
  <c r="Z721" i="8"/>
  <c r="Z722" i="8"/>
  <c r="Z723" i="8"/>
  <c r="Z724" i="8"/>
  <c r="AE724" i="8" s="1"/>
  <c r="X310" i="11" s="1"/>
  <c r="Z725" i="8"/>
  <c r="Z726" i="8"/>
  <c r="Z727" i="8"/>
  <c r="Z728" i="8"/>
  <c r="Z729" i="8"/>
  <c r="Z730" i="8"/>
  <c r="Z731" i="8"/>
  <c r="Z732" i="8"/>
  <c r="Z733" i="8"/>
  <c r="Z734" i="8"/>
  <c r="Z735" i="8"/>
  <c r="Z736" i="8"/>
  <c r="Z737" i="8"/>
  <c r="Z738" i="8"/>
  <c r="Z739" i="8"/>
  <c r="Z740" i="8"/>
  <c r="Z741" i="8"/>
  <c r="Z742" i="8"/>
  <c r="Z743" i="8"/>
  <c r="Z744" i="8"/>
  <c r="Z745" i="8"/>
  <c r="Z746" i="8"/>
  <c r="Z747" i="8"/>
  <c r="Z748" i="8"/>
  <c r="Z749" i="8"/>
  <c r="Z750" i="8"/>
  <c r="Z751" i="8"/>
  <c r="Z752" i="8"/>
  <c r="Z753" i="8"/>
  <c r="Z754" i="8"/>
  <c r="Z755" i="8"/>
  <c r="Z756" i="8"/>
  <c r="Z757" i="8"/>
  <c r="Z758" i="8"/>
  <c r="Z759" i="8"/>
  <c r="Z760" i="8"/>
  <c r="Z761" i="8"/>
  <c r="Z762" i="8"/>
  <c r="Z763" i="8"/>
  <c r="Z764" i="8"/>
  <c r="Z765" i="8"/>
  <c r="Z766" i="8"/>
  <c r="Z767" i="8"/>
  <c r="Z768" i="8"/>
  <c r="Z769" i="8"/>
  <c r="Z770" i="8"/>
  <c r="Z771" i="8"/>
  <c r="Z772" i="8"/>
  <c r="Z773" i="8"/>
  <c r="Z774" i="8"/>
  <c r="Z775" i="8"/>
  <c r="Z776" i="8"/>
  <c r="Z777" i="8"/>
  <c r="Z778" i="8"/>
  <c r="Z779" i="8"/>
  <c r="Z780" i="8"/>
  <c r="Z781" i="8"/>
  <c r="Z782" i="8"/>
  <c r="Z783" i="8"/>
  <c r="Z784" i="8"/>
  <c r="Z785" i="8"/>
  <c r="Z786" i="8"/>
  <c r="Z787" i="8"/>
  <c r="Z788" i="8"/>
  <c r="Z789" i="8"/>
  <c r="AE789" i="8" s="1"/>
  <c r="X322" i="11" s="1"/>
  <c r="Z790" i="8"/>
  <c r="Z791" i="8"/>
  <c r="Z792" i="8"/>
  <c r="Z793" i="8"/>
  <c r="Z794" i="8"/>
  <c r="Z795" i="8"/>
  <c r="Z796" i="8"/>
  <c r="Z797" i="8"/>
  <c r="Z798" i="8"/>
  <c r="Z799" i="8"/>
  <c r="Z800" i="8"/>
  <c r="Z801" i="8"/>
  <c r="Z802" i="8"/>
  <c r="Z803" i="8"/>
  <c r="Z804" i="8"/>
  <c r="AE804" i="8" s="1"/>
  <c r="X327" i="11" s="1"/>
  <c r="Z805" i="8"/>
  <c r="Z806" i="8"/>
  <c r="Z807" i="8"/>
  <c r="Z808" i="8"/>
  <c r="Z809" i="8"/>
  <c r="Z810" i="8"/>
  <c r="Z811" i="8"/>
  <c r="Z812" i="8"/>
  <c r="Z813" i="8"/>
  <c r="Z814" i="8"/>
  <c r="Z815" i="8"/>
  <c r="Z816" i="8"/>
  <c r="Z817" i="8"/>
  <c r="Z818" i="8"/>
  <c r="Z819" i="8"/>
  <c r="Z820" i="8"/>
  <c r="Z821" i="8"/>
  <c r="Z822" i="8"/>
  <c r="Z823" i="8"/>
  <c r="Z824" i="8"/>
  <c r="Z825" i="8"/>
  <c r="Z826" i="8"/>
  <c r="Z827" i="8"/>
  <c r="Z828" i="8"/>
  <c r="Z829" i="8"/>
  <c r="Z830" i="8"/>
  <c r="Z831" i="8"/>
  <c r="Z832" i="8"/>
  <c r="Z833" i="8"/>
  <c r="Z834" i="8"/>
  <c r="Z835" i="8"/>
  <c r="Z836" i="8"/>
  <c r="Z837" i="8"/>
  <c r="Z838" i="8"/>
  <c r="Z839" i="8"/>
  <c r="Z840" i="8"/>
  <c r="Z841" i="8"/>
  <c r="Z842" i="8"/>
  <c r="Z843" i="8"/>
  <c r="Z844" i="8"/>
  <c r="Z845" i="8"/>
  <c r="Z846" i="8"/>
  <c r="Z847" i="8"/>
  <c r="Z848" i="8"/>
  <c r="Z849" i="8"/>
  <c r="Z850" i="8"/>
  <c r="Z851" i="8"/>
  <c r="Z852" i="8"/>
  <c r="Z853" i="8"/>
  <c r="Z854" i="8"/>
  <c r="Z855" i="8"/>
  <c r="Z856" i="8"/>
  <c r="Z857" i="8"/>
  <c r="Z858" i="8"/>
  <c r="Z859" i="8"/>
  <c r="Z860" i="8"/>
  <c r="AE860" i="8" s="1"/>
  <c r="X331" i="11" s="1"/>
  <c r="Z861" i="8"/>
  <c r="AE861" i="8" s="1"/>
  <c r="X332" i="11" s="1"/>
  <c r="Z862" i="8"/>
  <c r="Z863" i="8"/>
  <c r="Z864" i="8"/>
  <c r="Z865" i="8"/>
  <c r="Z866" i="8"/>
  <c r="Z867" i="8"/>
  <c r="Z868" i="8"/>
  <c r="Z869" i="8"/>
  <c r="Z870" i="8"/>
  <c r="Z871" i="8"/>
  <c r="Z872" i="8"/>
  <c r="Z873" i="8"/>
  <c r="Z874" i="8"/>
  <c r="Z875" i="8"/>
  <c r="Z876" i="8"/>
  <c r="Z877" i="8"/>
  <c r="Z878" i="8"/>
  <c r="Z879" i="8"/>
  <c r="Z880" i="8"/>
  <c r="Z881" i="8"/>
  <c r="Z882" i="8"/>
  <c r="Z883" i="8"/>
  <c r="Z884" i="8"/>
  <c r="AE884" i="8" s="1"/>
  <c r="X338" i="11" s="1"/>
  <c r="Z885" i="8"/>
  <c r="Z886" i="8"/>
  <c r="Z887" i="8"/>
  <c r="Z888" i="8"/>
  <c r="Z889" i="8"/>
  <c r="Z890" i="8"/>
  <c r="Z891" i="8"/>
  <c r="Z892" i="8"/>
  <c r="Z893" i="8"/>
  <c r="Z894" i="8"/>
  <c r="Z895" i="8"/>
  <c r="Z896" i="8"/>
  <c r="Z897" i="8"/>
  <c r="Z898" i="8"/>
  <c r="Z899" i="8"/>
  <c r="Z900" i="8"/>
  <c r="Z901" i="8"/>
  <c r="Z902" i="8"/>
  <c r="Z903" i="8"/>
  <c r="Z904" i="8"/>
  <c r="Z905" i="8"/>
  <c r="Z906" i="8"/>
  <c r="Z907" i="8"/>
  <c r="Z908" i="8"/>
  <c r="Z909" i="8"/>
  <c r="AE909" i="8" s="1"/>
  <c r="X348" i="11" s="1"/>
  <c r="Z910" i="8"/>
  <c r="Z911" i="8"/>
  <c r="Z912" i="8"/>
  <c r="Z913" i="8"/>
  <c r="Z914" i="8"/>
  <c r="Z915" i="8"/>
  <c r="Z916" i="8"/>
  <c r="AE916" i="8" s="1"/>
  <c r="X350" i="11" s="1"/>
  <c r="Z917" i="8"/>
  <c r="Z918" i="8"/>
  <c r="Z919" i="8"/>
  <c r="Z920" i="8"/>
  <c r="Z921" i="8"/>
  <c r="Z922" i="8"/>
  <c r="Z923" i="8"/>
  <c r="Z924" i="8"/>
  <c r="AE924" i="8" s="1"/>
  <c r="X352" i="11" s="1"/>
  <c r="Z925" i="8"/>
  <c r="Z926" i="8"/>
  <c r="Z927" i="8"/>
  <c r="Z928" i="8"/>
  <c r="Z929" i="8"/>
  <c r="Z930" i="8"/>
  <c r="Z931" i="8"/>
  <c r="Z932" i="8"/>
  <c r="Z933" i="8"/>
  <c r="Z934" i="8"/>
  <c r="Z935" i="8"/>
  <c r="Z936" i="8"/>
  <c r="Z937" i="8"/>
  <c r="Z938" i="8"/>
  <c r="Z939" i="8"/>
  <c r="Z940" i="8"/>
  <c r="Z941" i="8"/>
  <c r="Z942" i="8"/>
  <c r="Z943" i="8"/>
  <c r="Z944" i="8"/>
  <c r="Z945" i="8"/>
  <c r="Z946" i="8"/>
  <c r="Z947" i="8"/>
  <c r="Z948" i="8"/>
  <c r="Z949" i="8"/>
  <c r="Z950" i="8"/>
  <c r="Z951" i="8"/>
  <c r="Z952" i="8"/>
  <c r="Z953" i="8"/>
  <c r="Z954" i="8"/>
  <c r="Z955" i="8"/>
  <c r="Z956" i="8"/>
  <c r="AE956" i="8" s="1"/>
  <c r="X358" i="11" s="1"/>
  <c r="Z957" i="8"/>
  <c r="Z958" i="8"/>
  <c r="Z959" i="8"/>
  <c r="Z960" i="8"/>
  <c r="Z961" i="8"/>
  <c r="Z962" i="8"/>
  <c r="Z963" i="8"/>
  <c r="Z964" i="8"/>
  <c r="Z965" i="8"/>
  <c r="Z966" i="8"/>
  <c r="Z967" i="8"/>
  <c r="Z968" i="8"/>
  <c r="Z969" i="8"/>
  <c r="Z970" i="8"/>
  <c r="Z971" i="8"/>
  <c r="Z972" i="8"/>
  <c r="Z973" i="8"/>
  <c r="Z974" i="8"/>
  <c r="Z975" i="8"/>
  <c r="Z976" i="8"/>
  <c r="Z977" i="8"/>
  <c r="Z978" i="8"/>
  <c r="Z979" i="8"/>
  <c r="Z980" i="8"/>
  <c r="Z981" i="8"/>
  <c r="Z982" i="8"/>
  <c r="Z983" i="8"/>
  <c r="Z984" i="8"/>
  <c r="Z985" i="8"/>
  <c r="Z986" i="8"/>
  <c r="Z987" i="8"/>
  <c r="Z988" i="8"/>
  <c r="Z989" i="8"/>
  <c r="Z990" i="8"/>
  <c r="Z991" i="8"/>
  <c r="Z992" i="8"/>
  <c r="Z993" i="8"/>
  <c r="Z994" i="8"/>
  <c r="Z995" i="8"/>
  <c r="Z996" i="8"/>
  <c r="Z997" i="8"/>
  <c r="Z998" i="8"/>
  <c r="Z999" i="8"/>
  <c r="AE999" i="8" s="1"/>
  <c r="X369" i="11" s="1"/>
  <c r="Z1000" i="8"/>
  <c r="Z1001" i="8"/>
  <c r="Z1002" i="8"/>
  <c r="Z1003" i="8"/>
  <c r="Z1004" i="8"/>
  <c r="Z1005" i="8"/>
  <c r="Z1006" i="8"/>
  <c r="Z1007" i="8"/>
  <c r="Z1008" i="8"/>
  <c r="Z1009" i="8"/>
  <c r="Z1010" i="8"/>
  <c r="Z1011" i="8"/>
  <c r="Z1012" i="8"/>
  <c r="Z1013" i="8"/>
  <c r="Z1014" i="8"/>
  <c r="Z1015" i="8"/>
  <c r="Z1016" i="8"/>
  <c r="Z1017" i="8"/>
  <c r="Z1018" i="8"/>
  <c r="Z1019" i="8"/>
  <c r="Z1020" i="8"/>
  <c r="Z1021" i="8"/>
  <c r="Z1022" i="8"/>
  <c r="Z1023" i="8"/>
  <c r="Z1024" i="8"/>
  <c r="Z1025" i="8"/>
  <c r="Z1026" i="8"/>
  <c r="Z1027" i="8"/>
  <c r="Z1028" i="8"/>
  <c r="Z1029" i="8"/>
  <c r="Z1030" i="8"/>
  <c r="Z1031" i="8"/>
  <c r="Z1032" i="8"/>
  <c r="Z1033" i="8"/>
  <c r="Z1034" i="8"/>
  <c r="Z1035" i="8"/>
  <c r="Z1036" i="8"/>
  <c r="Z1037" i="8"/>
  <c r="Z1038" i="8"/>
  <c r="Z1039" i="8"/>
  <c r="Z1040" i="8"/>
  <c r="Z1041" i="8"/>
  <c r="Z1042" i="8"/>
  <c r="Z1043" i="8"/>
  <c r="Z1044" i="8"/>
  <c r="Z1045" i="8"/>
  <c r="Z1046" i="8"/>
  <c r="Z1047" i="8"/>
  <c r="Z1048" i="8"/>
  <c r="Z1049" i="8"/>
  <c r="Z1050" i="8"/>
  <c r="Z1051" i="8"/>
  <c r="Z1052" i="8"/>
  <c r="Z1053" i="8"/>
  <c r="Z1054" i="8"/>
  <c r="Z1055" i="8"/>
  <c r="Z1056" i="8"/>
  <c r="Z1057" i="8"/>
  <c r="Z1058" i="8"/>
  <c r="Z1059" i="8"/>
  <c r="Z1060" i="8"/>
  <c r="Z1061" i="8"/>
  <c r="Z1062" i="8"/>
  <c r="Z1063" i="8"/>
  <c r="Z1064" i="8"/>
  <c r="Z1065" i="8"/>
  <c r="Z1066" i="8"/>
  <c r="Z1067" i="8"/>
  <c r="Z1068" i="8"/>
  <c r="Z1069" i="8"/>
  <c r="Z1070" i="8"/>
  <c r="Z1071" i="8"/>
  <c r="Z1072" i="8"/>
  <c r="Z1073" i="8"/>
  <c r="Z1074" i="8"/>
  <c r="Z1075" i="8"/>
  <c r="Z1076" i="8"/>
  <c r="Z1077" i="8"/>
  <c r="Z1078" i="8"/>
  <c r="Z1079" i="8"/>
  <c r="Z1080" i="8"/>
  <c r="Z1081" i="8"/>
  <c r="Z1082" i="8"/>
  <c r="Z1083" i="8"/>
  <c r="Z1084" i="8"/>
  <c r="AE1084" i="8" s="1"/>
  <c r="X389" i="11" s="1"/>
  <c r="Z1085" i="8"/>
  <c r="Z1086" i="8"/>
  <c r="Z1087" i="8"/>
  <c r="Z1088" i="8"/>
  <c r="Z1089" i="8"/>
  <c r="Z1090" i="8"/>
  <c r="Z1091" i="8"/>
  <c r="Z1092" i="8"/>
  <c r="Z1093" i="8"/>
  <c r="Z1094" i="8"/>
  <c r="Z1095" i="8"/>
  <c r="Z1096" i="8"/>
  <c r="Z1097" i="8"/>
  <c r="Z1098" i="8"/>
  <c r="Z1099" i="8"/>
  <c r="Z1100" i="8"/>
  <c r="Z1101" i="8"/>
  <c r="Z1102" i="8"/>
  <c r="Z1103" i="8"/>
  <c r="Z1104" i="8"/>
  <c r="Z1105" i="8"/>
  <c r="Z1106" i="8"/>
  <c r="Z1107" i="8"/>
  <c r="Z1108" i="8"/>
  <c r="Z1109" i="8"/>
  <c r="Z1110" i="8"/>
  <c r="Z1111" i="8"/>
  <c r="Z1112" i="8"/>
  <c r="Z1113" i="8"/>
  <c r="Z1114" i="8"/>
  <c r="Z1115" i="8"/>
  <c r="Z1116" i="8"/>
  <c r="AE1116" i="8" s="1"/>
  <c r="X404" i="11" s="1"/>
  <c r="Z1117" i="8"/>
  <c r="Z1118" i="8"/>
  <c r="Z1119" i="8"/>
  <c r="Z1120" i="8"/>
  <c r="Z1121" i="8"/>
  <c r="Z1122" i="8"/>
  <c r="Z1123" i="8"/>
  <c r="Z1124" i="8"/>
  <c r="Z1125" i="8"/>
  <c r="Z1126" i="8"/>
  <c r="Z1127" i="8"/>
  <c r="Z1128" i="8"/>
  <c r="Z1129" i="8"/>
  <c r="Z1130" i="8"/>
  <c r="Z1131" i="8"/>
  <c r="Z1132" i="8"/>
  <c r="AE1132" i="8" s="1"/>
  <c r="X412" i="11" s="1"/>
  <c r="Z1133" i="8"/>
  <c r="Z1134" i="8"/>
  <c r="Z1135" i="8"/>
  <c r="Z1136" i="8"/>
  <c r="Z1137" i="8"/>
  <c r="Z1138" i="8"/>
  <c r="AE509" i="8"/>
  <c r="X258" i="11" s="1"/>
  <c r="AE371" i="8"/>
  <c r="X190" i="11" s="1"/>
  <c r="AE187" i="8"/>
  <c r="X120" i="11" s="1"/>
  <c r="AE179" i="8"/>
  <c r="X116" i="11" s="1"/>
  <c r="AE163" i="8"/>
  <c r="X108" i="11" s="1"/>
  <c r="AE75" i="8"/>
  <c r="X54" i="11" s="1"/>
  <c r="AE67" i="8"/>
  <c r="X48" i="11" s="1"/>
  <c r="AE43" i="8"/>
  <c r="X36" i="11" s="1"/>
  <c r="AE35" i="8"/>
  <c r="X29" i="11" s="1"/>
  <c r="AE11" i="8"/>
  <c r="X12" i="11" s="1"/>
  <c r="AE3" i="8"/>
  <c r="X4" i="11" s="1"/>
  <c r="Z2" i="8"/>
  <c r="L1138" i="8"/>
  <c r="L1137" i="8"/>
  <c r="L1136" i="8"/>
  <c r="L1135" i="8"/>
  <c r="L1134" i="8"/>
  <c r="L1133" i="8"/>
  <c r="L1132" i="8"/>
  <c r="L1131" i="8"/>
  <c r="L1130" i="8"/>
  <c r="L1129" i="8"/>
  <c r="L1128" i="8"/>
  <c r="L1127" i="8"/>
  <c r="L1126" i="8"/>
  <c r="L1125" i="8"/>
  <c r="L1124" i="8"/>
  <c r="L1123" i="8"/>
  <c r="L1122" i="8"/>
  <c r="L1121" i="8"/>
  <c r="L1120" i="8"/>
  <c r="L1119" i="8"/>
  <c r="L1118" i="8"/>
  <c r="L1117" i="8"/>
  <c r="L1116" i="8"/>
  <c r="L1115" i="8"/>
  <c r="L1114" i="8"/>
  <c r="L1113" i="8"/>
  <c r="L1112" i="8"/>
  <c r="L1111" i="8"/>
  <c r="L1110" i="8"/>
  <c r="L1109" i="8"/>
  <c r="L1108" i="8"/>
  <c r="L1107" i="8"/>
  <c r="L1106" i="8"/>
  <c r="L1105" i="8"/>
  <c r="L1104" i="8"/>
  <c r="L1103" i="8"/>
  <c r="L1102" i="8"/>
  <c r="L1101" i="8"/>
  <c r="L1100" i="8"/>
  <c r="L1099" i="8"/>
  <c r="L1098" i="8"/>
  <c r="L1097" i="8"/>
  <c r="L1096" i="8"/>
  <c r="L1095" i="8"/>
  <c r="L1094" i="8"/>
  <c r="L1093" i="8"/>
  <c r="L1092" i="8"/>
  <c r="L1091" i="8"/>
  <c r="L1090" i="8"/>
  <c r="L1089" i="8"/>
  <c r="L1088" i="8"/>
  <c r="L1087" i="8"/>
  <c r="L1086" i="8"/>
  <c r="L1085" i="8"/>
  <c r="L1084" i="8"/>
  <c r="L1083" i="8"/>
  <c r="L1082" i="8"/>
  <c r="L1081" i="8"/>
  <c r="L1080" i="8"/>
  <c r="L1079" i="8"/>
  <c r="L1078" i="8"/>
  <c r="L1077" i="8"/>
  <c r="L1076" i="8"/>
  <c r="L1075" i="8"/>
  <c r="L1074" i="8"/>
  <c r="L1073" i="8"/>
  <c r="L1072" i="8"/>
  <c r="L1071" i="8"/>
  <c r="L1070" i="8"/>
  <c r="L1069" i="8"/>
  <c r="L1068" i="8"/>
  <c r="L1067" i="8"/>
  <c r="L1066" i="8"/>
  <c r="L1065" i="8"/>
  <c r="L1064" i="8"/>
  <c r="L1063" i="8"/>
  <c r="L1062" i="8"/>
  <c r="L1061" i="8"/>
  <c r="L1060" i="8"/>
  <c r="L1059" i="8"/>
  <c r="L1058" i="8"/>
  <c r="L1057" i="8"/>
  <c r="L1056" i="8"/>
  <c r="L1055" i="8"/>
  <c r="L1054" i="8"/>
  <c r="L1053" i="8"/>
  <c r="L1052" i="8"/>
  <c r="L1051" i="8"/>
  <c r="L1050" i="8"/>
  <c r="L1049" i="8"/>
  <c r="L1048" i="8"/>
  <c r="L1047" i="8"/>
  <c r="L1046" i="8"/>
  <c r="L1045" i="8"/>
  <c r="L1044" i="8"/>
  <c r="L1043" i="8"/>
  <c r="L1042" i="8"/>
  <c r="L1041" i="8"/>
  <c r="L1040" i="8"/>
  <c r="L1039" i="8"/>
  <c r="L1038" i="8"/>
  <c r="L1037" i="8"/>
  <c r="L1036" i="8"/>
  <c r="L1035" i="8"/>
  <c r="L1034" i="8"/>
  <c r="L1033" i="8"/>
  <c r="L1032" i="8"/>
  <c r="L1031" i="8"/>
  <c r="L1030" i="8"/>
  <c r="L1029" i="8"/>
  <c r="L1028" i="8"/>
  <c r="L1027" i="8"/>
  <c r="L1026" i="8"/>
  <c r="L1025" i="8"/>
  <c r="L1024" i="8"/>
  <c r="L1023" i="8"/>
  <c r="L1022" i="8"/>
  <c r="L1021" i="8"/>
  <c r="L1020" i="8"/>
  <c r="L1019" i="8"/>
  <c r="L1018" i="8"/>
  <c r="L1017" i="8"/>
  <c r="L1016" i="8"/>
  <c r="L1015" i="8"/>
  <c r="L1014" i="8"/>
  <c r="L1013" i="8"/>
  <c r="L1012" i="8"/>
  <c r="L1011" i="8"/>
  <c r="L1010" i="8"/>
  <c r="L1009" i="8"/>
  <c r="L1008" i="8"/>
  <c r="L1007" i="8"/>
  <c r="L1006" i="8"/>
  <c r="L1005" i="8"/>
  <c r="L1004" i="8"/>
  <c r="L1003" i="8"/>
  <c r="L1002" i="8"/>
  <c r="L1001" i="8"/>
  <c r="L1000" i="8"/>
  <c r="L999" i="8"/>
  <c r="L998" i="8"/>
  <c r="L997" i="8"/>
  <c r="L996" i="8"/>
  <c r="L995" i="8"/>
  <c r="L994" i="8"/>
  <c r="L993" i="8"/>
  <c r="L992" i="8"/>
  <c r="L991" i="8"/>
  <c r="L990" i="8"/>
  <c r="L989" i="8"/>
  <c r="L988" i="8"/>
  <c r="L987" i="8"/>
  <c r="L986" i="8"/>
  <c r="L985" i="8"/>
  <c r="L984" i="8"/>
  <c r="L983" i="8"/>
  <c r="L982" i="8"/>
  <c r="L981" i="8"/>
  <c r="L980" i="8"/>
  <c r="L979" i="8"/>
  <c r="L978" i="8"/>
  <c r="L977" i="8"/>
  <c r="L976" i="8"/>
  <c r="L975" i="8"/>
  <c r="L974" i="8"/>
  <c r="L973" i="8"/>
  <c r="L972" i="8"/>
  <c r="L971" i="8"/>
  <c r="L970" i="8"/>
  <c r="L969" i="8"/>
  <c r="L968" i="8"/>
  <c r="L967" i="8"/>
  <c r="L966" i="8"/>
  <c r="L965" i="8"/>
  <c r="L964" i="8"/>
  <c r="L963" i="8"/>
  <c r="L962" i="8"/>
  <c r="L961" i="8"/>
  <c r="L960" i="8"/>
  <c r="L959" i="8"/>
  <c r="L958" i="8"/>
  <c r="L957" i="8"/>
  <c r="L956" i="8"/>
  <c r="L955" i="8"/>
  <c r="L954" i="8"/>
  <c r="L953" i="8"/>
  <c r="L952" i="8"/>
  <c r="L951" i="8"/>
  <c r="L950" i="8"/>
  <c r="L949" i="8"/>
  <c r="L948" i="8"/>
  <c r="L947" i="8"/>
  <c r="L946" i="8"/>
  <c r="L945" i="8"/>
  <c r="L944" i="8"/>
  <c r="L943" i="8"/>
  <c r="L942" i="8"/>
  <c r="L941" i="8"/>
  <c r="L940" i="8"/>
  <c r="L939" i="8"/>
  <c r="L938" i="8"/>
  <c r="L937" i="8"/>
  <c r="L936" i="8"/>
  <c r="L935" i="8"/>
  <c r="L934" i="8"/>
  <c r="L933" i="8"/>
  <c r="L932" i="8"/>
  <c r="L931" i="8"/>
  <c r="L930" i="8"/>
  <c r="L929" i="8"/>
  <c r="L928" i="8"/>
  <c r="L927" i="8"/>
  <c r="L926" i="8"/>
  <c r="L925" i="8"/>
  <c r="L924" i="8"/>
  <c r="L923" i="8"/>
  <c r="L922" i="8"/>
  <c r="L921" i="8"/>
  <c r="L920" i="8"/>
  <c r="L919" i="8"/>
  <c r="L918" i="8"/>
  <c r="L917" i="8"/>
  <c r="L916" i="8"/>
  <c r="L915" i="8"/>
  <c r="L914" i="8"/>
  <c r="L913" i="8"/>
  <c r="L912" i="8"/>
  <c r="L911" i="8"/>
  <c r="L910" i="8"/>
  <c r="L909" i="8"/>
  <c r="L908" i="8"/>
  <c r="L907" i="8"/>
  <c r="L906" i="8"/>
  <c r="L905" i="8"/>
  <c r="L904" i="8"/>
  <c r="L903" i="8"/>
  <c r="L902" i="8"/>
  <c r="L901" i="8"/>
  <c r="L900" i="8"/>
  <c r="L899" i="8"/>
  <c r="L898" i="8"/>
  <c r="L897" i="8"/>
  <c r="L896" i="8"/>
  <c r="L895" i="8"/>
  <c r="L894" i="8"/>
  <c r="L893" i="8"/>
  <c r="L892" i="8"/>
  <c r="L891" i="8"/>
  <c r="L890" i="8"/>
  <c r="L889" i="8"/>
  <c r="L888" i="8"/>
  <c r="L887" i="8"/>
  <c r="L886" i="8"/>
  <c r="L885" i="8"/>
  <c r="L884" i="8"/>
  <c r="L883" i="8"/>
  <c r="L882" i="8"/>
  <c r="L881" i="8"/>
  <c r="L880" i="8"/>
  <c r="L879" i="8"/>
  <c r="L878" i="8"/>
  <c r="L877" i="8"/>
  <c r="L876" i="8"/>
  <c r="L875" i="8"/>
  <c r="L874" i="8"/>
  <c r="L873" i="8"/>
  <c r="L872" i="8"/>
  <c r="L871" i="8"/>
  <c r="L870" i="8"/>
  <c r="L869" i="8"/>
  <c r="L868" i="8"/>
  <c r="L867" i="8"/>
  <c r="L866" i="8"/>
  <c r="L865" i="8"/>
  <c r="L864" i="8"/>
  <c r="L863" i="8"/>
  <c r="L862" i="8"/>
  <c r="L861" i="8"/>
  <c r="L860" i="8"/>
  <c r="L859" i="8"/>
  <c r="L858" i="8"/>
  <c r="L857" i="8"/>
  <c r="L856" i="8"/>
  <c r="L855" i="8"/>
  <c r="L854" i="8"/>
  <c r="L853" i="8"/>
  <c r="L852" i="8"/>
  <c r="L851" i="8"/>
  <c r="L850" i="8"/>
  <c r="L849" i="8"/>
  <c r="L848" i="8"/>
  <c r="L847" i="8"/>
  <c r="L846" i="8"/>
  <c r="L845" i="8"/>
  <c r="L844" i="8"/>
  <c r="L843" i="8"/>
  <c r="L842" i="8"/>
  <c r="L841" i="8"/>
  <c r="L840" i="8"/>
  <c r="L839" i="8"/>
  <c r="L838" i="8"/>
  <c r="L837" i="8"/>
  <c r="L836" i="8"/>
  <c r="L835" i="8"/>
  <c r="L834" i="8"/>
  <c r="L833" i="8"/>
  <c r="L832" i="8"/>
  <c r="L831" i="8"/>
  <c r="L830" i="8"/>
  <c r="L829" i="8"/>
  <c r="L828" i="8"/>
  <c r="L827" i="8"/>
  <c r="L826" i="8"/>
  <c r="L825" i="8"/>
  <c r="L824" i="8"/>
  <c r="L823" i="8"/>
  <c r="L822" i="8"/>
  <c r="L821" i="8"/>
  <c r="L820" i="8"/>
  <c r="L819" i="8"/>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O999" i="8"/>
  <c r="P999" i="8"/>
  <c r="Q999" i="8"/>
  <c r="O1000" i="8"/>
  <c r="P1000" i="8"/>
  <c r="Q1000" i="8"/>
  <c r="AE1000" i="8"/>
  <c r="X370" i="11" s="1"/>
  <c r="D96" i="11"/>
  <c r="D95" i="11"/>
  <c r="D94" i="11"/>
  <c r="D93" i="11"/>
  <c r="D92" i="11"/>
  <c r="D91" i="11"/>
  <c r="D87" i="11"/>
  <c r="D86" i="11"/>
  <c r="D85" i="11"/>
  <c r="D84" i="11"/>
  <c r="D83" i="11"/>
  <c r="D82" i="11"/>
  <c r="D78" i="11"/>
  <c r="D77" i="11"/>
  <c r="D76" i="11"/>
  <c r="D75" i="11"/>
  <c r="D74" i="11"/>
  <c r="D73" i="11"/>
  <c r="D69" i="11"/>
  <c r="D68" i="11"/>
  <c r="D67" i="11"/>
  <c r="D66" i="11"/>
  <c r="D65" i="11"/>
  <c r="D64" i="11"/>
  <c r="D60" i="11"/>
  <c r="D59" i="11"/>
  <c r="D58" i="11"/>
  <c r="D57" i="11"/>
  <c r="D56" i="11"/>
  <c r="D55" i="11"/>
  <c r="D51" i="11"/>
  <c r="D50" i="11"/>
  <c r="D49" i="11"/>
  <c r="D48" i="11"/>
  <c r="D47" i="11"/>
  <c r="D46" i="11"/>
  <c r="D42" i="11"/>
  <c r="D41" i="11"/>
  <c r="D40" i="11"/>
  <c r="D39" i="11"/>
  <c r="D38" i="11"/>
  <c r="D37" i="11"/>
  <c r="D33" i="11"/>
  <c r="D32" i="11"/>
  <c r="D31" i="11"/>
  <c r="D30" i="11"/>
  <c r="D29" i="11"/>
  <c r="D28" i="11"/>
  <c r="L1073" i="12"/>
  <c r="H5" i="11"/>
  <c r="H6" i="11"/>
  <c r="H7" i="11"/>
  <c r="H8" i="11"/>
  <c r="H9" i="11"/>
  <c r="H10" i="11"/>
  <c r="H11" i="11"/>
  <c r="H12" i="11"/>
  <c r="H13" i="11"/>
  <c r="H14" i="11"/>
  <c r="H15" i="11"/>
  <c r="H16" i="11"/>
  <c r="H17" i="11"/>
  <c r="H18" i="11"/>
  <c r="H19" i="11"/>
  <c r="H4" i="11"/>
  <c r="G5" i="11"/>
  <c r="G6" i="11"/>
  <c r="G7" i="11"/>
  <c r="G8" i="11"/>
  <c r="G9" i="11"/>
  <c r="G10" i="11"/>
  <c r="G11" i="11"/>
  <c r="G12" i="11"/>
  <c r="G13" i="11"/>
  <c r="G14" i="11"/>
  <c r="G15" i="11"/>
  <c r="G16" i="11"/>
  <c r="G17" i="11"/>
  <c r="G18" i="11"/>
  <c r="G19" i="11"/>
  <c r="G4" i="11"/>
  <c r="F5" i="11"/>
  <c r="F6" i="11"/>
  <c r="F7" i="11"/>
  <c r="F8" i="11"/>
  <c r="F9" i="11"/>
  <c r="F10" i="11"/>
  <c r="F11" i="11"/>
  <c r="F12" i="11"/>
  <c r="F13" i="11"/>
  <c r="F14" i="11"/>
  <c r="F15" i="11"/>
  <c r="F16" i="11"/>
  <c r="F17" i="11"/>
  <c r="F18" i="11"/>
  <c r="F19" i="11"/>
  <c r="F4" i="11"/>
  <c r="E5" i="11"/>
  <c r="E6" i="11"/>
  <c r="E7" i="11"/>
  <c r="E8" i="11"/>
  <c r="E9" i="11"/>
  <c r="E10" i="11"/>
  <c r="E11" i="11"/>
  <c r="E12" i="11"/>
  <c r="E13" i="11"/>
  <c r="E14" i="11"/>
  <c r="E15" i="11"/>
  <c r="E16" i="11"/>
  <c r="E17" i="11"/>
  <c r="E18" i="11"/>
  <c r="E19" i="11"/>
  <c r="E4" i="11"/>
  <c r="D5" i="11"/>
  <c r="D6" i="11"/>
  <c r="D7" i="11"/>
  <c r="D8" i="11"/>
  <c r="D9" i="11"/>
  <c r="D10" i="11"/>
  <c r="D11" i="11"/>
  <c r="D12" i="11"/>
  <c r="D13" i="11"/>
  <c r="D14" i="11"/>
  <c r="D15" i="11"/>
  <c r="D16" i="11"/>
  <c r="D17" i="11"/>
  <c r="D18" i="11"/>
  <c r="D19" i="11"/>
  <c r="D4" i="11"/>
  <c r="C5" i="11"/>
  <c r="C6" i="11"/>
  <c r="C7" i="11"/>
  <c r="C8" i="11"/>
  <c r="C9" i="11"/>
  <c r="C10" i="11"/>
  <c r="C11" i="11"/>
  <c r="C12" i="11"/>
  <c r="C13" i="11"/>
  <c r="C14" i="11"/>
  <c r="C15" i="11"/>
  <c r="C16" i="11"/>
  <c r="C17" i="11"/>
  <c r="C18" i="11"/>
  <c r="C19" i="11"/>
  <c r="C4" i="11"/>
  <c r="L1000" i="12"/>
  <c r="L999" i="12"/>
  <c r="O999" i="12"/>
  <c r="P999" i="12"/>
  <c r="Q999" i="12"/>
  <c r="AE999" i="12"/>
  <c r="W369" i="11" s="1"/>
  <c r="O1000" i="12"/>
  <c r="P1000" i="12"/>
  <c r="Q1000" i="12"/>
  <c r="AE1000" i="12"/>
  <c r="W370" i="11" s="1"/>
  <c r="O148" i="12"/>
  <c r="P148" i="12"/>
  <c r="Q148" i="12"/>
  <c r="C87" i="11"/>
  <c r="H87" i="11" s="1"/>
  <c r="C86" i="11"/>
  <c r="H86" i="11" s="1"/>
  <c r="C85" i="11"/>
  <c r="H85" i="11" s="1"/>
  <c r="C84" i="11"/>
  <c r="G84" i="11" s="1"/>
  <c r="C83" i="11"/>
  <c r="H83" i="11" s="1"/>
  <c r="C82" i="11"/>
  <c r="H82" i="11" s="1"/>
  <c r="C78" i="11"/>
  <c r="H78" i="11" s="1"/>
  <c r="C77" i="11"/>
  <c r="H77" i="11" s="1"/>
  <c r="C76" i="11"/>
  <c r="H76" i="11" s="1"/>
  <c r="C75" i="11"/>
  <c r="H75" i="11" s="1"/>
  <c r="C74" i="11"/>
  <c r="H74" i="11" s="1"/>
  <c r="C73" i="11"/>
  <c r="H73" i="11" s="1"/>
  <c r="C69" i="11"/>
  <c r="H69" i="11" s="1"/>
  <c r="C68" i="11"/>
  <c r="H68" i="11" s="1"/>
  <c r="C67" i="11"/>
  <c r="H67" i="11" s="1"/>
  <c r="C66" i="11"/>
  <c r="H66" i="11" s="1"/>
  <c r="C65" i="11"/>
  <c r="H65" i="11" s="1"/>
  <c r="C64" i="11"/>
  <c r="H64" i="11" s="1"/>
  <c r="C60" i="11"/>
  <c r="H60" i="11" s="1"/>
  <c r="C59" i="11"/>
  <c r="H59" i="11" s="1"/>
  <c r="C58" i="11"/>
  <c r="H58" i="11" s="1"/>
  <c r="C57" i="11"/>
  <c r="H57" i="11" s="1"/>
  <c r="C56" i="11"/>
  <c r="H56" i="11" s="1"/>
  <c r="C55" i="11"/>
  <c r="H55" i="11" s="1"/>
  <c r="C51" i="11"/>
  <c r="H51" i="11" s="1"/>
  <c r="C50" i="11"/>
  <c r="H50" i="11" s="1"/>
  <c r="C49" i="11"/>
  <c r="H49" i="11" s="1"/>
  <c r="C48" i="11"/>
  <c r="H48" i="11" s="1"/>
  <c r="C47" i="11"/>
  <c r="H47" i="11" s="1"/>
  <c r="C46" i="11"/>
  <c r="H46" i="11" s="1"/>
  <c r="C42" i="11"/>
  <c r="H42" i="11" s="1"/>
  <c r="C41" i="11"/>
  <c r="H41" i="11" s="1"/>
  <c r="C40" i="11"/>
  <c r="H40" i="11" s="1"/>
  <c r="C39" i="11"/>
  <c r="H39" i="11" s="1"/>
  <c r="C38" i="11"/>
  <c r="H38" i="11" s="1"/>
  <c r="C37" i="11"/>
  <c r="H37" i="11" s="1"/>
  <c r="C33" i="11"/>
  <c r="H33" i="11" s="1"/>
  <c r="C32" i="11"/>
  <c r="H32" i="11" s="1"/>
  <c r="C31" i="11"/>
  <c r="H31" i="11" s="1"/>
  <c r="C30" i="11"/>
  <c r="H30" i="11" s="1"/>
  <c r="C29" i="11"/>
  <c r="H29" i="11" s="1"/>
  <c r="C28" i="11"/>
  <c r="H28" i="11" s="1"/>
  <c r="B96" i="11"/>
  <c r="B95" i="11"/>
  <c r="B94" i="11"/>
  <c r="B93" i="11"/>
  <c r="B92" i="11"/>
  <c r="B91" i="11"/>
  <c r="B87" i="11"/>
  <c r="B86" i="11"/>
  <c r="B85" i="11"/>
  <c r="B84" i="11"/>
  <c r="B83" i="11"/>
  <c r="B82" i="11"/>
  <c r="B78" i="11"/>
  <c r="B77" i="11"/>
  <c r="B76" i="11"/>
  <c r="B75" i="11"/>
  <c r="B74" i="11"/>
  <c r="B73" i="11"/>
  <c r="B69" i="11"/>
  <c r="B68" i="11"/>
  <c r="B67" i="11"/>
  <c r="B66" i="11"/>
  <c r="B65" i="11"/>
  <c r="B64" i="11"/>
  <c r="B60" i="11"/>
  <c r="B59" i="11"/>
  <c r="B58" i="11"/>
  <c r="B57" i="11"/>
  <c r="B56" i="11"/>
  <c r="B55" i="11"/>
  <c r="B51" i="11"/>
  <c r="B50" i="11"/>
  <c r="B49" i="11"/>
  <c r="B48" i="11"/>
  <c r="B47" i="11"/>
  <c r="B46" i="11"/>
  <c r="B42" i="11"/>
  <c r="B41" i="11"/>
  <c r="B40" i="11"/>
  <c r="B39" i="11"/>
  <c r="B38" i="11"/>
  <c r="B37" i="11"/>
  <c r="B33" i="11"/>
  <c r="B32" i="11"/>
  <c r="B31" i="11"/>
  <c r="B30" i="11"/>
  <c r="B29" i="11"/>
  <c r="B28" i="11"/>
  <c r="AE1138" i="12"/>
  <c r="W418" i="11" s="1"/>
  <c r="Q1138" i="12"/>
  <c r="P1138" i="12"/>
  <c r="O1138" i="12"/>
  <c r="L1138" i="12"/>
  <c r="AE1137" i="12"/>
  <c r="W417" i="11" s="1"/>
  <c r="Q1137" i="12"/>
  <c r="P1137" i="12"/>
  <c r="O1137" i="12"/>
  <c r="L1137" i="12"/>
  <c r="AE1136" i="12"/>
  <c r="W416" i="11" s="1"/>
  <c r="Q1136" i="12"/>
  <c r="P1136" i="12"/>
  <c r="O1136" i="12"/>
  <c r="L1136" i="12"/>
  <c r="AE1135" i="12"/>
  <c r="W415" i="11" s="1"/>
  <c r="Q1135" i="12"/>
  <c r="P1135" i="12"/>
  <c r="O1135" i="12"/>
  <c r="L1135" i="12"/>
  <c r="AE1134" i="12"/>
  <c r="W414" i="11" s="1"/>
  <c r="Q1134" i="12"/>
  <c r="P1134" i="12"/>
  <c r="O1134" i="12"/>
  <c r="L1134" i="12"/>
  <c r="AE1133" i="12"/>
  <c r="W413" i="11" s="1"/>
  <c r="Q1133" i="12"/>
  <c r="P1133" i="12"/>
  <c r="O1133" i="12"/>
  <c r="L1133" i="12"/>
  <c r="AE1132" i="12"/>
  <c r="W412" i="11" s="1"/>
  <c r="Q1132" i="12"/>
  <c r="P1132" i="12"/>
  <c r="O1132" i="12"/>
  <c r="L1132" i="12"/>
  <c r="AE1131" i="12"/>
  <c r="W411" i="11" s="1"/>
  <c r="Q1131" i="12"/>
  <c r="P1131" i="12"/>
  <c r="O1131" i="12"/>
  <c r="L1131" i="12"/>
  <c r="Q1130" i="12"/>
  <c r="P1130" i="12"/>
  <c r="O1130" i="12"/>
  <c r="L1130" i="12"/>
  <c r="AE1129" i="12"/>
  <c r="W410" i="11" s="1"/>
  <c r="Q1129" i="12"/>
  <c r="P1129" i="12"/>
  <c r="O1129" i="12"/>
  <c r="L1129" i="12"/>
  <c r="Q1128" i="12"/>
  <c r="P1128" i="12"/>
  <c r="O1128" i="12"/>
  <c r="L1128" i="12"/>
  <c r="AE1127" i="12"/>
  <c r="W409" i="11" s="1"/>
  <c r="Q1127" i="12"/>
  <c r="P1127" i="12"/>
  <c r="O1127" i="12"/>
  <c r="L1127" i="12"/>
  <c r="Q1126" i="12"/>
  <c r="P1126" i="12"/>
  <c r="O1126" i="12"/>
  <c r="L1126" i="12"/>
  <c r="Q1125" i="12"/>
  <c r="P1125" i="12"/>
  <c r="O1125" i="12"/>
  <c r="L1125" i="12"/>
  <c r="Q1124" i="12"/>
  <c r="P1124" i="12"/>
  <c r="O1124" i="12"/>
  <c r="L1124" i="12"/>
  <c r="Q1123" i="12"/>
  <c r="P1123" i="12"/>
  <c r="O1123" i="12"/>
  <c r="L1123" i="12"/>
  <c r="Q1122" i="12"/>
  <c r="P1122" i="12"/>
  <c r="O1122" i="12"/>
  <c r="L1122" i="12"/>
  <c r="AE1121" i="12"/>
  <c r="W408" i="11" s="1"/>
  <c r="Q1121" i="12"/>
  <c r="P1121" i="12"/>
  <c r="O1121" i="12"/>
  <c r="L1121" i="12"/>
  <c r="AE1120" i="12"/>
  <c r="W407" i="11" s="1"/>
  <c r="Q1120" i="12"/>
  <c r="P1120" i="12"/>
  <c r="O1120" i="12"/>
  <c r="L1120" i="12"/>
  <c r="AE1119" i="12"/>
  <c r="W406" i="11" s="1"/>
  <c r="Q1119" i="12"/>
  <c r="P1119" i="12"/>
  <c r="O1119" i="12"/>
  <c r="L1119" i="12"/>
  <c r="AE1118" i="12"/>
  <c r="W405" i="11" s="1"/>
  <c r="Q1118" i="12"/>
  <c r="P1118" i="12"/>
  <c r="O1118" i="12"/>
  <c r="L1118" i="12"/>
  <c r="Q1117" i="12"/>
  <c r="P1117" i="12"/>
  <c r="O1117" i="12"/>
  <c r="L1117" i="12"/>
  <c r="AE1116" i="12"/>
  <c r="W404" i="11" s="1"/>
  <c r="Q1116" i="12"/>
  <c r="P1116" i="12"/>
  <c r="O1116" i="12"/>
  <c r="L1116" i="12"/>
  <c r="AE1115" i="12"/>
  <c r="W403" i="11" s="1"/>
  <c r="Q1115" i="12"/>
  <c r="P1115" i="12"/>
  <c r="O1115" i="12"/>
  <c r="L1115" i="12"/>
  <c r="Q1114" i="12"/>
  <c r="P1114" i="12"/>
  <c r="O1114" i="12"/>
  <c r="L1114" i="12"/>
  <c r="Q1113" i="12"/>
  <c r="P1113" i="12"/>
  <c r="O1113" i="12"/>
  <c r="L1113" i="12"/>
  <c r="AE1112" i="12"/>
  <c r="W402" i="11" s="1"/>
  <c r="Q1112" i="12"/>
  <c r="P1112" i="12"/>
  <c r="O1112" i="12"/>
  <c r="L1112" i="12"/>
  <c r="Q1111" i="12"/>
  <c r="P1111" i="12"/>
  <c r="O1111" i="12"/>
  <c r="L1111" i="12"/>
  <c r="Q1110" i="12"/>
  <c r="P1110" i="12"/>
  <c r="O1110" i="12"/>
  <c r="L1110" i="12"/>
  <c r="Q1109" i="12"/>
  <c r="P1109" i="12"/>
  <c r="O1109" i="12"/>
  <c r="L1109" i="12"/>
  <c r="Q1108" i="12"/>
  <c r="P1108" i="12"/>
  <c r="O1108" i="12"/>
  <c r="L1108" i="12"/>
  <c r="Q1107" i="12"/>
  <c r="P1107" i="12"/>
  <c r="O1107" i="12"/>
  <c r="L1107" i="12"/>
  <c r="AE1106" i="12"/>
  <c r="W401" i="11" s="1"/>
  <c r="Q1106" i="12"/>
  <c r="P1106" i="12"/>
  <c r="O1106" i="12"/>
  <c r="L1106" i="12"/>
  <c r="AE1105" i="12"/>
  <c r="W400" i="11" s="1"/>
  <c r="Q1105" i="12"/>
  <c r="P1105" i="12"/>
  <c r="O1105" i="12"/>
  <c r="L1105" i="12"/>
  <c r="AE1104" i="12"/>
  <c r="W399" i="11" s="1"/>
  <c r="Q1104" i="12"/>
  <c r="P1104" i="12"/>
  <c r="O1104" i="12"/>
  <c r="L1104" i="12"/>
  <c r="AE1103" i="12"/>
  <c r="W398" i="11" s="1"/>
  <c r="Q1103" i="12"/>
  <c r="P1103" i="12"/>
  <c r="O1103" i="12"/>
  <c r="L1103" i="12"/>
  <c r="AE1102" i="12"/>
  <c r="W397" i="11" s="1"/>
  <c r="Q1102" i="12"/>
  <c r="P1102" i="12"/>
  <c r="O1102" i="12"/>
  <c r="L1102" i="12"/>
  <c r="Q1101" i="12"/>
  <c r="P1101" i="12"/>
  <c r="O1101" i="12"/>
  <c r="L1101" i="12"/>
  <c r="Q1100" i="12"/>
  <c r="P1100" i="12"/>
  <c r="O1100" i="12"/>
  <c r="L1100" i="12"/>
  <c r="Q1099" i="12"/>
  <c r="P1099" i="12"/>
  <c r="O1099" i="12"/>
  <c r="L1099" i="12"/>
  <c r="Q1098" i="12"/>
  <c r="P1098" i="12"/>
  <c r="O1098" i="12"/>
  <c r="L1098" i="12"/>
  <c r="AE1097" i="12"/>
  <c r="W396" i="11" s="1"/>
  <c r="Q1097" i="12"/>
  <c r="P1097" i="12"/>
  <c r="O1097" i="12"/>
  <c r="L1097" i="12"/>
  <c r="Q1096" i="12"/>
  <c r="P1096" i="12"/>
  <c r="O1096" i="12"/>
  <c r="L1096" i="12"/>
  <c r="Q1095" i="12"/>
  <c r="P1095" i="12"/>
  <c r="O1095" i="12"/>
  <c r="L1095" i="12"/>
  <c r="AE1094" i="12"/>
  <c r="W395" i="11" s="1"/>
  <c r="Q1094" i="12"/>
  <c r="P1094" i="12"/>
  <c r="O1094" i="12"/>
  <c r="L1094" i="12"/>
  <c r="AE1093" i="12"/>
  <c r="W394" i="11" s="1"/>
  <c r="Q1093" i="12"/>
  <c r="P1093" i="12"/>
  <c r="O1093" i="12"/>
  <c r="L1093" i="12"/>
  <c r="Q1092" i="12"/>
  <c r="P1092" i="12"/>
  <c r="O1092" i="12"/>
  <c r="L1092" i="12"/>
  <c r="AE1091" i="12"/>
  <c r="W393" i="11" s="1"/>
  <c r="Q1091" i="12"/>
  <c r="P1091" i="12"/>
  <c r="O1091" i="12"/>
  <c r="L1091" i="12"/>
  <c r="Q1090" i="12"/>
  <c r="P1090" i="12"/>
  <c r="O1090" i="12"/>
  <c r="L1090" i="12"/>
  <c r="Q1089" i="12"/>
  <c r="P1089" i="12"/>
  <c r="O1089" i="12"/>
  <c r="L1089" i="12"/>
  <c r="AE1088" i="12"/>
  <c r="W392" i="11" s="1"/>
  <c r="Q1088" i="12"/>
  <c r="P1088" i="12"/>
  <c r="O1088" i="12"/>
  <c r="L1088" i="12"/>
  <c r="Q1087" i="12"/>
  <c r="P1087" i="12"/>
  <c r="O1087" i="12"/>
  <c r="L1087" i="12"/>
  <c r="AE1086" i="12"/>
  <c r="W391" i="11" s="1"/>
  <c r="Q1086" i="12"/>
  <c r="P1086" i="12"/>
  <c r="O1086" i="12"/>
  <c r="L1086" i="12"/>
  <c r="AE1085" i="12"/>
  <c r="W390" i="11" s="1"/>
  <c r="Q1085" i="12"/>
  <c r="P1085" i="12"/>
  <c r="O1085" i="12"/>
  <c r="L1085" i="12"/>
  <c r="AE1084" i="12"/>
  <c r="W389" i="11" s="1"/>
  <c r="Q1084" i="12"/>
  <c r="P1084" i="12"/>
  <c r="O1084" i="12"/>
  <c r="L1084" i="12"/>
  <c r="Q1083" i="12"/>
  <c r="P1083" i="12"/>
  <c r="O1083" i="12"/>
  <c r="L1083" i="12"/>
  <c r="Q1082" i="12"/>
  <c r="P1082" i="12"/>
  <c r="O1082" i="12"/>
  <c r="L1082" i="12"/>
  <c r="Q1081" i="12"/>
  <c r="P1081" i="12"/>
  <c r="O1081" i="12"/>
  <c r="L1081" i="12"/>
  <c r="Q1080" i="12"/>
  <c r="P1080" i="12"/>
  <c r="O1080" i="12"/>
  <c r="L1080" i="12"/>
  <c r="Q1079" i="12"/>
  <c r="P1079" i="12"/>
  <c r="O1079" i="12"/>
  <c r="L1079" i="12"/>
  <c r="Q1078" i="12"/>
  <c r="P1078" i="12"/>
  <c r="O1078" i="12"/>
  <c r="L1078" i="12"/>
  <c r="Q1077" i="12"/>
  <c r="P1077" i="12"/>
  <c r="O1077" i="12"/>
  <c r="L1077" i="12"/>
  <c r="Q1076" i="12"/>
  <c r="P1076" i="12"/>
  <c r="O1076" i="12"/>
  <c r="L1076" i="12"/>
  <c r="Q1075" i="12"/>
  <c r="P1075" i="12"/>
  <c r="O1075" i="12"/>
  <c r="L1075" i="12"/>
  <c r="Q1074" i="12"/>
  <c r="P1074" i="12"/>
  <c r="O1074" i="12"/>
  <c r="L1074" i="12"/>
  <c r="AE1073" i="12"/>
  <c r="W388" i="11" s="1"/>
  <c r="Q1073" i="12"/>
  <c r="P1073" i="12"/>
  <c r="O1073" i="12"/>
  <c r="Q1072" i="12"/>
  <c r="P1072" i="12"/>
  <c r="O1072" i="12"/>
  <c r="L1072" i="12"/>
  <c r="Q1071" i="12"/>
  <c r="P1071" i="12"/>
  <c r="O1071" i="12"/>
  <c r="L1071" i="12"/>
  <c r="Q1070" i="12"/>
  <c r="P1070" i="12"/>
  <c r="O1070" i="12"/>
  <c r="L1070" i="12"/>
  <c r="AE1069" i="12"/>
  <c r="W387" i="11" s="1"/>
  <c r="Q1069" i="12"/>
  <c r="P1069" i="12"/>
  <c r="O1069" i="12"/>
  <c r="L1069" i="12"/>
  <c r="Q1068" i="12"/>
  <c r="P1068" i="12"/>
  <c r="O1068" i="12"/>
  <c r="L1068" i="12"/>
  <c r="Q1067" i="12"/>
  <c r="P1067" i="12"/>
  <c r="O1067" i="12"/>
  <c r="L1067" i="12"/>
  <c r="AE1066" i="12"/>
  <c r="W386" i="11" s="1"/>
  <c r="Q1066" i="12"/>
  <c r="P1066" i="12"/>
  <c r="O1066" i="12"/>
  <c r="L1066" i="12"/>
  <c r="AE1065" i="12"/>
  <c r="W385" i="11" s="1"/>
  <c r="Q1065" i="12"/>
  <c r="P1065" i="12"/>
  <c r="O1065" i="12"/>
  <c r="L1065" i="12"/>
  <c r="Q1064" i="12"/>
  <c r="P1064" i="12"/>
  <c r="O1064" i="12"/>
  <c r="L1064" i="12"/>
  <c r="Q1063" i="12"/>
  <c r="P1063" i="12"/>
  <c r="O1063" i="12"/>
  <c r="L1063" i="12"/>
  <c r="Q1062" i="12"/>
  <c r="P1062" i="12"/>
  <c r="O1062" i="12"/>
  <c r="L1062" i="12"/>
  <c r="AE1061" i="12"/>
  <c r="W384" i="11" s="1"/>
  <c r="Q1061" i="12"/>
  <c r="P1061" i="12"/>
  <c r="O1061" i="12"/>
  <c r="L1061" i="12"/>
  <c r="Q1060" i="12"/>
  <c r="P1060" i="12"/>
  <c r="O1060" i="12"/>
  <c r="L1060" i="12"/>
  <c r="Q1059" i="12"/>
  <c r="P1059" i="12"/>
  <c r="O1059" i="12"/>
  <c r="L1059" i="12"/>
  <c r="Q1058" i="12"/>
  <c r="P1058" i="12"/>
  <c r="O1058" i="12"/>
  <c r="L1058" i="12"/>
  <c r="Q1057" i="12"/>
  <c r="P1057" i="12"/>
  <c r="O1057" i="12"/>
  <c r="L1057" i="12"/>
  <c r="Q1056" i="12"/>
  <c r="P1056" i="12"/>
  <c r="O1056" i="12"/>
  <c r="L1056" i="12"/>
  <c r="Q1055" i="12"/>
  <c r="P1055" i="12"/>
  <c r="O1055" i="12"/>
  <c r="L1055" i="12"/>
  <c r="Q1054" i="12"/>
  <c r="P1054" i="12"/>
  <c r="O1054" i="12"/>
  <c r="L1054" i="12"/>
  <c r="Q1053" i="12"/>
  <c r="P1053" i="12"/>
  <c r="O1053" i="12"/>
  <c r="L1053" i="12"/>
  <c r="Q1052" i="12"/>
  <c r="P1052" i="12"/>
  <c r="O1052" i="12"/>
  <c r="L1052" i="12"/>
  <c r="AE1051" i="12"/>
  <c r="W383" i="11" s="1"/>
  <c r="Q1051" i="12"/>
  <c r="P1051" i="12"/>
  <c r="O1051" i="12"/>
  <c r="L1051" i="12"/>
  <c r="Q1050" i="12"/>
  <c r="P1050" i="12"/>
  <c r="O1050" i="12"/>
  <c r="L1050" i="12"/>
  <c r="AE1049" i="12"/>
  <c r="W382" i="11" s="1"/>
  <c r="Q1049" i="12"/>
  <c r="P1049" i="12"/>
  <c r="O1049" i="12"/>
  <c r="L1049" i="12"/>
  <c r="Q1048" i="12"/>
  <c r="P1048" i="12"/>
  <c r="O1048" i="12"/>
  <c r="L1048" i="12"/>
  <c r="AE1047" i="12"/>
  <c r="W381" i="11" s="1"/>
  <c r="Q1047" i="12"/>
  <c r="P1047" i="12"/>
  <c r="O1047" i="12"/>
  <c r="L1047" i="12"/>
  <c r="Q1046" i="12"/>
  <c r="P1046" i="12"/>
  <c r="O1046" i="12"/>
  <c r="L1046" i="12"/>
  <c r="AE1045" i="12"/>
  <c r="W380" i="11" s="1"/>
  <c r="Q1045" i="12"/>
  <c r="P1045" i="12"/>
  <c r="O1045" i="12"/>
  <c r="L1045" i="12"/>
  <c r="Q1044" i="12"/>
  <c r="P1044" i="12"/>
  <c r="O1044" i="12"/>
  <c r="L1044" i="12"/>
  <c r="Q1043" i="12"/>
  <c r="P1043" i="12"/>
  <c r="O1043" i="12"/>
  <c r="L1043" i="12"/>
  <c r="Q1042" i="12"/>
  <c r="P1042" i="12"/>
  <c r="O1042" i="12"/>
  <c r="L1042" i="12"/>
  <c r="Q1041" i="12"/>
  <c r="P1041" i="12"/>
  <c r="O1041" i="12"/>
  <c r="L1041" i="12"/>
  <c r="AE1040" i="12"/>
  <c r="W379" i="11" s="1"/>
  <c r="Q1040" i="12"/>
  <c r="P1040" i="12"/>
  <c r="O1040" i="12"/>
  <c r="L1040" i="12"/>
  <c r="AE1039" i="12"/>
  <c r="W378" i="11" s="1"/>
  <c r="Q1039" i="12"/>
  <c r="P1039" i="12"/>
  <c r="O1039" i="12"/>
  <c r="L1039" i="12"/>
  <c r="Q1038" i="12"/>
  <c r="P1038" i="12"/>
  <c r="O1038" i="12"/>
  <c r="L1038" i="12"/>
  <c r="Q1037" i="12"/>
  <c r="P1037" i="12"/>
  <c r="O1037" i="12"/>
  <c r="L1037" i="12"/>
  <c r="Q1036" i="12"/>
  <c r="P1036" i="12"/>
  <c r="O1036" i="12"/>
  <c r="L1036" i="12"/>
  <c r="AE1035" i="12"/>
  <c r="W377" i="11" s="1"/>
  <c r="Q1035" i="12"/>
  <c r="P1035" i="12"/>
  <c r="O1035" i="12"/>
  <c r="L1035" i="12"/>
  <c r="AE1034" i="12"/>
  <c r="W376" i="11" s="1"/>
  <c r="Q1034" i="12"/>
  <c r="P1034" i="12"/>
  <c r="O1034" i="12"/>
  <c r="L1034" i="12"/>
  <c r="AE1033" i="12"/>
  <c r="W375" i="11" s="1"/>
  <c r="Q1033" i="12"/>
  <c r="P1033" i="12"/>
  <c r="O1033" i="12"/>
  <c r="L1033" i="12"/>
  <c r="Q1032" i="12"/>
  <c r="P1032" i="12"/>
  <c r="O1032" i="12"/>
  <c r="L1032" i="12"/>
  <c r="Q1031" i="12"/>
  <c r="P1031" i="12"/>
  <c r="O1031" i="12"/>
  <c r="L1031" i="12"/>
  <c r="Q1030" i="12"/>
  <c r="P1030" i="12"/>
  <c r="O1030" i="12"/>
  <c r="L1030" i="12"/>
  <c r="Q1029" i="12"/>
  <c r="P1029" i="12"/>
  <c r="O1029" i="12"/>
  <c r="L1029" i="12"/>
  <c r="Q1028" i="12"/>
  <c r="P1028" i="12"/>
  <c r="O1028" i="12"/>
  <c r="L1028" i="12"/>
  <c r="Q1027" i="12"/>
  <c r="P1027" i="12"/>
  <c r="O1027" i="12"/>
  <c r="L1027" i="12"/>
  <c r="Q1026" i="12"/>
  <c r="P1026" i="12"/>
  <c r="O1026" i="12"/>
  <c r="L1026" i="12"/>
  <c r="Q1025" i="12"/>
  <c r="P1025" i="12"/>
  <c r="O1025" i="12"/>
  <c r="L1025" i="12"/>
  <c r="Q1024" i="12"/>
  <c r="P1024" i="12"/>
  <c r="O1024" i="12"/>
  <c r="L1024" i="12"/>
  <c r="Q1023" i="12"/>
  <c r="P1023" i="12"/>
  <c r="O1023" i="12"/>
  <c r="L1023" i="12"/>
  <c r="Q1022" i="12"/>
  <c r="P1022" i="12"/>
  <c r="O1022" i="12"/>
  <c r="L1022" i="12"/>
  <c r="AE1021" i="12"/>
  <c r="W374" i="11" s="1"/>
  <c r="Q1021" i="12"/>
  <c r="P1021" i="12"/>
  <c r="O1021" i="12"/>
  <c r="L1021" i="12"/>
  <c r="Q1020" i="12"/>
  <c r="P1020" i="12"/>
  <c r="O1020" i="12"/>
  <c r="L1020" i="12"/>
  <c r="Q1019" i="12"/>
  <c r="P1019" i="12"/>
  <c r="O1019" i="12"/>
  <c r="L1019" i="12"/>
  <c r="Q1018" i="12"/>
  <c r="P1018" i="12"/>
  <c r="O1018" i="12"/>
  <c r="L1018" i="12"/>
  <c r="Q1017" i="12"/>
  <c r="P1017" i="12"/>
  <c r="O1017" i="12"/>
  <c r="L1017" i="12"/>
  <c r="Q1016" i="12"/>
  <c r="P1016" i="12"/>
  <c r="O1016" i="12"/>
  <c r="L1016" i="12"/>
  <c r="Q1015" i="12"/>
  <c r="P1015" i="12"/>
  <c r="O1015" i="12"/>
  <c r="L1015" i="12"/>
  <c r="Q1014" i="12"/>
  <c r="P1014" i="12"/>
  <c r="O1014" i="12"/>
  <c r="L1014" i="12"/>
  <c r="AE1013" i="12"/>
  <c r="W373" i="11" s="1"/>
  <c r="Q1013" i="12"/>
  <c r="P1013" i="12"/>
  <c r="O1013" i="12"/>
  <c r="L1013" i="12"/>
  <c r="Q1012" i="12"/>
  <c r="P1012" i="12"/>
  <c r="O1012" i="12"/>
  <c r="L1012" i="12"/>
  <c r="Q1011" i="12"/>
  <c r="P1011" i="12"/>
  <c r="O1011" i="12"/>
  <c r="L1011" i="12"/>
  <c r="Q1010" i="12"/>
  <c r="P1010" i="12"/>
  <c r="O1010" i="12"/>
  <c r="L1010" i="12"/>
  <c r="Q1009" i="12"/>
  <c r="P1009" i="12"/>
  <c r="O1009" i="12"/>
  <c r="L1009" i="12"/>
  <c r="AE1008" i="12"/>
  <c r="W372" i="11" s="1"/>
  <c r="Q1008" i="12"/>
  <c r="P1008" i="12"/>
  <c r="O1008" i="12"/>
  <c r="L1008" i="12"/>
  <c r="Q1007" i="12"/>
  <c r="P1007" i="12"/>
  <c r="O1007" i="12"/>
  <c r="L1007" i="12"/>
  <c r="Q1006" i="12"/>
  <c r="P1006" i="12"/>
  <c r="O1006" i="12"/>
  <c r="L1006" i="12"/>
  <c r="Q1005" i="12"/>
  <c r="P1005" i="12"/>
  <c r="O1005" i="12"/>
  <c r="L1005" i="12"/>
  <c r="Q1004" i="12"/>
  <c r="P1004" i="12"/>
  <c r="O1004" i="12"/>
  <c r="L1004" i="12"/>
  <c r="Q1003" i="12"/>
  <c r="P1003" i="12"/>
  <c r="O1003" i="12"/>
  <c r="L1003" i="12"/>
  <c r="Q1002" i="12"/>
  <c r="P1002" i="12"/>
  <c r="O1002" i="12"/>
  <c r="L1002" i="12"/>
  <c r="AE1001" i="12"/>
  <c r="W371" i="11" s="1"/>
  <c r="Q1001" i="12"/>
  <c r="P1001" i="12"/>
  <c r="O1001" i="12"/>
  <c r="L1001" i="12"/>
  <c r="AE998" i="12"/>
  <c r="W368" i="11" s="1"/>
  <c r="Q998" i="12"/>
  <c r="P998" i="12"/>
  <c r="O998" i="12"/>
  <c r="L998" i="12"/>
  <c r="AE997" i="12"/>
  <c r="W367" i="11" s="1"/>
  <c r="Q997" i="12"/>
  <c r="P997" i="12"/>
  <c r="O997" i="12"/>
  <c r="L997" i="12"/>
  <c r="AE996" i="12"/>
  <c r="W366" i="11" s="1"/>
  <c r="Q996" i="12"/>
  <c r="P996" i="12"/>
  <c r="O996" i="12"/>
  <c r="L996" i="12"/>
  <c r="AE995" i="12"/>
  <c r="W365" i="11" s="1"/>
  <c r="Q995" i="12"/>
  <c r="P995" i="12"/>
  <c r="O995" i="12"/>
  <c r="L995" i="12"/>
  <c r="AE994" i="12"/>
  <c r="W364" i="11" s="1"/>
  <c r="Q994" i="12"/>
  <c r="P994" i="12"/>
  <c r="O994" i="12"/>
  <c r="L994" i="12"/>
  <c r="Q993" i="12"/>
  <c r="P993" i="12"/>
  <c r="O993" i="12"/>
  <c r="L993" i="12"/>
  <c r="Q992" i="12"/>
  <c r="P992" i="12"/>
  <c r="O992" i="12"/>
  <c r="L992" i="12"/>
  <c r="Q991" i="12"/>
  <c r="P991" i="12"/>
  <c r="O991" i="12"/>
  <c r="L991" i="12"/>
  <c r="Q990" i="12"/>
  <c r="P990" i="12"/>
  <c r="O990" i="12"/>
  <c r="L990" i="12"/>
  <c r="Q989" i="12"/>
  <c r="P989" i="12"/>
  <c r="O989" i="12"/>
  <c r="L989" i="12"/>
  <c r="Q988" i="12"/>
  <c r="P988" i="12"/>
  <c r="O988" i="12"/>
  <c r="L988" i="12"/>
  <c r="Q987" i="12"/>
  <c r="P987" i="12"/>
  <c r="O987" i="12"/>
  <c r="L987" i="12"/>
  <c r="AE986" i="12"/>
  <c r="W363" i="11" s="1"/>
  <c r="Q986" i="12"/>
  <c r="P986" i="12"/>
  <c r="O986" i="12"/>
  <c r="L986" i="12"/>
  <c r="AE985" i="12"/>
  <c r="W362" i="11" s="1"/>
  <c r="Q985" i="12"/>
  <c r="P985" i="12"/>
  <c r="O985" i="12"/>
  <c r="L985" i="12"/>
  <c r="Q984" i="12"/>
  <c r="P984" i="12"/>
  <c r="O984" i="12"/>
  <c r="L984" i="12"/>
  <c r="Q983" i="12"/>
  <c r="P983" i="12"/>
  <c r="O983" i="12"/>
  <c r="L983" i="12"/>
  <c r="Q982" i="12"/>
  <c r="P982" i="12"/>
  <c r="O982" i="12"/>
  <c r="L982" i="12"/>
  <c r="AE981" i="12"/>
  <c r="W361" i="11" s="1"/>
  <c r="Q981" i="12"/>
  <c r="P981" i="12"/>
  <c r="O981" i="12"/>
  <c r="L981" i="12"/>
  <c r="Q980" i="12"/>
  <c r="P980" i="12"/>
  <c r="O980" i="12"/>
  <c r="L980" i="12"/>
  <c r="Q979" i="12"/>
  <c r="P979" i="12"/>
  <c r="O979" i="12"/>
  <c r="L979" i="12"/>
  <c r="Q978" i="12"/>
  <c r="P978" i="12"/>
  <c r="O978" i="12"/>
  <c r="L978" i="12"/>
  <c r="Q977" i="12"/>
  <c r="P977" i="12"/>
  <c r="O977" i="12"/>
  <c r="L977" i="12"/>
  <c r="Q976" i="12"/>
  <c r="P976" i="12"/>
  <c r="O976" i="12"/>
  <c r="L976" i="12"/>
  <c r="Q975" i="12"/>
  <c r="P975" i="12"/>
  <c r="O975" i="12"/>
  <c r="L975" i="12"/>
  <c r="Q974" i="12"/>
  <c r="P974" i="12"/>
  <c r="O974" i="12"/>
  <c r="L974" i="12"/>
  <c r="Q973" i="12"/>
  <c r="P973" i="12"/>
  <c r="O973" i="12"/>
  <c r="L973" i="12"/>
  <c r="Q972" i="12"/>
  <c r="P972" i="12"/>
  <c r="O972" i="12"/>
  <c r="L972" i="12"/>
  <c r="AE971" i="12"/>
  <c r="W360" i="11" s="1"/>
  <c r="Q971" i="12"/>
  <c r="P971" i="12"/>
  <c r="O971" i="12"/>
  <c r="L971" i="12"/>
  <c r="Q970" i="12"/>
  <c r="P970" i="12"/>
  <c r="O970" i="12"/>
  <c r="L970" i="12"/>
  <c r="Q969" i="12"/>
  <c r="P969" i="12"/>
  <c r="O969" i="12"/>
  <c r="L969" i="12"/>
  <c r="Q968" i="12"/>
  <c r="P968" i="12"/>
  <c r="O968" i="12"/>
  <c r="L968" i="12"/>
  <c r="Q967" i="12"/>
  <c r="P967" i="12"/>
  <c r="O967" i="12"/>
  <c r="L967" i="12"/>
  <c r="Q966" i="12"/>
  <c r="P966" i="12"/>
  <c r="O966" i="12"/>
  <c r="L966" i="12"/>
  <c r="Q965" i="12"/>
  <c r="P965" i="12"/>
  <c r="O965" i="12"/>
  <c r="L965" i="12"/>
  <c r="Q964" i="12"/>
  <c r="P964" i="12"/>
  <c r="O964" i="12"/>
  <c r="L964" i="12"/>
  <c r="AE963" i="12"/>
  <c r="W359" i="11" s="1"/>
  <c r="Q963" i="12"/>
  <c r="P963" i="12"/>
  <c r="O963" i="12"/>
  <c r="L963" i="12"/>
  <c r="Q962" i="12"/>
  <c r="P962" i="12"/>
  <c r="O962" i="12"/>
  <c r="L962" i="12"/>
  <c r="Q961" i="12"/>
  <c r="P961" i="12"/>
  <c r="O961" i="12"/>
  <c r="L961" i="12"/>
  <c r="Q960" i="12"/>
  <c r="P960" i="12"/>
  <c r="O960" i="12"/>
  <c r="L960" i="12"/>
  <c r="Q959" i="12"/>
  <c r="P959" i="12"/>
  <c r="O959" i="12"/>
  <c r="L959" i="12"/>
  <c r="Q958" i="12"/>
  <c r="P958" i="12"/>
  <c r="O958" i="12"/>
  <c r="L958" i="12"/>
  <c r="Q957" i="12"/>
  <c r="P957" i="12"/>
  <c r="O957" i="12"/>
  <c r="L957" i="12"/>
  <c r="AE956" i="12"/>
  <c r="W358" i="11" s="1"/>
  <c r="Q956" i="12"/>
  <c r="P956" i="12"/>
  <c r="O956" i="12"/>
  <c r="L956" i="12"/>
  <c r="Q955" i="12"/>
  <c r="P955" i="12"/>
  <c r="O955" i="12"/>
  <c r="L955" i="12"/>
  <c r="Q954" i="12"/>
  <c r="P954" i="12"/>
  <c r="O954" i="12"/>
  <c r="L954" i="12"/>
  <c r="Q953" i="12"/>
  <c r="P953" i="12"/>
  <c r="O953" i="12"/>
  <c r="L953" i="12"/>
  <c r="AE952" i="12"/>
  <c r="W357" i="11" s="1"/>
  <c r="Q952" i="12"/>
  <c r="P952" i="12"/>
  <c r="O952" i="12"/>
  <c r="L952" i="12"/>
  <c r="Q951" i="12"/>
  <c r="P951" i="12"/>
  <c r="O951" i="12"/>
  <c r="L951" i="12"/>
  <c r="Q950" i="12"/>
  <c r="P950" i="12"/>
  <c r="O950" i="12"/>
  <c r="L950" i="12"/>
  <c r="Q949" i="12"/>
  <c r="P949" i="12"/>
  <c r="O949" i="12"/>
  <c r="L949" i="12"/>
  <c r="Q948" i="12"/>
  <c r="P948" i="12"/>
  <c r="O948" i="12"/>
  <c r="L948" i="12"/>
  <c r="Q947" i="12"/>
  <c r="P947" i="12"/>
  <c r="O947" i="12"/>
  <c r="L947" i="12"/>
  <c r="Q946" i="12"/>
  <c r="P946" i="12"/>
  <c r="O946" i="12"/>
  <c r="L946" i="12"/>
  <c r="AE945" i="12"/>
  <c r="W356" i="11" s="1"/>
  <c r="Q945" i="12"/>
  <c r="P945" i="12"/>
  <c r="O945" i="12"/>
  <c r="L945" i="12"/>
  <c r="Q944" i="12"/>
  <c r="P944" i="12"/>
  <c r="O944" i="12"/>
  <c r="L944" i="12"/>
  <c r="Q943" i="12"/>
  <c r="P943" i="12"/>
  <c r="O943" i="12"/>
  <c r="L943" i="12"/>
  <c r="Q942" i="12"/>
  <c r="P942" i="12"/>
  <c r="O942" i="12"/>
  <c r="L942" i="12"/>
  <c r="AE941" i="12"/>
  <c r="W355" i="11" s="1"/>
  <c r="Q941" i="12"/>
  <c r="P941" i="12"/>
  <c r="O941" i="12"/>
  <c r="L941" i="12"/>
  <c r="Q940" i="12"/>
  <c r="P940" i="12"/>
  <c r="O940" i="12"/>
  <c r="L940" i="12"/>
  <c r="AE939" i="12"/>
  <c r="W354" i="11" s="1"/>
  <c r="Q939" i="12"/>
  <c r="P939" i="12"/>
  <c r="O939" i="12"/>
  <c r="L939" i="12"/>
  <c r="Q938" i="12"/>
  <c r="P938" i="12"/>
  <c r="O938" i="12"/>
  <c r="L938" i="12"/>
  <c r="Q937" i="12"/>
  <c r="P937" i="12"/>
  <c r="O937" i="12"/>
  <c r="L937" i="12"/>
  <c r="Q936" i="12"/>
  <c r="P936" i="12"/>
  <c r="O936" i="12"/>
  <c r="L936" i="12"/>
  <c r="AE935" i="12"/>
  <c r="W353" i="11" s="1"/>
  <c r="Q935" i="12"/>
  <c r="P935" i="12"/>
  <c r="O935" i="12"/>
  <c r="L935" i="12"/>
  <c r="Q934" i="12"/>
  <c r="P934" i="12"/>
  <c r="O934" i="12"/>
  <c r="L934" i="12"/>
  <c r="Q933" i="12"/>
  <c r="P933" i="12"/>
  <c r="O933" i="12"/>
  <c r="L933" i="12"/>
  <c r="Q932" i="12"/>
  <c r="P932" i="12"/>
  <c r="O932" i="12"/>
  <c r="L932" i="12"/>
  <c r="Q931" i="12"/>
  <c r="P931" i="12"/>
  <c r="O931" i="12"/>
  <c r="L931" i="12"/>
  <c r="Q930" i="12"/>
  <c r="P930" i="12"/>
  <c r="O930" i="12"/>
  <c r="L930" i="12"/>
  <c r="Q929" i="12"/>
  <c r="P929" i="12"/>
  <c r="O929" i="12"/>
  <c r="L929" i="12"/>
  <c r="Q928" i="12"/>
  <c r="P928" i="12"/>
  <c r="O928" i="12"/>
  <c r="L928" i="12"/>
  <c r="Q927" i="12"/>
  <c r="P927" i="12"/>
  <c r="O927" i="12"/>
  <c r="L927" i="12"/>
  <c r="Q926" i="12"/>
  <c r="P926" i="12"/>
  <c r="O926" i="12"/>
  <c r="L926" i="12"/>
  <c r="Q925" i="12"/>
  <c r="P925" i="12"/>
  <c r="O925" i="12"/>
  <c r="L925" i="12"/>
  <c r="AE924" i="12"/>
  <c r="W352" i="11" s="1"/>
  <c r="Q924" i="12"/>
  <c r="P924" i="12"/>
  <c r="O924" i="12"/>
  <c r="L924" i="12"/>
  <c r="Q923" i="12"/>
  <c r="P923" i="12"/>
  <c r="O923" i="12"/>
  <c r="L923" i="12"/>
  <c r="Q922" i="12"/>
  <c r="P922" i="12"/>
  <c r="O922" i="12"/>
  <c r="L922" i="12"/>
  <c r="Q921" i="12"/>
  <c r="P921" i="12"/>
  <c r="O921" i="12"/>
  <c r="L921" i="12"/>
  <c r="AE920" i="12"/>
  <c r="W351" i="11" s="1"/>
  <c r="Q920" i="12"/>
  <c r="P920" i="12"/>
  <c r="O920" i="12"/>
  <c r="L920" i="12"/>
  <c r="Q919" i="12"/>
  <c r="P919" i="12"/>
  <c r="O919" i="12"/>
  <c r="L919" i="12"/>
  <c r="Q918" i="12"/>
  <c r="P918" i="12"/>
  <c r="O918" i="12"/>
  <c r="L918" i="12"/>
  <c r="Q917" i="12"/>
  <c r="P917" i="12"/>
  <c r="O917" i="12"/>
  <c r="L917" i="12"/>
  <c r="AE916" i="12"/>
  <c r="W350" i="11" s="1"/>
  <c r="Q916" i="12"/>
  <c r="P916" i="12"/>
  <c r="O916" i="12"/>
  <c r="L916" i="12"/>
  <c r="Q915" i="12"/>
  <c r="P915" i="12"/>
  <c r="O915" i="12"/>
  <c r="L915" i="12"/>
  <c r="Q914" i="12"/>
  <c r="P914" i="12"/>
  <c r="O914" i="12"/>
  <c r="L914" i="12"/>
  <c r="Q913" i="12"/>
  <c r="P913" i="12"/>
  <c r="O913" i="12"/>
  <c r="L913" i="12"/>
  <c r="Q912" i="12"/>
  <c r="P912" i="12"/>
  <c r="O912" i="12"/>
  <c r="L912" i="12"/>
  <c r="AE911" i="12"/>
  <c r="W349" i="11" s="1"/>
  <c r="Q911" i="12"/>
  <c r="P911" i="12"/>
  <c r="O911" i="12"/>
  <c r="L911" i="12"/>
  <c r="Q910" i="12"/>
  <c r="P910" i="12"/>
  <c r="O910" i="12"/>
  <c r="L910" i="12"/>
  <c r="AE909" i="12"/>
  <c r="W348" i="11" s="1"/>
  <c r="Q909" i="12"/>
  <c r="P909" i="12"/>
  <c r="O909" i="12"/>
  <c r="L909" i="12"/>
  <c r="Q908" i="12"/>
  <c r="P908" i="12"/>
  <c r="O908" i="12"/>
  <c r="L908" i="12"/>
  <c r="AE907" i="12"/>
  <c r="W347" i="11" s="1"/>
  <c r="Q907" i="12"/>
  <c r="P907" i="12"/>
  <c r="O907" i="12"/>
  <c r="L907" i="12"/>
  <c r="Q906" i="12"/>
  <c r="P906" i="12"/>
  <c r="O906" i="12"/>
  <c r="L906" i="12"/>
  <c r="AE905" i="12"/>
  <c r="W346" i="11" s="1"/>
  <c r="Q905" i="12"/>
  <c r="P905" i="12"/>
  <c r="O905" i="12"/>
  <c r="L905" i="12"/>
  <c r="AE904" i="12"/>
  <c r="W345" i="11" s="1"/>
  <c r="Q904" i="12"/>
  <c r="P904" i="12"/>
  <c r="O904" i="12"/>
  <c r="L904" i="12"/>
  <c r="Q903" i="12"/>
  <c r="P903" i="12"/>
  <c r="O903" i="12"/>
  <c r="L903" i="12"/>
  <c r="AE902" i="12"/>
  <c r="W344" i="11" s="1"/>
  <c r="Q902" i="12"/>
  <c r="P902" i="12"/>
  <c r="O902" i="12"/>
  <c r="L902" i="12"/>
  <c r="Q901" i="12"/>
  <c r="P901" i="12"/>
  <c r="O901" i="12"/>
  <c r="L901" i="12"/>
  <c r="Q900" i="12"/>
  <c r="P900" i="12"/>
  <c r="O900" i="12"/>
  <c r="L900" i="12"/>
  <c r="Q899" i="12"/>
  <c r="P899" i="12"/>
  <c r="O899" i="12"/>
  <c r="L899" i="12"/>
  <c r="Q898" i="12"/>
  <c r="P898" i="12"/>
  <c r="O898" i="12"/>
  <c r="L898" i="12"/>
  <c r="Q897" i="12"/>
  <c r="P897" i="12"/>
  <c r="O897" i="12"/>
  <c r="L897" i="12"/>
  <c r="AE896" i="12"/>
  <c r="W343" i="11" s="1"/>
  <c r="Q896" i="12"/>
  <c r="P896" i="12"/>
  <c r="O896" i="12"/>
  <c r="L896" i="12"/>
  <c r="Q895" i="12"/>
  <c r="P895" i="12"/>
  <c r="O895" i="12"/>
  <c r="L895" i="12"/>
  <c r="Q894" i="12"/>
  <c r="P894" i="12"/>
  <c r="O894" i="12"/>
  <c r="L894" i="12"/>
  <c r="Q893" i="12"/>
  <c r="P893" i="12"/>
  <c r="O893" i="12"/>
  <c r="L893" i="12"/>
  <c r="Q892" i="12"/>
  <c r="P892" i="12"/>
  <c r="O892" i="12"/>
  <c r="L892" i="12"/>
  <c r="AE891" i="12"/>
  <c r="W342" i="11" s="1"/>
  <c r="Q891" i="12"/>
  <c r="P891" i="12"/>
  <c r="O891" i="12"/>
  <c r="L891" i="12"/>
  <c r="AE890" i="12"/>
  <c r="W341" i="11" s="1"/>
  <c r="Q890" i="12"/>
  <c r="P890" i="12"/>
  <c r="O890" i="12"/>
  <c r="L890" i="12"/>
  <c r="AE889" i="12"/>
  <c r="W340" i="11" s="1"/>
  <c r="Q889" i="12"/>
  <c r="P889" i="12"/>
  <c r="O889" i="12"/>
  <c r="L889" i="12"/>
  <c r="Q888" i="12"/>
  <c r="P888" i="12"/>
  <c r="O888" i="12"/>
  <c r="L888" i="12"/>
  <c r="Q887" i="12"/>
  <c r="P887" i="12"/>
  <c r="O887" i="12"/>
  <c r="L887" i="12"/>
  <c r="AE886" i="12"/>
  <c r="W339" i="11" s="1"/>
  <c r="Q886" i="12"/>
  <c r="P886" i="12"/>
  <c r="O886" i="12"/>
  <c r="L886" i="12"/>
  <c r="Q885" i="12"/>
  <c r="P885" i="12"/>
  <c r="O885" i="12"/>
  <c r="L885" i="12"/>
  <c r="AE884" i="12"/>
  <c r="W338" i="11" s="1"/>
  <c r="Q884" i="12"/>
  <c r="P884" i="12"/>
  <c r="O884" i="12"/>
  <c r="L884" i="12"/>
  <c r="Q883" i="12"/>
  <c r="P883" i="12"/>
  <c r="O883" i="12"/>
  <c r="L883" i="12"/>
  <c r="Q882" i="12"/>
  <c r="P882" i="12"/>
  <c r="O882" i="12"/>
  <c r="L882" i="12"/>
  <c r="Q881" i="12"/>
  <c r="P881" i="12"/>
  <c r="O881" i="12"/>
  <c r="L881" i="12"/>
  <c r="Q880" i="12"/>
  <c r="P880" i="12"/>
  <c r="O880" i="12"/>
  <c r="L880" i="12"/>
  <c r="Q879" i="12"/>
  <c r="P879" i="12"/>
  <c r="O879" i="12"/>
  <c r="L879" i="12"/>
  <c r="Q878" i="12"/>
  <c r="P878" i="12"/>
  <c r="O878" i="12"/>
  <c r="L878" i="12"/>
  <c r="Q877" i="12"/>
  <c r="P877" i="12"/>
  <c r="O877" i="12"/>
  <c r="L877" i="12"/>
  <c r="Q876" i="12"/>
  <c r="P876" i="12"/>
  <c r="O876" i="12"/>
  <c r="L876" i="12"/>
  <c r="Q875" i="12"/>
  <c r="P875" i="12"/>
  <c r="O875" i="12"/>
  <c r="L875" i="12"/>
  <c r="Q874" i="12"/>
  <c r="P874" i="12"/>
  <c r="O874" i="12"/>
  <c r="L874" i="12"/>
  <c r="AE873" i="12"/>
  <c r="W337" i="11" s="1"/>
  <c r="Q873" i="12"/>
  <c r="P873" i="12"/>
  <c r="O873" i="12"/>
  <c r="L873" i="12"/>
  <c r="AE872" i="12"/>
  <c r="W336" i="11" s="1"/>
  <c r="Q872" i="12"/>
  <c r="P872" i="12"/>
  <c r="O872" i="12"/>
  <c r="L872" i="12"/>
  <c r="Q871" i="12"/>
  <c r="P871" i="12"/>
  <c r="O871" i="12"/>
  <c r="L871" i="12"/>
  <c r="Q870" i="12"/>
  <c r="P870" i="12"/>
  <c r="O870" i="12"/>
  <c r="L870" i="12"/>
  <c r="Q869" i="12"/>
  <c r="P869" i="12"/>
  <c r="O869" i="12"/>
  <c r="L869" i="12"/>
  <c r="Q868" i="12"/>
  <c r="P868" i="12"/>
  <c r="O868" i="12"/>
  <c r="L868" i="12"/>
  <c r="Q867" i="12"/>
  <c r="P867" i="12"/>
  <c r="O867" i="12"/>
  <c r="L867" i="12"/>
  <c r="AE866" i="12"/>
  <c r="W335" i="11" s="1"/>
  <c r="Q866" i="12"/>
  <c r="P866" i="12"/>
  <c r="O866" i="12"/>
  <c r="L866" i="12"/>
  <c r="Q865" i="12"/>
  <c r="P865" i="12"/>
  <c r="O865" i="12"/>
  <c r="L865" i="12"/>
  <c r="AE864" i="12"/>
  <c r="W334" i="11" s="1"/>
  <c r="Q864" i="12"/>
  <c r="P864" i="12"/>
  <c r="O864" i="12"/>
  <c r="L864" i="12"/>
  <c r="AE863" i="12"/>
  <c r="W333" i="11" s="1"/>
  <c r="Q863" i="12"/>
  <c r="P863" i="12"/>
  <c r="O863" i="12"/>
  <c r="L863" i="12"/>
  <c r="Q862" i="12"/>
  <c r="P862" i="12"/>
  <c r="O862" i="12"/>
  <c r="L862" i="12"/>
  <c r="AE861" i="12"/>
  <c r="W332" i="11" s="1"/>
  <c r="Q861" i="12"/>
  <c r="P861" i="12"/>
  <c r="O861" i="12"/>
  <c r="L861" i="12"/>
  <c r="AE860" i="12"/>
  <c r="W331" i="11" s="1"/>
  <c r="Q860" i="12"/>
  <c r="P860" i="12"/>
  <c r="O860" i="12"/>
  <c r="L860" i="12"/>
  <c r="AE859" i="12"/>
  <c r="W330" i="11" s="1"/>
  <c r="Q859" i="12"/>
  <c r="P859" i="12"/>
  <c r="O859" i="12"/>
  <c r="L859" i="12"/>
  <c r="Q858" i="12"/>
  <c r="P858" i="12"/>
  <c r="O858" i="12"/>
  <c r="L858" i="12"/>
  <c r="Q857" i="12"/>
  <c r="P857" i="12"/>
  <c r="O857" i="12"/>
  <c r="L857" i="12"/>
  <c r="Q856" i="12"/>
  <c r="P856" i="12"/>
  <c r="O856" i="12"/>
  <c r="L856" i="12"/>
  <c r="Q855" i="12"/>
  <c r="P855" i="12"/>
  <c r="O855" i="12"/>
  <c r="L855" i="12"/>
  <c r="Q854" i="12"/>
  <c r="P854" i="12"/>
  <c r="O854" i="12"/>
  <c r="L854" i="12"/>
  <c r="Q853" i="12"/>
  <c r="P853" i="12"/>
  <c r="O853" i="12"/>
  <c r="L853" i="12"/>
  <c r="Q852" i="12"/>
  <c r="P852" i="12"/>
  <c r="O852" i="12"/>
  <c r="L852" i="12"/>
  <c r="AE851" i="12"/>
  <c r="W329" i="11" s="1"/>
  <c r="Q851" i="12"/>
  <c r="P851" i="12"/>
  <c r="O851" i="12"/>
  <c r="L851" i="12"/>
  <c r="Q850" i="12"/>
  <c r="P850" i="12"/>
  <c r="O850" i="12"/>
  <c r="L850" i="12"/>
  <c r="Q849" i="12"/>
  <c r="P849" i="12"/>
  <c r="O849" i="12"/>
  <c r="L849" i="12"/>
  <c r="Q848" i="12"/>
  <c r="P848" i="12"/>
  <c r="O848" i="12"/>
  <c r="L848" i="12"/>
  <c r="Q847" i="12"/>
  <c r="P847" i="12"/>
  <c r="O847" i="12"/>
  <c r="L847" i="12"/>
  <c r="Q846" i="12"/>
  <c r="P846" i="12"/>
  <c r="O846" i="12"/>
  <c r="L846" i="12"/>
  <c r="Q845" i="12"/>
  <c r="P845" i="12"/>
  <c r="O845" i="12"/>
  <c r="L845" i="12"/>
  <c r="Q844" i="12"/>
  <c r="P844" i="12"/>
  <c r="O844" i="12"/>
  <c r="L844" i="12"/>
  <c r="Q843" i="12"/>
  <c r="P843" i="12"/>
  <c r="O843" i="12"/>
  <c r="L843" i="12"/>
  <c r="Q842" i="12"/>
  <c r="P842" i="12"/>
  <c r="O842" i="12"/>
  <c r="L842" i="12"/>
  <c r="Q841" i="12"/>
  <c r="P841" i="12"/>
  <c r="O841" i="12"/>
  <c r="L841" i="12"/>
  <c r="Q840" i="12"/>
  <c r="P840" i="12"/>
  <c r="O840" i="12"/>
  <c r="L840" i="12"/>
  <c r="Q839" i="12"/>
  <c r="P839" i="12"/>
  <c r="O839" i="12"/>
  <c r="L839" i="12"/>
  <c r="Q838" i="12"/>
  <c r="P838" i="12"/>
  <c r="O838" i="12"/>
  <c r="L838" i="12"/>
  <c r="Q837" i="12"/>
  <c r="P837" i="12"/>
  <c r="O837" i="12"/>
  <c r="L837" i="12"/>
  <c r="Q836" i="12"/>
  <c r="P836" i="12"/>
  <c r="O836" i="12"/>
  <c r="L836" i="12"/>
  <c r="Q835" i="12"/>
  <c r="P835" i="12"/>
  <c r="O835" i="12"/>
  <c r="L835" i="12"/>
  <c r="Q834" i="12"/>
  <c r="P834" i="12"/>
  <c r="O834" i="12"/>
  <c r="L834" i="12"/>
  <c r="Q833" i="12"/>
  <c r="P833" i="12"/>
  <c r="O833" i="12"/>
  <c r="L833" i="12"/>
  <c r="Q832" i="12"/>
  <c r="P832" i="12"/>
  <c r="O832" i="12"/>
  <c r="L832" i="12"/>
  <c r="Q831" i="12"/>
  <c r="P831" i="12"/>
  <c r="O831" i="12"/>
  <c r="L831" i="12"/>
  <c r="Q830" i="12"/>
  <c r="P830" i="12"/>
  <c r="O830" i="12"/>
  <c r="L830" i="12"/>
  <c r="Q829" i="12"/>
  <c r="P829" i="12"/>
  <c r="O829" i="12"/>
  <c r="L829" i="12"/>
  <c r="Q828" i="12"/>
  <c r="P828" i="12"/>
  <c r="O828" i="12"/>
  <c r="L828" i="12"/>
  <c r="Q827" i="12"/>
  <c r="P827" i="12"/>
  <c r="O827" i="12"/>
  <c r="L827" i="12"/>
  <c r="Q826" i="12"/>
  <c r="P826" i="12"/>
  <c r="O826" i="12"/>
  <c r="L826" i="12"/>
  <c r="Q825" i="12"/>
  <c r="P825" i="12"/>
  <c r="O825" i="12"/>
  <c r="L825" i="12"/>
  <c r="Q824" i="12"/>
  <c r="P824" i="12"/>
  <c r="O824" i="12"/>
  <c r="L824" i="12"/>
  <c r="Q823" i="12"/>
  <c r="P823" i="12"/>
  <c r="O823" i="12"/>
  <c r="L823" i="12"/>
  <c r="Q822" i="12"/>
  <c r="P822" i="12"/>
  <c r="O822" i="12"/>
  <c r="L822" i="12"/>
  <c r="Q821" i="12"/>
  <c r="P821" i="12"/>
  <c r="O821" i="12"/>
  <c r="L821" i="12"/>
  <c r="Q820" i="12"/>
  <c r="P820" i="12"/>
  <c r="O820" i="12"/>
  <c r="L820" i="12"/>
  <c r="Q819" i="12"/>
  <c r="P819" i="12"/>
  <c r="O819" i="12"/>
  <c r="L819" i="12"/>
  <c r="AE818" i="12"/>
  <c r="W328" i="11" s="1"/>
  <c r="Q818" i="12"/>
  <c r="P818" i="12"/>
  <c r="O818" i="12"/>
  <c r="L818" i="12"/>
  <c r="Q817" i="12"/>
  <c r="P817" i="12"/>
  <c r="O817" i="12"/>
  <c r="L817" i="12"/>
  <c r="Q816" i="12"/>
  <c r="P816" i="12"/>
  <c r="O816" i="12"/>
  <c r="L816" i="12"/>
  <c r="Q815" i="12"/>
  <c r="P815" i="12"/>
  <c r="O815" i="12"/>
  <c r="L815" i="12"/>
  <c r="Q814" i="12"/>
  <c r="P814" i="12"/>
  <c r="O814" i="12"/>
  <c r="L814" i="12"/>
  <c r="Q813" i="12"/>
  <c r="P813" i="12"/>
  <c r="O813" i="12"/>
  <c r="L813" i="12"/>
  <c r="Q812" i="12"/>
  <c r="P812" i="12"/>
  <c r="O812" i="12"/>
  <c r="L812" i="12"/>
  <c r="Q811" i="12"/>
  <c r="P811" i="12"/>
  <c r="O811" i="12"/>
  <c r="L811" i="12"/>
  <c r="Q810" i="12"/>
  <c r="P810" i="12"/>
  <c r="O810" i="12"/>
  <c r="L810" i="12"/>
  <c r="Q809" i="12"/>
  <c r="P809" i="12"/>
  <c r="O809" i="12"/>
  <c r="L809" i="12"/>
  <c r="Q808" i="12"/>
  <c r="P808" i="12"/>
  <c r="O808" i="12"/>
  <c r="L808" i="12"/>
  <c r="Q807" i="12"/>
  <c r="P807" i="12"/>
  <c r="O807" i="12"/>
  <c r="L807" i="12"/>
  <c r="Q806" i="12"/>
  <c r="P806" i="12"/>
  <c r="O806" i="12"/>
  <c r="L806" i="12"/>
  <c r="Q805" i="12"/>
  <c r="P805" i="12"/>
  <c r="O805" i="12"/>
  <c r="L805" i="12"/>
  <c r="AE804" i="12"/>
  <c r="W327" i="11" s="1"/>
  <c r="Q804" i="12"/>
  <c r="P804" i="12"/>
  <c r="O804" i="12"/>
  <c r="L804" i="12"/>
  <c r="Q803" i="12"/>
  <c r="P803" i="12"/>
  <c r="O803" i="12"/>
  <c r="L803" i="12"/>
  <c r="Q802" i="12"/>
  <c r="P802" i="12"/>
  <c r="O802" i="12"/>
  <c r="L802" i="12"/>
  <c r="Q801" i="12"/>
  <c r="P801" i="12"/>
  <c r="O801" i="12"/>
  <c r="L801" i="12"/>
  <c r="Q800" i="12"/>
  <c r="P800" i="12"/>
  <c r="O800" i="12"/>
  <c r="L800" i="12"/>
  <c r="Q799" i="12"/>
  <c r="P799" i="12"/>
  <c r="O799" i="12"/>
  <c r="L799" i="12"/>
  <c r="AE798" i="12"/>
  <c r="W326" i="11" s="1"/>
  <c r="Q798" i="12"/>
  <c r="P798" i="12"/>
  <c r="O798" i="12"/>
  <c r="L798" i="12"/>
  <c r="AE797" i="12"/>
  <c r="W325" i="11" s="1"/>
  <c r="Q797" i="12"/>
  <c r="P797" i="12"/>
  <c r="O797" i="12"/>
  <c r="L797" i="12"/>
  <c r="Q796" i="12"/>
  <c r="P796" i="12"/>
  <c r="O796" i="12"/>
  <c r="L796" i="12"/>
  <c r="Q795" i="12"/>
  <c r="P795" i="12"/>
  <c r="O795" i="12"/>
  <c r="L795" i="12"/>
  <c r="AE794" i="12"/>
  <c r="W324" i="11" s="1"/>
  <c r="Q794" i="12"/>
  <c r="P794" i="12"/>
  <c r="O794" i="12"/>
  <c r="L794" i="12"/>
  <c r="Q793" i="12"/>
  <c r="P793" i="12"/>
  <c r="O793" i="12"/>
  <c r="L793" i="12"/>
  <c r="Q792" i="12"/>
  <c r="P792" i="12"/>
  <c r="O792" i="12"/>
  <c r="L792" i="12"/>
  <c r="Q791" i="12"/>
  <c r="P791" i="12"/>
  <c r="O791" i="12"/>
  <c r="L791" i="12"/>
  <c r="AE790" i="12"/>
  <c r="W323" i="11" s="1"/>
  <c r="Q790" i="12"/>
  <c r="P790" i="12"/>
  <c r="O790" i="12"/>
  <c r="L790" i="12"/>
  <c r="AE789" i="12"/>
  <c r="W322" i="11" s="1"/>
  <c r="Q789" i="12"/>
  <c r="P789" i="12"/>
  <c r="O789" i="12"/>
  <c r="L789" i="12"/>
  <c r="Q788" i="12"/>
  <c r="P788" i="12"/>
  <c r="O788" i="12"/>
  <c r="L788" i="12"/>
  <c r="Q787" i="12"/>
  <c r="P787" i="12"/>
  <c r="O787" i="12"/>
  <c r="L787" i="12"/>
  <c r="Q786" i="12"/>
  <c r="P786" i="12"/>
  <c r="O786" i="12"/>
  <c r="L786" i="12"/>
  <c r="Q785" i="12"/>
  <c r="P785" i="12"/>
  <c r="O785" i="12"/>
  <c r="L785" i="12"/>
  <c r="Q784" i="12"/>
  <c r="P784" i="12"/>
  <c r="O784" i="12"/>
  <c r="L784" i="12"/>
  <c r="Q783" i="12"/>
  <c r="P783" i="12"/>
  <c r="O783" i="12"/>
  <c r="L783" i="12"/>
  <c r="Q782" i="12"/>
  <c r="P782" i="12"/>
  <c r="O782" i="12"/>
  <c r="L782" i="12"/>
  <c r="Q781" i="12"/>
  <c r="P781" i="12"/>
  <c r="O781" i="12"/>
  <c r="L781" i="12"/>
  <c r="Q780" i="12"/>
  <c r="P780" i="12"/>
  <c r="O780" i="12"/>
  <c r="L780" i="12"/>
  <c r="Q779" i="12"/>
  <c r="P779" i="12"/>
  <c r="O779" i="12"/>
  <c r="L779" i="12"/>
  <c r="Q778" i="12"/>
  <c r="P778" i="12"/>
  <c r="O778" i="12"/>
  <c r="L778" i="12"/>
  <c r="Q777" i="12"/>
  <c r="P777" i="12"/>
  <c r="O777" i="12"/>
  <c r="L777" i="12"/>
  <c r="Q776" i="12"/>
  <c r="P776" i="12"/>
  <c r="O776" i="12"/>
  <c r="L776" i="12"/>
  <c r="Q775" i="12"/>
  <c r="P775" i="12"/>
  <c r="O775" i="12"/>
  <c r="L775" i="12"/>
  <c r="Q774" i="12"/>
  <c r="P774" i="12"/>
  <c r="O774" i="12"/>
  <c r="L774" i="12"/>
  <c r="Q773" i="12"/>
  <c r="P773" i="12"/>
  <c r="O773" i="12"/>
  <c r="L773" i="12"/>
  <c r="Q772" i="12"/>
  <c r="P772" i="12"/>
  <c r="O772" i="12"/>
  <c r="L772" i="12"/>
  <c r="Q771" i="12"/>
  <c r="P771" i="12"/>
  <c r="O771" i="12"/>
  <c r="L771" i="12"/>
  <c r="Q770" i="12"/>
  <c r="P770" i="12"/>
  <c r="O770" i="12"/>
  <c r="L770" i="12"/>
  <c r="Q769" i="12"/>
  <c r="P769" i="12"/>
  <c r="O769" i="12"/>
  <c r="L769" i="12"/>
  <c r="Q768" i="12"/>
  <c r="P768" i="12"/>
  <c r="O768" i="12"/>
  <c r="L768" i="12"/>
  <c r="Q767" i="12"/>
  <c r="P767" i="12"/>
  <c r="O767" i="12"/>
  <c r="L767" i="12"/>
  <c r="AE766" i="12"/>
  <c r="W321" i="11" s="1"/>
  <c r="Q766" i="12"/>
  <c r="P766" i="12"/>
  <c r="O766" i="12"/>
  <c r="L766" i="12"/>
  <c r="Q765" i="12"/>
  <c r="P765" i="12"/>
  <c r="O765" i="12"/>
  <c r="L765" i="12"/>
  <c r="Q764" i="12"/>
  <c r="P764" i="12"/>
  <c r="O764" i="12"/>
  <c r="L764" i="12"/>
  <c r="Q763" i="12"/>
  <c r="P763" i="12"/>
  <c r="O763" i="12"/>
  <c r="L763" i="12"/>
  <c r="AE762" i="12"/>
  <c r="W320" i="11" s="1"/>
  <c r="Q762" i="12"/>
  <c r="P762" i="12"/>
  <c r="O762" i="12"/>
  <c r="L762" i="12"/>
  <c r="AE761" i="12"/>
  <c r="W319" i="11" s="1"/>
  <c r="Q761" i="12"/>
  <c r="P761" i="12"/>
  <c r="O761" i="12"/>
  <c r="L761" i="12"/>
  <c r="Q760" i="12"/>
  <c r="P760" i="12"/>
  <c r="O760" i="12"/>
  <c r="L760" i="12"/>
  <c r="Q759" i="12"/>
  <c r="P759" i="12"/>
  <c r="O759" i="12"/>
  <c r="L759" i="12"/>
  <c r="Q758" i="12"/>
  <c r="P758" i="12"/>
  <c r="O758" i="12"/>
  <c r="L758" i="12"/>
  <c r="Q757" i="12"/>
  <c r="P757" i="12"/>
  <c r="O757" i="12"/>
  <c r="L757" i="12"/>
  <c r="Q756" i="12"/>
  <c r="P756" i="12"/>
  <c r="O756" i="12"/>
  <c r="L756" i="12"/>
  <c r="Q755" i="12"/>
  <c r="P755" i="12"/>
  <c r="O755" i="12"/>
  <c r="L755" i="12"/>
  <c r="Q754" i="12"/>
  <c r="P754" i="12"/>
  <c r="O754" i="12"/>
  <c r="L754" i="12"/>
  <c r="Q753" i="12"/>
  <c r="P753" i="12"/>
  <c r="O753" i="12"/>
  <c r="L753" i="12"/>
  <c r="Q752" i="12"/>
  <c r="P752" i="12"/>
  <c r="O752" i="12"/>
  <c r="L752" i="12"/>
  <c r="Q751" i="12"/>
  <c r="P751" i="12"/>
  <c r="O751" i="12"/>
  <c r="L751" i="12"/>
  <c r="Q750" i="12"/>
  <c r="P750" i="12"/>
  <c r="O750" i="12"/>
  <c r="L750" i="12"/>
  <c r="Q749" i="12"/>
  <c r="P749" i="12"/>
  <c r="O749" i="12"/>
  <c r="L749" i="12"/>
  <c r="Q748" i="12"/>
  <c r="P748" i="12"/>
  <c r="O748" i="12"/>
  <c r="L748" i="12"/>
  <c r="AE747" i="12"/>
  <c r="W318" i="11" s="1"/>
  <c r="Q747" i="12"/>
  <c r="P747" i="12"/>
  <c r="O747" i="12"/>
  <c r="L747" i="12"/>
  <c r="Q746" i="12"/>
  <c r="P746" i="12"/>
  <c r="O746" i="12"/>
  <c r="L746" i="12"/>
  <c r="Q745" i="12"/>
  <c r="P745" i="12"/>
  <c r="O745" i="12"/>
  <c r="L745" i="12"/>
  <c r="Q744" i="12"/>
  <c r="P744" i="12"/>
  <c r="O744" i="12"/>
  <c r="L744" i="12"/>
  <c r="Q743" i="12"/>
  <c r="P743" i="12"/>
  <c r="O743" i="12"/>
  <c r="L743" i="12"/>
  <c r="AE742" i="12"/>
  <c r="W317" i="11" s="1"/>
  <c r="Q742" i="12"/>
  <c r="P742" i="12"/>
  <c r="O742" i="12"/>
  <c r="L742" i="12"/>
  <c r="Q741" i="12"/>
  <c r="P741" i="12"/>
  <c r="O741" i="12"/>
  <c r="L741" i="12"/>
  <c r="Q740" i="12"/>
  <c r="P740" i="12"/>
  <c r="O740" i="12"/>
  <c r="L740" i="12"/>
  <c r="Q739" i="12"/>
  <c r="P739" i="12"/>
  <c r="O739" i="12"/>
  <c r="L739" i="12"/>
  <c r="AE738" i="12"/>
  <c r="W316" i="11" s="1"/>
  <c r="Q738" i="12"/>
  <c r="P738" i="12"/>
  <c r="O738" i="12"/>
  <c r="L738" i="12"/>
  <c r="Q737" i="12"/>
  <c r="P737" i="12"/>
  <c r="O737" i="12"/>
  <c r="L737" i="12"/>
  <c r="Q736" i="12"/>
  <c r="P736" i="12"/>
  <c r="O736" i="12"/>
  <c r="L736" i="12"/>
  <c r="Q735" i="12"/>
  <c r="P735" i="12"/>
  <c r="O735" i="12"/>
  <c r="L735" i="12"/>
  <c r="Q734" i="12"/>
  <c r="P734" i="12"/>
  <c r="O734" i="12"/>
  <c r="L734" i="12"/>
  <c r="Q733" i="12"/>
  <c r="P733" i="12"/>
  <c r="O733" i="12"/>
  <c r="L733" i="12"/>
  <c r="Q732" i="12"/>
  <c r="P732" i="12"/>
  <c r="O732" i="12"/>
  <c r="L732" i="12"/>
  <c r="Q731" i="12"/>
  <c r="P731" i="12"/>
  <c r="O731" i="12"/>
  <c r="L731" i="12"/>
  <c r="Q730" i="12"/>
  <c r="P730" i="12"/>
  <c r="O730" i="12"/>
  <c r="L730" i="12"/>
  <c r="AE729" i="12"/>
  <c r="W315" i="11" s="1"/>
  <c r="Q729" i="12"/>
  <c r="P729" i="12"/>
  <c r="O729" i="12"/>
  <c r="L729" i="12"/>
  <c r="AE728" i="12"/>
  <c r="W314" i="11" s="1"/>
  <c r="Q728" i="12"/>
  <c r="P728" i="12"/>
  <c r="O728" i="12"/>
  <c r="L728" i="12"/>
  <c r="AE727" i="12"/>
  <c r="W313" i="11" s="1"/>
  <c r="Q727" i="12"/>
  <c r="P727" i="12"/>
  <c r="O727" i="12"/>
  <c r="L727" i="12"/>
  <c r="AE726" i="12"/>
  <c r="W312" i="11" s="1"/>
  <c r="Q726" i="12"/>
  <c r="P726" i="12"/>
  <c r="O726" i="12"/>
  <c r="L726" i="12"/>
  <c r="AE725" i="12"/>
  <c r="W311" i="11" s="1"/>
  <c r="Q725" i="12"/>
  <c r="P725" i="12"/>
  <c r="O725" i="12"/>
  <c r="L725" i="12"/>
  <c r="AE724" i="12"/>
  <c r="W310" i="11" s="1"/>
  <c r="Q724" i="12"/>
  <c r="P724" i="12"/>
  <c r="O724" i="12"/>
  <c r="L724" i="12"/>
  <c r="AE723" i="12"/>
  <c r="W309" i="11" s="1"/>
  <c r="Q723" i="12"/>
  <c r="P723" i="12"/>
  <c r="O723" i="12"/>
  <c r="L723" i="12"/>
  <c r="AE722" i="12"/>
  <c r="W308" i="11" s="1"/>
  <c r="Q722" i="12"/>
  <c r="P722" i="12"/>
  <c r="O722" i="12"/>
  <c r="L722" i="12"/>
  <c r="AE721" i="12"/>
  <c r="W307" i="11" s="1"/>
  <c r="Q721" i="12"/>
  <c r="P721" i="12"/>
  <c r="O721" i="12"/>
  <c r="L721" i="12"/>
  <c r="AE720" i="12"/>
  <c r="W306" i="11" s="1"/>
  <c r="Q720" i="12"/>
  <c r="P720" i="12"/>
  <c r="O720" i="12"/>
  <c r="L720" i="12"/>
  <c r="AE719" i="12"/>
  <c r="W305" i="11" s="1"/>
  <c r="Q719" i="12"/>
  <c r="P719" i="12"/>
  <c r="O719" i="12"/>
  <c r="L719" i="12"/>
  <c r="AE718" i="12"/>
  <c r="W304" i="11" s="1"/>
  <c r="Q718" i="12"/>
  <c r="P718" i="12"/>
  <c r="O718" i="12"/>
  <c r="L718" i="12"/>
  <c r="AE717" i="12"/>
  <c r="W303" i="11" s="1"/>
  <c r="Q717" i="12"/>
  <c r="P717" i="12"/>
  <c r="O717" i="12"/>
  <c r="L717" i="12"/>
  <c r="AE716" i="12"/>
  <c r="W302" i="11" s="1"/>
  <c r="Q716" i="12"/>
  <c r="P716" i="12"/>
  <c r="O716" i="12"/>
  <c r="L716" i="12"/>
  <c r="AE715" i="12"/>
  <c r="W301" i="11" s="1"/>
  <c r="Q715" i="12"/>
  <c r="P715" i="12"/>
  <c r="O715" i="12"/>
  <c r="L715" i="12"/>
  <c r="AE714" i="12"/>
  <c r="W300" i="11" s="1"/>
  <c r="Q714" i="12"/>
  <c r="P714" i="12"/>
  <c r="O714" i="12"/>
  <c r="L714" i="12"/>
  <c r="AE713" i="12"/>
  <c r="W299" i="11" s="1"/>
  <c r="Q713" i="12"/>
  <c r="P713" i="12"/>
  <c r="O713" i="12"/>
  <c r="L713" i="12"/>
  <c r="AE712" i="12"/>
  <c r="W298" i="11" s="1"/>
  <c r="Q712" i="12"/>
  <c r="P712" i="12"/>
  <c r="O712" i="12"/>
  <c r="L712" i="12"/>
  <c r="AE711" i="12"/>
  <c r="W297" i="11" s="1"/>
  <c r="Q711" i="12"/>
  <c r="P711" i="12"/>
  <c r="O711" i="12"/>
  <c r="L711" i="12"/>
  <c r="AE710" i="12"/>
  <c r="W296" i="11" s="1"/>
  <c r="Q710" i="12"/>
  <c r="P710" i="12"/>
  <c r="O710" i="12"/>
  <c r="L710" i="12"/>
  <c r="AE709" i="12"/>
  <c r="W295" i="11" s="1"/>
  <c r="Q709" i="12"/>
  <c r="P709" i="12"/>
  <c r="O709" i="12"/>
  <c r="L709" i="12"/>
  <c r="AE708" i="12"/>
  <c r="W294" i="11" s="1"/>
  <c r="Q708" i="12"/>
  <c r="P708" i="12"/>
  <c r="O708" i="12"/>
  <c r="L708" i="12"/>
  <c r="AE707" i="12"/>
  <c r="W293" i="11" s="1"/>
  <c r="Q707" i="12"/>
  <c r="P707" i="12"/>
  <c r="O707" i="12"/>
  <c r="L707" i="12"/>
  <c r="AE706" i="12"/>
  <c r="W292" i="11" s="1"/>
  <c r="Q706" i="12"/>
  <c r="P706" i="12"/>
  <c r="O706" i="12"/>
  <c r="L706" i="12"/>
  <c r="AE705" i="12"/>
  <c r="W291" i="11" s="1"/>
  <c r="Q705" i="12"/>
  <c r="P705" i="12"/>
  <c r="O705" i="12"/>
  <c r="L705" i="12"/>
  <c r="AE704" i="12"/>
  <c r="W290" i="11" s="1"/>
  <c r="Q704" i="12"/>
  <c r="P704" i="12"/>
  <c r="O704" i="12"/>
  <c r="L704" i="12"/>
  <c r="Q703" i="12"/>
  <c r="P703" i="12"/>
  <c r="O703" i="12"/>
  <c r="L703" i="12"/>
  <c r="Q702" i="12"/>
  <c r="P702" i="12"/>
  <c r="O702" i="12"/>
  <c r="L702" i="12"/>
  <c r="AE701" i="12"/>
  <c r="W289" i="11" s="1"/>
  <c r="Q701" i="12"/>
  <c r="P701" i="12"/>
  <c r="O701" i="12"/>
  <c r="L701" i="12"/>
  <c r="Q700" i="12"/>
  <c r="P700" i="12"/>
  <c r="O700" i="12"/>
  <c r="L700" i="12"/>
  <c r="Q699" i="12"/>
  <c r="P699" i="12"/>
  <c r="O699" i="12"/>
  <c r="L699" i="12"/>
  <c r="AE698" i="12"/>
  <c r="W288" i="11" s="1"/>
  <c r="Q698" i="12"/>
  <c r="P698" i="12"/>
  <c r="O698" i="12"/>
  <c r="L698" i="12"/>
  <c r="Q697" i="12"/>
  <c r="P697" i="12"/>
  <c r="O697" i="12"/>
  <c r="L697" i="12"/>
  <c r="Q696" i="12"/>
  <c r="P696" i="12"/>
  <c r="O696" i="12"/>
  <c r="L696" i="12"/>
  <c r="Q695" i="12"/>
  <c r="P695" i="12"/>
  <c r="O695" i="12"/>
  <c r="L695" i="12"/>
  <c r="Q694" i="12"/>
  <c r="P694" i="12"/>
  <c r="O694" i="12"/>
  <c r="L694" i="12"/>
  <c r="Q693" i="12"/>
  <c r="P693" i="12"/>
  <c r="O693" i="12"/>
  <c r="L693" i="12"/>
  <c r="Q692" i="12"/>
  <c r="P692" i="12"/>
  <c r="O692" i="12"/>
  <c r="L692" i="12"/>
  <c r="Q691" i="12"/>
  <c r="P691" i="12"/>
  <c r="O691" i="12"/>
  <c r="L691" i="12"/>
  <c r="Q690" i="12"/>
  <c r="P690" i="12"/>
  <c r="O690" i="12"/>
  <c r="L690" i="12"/>
  <c r="Q689" i="12"/>
  <c r="P689" i="12"/>
  <c r="O689" i="12"/>
  <c r="L689" i="12"/>
  <c r="Q688" i="12"/>
  <c r="P688" i="12"/>
  <c r="O688" i="12"/>
  <c r="L688" i="12"/>
  <c r="Q687" i="12"/>
  <c r="P687" i="12"/>
  <c r="O687" i="12"/>
  <c r="L687" i="12"/>
  <c r="Q686" i="12"/>
  <c r="P686" i="12"/>
  <c r="O686" i="12"/>
  <c r="L686" i="12"/>
  <c r="Q685" i="12"/>
  <c r="P685" i="12"/>
  <c r="O685" i="12"/>
  <c r="L685" i="12"/>
  <c r="Q684" i="12"/>
  <c r="P684" i="12"/>
  <c r="O684" i="12"/>
  <c r="L684" i="12"/>
  <c r="Q683" i="12"/>
  <c r="P683" i="12"/>
  <c r="O683" i="12"/>
  <c r="L683" i="12"/>
  <c r="Q682" i="12"/>
  <c r="P682" i="12"/>
  <c r="O682" i="12"/>
  <c r="L682" i="12"/>
  <c r="Q681" i="12"/>
  <c r="P681" i="12"/>
  <c r="O681" i="12"/>
  <c r="L681" i="12"/>
  <c r="Q680" i="12"/>
  <c r="P680" i="12"/>
  <c r="O680" i="12"/>
  <c r="L680" i="12"/>
  <c r="Q679" i="12"/>
  <c r="P679" i="12"/>
  <c r="O679" i="12"/>
  <c r="L679" i="12"/>
  <c r="Q678" i="12"/>
  <c r="P678" i="12"/>
  <c r="O678" i="12"/>
  <c r="L678" i="12"/>
  <c r="Q677" i="12"/>
  <c r="P677" i="12"/>
  <c r="O677" i="12"/>
  <c r="L677" i="12"/>
  <c r="Q676" i="12"/>
  <c r="P676" i="12"/>
  <c r="O676" i="12"/>
  <c r="L676" i="12"/>
  <c r="Q675" i="12"/>
  <c r="P675" i="12"/>
  <c r="O675" i="12"/>
  <c r="L675" i="12"/>
  <c r="Q674" i="12"/>
  <c r="P674" i="12"/>
  <c r="O674" i="12"/>
  <c r="L674" i="12"/>
  <c r="Q673" i="12"/>
  <c r="P673" i="12"/>
  <c r="O673" i="12"/>
  <c r="L673" i="12"/>
  <c r="Q672" i="12"/>
  <c r="P672" i="12"/>
  <c r="O672" i="12"/>
  <c r="L672" i="12"/>
  <c r="Q671" i="12"/>
  <c r="P671" i="12"/>
  <c r="O671" i="12"/>
  <c r="L671" i="12"/>
  <c r="Q670" i="12"/>
  <c r="P670" i="12"/>
  <c r="O670" i="12"/>
  <c r="L670" i="12"/>
  <c r="AE669" i="12"/>
  <c r="W287" i="11" s="1"/>
  <c r="Q669" i="12"/>
  <c r="P669" i="12"/>
  <c r="O669" i="12"/>
  <c r="L669" i="12"/>
  <c r="AE668" i="12"/>
  <c r="W286" i="11" s="1"/>
  <c r="Q668" i="12"/>
  <c r="P668" i="12"/>
  <c r="O668" i="12"/>
  <c r="L668" i="12"/>
  <c r="Q667" i="12"/>
  <c r="P667" i="12"/>
  <c r="O667" i="12"/>
  <c r="L667" i="12"/>
  <c r="AE666" i="12"/>
  <c r="W285" i="11" s="1"/>
  <c r="Q666" i="12"/>
  <c r="P666" i="12"/>
  <c r="O666" i="12"/>
  <c r="L666" i="12"/>
  <c r="Q665" i="12"/>
  <c r="P665" i="12"/>
  <c r="O665" i="12"/>
  <c r="L665" i="12"/>
  <c r="Q664" i="12"/>
  <c r="P664" i="12"/>
  <c r="O664" i="12"/>
  <c r="L664" i="12"/>
  <c r="AE663" i="12"/>
  <c r="W284" i="11" s="1"/>
  <c r="Q663" i="12"/>
  <c r="P663" i="12"/>
  <c r="O663" i="12"/>
  <c r="L663" i="12"/>
  <c r="Q662" i="12"/>
  <c r="P662" i="12"/>
  <c r="O662" i="12"/>
  <c r="L662" i="12"/>
  <c r="Q661" i="12"/>
  <c r="P661" i="12"/>
  <c r="O661" i="12"/>
  <c r="L661" i="12"/>
  <c r="Q660" i="12"/>
  <c r="P660" i="12"/>
  <c r="O660" i="12"/>
  <c r="L660" i="12"/>
  <c r="Q659" i="12"/>
  <c r="P659" i="12"/>
  <c r="O659" i="12"/>
  <c r="L659" i="12"/>
  <c r="AE658" i="12"/>
  <c r="W283" i="11" s="1"/>
  <c r="Q658" i="12"/>
  <c r="P658" i="12"/>
  <c r="O658" i="12"/>
  <c r="L658" i="12"/>
  <c r="Q657" i="12"/>
  <c r="P657" i="12"/>
  <c r="O657" i="12"/>
  <c r="L657" i="12"/>
  <c r="Q656" i="12"/>
  <c r="P656" i="12"/>
  <c r="O656" i="12"/>
  <c r="L656" i="12"/>
  <c r="Q655" i="12"/>
  <c r="P655" i="12"/>
  <c r="O655" i="12"/>
  <c r="L655" i="12"/>
  <c r="Q654" i="12"/>
  <c r="P654" i="12"/>
  <c r="O654" i="12"/>
  <c r="L654" i="12"/>
  <c r="Q653" i="12"/>
  <c r="P653" i="12"/>
  <c r="O653" i="12"/>
  <c r="L653" i="12"/>
  <c r="Q652" i="12"/>
  <c r="P652" i="12"/>
  <c r="O652" i="12"/>
  <c r="L652" i="12"/>
  <c r="Q651" i="12"/>
  <c r="P651" i="12"/>
  <c r="O651" i="12"/>
  <c r="L651" i="12"/>
  <c r="AE650" i="12"/>
  <c r="W282" i="11" s="1"/>
  <c r="Q650" i="12"/>
  <c r="P650" i="12"/>
  <c r="O650" i="12"/>
  <c r="L650" i="12"/>
  <c r="Q649" i="12"/>
  <c r="P649" i="12"/>
  <c r="O649" i="12"/>
  <c r="L649" i="12"/>
  <c r="Q648" i="12"/>
  <c r="P648" i="12"/>
  <c r="O648" i="12"/>
  <c r="L648" i="12"/>
  <c r="Q647" i="12"/>
  <c r="P647" i="12"/>
  <c r="O647" i="12"/>
  <c r="L647" i="12"/>
  <c r="Q646" i="12"/>
  <c r="P646" i="12"/>
  <c r="O646" i="12"/>
  <c r="L646" i="12"/>
  <c r="Q645" i="12"/>
  <c r="P645" i="12"/>
  <c r="O645" i="12"/>
  <c r="L645" i="12"/>
  <c r="Q644" i="12"/>
  <c r="P644" i="12"/>
  <c r="O644" i="12"/>
  <c r="L644" i="12"/>
  <c r="Q643" i="12"/>
  <c r="P643" i="12"/>
  <c r="O643" i="12"/>
  <c r="L643" i="12"/>
  <c r="Q642" i="12"/>
  <c r="P642" i="12"/>
  <c r="O642" i="12"/>
  <c r="L642" i="12"/>
  <c r="Q641" i="12"/>
  <c r="P641" i="12"/>
  <c r="O641" i="12"/>
  <c r="L641" i="12"/>
  <c r="Q640" i="12"/>
  <c r="P640" i="12"/>
  <c r="O640" i="12"/>
  <c r="L640" i="12"/>
  <c r="Q639" i="12"/>
  <c r="P639" i="12"/>
  <c r="O639" i="12"/>
  <c r="L639" i="12"/>
  <c r="Q638" i="12"/>
  <c r="P638" i="12"/>
  <c r="O638" i="12"/>
  <c r="L638" i="12"/>
  <c r="Q637" i="12"/>
  <c r="P637" i="12"/>
  <c r="O637" i="12"/>
  <c r="L637" i="12"/>
  <c r="Q636" i="12"/>
  <c r="P636" i="12"/>
  <c r="O636" i="12"/>
  <c r="L636" i="12"/>
  <c r="Q635" i="12"/>
  <c r="P635" i="12"/>
  <c r="O635" i="12"/>
  <c r="L635" i="12"/>
  <c r="Q634" i="12"/>
  <c r="P634" i="12"/>
  <c r="O634" i="12"/>
  <c r="L634" i="12"/>
  <c r="Q633" i="12"/>
  <c r="P633" i="12"/>
  <c r="O633" i="12"/>
  <c r="L633" i="12"/>
  <c r="Q632" i="12"/>
  <c r="P632" i="12"/>
  <c r="O632" i="12"/>
  <c r="L632" i="12"/>
  <c r="Q631" i="12"/>
  <c r="P631" i="12"/>
  <c r="O631" i="12"/>
  <c r="L631" i="12"/>
  <c r="Q630" i="12"/>
  <c r="P630" i="12"/>
  <c r="O630" i="12"/>
  <c r="L630" i="12"/>
  <c r="Q629" i="12"/>
  <c r="P629" i="12"/>
  <c r="O629" i="12"/>
  <c r="L629" i="12"/>
  <c r="Q628" i="12"/>
  <c r="P628" i="12"/>
  <c r="O628" i="12"/>
  <c r="L628" i="12"/>
  <c r="Q627" i="12"/>
  <c r="P627" i="12"/>
  <c r="O627" i="12"/>
  <c r="L627" i="12"/>
  <c r="Q626" i="12"/>
  <c r="P626" i="12"/>
  <c r="O626" i="12"/>
  <c r="L626" i="12"/>
  <c r="Q625" i="12"/>
  <c r="P625" i="12"/>
  <c r="O625" i="12"/>
  <c r="L625" i="12"/>
  <c r="Q624" i="12"/>
  <c r="P624" i="12"/>
  <c r="O624" i="12"/>
  <c r="L624" i="12"/>
  <c r="Q623" i="12"/>
  <c r="P623" i="12"/>
  <c r="O623" i="12"/>
  <c r="L623" i="12"/>
  <c r="Q622" i="12"/>
  <c r="P622" i="12"/>
  <c r="O622" i="12"/>
  <c r="L622" i="12"/>
  <c r="Q621" i="12"/>
  <c r="P621" i="12"/>
  <c r="O621" i="12"/>
  <c r="L621" i="12"/>
  <c r="Q620" i="12"/>
  <c r="P620" i="12"/>
  <c r="O620" i="12"/>
  <c r="L620" i="12"/>
  <c r="Q619" i="12"/>
  <c r="P619" i="12"/>
  <c r="O619" i="12"/>
  <c r="L619" i="12"/>
  <c r="Q618" i="12"/>
  <c r="P618" i="12"/>
  <c r="O618" i="12"/>
  <c r="L618" i="12"/>
  <c r="AE617" i="12"/>
  <c r="W281" i="11" s="1"/>
  <c r="Q617" i="12"/>
  <c r="P617" i="12"/>
  <c r="O617" i="12"/>
  <c r="L617" i="12"/>
  <c r="Q616" i="12"/>
  <c r="P616" i="12"/>
  <c r="O616" i="12"/>
  <c r="L616" i="12"/>
  <c r="Q615" i="12"/>
  <c r="P615" i="12"/>
  <c r="O615" i="12"/>
  <c r="L615" i="12"/>
  <c r="Q614" i="12"/>
  <c r="P614" i="12"/>
  <c r="O614" i="12"/>
  <c r="L614" i="12"/>
  <c r="Q613" i="12"/>
  <c r="P613" i="12"/>
  <c r="O613" i="12"/>
  <c r="L613" i="12"/>
  <c r="Q612" i="12"/>
  <c r="P612" i="12"/>
  <c r="O612" i="12"/>
  <c r="L612" i="12"/>
  <c r="Q611" i="12"/>
  <c r="P611" i="12"/>
  <c r="O611" i="12"/>
  <c r="L611" i="12"/>
  <c r="Q610" i="12"/>
  <c r="P610" i="12"/>
  <c r="O610" i="12"/>
  <c r="L610" i="12"/>
  <c r="Q609" i="12"/>
  <c r="P609" i="12"/>
  <c r="O609" i="12"/>
  <c r="L609" i="12"/>
  <c r="Q608" i="12"/>
  <c r="P608" i="12"/>
  <c r="O608" i="12"/>
  <c r="L608" i="12"/>
  <c r="Q607" i="12"/>
  <c r="P607" i="12"/>
  <c r="O607" i="12"/>
  <c r="L607" i="12"/>
  <c r="Q606" i="12"/>
  <c r="P606" i="12"/>
  <c r="O606" i="12"/>
  <c r="L606" i="12"/>
  <c r="Q605" i="12"/>
  <c r="P605" i="12"/>
  <c r="O605" i="12"/>
  <c r="L605" i="12"/>
  <c r="Q604" i="12"/>
  <c r="P604" i="12"/>
  <c r="O604" i="12"/>
  <c r="L604" i="12"/>
  <c r="Q603" i="12"/>
  <c r="P603" i="12"/>
  <c r="O603" i="12"/>
  <c r="L603" i="12"/>
  <c r="Q602" i="12"/>
  <c r="P602" i="12"/>
  <c r="O602" i="12"/>
  <c r="L602" i="12"/>
  <c r="Q601" i="12"/>
  <c r="P601" i="12"/>
  <c r="O601" i="12"/>
  <c r="L601" i="12"/>
  <c r="Q600" i="12"/>
  <c r="P600" i="12"/>
  <c r="O600" i="12"/>
  <c r="L600" i="12"/>
  <c r="Q599" i="12"/>
  <c r="P599" i="12"/>
  <c r="O599" i="12"/>
  <c r="L599" i="12"/>
  <c r="AE598" i="12"/>
  <c r="W280" i="11" s="1"/>
  <c r="Q598" i="12"/>
  <c r="P598" i="12"/>
  <c r="O598" i="12"/>
  <c r="L598" i="12"/>
  <c r="Q597" i="12"/>
  <c r="P597" i="12"/>
  <c r="O597" i="12"/>
  <c r="L597" i="12"/>
  <c r="Q596" i="12"/>
  <c r="P596" i="12"/>
  <c r="O596" i="12"/>
  <c r="L596" i="12"/>
  <c r="Q595" i="12"/>
  <c r="P595" i="12"/>
  <c r="O595" i="12"/>
  <c r="L595" i="12"/>
  <c r="Q594" i="12"/>
  <c r="P594" i="12"/>
  <c r="O594" i="12"/>
  <c r="L594" i="12"/>
  <c r="Q593" i="12"/>
  <c r="P593" i="12"/>
  <c r="O593" i="12"/>
  <c r="L593" i="12"/>
  <c r="Q592" i="12"/>
  <c r="P592" i="12"/>
  <c r="O592" i="12"/>
  <c r="L592" i="12"/>
  <c r="Q591" i="12"/>
  <c r="P591" i="12"/>
  <c r="O591" i="12"/>
  <c r="L591" i="12"/>
  <c r="Q590" i="12"/>
  <c r="P590" i="12"/>
  <c r="O590" i="12"/>
  <c r="L590" i="12"/>
  <c r="Q589" i="12"/>
  <c r="P589" i="12"/>
  <c r="O589" i="12"/>
  <c r="L589" i="12"/>
  <c r="Q588" i="12"/>
  <c r="P588" i="12"/>
  <c r="O588" i="12"/>
  <c r="L588" i="12"/>
  <c r="Q587" i="12"/>
  <c r="P587" i="12"/>
  <c r="O587" i="12"/>
  <c r="L587" i="12"/>
  <c r="Q586" i="12"/>
  <c r="P586" i="12"/>
  <c r="O586" i="12"/>
  <c r="L586" i="12"/>
  <c r="Q585" i="12"/>
  <c r="P585" i="12"/>
  <c r="O585" i="12"/>
  <c r="L585" i="12"/>
  <c r="Q584" i="12"/>
  <c r="P584" i="12"/>
  <c r="O584" i="12"/>
  <c r="L584" i="12"/>
  <c r="Q583" i="12"/>
  <c r="P583" i="12"/>
  <c r="O583" i="12"/>
  <c r="L583" i="12"/>
  <c r="Q582" i="12"/>
  <c r="P582" i="12"/>
  <c r="O582" i="12"/>
  <c r="L582" i="12"/>
  <c r="Q581" i="12"/>
  <c r="P581" i="12"/>
  <c r="O581" i="12"/>
  <c r="L581" i="12"/>
  <c r="Q580" i="12"/>
  <c r="P580" i="12"/>
  <c r="O580" i="12"/>
  <c r="L580" i="12"/>
  <c r="Q579" i="12"/>
  <c r="P579" i="12"/>
  <c r="O579" i="12"/>
  <c r="L579" i="12"/>
  <c r="Q578" i="12"/>
  <c r="P578" i="12"/>
  <c r="O578" i="12"/>
  <c r="L578" i="12"/>
  <c r="Q577" i="12"/>
  <c r="P577" i="12"/>
  <c r="O577" i="12"/>
  <c r="L577" i="12"/>
  <c r="Q576" i="12"/>
  <c r="P576" i="12"/>
  <c r="O576" i="12"/>
  <c r="L576" i="12"/>
  <c r="Q575" i="12"/>
  <c r="P575" i="12"/>
  <c r="O575" i="12"/>
  <c r="L575" i="12"/>
  <c r="Q574" i="12"/>
  <c r="P574" i="12"/>
  <c r="O574" i="12"/>
  <c r="L574" i="12"/>
  <c r="Q573" i="12"/>
  <c r="P573" i="12"/>
  <c r="O573" i="12"/>
  <c r="L573" i="12"/>
  <c r="Q572" i="12"/>
  <c r="P572" i="12"/>
  <c r="O572" i="12"/>
  <c r="L572" i="12"/>
  <c r="Q571" i="12"/>
  <c r="P571" i="12"/>
  <c r="O571" i="12"/>
  <c r="L571" i="12"/>
  <c r="Q570" i="12"/>
  <c r="P570" i="12"/>
  <c r="O570" i="12"/>
  <c r="L570" i="12"/>
  <c r="Q569" i="12"/>
  <c r="P569" i="12"/>
  <c r="O569" i="12"/>
  <c r="L569" i="12"/>
  <c r="Q568" i="12"/>
  <c r="P568" i="12"/>
  <c r="O568" i="12"/>
  <c r="L568" i="12"/>
  <c r="Q567" i="12"/>
  <c r="P567" i="12"/>
  <c r="O567" i="12"/>
  <c r="L567" i="12"/>
  <c r="Q566" i="12"/>
  <c r="P566" i="12"/>
  <c r="O566" i="12"/>
  <c r="L566" i="12"/>
  <c r="Q565" i="12"/>
  <c r="P565" i="12"/>
  <c r="O565" i="12"/>
  <c r="L565" i="12"/>
  <c r="Q564" i="12"/>
  <c r="P564" i="12"/>
  <c r="O564" i="12"/>
  <c r="L564" i="12"/>
  <c r="Q563" i="12"/>
  <c r="P563" i="12"/>
  <c r="O563" i="12"/>
  <c r="L563" i="12"/>
  <c r="Q562" i="12"/>
  <c r="P562" i="12"/>
  <c r="O562" i="12"/>
  <c r="L562" i="12"/>
  <c r="Q561" i="12"/>
  <c r="P561" i="12"/>
  <c r="O561" i="12"/>
  <c r="L561" i="12"/>
  <c r="Q560" i="12"/>
  <c r="P560" i="12"/>
  <c r="O560" i="12"/>
  <c r="L560" i="12"/>
  <c r="Q559" i="12"/>
  <c r="P559" i="12"/>
  <c r="O559" i="12"/>
  <c r="L559" i="12"/>
  <c r="Q558" i="12"/>
  <c r="P558" i="12"/>
  <c r="O558" i="12"/>
  <c r="L558" i="12"/>
  <c r="Q557" i="12"/>
  <c r="P557" i="12"/>
  <c r="O557" i="12"/>
  <c r="L557" i="12"/>
  <c r="Q556" i="12"/>
  <c r="P556" i="12"/>
  <c r="O556" i="12"/>
  <c r="L556" i="12"/>
  <c r="Q555" i="12"/>
  <c r="P555" i="12"/>
  <c r="O555" i="12"/>
  <c r="L555" i="12"/>
  <c r="Q554" i="12"/>
  <c r="P554" i="12"/>
  <c r="O554" i="12"/>
  <c r="L554" i="12"/>
  <c r="Q553" i="12"/>
  <c r="P553" i="12"/>
  <c r="O553" i="12"/>
  <c r="L553" i="12"/>
  <c r="Q552" i="12"/>
  <c r="P552" i="12"/>
  <c r="O552" i="12"/>
  <c r="L552" i="12"/>
  <c r="Q551" i="12"/>
  <c r="P551" i="12"/>
  <c r="O551" i="12"/>
  <c r="L551" i="12"/>
  <c r="Q550" i="12"/>
  <c r="P550" i="12"/>
  <c r="O550" i="12"/>
  <c r="L550" i="12"/>
  <c r="Q549" i="12"/>
  <c r="P549" i="12"/>
  <c r="O549" i="12"/>
  <c r="L549" i="12"/>
  <c r="Q548" i="12"/>
  <c r="P548" i="12"/>
  <c r="O548" i="12"/>
  <c r="L548" i="12"/>
  <c r="Q547" i="12"/>
  <c r="P547" i="12"/>
  <c r="O547" i="12"/>
  <c r="L547" i="12"/>
  <c r="Q546" i="12"/>
  <c r="P546" i="12"/>
  <c r="O546" i="12"/>
  <c r="L546" i="12"/>
  <c r="Q545" i="12"/>
  <c r="P545" i="12"/>
  <c r="O545" i="12"/>
  <c r="L545" i="12"/>
  <c r="Q544" i="12"/>
  <c r="P544" i="12"/>
  <c r="O544" i="12"/>
  <c r="L544" i="12"/>
  <c r="Q543" i="12"/>
  <c r="P543" i="12"/>
  <c r="O543" i="12"/>
  <c r="L543" i="12"/>
  <c r="Q542" i="12"/>
  <c r="P542" i="12"/>
  <c r="O542" i="12"/>
  <c r="L542" i="12"/>
  <c r="Q541" i="12"/>
  <c r="P541" i="12"/>
  <c r="O541" i="12"/>
  <c r="L541" i="12"/>
  <c r="Q540" i="12"/>
  <c r="P540" i="12"/>
  <c r="O540" i="12"/>
  <c r="L540" i="12"/>
  <c r="AE539" i="12"/>
  <c r="W279" i="11" s="1"/>
  <c r="Q539" i="12"/>
  <c r="P539" i="12"/>
  <c r="O539" i="12"/>
  <c r="L539" i="12"/>
  <c r="AE538" i="12"/>
  <c r="W278" i="11" s="1"/>
  <c r="Q538" i="12"/>
  <c r="P538" i="12"/>
  <c r="O538" i="12"/>
  <c r="L538" i="12"/>
  <c r="AE537" i="12"/>
  <c r="W277" i="11" s="1"/>
  <c r="Q537" i="12"/>
  <c r="P537" i="12"/>
  <c r="O537" i="12"/>
  <c r="L537" i="12"/>
  <c r="AE536" i="12"/>
  <c r="W276" i="11" s="1"/>
  <c r="Q536" i="12"/>
  <c r="P536" i="12"/>
  <c r="O536" i="12"/>
  <c r="L536" i="12"/>
  <c r="AE535" i="12"/>
  <c r="W275" i="11" s="1"/>
  <c r="Q535" i="12"/>
  <c r="P535" i="12"/>
  <c r="O535" i="12"/>
  <c r="L535" i="12"/>
  <c r="AE534" i="12"/>
  <c r="W274" i="11" s="1"/>
  <c r="Q534" i="12"/>
  <c r="P534" i="12"/>
  <c r="O534" i="12"/>
  <c r="L534" i="12"/>
  <c r="AE533" i="12"/>
  <c r="W273" i="11" s="1"/>
  <c r="Q533" i="12"/>
  <c r="P533" i="12"/>
  <c r="O533" i="12"/>
  <c r="L533" i="12"/>
  <c r="AE532" i="12"/>
  <c r="W272" i="11" s="1"/>
  <c r="Q532" i="12"/>
  <c r="P532" i="12"/>
  <c r="O532" i="12"/>
  <c r="L532" i="12"/>
  <c r="AE531" i="12"/>
  <c r="W271" i="11" s="1"/>
  <c r="Q531" i="12"/>
  <c r="P531" i="12"/>
  <c r="O531" i="12"/>
  <c r="L531" i="12"/>
  <c r="AE530" i="12"/>
  <c r="W270" i="11" s="1"/>
  <c r="Q530" i="12"/>
  <c r="P530" i="12"/>
  <c r="O530" i="12"/>
  <c r="L530" i="12"/>
  <c r="AE529" i="12"/>
  <c r="W269" i="11" s="1"/>
  <c r="Q529" i="12"/>
  <c r="P529" i="12"/>
  <c r="O529" i="12"/>
  <c r="L529" i="12"/>
  <c r="AE528" i="12"/>
  <c r="W268" i="11" s="1"/>
  <c r="Q528" i="12"/>
  <c r="P528" i="12"/>
  <c r="O528" i="12"/>
  <c r="L528" i="12"/>
  <c r="AE527" i="12"/>
  <c r="W267" i="11" s="1"/>
  <c r="Q527" i="12"/>
  <c r="P527" i="12"/>
  <c r="O527" i="12"/>
  <c r="L527" i="12"/>
  <c r="AE526" i="12"/>
  <c r="W266" i="11" s="1"/>
  <c r="Q526" i="12"/>
  <c r="P526" i="12"/>
  <c r="O526" i="12"/>
  <c r="L526" i="12"/>
  <c r="AE525" i="12"/>
  <c r="W265" i="11" s="1"/>
  <c r="Q525" i="12"/>
  <c r="P525" i="12"/>
  <c r="O525" i="12"/>
  <c r="L525" i="12"/>
  <c r="Q524" i="12"/>
  <c r="P524" i="12"/>
  <c r="O524" i="12"/>
  <c r="L524" i="12"/>
  <c r="AE523" i="12"/>
  <c r="W264" i="11" s="1"/>
  <c r="Q523" i="12"/>
  <c r="P523" i="12"/>
  <c r="O523" i="12"/>
  <c r="L523" i="12"/>
  <c r="Q522" i="12"/>
  <c r="P522" i="12"/>
  <c r="O522" i="12"/>
  <c r="L522" i="12"/>
  <c r="Q521" i="12"/>
  <c r="P521" i="12"/>
  <c r="O521" i="12"/>
  <c r="L521" i="12"/>
  <c r="Q520" i="12"/>
  <c r="P520" i="12"/>
  <c r="O520" i="12"/>
  <c r="L520" i="12"/>
  <c r="J18" i="11"/>
  <c r="Q519" i="12"/>
  <c r="P519" i="12"/>
  <c r="O519" i="12"/>
  <c r="L519" i="12"/>
  <c r="Q518" i="12"/>
  <c r="P518" i="12"/>
  <c r="O518" i="12"/>
  <c r="L518" i="12"/>
  <c r="Q517" i="12"/>
  <c r="P517" i="12"/>
  <c r="O517" i="12"/>
  <c r="L517" i="12"/>
  <c r="AE516" i="12"/>
  <c r="W263" i="11" s="1"/>
  <c r="Q516" i="12"/>
  <c r="P516" i="12"/>
  <c r="O516" i="12"/>
  <c r="L516" i="12"/>
  <c r="AE515" i="12"/>
  <c r="W262" i="11" s="1"/>
  <c r="Q515" i="12"/>
  <c r="P515" i="12"/>
  <c r="O515" i="12"/>
  <c r="L515" i="12"/>
  <c r="AE514" i="12"/>
  <c r="W261" i="11" s="1"/>
  <c r="Q514" i="12"/>
  <c r="P514" i="12"/>
  <c r="O514" i="12"/>
  <c r="L514" i="12"/>
  <c r="Q513" i="12"/>
  <c r="P513" i="12"/>
  <c r="O513" i="12"/>
  <c r="L513" i="12"/>
  <c r="J16" i="11"/>
  <c r="Q512" i="12"/>
  <c r="P512" i="12"/>
  <c r="O512" i="12"/>
  <c r="L512" i="12"/>
  <c r="AE511" i="12"/>
  <c r="W260" i="11" s="1"/>
  <c r="Q511" i="12"/>
  <c r="P511" i="12"/>
  <c r="O511" i="12"/>
  <c r="L511" i="12"/>
  <c r="AE510" i="12"/>
  <c r="W259" i="11" s="1"/>
  <c r="Q510" i="12"/>
  <c r="P510" i="12"/>
  <c r="O510" i="12"/>
  <c r="L510" i="12"/>
  <c r="AE509" i="12"/>
  <c r="W258" i="11" s="1"/>
  <c r="Q509" i="12"/>
  <c r="P509" i="12"/>
  <c r="O509" i="12"/>
  <c r="L509" i="12"/>
  <c r="Q508" i="12"/>
  <c r="P508" i="12"/>
  <c r="O508" i="12"/>
  <c r="L508" i="12"/>
  <c r="Q507" i="12"/>
  <c r="P507" i="12"/>
  <c r="O507" i="12"/>
  <c r="L507" i="12"/>
  <c r="Q506" i="12"/>
  <c r="P506" i="12"/>
  <c r="O506" i="12"/>
  <c r="L506" i="12"/>
  <c r="Q505" i="12"/>
  <c r="P505" i="12"/>
  <c r="O505" i="12"/>
  <c r="L505" i="12"/>
  <c r="AE504" i="12"/>
  <c r="W257" i="11" s="1"/>
  <c r="Q504" i="12"/>
  <c r="P504" i="12"/>
  <c r="O504" i="12"/>
  <c r="L504" i="12"/>
  <c r="AE503" i="12"/>
  <c r="W256" i="11" s="1"/>
  <c r="Q503" i="12"/>
  <c r="P503" i="12"/>
  <c r="O503" i="12"/>
  <c r="L503" i="12"/>
  <c r="Q502" i="12"/>
  <c r="P502" i="12"/>
  <c r="O502" i="12"/>
  <c r="L502" i="12"/>
  <c r="AE501" i="12"/>
  <c r="W255" i="11" s="1"/>
  <c r="Q501" i="12"/>
  <c r="P501" i="12"/>
  <c r="O501" i="12"/>
  <c r="L501" i="12"/>
  <c r="Q500" i="12"/>
  <c r="P500" i="12"/>
  <c r="O500" i="12"/>
  <c r="L500" i="12"/>
  <c r="AE499" i="12"/>
  <c r="W254" i="11" s="1"/>
  <c r="Q499" i="12"/>
  <c r="P499" i="12"/>
  <c r="O499" i="12"/>
  <c r="L499" i="12"/>
  <c r="Q498" i="12"/>
  <c r="P498" i="12"/>
  <c r="O498" i="12"/>
  <c r="L498" i="12"/>
  <c r="AE497" i="12"/>
  <c r="W253" i="11" s="1"/>
  <c r="Q497" i="12"/>
  <c r="P497" i="12"/>
  <c r="O497" i="12"/>
  <c r="L497" i="12"/>
  <c r="Q496" i="12"/>
  <c r="P496" i="12"/>
  <c r="O496" i="12"/>
  <c r="L496" i="12"/>
  <c r="AE495" i="12"/>
  <c r="W252" i="11" s="1"/>
  <c r="Q495" i="12"/>
  <c r="P495" i="12"/>
  <c r="O495" i="12"/>
  <c r="L495" i="12"/>
  <c r="AE494" i="12"/>
  <c r="W251" i="11" s="1"/>
  <c r="Q494" i="12"/>
  <c r="P494" i="12"/>
  <c r="O494" i="12"/>
  <c r="L494" i="12"/>
  <c r="AE493" i="12"/>
  <c r="W250" i="11" s="1"/>
  <c r="Q493" i="12"/>
  <c r="P493" i="12"/>
  <c r="O493" i="12"/>
  <c r="L493" i="12"/>
  <c r="AE492" i="12"/>
  <c r="W249" i="11" s="1"/>
  <c r="Q492" i="12"/>
  <c r="P492" i="12"/>
  <c r="O492" i="12"/>
  <c r="L492" i="12"/>
  <c r="AE491" i="12"/>
  <c r="W248" i="11" s="1"/>
  <c r="Q491" i="12"/>
  <c r="P491" i="12"/>
  <c r="O491" i="12"/>
  <c r="L491" i="12"/>
  <c r="Q490" i="12"/>
  <c r="P490" i="12"/>
  <c r="O490" i="12"/>
  <c r="L490" i="12"/>
  <c r="Q489" i="12"/>
  <c r="P489" i="12"/>
  <c r="O489" i="12"/>
  <c r="L489" i="12"/>
  <c r="Q488" i="12"/>
  <c r="P488" i="12"/>
  <c r="O488" i="12"/>
  <c r="L488" i="12"/>
  <c r="AE487" i="12"/>
  <c r="W247" i="11" s="1"/>
  <c r="Q487" i="12"/>
  <c r="P487" i="12"/>
  <c r="O487" i="12"/>
  <c r="L487" i="12"/>
  <c r="Q486" i="12"/>
  <c r="P486" i="12"/>
  <c r="O486" i="12"/>
  <c r="L486" i="12"/>
  <c r="Q485" i="12"/>
  <c r="P485" i="12"/>
  <c r="O485" i="12"/>
  <c r="L485" i="12"/>
  <c r="Q484" i="12"/>
  <c r="P484" i="12"/>
  <c r="O484" i="12"/>
  <c r="L484" i="12"/>
  <c r="AE483" i="12"/>
  <c r="W246" i="11" s="1"/>
  <c r="Q483" i="12"/>
  <c r="P483" i="12"/>
  <c r="O483" i="12"/>
  <c r="L483" i="12"/>
  <c r="Q482" i="12"/>
  <c r="P482" i="12"/>
  <c r="O482" i="12"/>
  <c r="L482" i="12"/>
  <c r="Q481" i="12"/>
  <c r="P481" i="12"/>
  <c r="O481" i="12"/>
  <c r="L481" i="12"/>
  <c r="AE480" i="12"/>
  <c r="W245" i="11" s="1"/>
  <c r="Q480" i="12"/>
  <c r="P480" i="12"/>
  <c r="O480" i="12"/>
  <c r="L480" i="12"/>
  <c r="Q479" i="12"/>
  <c r="P479" i="12"/>
  <c r="O479" i="12"/>
  <c r="L479" i="12"/>
  <c r="AE478" i="12"/>
  <c r="W244" i="11" s="1"/>
  <c r="Q478" i="12"/>
  <c r="P478" i="12"/>
  <c r="O478" i="12"/>
  <c r="L478" i="12"/>
  <c r="AE477" i="12"/>
  <c r="W243" i="11" s="1"/>
  <c r="Q477" i="12"/>
  <c r="P477" i="12"/>
  <c r="O477" i="12"/>
  <c r="L477" i="12"/>
  <c r="Q476" i="12"/>
  <c r="P476" i="12"/>
  <c r="O476" i="12"/>
  <c r="L476" i="12"/>
  <c r="Q475" i="12"/>
  <c r="P475" i="12"/>
  <c r="O475" i="12"/>
  <c r="L475" i="12"/>
  <c r="Q474" i="12"/>
  <c r="P474" i="12"/>
  <c r="O474" i="12"/>
  <c r="L474" i="12"/>
  <c r="AE473" i="12"/>
  <c r="W242" i="11" s="1"/>
  <c r="Q473" i="12"/>
  <c r="P473" i="12"/>
  <c r="O473" i="12"/>
  <c r="L473" i="12"/>
  <c r="AE472" i="12"/>
  <c r="W241" i="11" s="1"/>
  <c r="Q472" i="12"/>
  <c r="P472" i="12"/>
  <c r="O472" i="12"/>
  <c r="L472" i="12"/>
  <c r="Q471" i="12"/>
  <c r="P471" i="12"/>
  <c r="O471" i="12"/>
  <c r="L471" i="12"/>
  <c r="Q470" i="12"/>
  <c r="P470" i="12"/>
  <c r="O470" i="12"/>
  <c r="L470" i="12"/>
  <c r="AE469" i="12"/>
  <c r="W240" i="11" s="1"/>
  <c r="Q469" i="12"/>
  <c r="P469" i="12"/>
  <c r="O469" i="12"/>
  <c r="L469" i="12"/>
  <c r="AE468" i="12"/>
  <c r="W239" i="11" s="1"/>
  <c r="Q468" i="12"/>
  <c r="P468" i="12"/>
  <c r="O468" i="12"/>
  <c r="L468" i="12"/>
  <c r="AE467" i="12"/>
  <c r="W238" i="11" s="1"/>
  <c r="Q467" i="12"/>
  <c r="P467" i="12"/>
  <c r="O467" i="12"/>
  <c r="L467" i="12"/>
  <c r="AE466" i="12"/>
  <c r="W237" i="11" s="1"/>
  <c r="Q466" i="12"/>
  <c r="P466" i="12"/>
  <c r="O466" i="12"/>
  <c r="L466" i="12"/>
  <c r="Q465" i="12"/>
  <c r="P465" i="12"/>
  <c r="O465" i="12"/>
  <c r="L465" i="12"/>
  <c r="AE464" i="12"/>
  <c r="W236" i="11" s="1"/>
  <c r="Q464" i="12"/>
  <c r="P464" i="12"/>
  <c r="O464" i="12"/>
  <c r="L464" i="12"/>
  <c r="AE463" i="12"/>
  <c r="W235" i="11" s="1"/>
  <c r="Q463" i="12"/>
  <c r="P463" i="12"/>
  <c r="O463" i="12"/>
  <c r="L463" i="12"/>
  <c r="Q462" i="12"/>
  <c r="P462" i="12"/>
  <c r="O462" i="12"/>
  <c r="L462" i="12"/>
  <c r="Q461" i="12"/>
  <c r="P461" i="12"/>
  <c r="O461" i="12"/>
  <c r="L461" i="12"/>
  <c r="Q460" i="12"/>
  <c r="P460" i="12"/>
  <c r="O460" i="12"/>
  <c r="L460" i="12"/>
  <c r="Q459" i="12"/>
  <c r="P459" i="12"/>
  <c r="O459" i="12"/>
  <c r="L459" i="12"/>
  <c r="AE458" i="12"/>
  <c r="W234" i="11" s="1"/>
  <c r="Q458" i="12"/>
  <c r="P458" i="12"/>
  <c r="O458" i="12"/>
  <c r="L458" i="12"/>
  <c r="Q457" i="12"/>
  <c r="P457" i="12"/>
  <c r="O457" i="12"/>
  <c r="L457" i="12"/>
  <c r="Q456" i="12"/>
  <c r="P456" i="12"/>
  <c r="O456" i="12"/>
  <c r="L456" i="12"/>
  <c r="Q455" i="12"/>
  <c r="P455" i="12"/>
  <c r="O455" i="12"/>
  <c r="L455" i="12"/>
  <c r="Q454" i="12"/>
  <c r="P454" i="12"/>
  <c r="O454" i="12"/>
  <c r="L454" i="12"/>
  <c r="Q453" i="12"/>
  <c r="P453" i="12"/>
  <c r="O453" i="12"/>
  <c r="L453" i="12"/>
  <c r="AE452" i="12"/>
  <c r="W233" i="11" s="1"/>
  <c r="Q452" i="12"/>
  <c r="P452" i="12"/>
  <c r="O452" i="12"/>
  <c r="L452" i="12"/>
  <c r="AE451" i="12"/>
  <c r="W232" i="11" s="1"/>
  <c r="Q451" i="12"/>
  <c r="P451" i="12"/>
  <c r="O451" i="12"/>
  <c r="L451" i="12"/>
  <c r="AE450" i="12"/>
  <c r="W231" i="11" s="1"/>
  <c r="Q450" i="12"/>
  <c r="P450" i="12"/>
  <c r="O450" i="12"/>
  <c r="L450" i="12"/>
  <c r="AE449" i="12"/>
  <c r="W230" i="11" s="1"/>
  <c r="Q449" i="12"/>
  <c r="P449" i="12"/>
  <c r="O449" i="12"/>
  <c r="L449" i="12"/>
  <c r="AE448" i="12"/>
  <c r="W229" i="11" s="1"/>
  <c r="Q448" i="12"/>
  <c r="P448" i="12"/>
  <c r="O448" i="12"/>
  <c r="L448" i="12"/>
  <c r="AE447" i="12"/>
  <c r="W228" i="11" s="1"/>
  <c r="Q447" i="12"/>
  <c r="P447" i="12"/>
  <c r="O447" i="12"/>
  <c r="L447" i="12"/>
  <c r="AE446" i="12"/>
  <c r="W227" i="11" s="1"/>
  <c r="Q446" i="12"/>
  <c r="P446" i="12"/>
  <c r="O446" i="12"/>
  <c r="L446" i="12"/>
  <c r="AE445" i="12"/>
  <c r="W226" i="11" s="1"/>
  <c r="Q445" i="12"/>
  <c r="P445" i="12"/>
  <c r="O445" i="12"/>
  <c r="L445" i="12"/>
  <c r="AE444" i="12"/>
  <c r="W225" i="11" s="1"/>
  <c r="Q444" i="12"/>
  <c r="P444" i="12"/>
  <c r="O444" i="12"/>
  <c r="L444" i="12"/>
  <c r="AE443" i="12"/>
  <c r="W224" i="11" s="1"/>
  <c r="Q443" i="12"/>
  <c r="P443" i="12"/>
  <c r="O443" i="12"/>
  <c r="L443" i="12"/>
  <c r="AE442" i="12"/>
  <c r="W223" i="11" s="1"/>
  <c r="Q442" i="12"/>
  <c r="P442" i="12"/>
  <c r="O442" i="12"/>
  <c r="L442" i="12"/>
  <c r="AE441" i="12"/>
  <c r="W222" i="11" s="1"/>
  <c r="Q441" i="12"/>
  <c r="P441" i="12"/>
  <c r="O441" i="12"/>
  <c r="L441" i="12"/>
  <c r="AE440" i="12"/>
  <c r="W221" i="11" s="1"/>
  <c r="Q440" i="12"/>
  <c r="P440" i="12"/>
  <c r="O440" i="12"/>
  <c r="L440" i="12"/>
  <c r="AE439" i="12"/>
  <c r="W220" i="11" s="1"/>
  <c r="Q439" i="12"/>
  <c r="P439" i="12"/>
  <c r="O439" i="12"/>
  <c r="L439" i="12"/>
  <c r="AE438" i="12"/>
  <c r="W219" i="11" s="1"/>
  <c r="Q438" i="12"/>
  <c r="P438" i="12"/>
  <c r="O438" i="12"/>
  <c r="L438" i="12"/>
  <c r="AE437" i="12"/>
  <c r="W218" i="11" s="1"/>
  <c r="Q437" i="12"/>
  <c r="P437" i="12"/>
  <c r="O437" i="12"/>
  <c r="L437" i="12"/>
  <c r="AE436" i="12"/>
  <c r="W217" i="11" s="1"/>
  <c r="Q436" i="12"/>
  <c r="P436" i="12"/>
  <c r="O436" i="12"/>
  <c r="L436" i="12"/>
  <c r="AE435" i="12"/>
  <c r="W216" i="11" s="1"/>
  <c r="Q435" i="12"/>
  <c r="P435" i="12"/>
  <c r="O435" i="12"/>
  <c r="L435" i="12"/>
  <c r="Q434" i="12"/>
  <c r="P434" i="12"/>
  <c r="O434" i="12"/>
  <c r="L434" i="12"/>
  <c r="AE433" i="12"/>
  <c r="W215" i="11" s="1"/>
  <c r="Q433" i="12"/>
  <c r="P433" i="12"/>
  <c r="O433" i="12"/>
  <c r="L433" i="12"/>
  <c r="Q432" i="12"/>
  <c r="P432" i="12"/>
  <c r="O432" i="12"/>
  <c r="L432" i="12"/>
  <c r="Q431" i="12"/>
  <c r="P431" i="12"/>
  <c r="O431" i="12"/>
  <c r="L431" i="12"/>
  <c r="AE430" i="12"/>
  <c r="W214" i="11" s="1"/>
  <c r="Q430" i="12"/>
  <c r="P430" i="12"/>
  <c r="O430" i="12"/>
  <c r="L430" i="12"/>
  <c r="Q429" i="12"/>
  <c r="P429" i="12"/>
  <c r="O429" i="12"/>
  <c r="L429" i="12"/>
  <c r="AE428" i="12"/>
  <c r="W213" i="11" s="1"/>
  <c r="Q428" i="12"/>
  <c r="P428" i="12"/>
  <c r="O428" i="12"/>
  <c r="L428" i="12"/>
  <c r="Q427" i="12"/>
  <c r="P427" i="12"/>
  <c r="O427" i="12"/>
  <c r="L427" i="12"/>
  <c r="Q426" i="12"/>
  <c r="P426" i="12"/>
  <c r="O426" i="12"/>
  <c r="L426" i="12"/>
  <c r="Q425" i="12"/>
  <c r="P425" i="12"/>
  <c r="O425" i="12"/>
  <c r="L425" i="12"/>
  <c r="Q424" i="12"/>
  <c r="P424" i="12"/>
  <c r="O424" i="12"/>
  <c r="L424" i="12"/>
  <c r="Q423" i="12"/>
  <c r="P423" i="12"/>
  <c r="O423" i="12"/>
  <c r="L423" i="12"/>
  <c r="AE422" i="12"/>
  <c r="W212" i="11" s="1"/>
  <c r="Q422" i="12"/>
  <c r="P422" i="12"/>
  <c r="O422" i="12"/>
  <c r="L422" i="12"/>
  <c r="Q421" i="12"/>
  <c r="P421" i="12"/>
  <c r="O421" i="12"/>
  <c r="L421" i="12"/>
  <c r="AE420" i="12"/>
  <c r="W211" i="11" s="1"/>
  <c r="Q420" i="12"/>
  <c r="P420" i="12"/>
  <c r="O420" i="12"/>
  <c r="L420" i="12"/>
  <c r="AE419" i="12"/>
  <c r="W210" i="11" s="1"/>
  <c r="Q419" i="12"/>
  <c r="P419" i="12"/>
  <c r="O419" i="12"/>
  <c r="L419" i="12"/>
  <c r="Q418" i="12"/>
  <c r="P418" i="12"/>
  <c r="O418" i="12"/>
  <c r="L418" i="12"/>
  <c r="AE417" i="12"/>
  <c r="W209" i="11" s="1"/>
  <c r="Q417" i="12"/>
  <c r="P417" i="12"/>
  <c r="O417" i="12"/>
  <c r="L417" i="12"/>
  <c r="Q416" i="12"/>
  <c r="P416" i="12"/>
  <c r="O416" i="12"/>
  <c r="L416" i="12"/>
  <c r="AE415" i="12"/>
  <c r="W208" i="11" s="1"/>
  <c r="Q415" i="12"/>
  <c r="P415" i="12"/>
  <c r="O415" i="12"/>
  <c r="L415" i="12"/>
  <c r="AE414" i="12"/>
  <c r="W207" i="11" s="1"/>
  <c r="Q414" i="12"/>
  <c r="P414" i="12"/>
  <c r="O414" i="12"/>
  <c r="L414" i="12"/>
  <c r="Q411" i="12"/>
  <c r="P411" i="12"/>
  <c r="O411" i="12"/>
  <c r="L411" i="12"/>
  <c r="Q410" i="12"/>
  <c r="P410" i="12"/>
  <c r="O410" i="12"/>
  <c r="L410" i="12"/>
  <c r="Q409" i="12"/>
  <c r="P409" i="12"/>
  <c r="O409" i="12"/>
  <c r="L409" i="12"/>
  <c r="Q408" i="12"/>
  <c r="P408" i="12"/>
  <c r="O408" i="12"/>
  <c r="L408" i="12"/>
  <c r="AE407" i="12"/>
  <c r="W206" i="11" s="1"/>
  <c r="Q407" i="12"/>
  <c r="P407" i="12"/>
  <c r="O407" i="12"/>
  <c r="L407" i="12"/>
  <c r="AE406" i="12"/>
  <c r="W205" i="11" s="1"/>
  <c r="Q406" i="12"/>
  <c r="P406" i="12"/>
  <c r="O406" i="12"/>
  <c r="L406" i="12"/>
  <c r="Q405" i="12"/>
  <c r="P405" i="12"/>
  <c r="O405" i="12"/>
  <c r="L405" i="12"/>
  <c r="AE404" i="12"/>
  <c r="W204" i="11" s="1"/>
  <c r="Q404" i="12"/>
  <c r="P404" i="12"/>
  <c r="O404" i="12"/>
  <c r="L404" i="12"/>
  <c r="AE403" i="12"/>
  <c r="W203" i="11" s="1"/>
  <c r="Q403" i="12"/>
  <c r="P403" i="12"/>
  <c r="O403" i="12"/>
  <c r="L403" i="12"/>
  <c r="Q402" i="12"/>
  <c r="P402" i="12"/>
  <c r="O402" i="12"/>
  <c r="L402" i="12"/>
  <c r="Q401" i="12"/>
  <c r="P401" i="12"/>
  <c r="O401" i="12"/>
  <c r="L401" i="12"/>
  <c r="Q400" i="12"/>
  <c r="P400" i="12"/>
  <c r="O400" i="12"/>
  <c r="L400" i="12"/>
  <c r="AE399" i="12"/>
  <c r="W202" i="11" s="1"/>
  <c r="Q399" i="12"/>
  <c r="P399" i="12"/>
  <c r="O399" i="12"/>
  <c r="L399" i="12"/>
  <c r="AE398" i="12"/>
  <c r="W201" i="11" s="1"/>
  <c r="Q398" i="12"/>
  <c r="P398" i="12"/>
  <c r="O398" i="12"/>
  <c r="L398" i="12"/>
  <c r="Q397" i="12"/>
  <c r="P397" i="12"/>
  <c r="O397" i="12"/>
  <c r="L397" i="12"/>
  <c r="Q396" i="12"/>
  <c r="P396" i="12"/>
  <c r="O396" i="12"/>
  <c r="L396" i="12"/>
  <c r="Q395" i="12"/>
  <c r="P395" i="12"/>
  <c r="O395" i="12"/>
  <c r="L395" i="12"/>
  <c r="Q394" i="12"/>
  <c r="P394" i="12"/>
  <c r="O394" i="12"/>
  <c r="L394" i="12"/>
  <c r="Q393" i="12"/>
  <c r="P393" i="12"/>
  <c r="O393" i="12"/>
  <c r="L393" i="12"/>
  <c r="Q392" i="12"/>
  <c r="P392" i="12"/>
  <c r="O392" i="12"/>
  <c r="L392" i="12"/>
  <c r="Q391" i="12"/>
  <c r="P391" i="12"/>
  <c r="O391" i="12"/>
  <c r="L391" i="12"/>
  <c r="AE390" i="12"/>
  <c r="W200" i="11" s="1"/>
  <c r="Q390" i="12"/>
  <c r="P390" i="12"/>
  <c r="O390" i="12"/>
  <c r="L390" i="12"/>
  <c r="AE389" i="12"/>
  <c r="W199" i="11" s="1"/>
  <c r="Q389" i="12"/>
  <c r="P389" i="12"/>
  <c r="O389" i="12"/>
  <c r="L389" i="12"/>
  <c r="AE388" i="12"/>
  <c r="W198" i="11" s="1"/>
  <c r="Q388" i="12"/>
  <c r="P388" i="12"/>
  <c r="O388" i="12"/>
  <c r="L388" i="12"/>
  <c r="Q387" i="12"/>
  <c r="P387" i="12"/>
  <c r="O387" i="12"/>
  <c r="L387" i="12"/>
  <c r="Q386" i="12"/>
  <c r="P386" i="12"/>
  <c r="O386" i="12"/>
  <c r="L386" i="12"/>
  <c r="AE385" i="12"/>
  <c r="W197" i="11" s="1"/>
  <c r="Q385" i="12"/>
  <c r="P385" i="12"/>
  <c r="O385" i="12"/>
  <c r="L385" i="12"/>
  <c r="Q384" i="12"/>
  <c r="P384" i="12"/>
  <c r="O384" i="12"/>
  <c r="L384" i="12"/>
  <c r="Q383" i="12"/>
  <c r="P383" i="12"/>
  <c r="O383" i="12"/>
  <c r="L383" i="12"/>
  <c r="Q382" i="12"/>
  <c r="P382" i="12"/>
  <c r="O382" i="12"/>
  <c r="L382" i="12"/>
  <c r="AE381" i="12"/>
  <c r="W196" i="11" s="1"/>
  <c r="Q381" i="12"/>
  <c r="P381" i="12"/>
  <c r="O381" i="12"/>
  <c r="L381" i="12"/>
  <c r="Q380" i="12"/>
  <c r="P380" i="12"/>
  <c r="O380" i="12"/>
  <c r="L380" i="12"/>
  <c r="AE379" i="12"/>
  <c r="W195" i="11" s="1"/>
  <c r="Q379" i="12"/>
  <c r="P379" i="12"/>
  <c r="O379" i="12"/>
  <c r="L379" i="12"/>
  <c r="AE378" i="12"/>
  <c r="W194" i="11" s="1"/>
  <c r="Q378" i="12"/>
  <c r="P378" i="12"/>
  <c r="O378" i="12"/>
  <c r="L378" i="12"/>
  <c r="AE377" i="12"/>
  <c r="W193" i="11" s="1"/>
  <c r="Q377" i="12"/>
  <c r="P377" i="12"/>
  <c r="O377" i="12"/>
  <c r="L377" i="12"/>
  <c r="Q376" i="12"/>
  <c r="P376" i="12"/>
  <c r="O376" i="12"/>
  <c r="L376" i="12"/>
  <c r="Q375" i="12"/>
  <c r="P375" i="12"/>
  <c r="O375" i="12"/>
  <c r="L375" i="12"/>
  <c r="AE374" i="12"/>
  <c r="W192" i="11" s="1"/>
  <c r="Q374" i="12"/>
  <c r="P374" i="12"/>
  <c r="O374" i="12"/>
  <c r="L374" i="12"/>
  <c r="Q373" i="12"/>
  <c r="P373" i="12"/>
  <c r="O373" i="12"/>
  <c r="L373" i="12"/>
  <c r="AE372" i="12"/>
  <c r="W191" i="11" s="1"/>
  <c r="Q372" i="12"/>
  <c r="P372" i="12"/>
  <c r="O372" i="12"/>
  <c r="L372" i="12"/>
  <c r="AE371" i="12"/>
  <c r="W190" i="11" s="1"/>
  <c r="Q371" i="12"/>
  <c r="P371" i="12"/>
  <c r="O371" i="12"/>
  <c r="L371" i="12"/>
  <c r="Q370" i="12"/>
  <c r="P370" i="12"/>
  <c r="O370" i="12"/>
  <c r="L370" i="12"/>
  <c r="AE369" i="12"/>
  <c r="W189" i="11" s="1"/>
  <c r="Q369" i="12"/>
  <c r="P369" i="12"/>
  <c r="O369" i="12"/>
  <c r="L369" i="12"/>
  <c r="AE368" i="12"/>
  <c r="W188" i="11" s="1"/>
  <c r="Q368" i="12"/>
  <c r="P368" i="12"/>
  <c r="O368" i="12"/>
  <c r="L368" i="12"/>
  <c r="Q367" i="12"/>
  <c r="P367" i="12"/>
  <c r="O367" i="12"/>
  <c r="L367" i="12"/>
  <c r="Q366" i="12"/>
  <c r="P366" i="12"/>
  <c r="O366" i="12"/>
  <c r="L366" i="12"/>
  <c r="AE365" i="12"/>
  <c r="W187" i="11" s="1"/>
  <c r="Q365" i="12"/>
  <c r="P365" i="12"/>
  <c r="O365" i="12"/>
  <c r="L365" i="12"/>
  <c r="Q364" i="12"/>
  <c r="P364" i="12"/>
  <c r="O364" i="12"/>
  <c r="L364" i="12"/>
  <c r="AE363" i="12"/>
  <c r="W186" i="11" s="1"/>
  <c r="Q363" i="12"/>
  <c r="P363" i="12"/>
  <c r="O363" i="12"/>
  <c r="L363" i="12"/>
  <c r="AE362" i="12"/>
  <c r="W185" i="11" s="1"/>
  <c r="Q362" i="12"/>
  <c r="P362" i="12"/>
  <c r="O362" i="12"/>
  <c r="L362" i="12"/>
  <c r="Q361" i="12"/>
  <c r="P361" i="12"/>
  <c r="O361" i="12"/>
  <c r="L361" i="12"/>
  <c r="AE360" i="12"/>
  <c r="W184" i="11" s="1"/>
  <c r="Q360" i="12"/>
  <c r="P360" i="12"/>
  <c r="O360" i="12"/>
  <c r="L360" i="12"/>
  <c r="AE359" i="12"/>
  <c r="W183" i="11" s="1"/>
  <c r="Q359" i="12"/>
  <c r="P359" i="12"/>
  <c r="O359" i="12"/>
  <c r="L359" i="12"/>
  <c r="AE358" i="12"/>
  <c r="W182" i="11" s="1"/>
  <c r="Q358" i="12"/>
  <c r="P358" i="12"/>
  <c r="O358" i="12"/>
  <c r="L358" i="12"/>
  <c r="Q357" i="12"/>
  <c r="P357" i="12"/>
  <c r="O357" i="12"/>
  <c r="L357" i="12"/>
  <c r="AE356" i="12"/>
  <c r="W181" i="11" s="1"/>
  <c r="Q356" i="12"/>
  <c r="P356" i="12"/>
  <c r="O356" i="12"/>
  <c r="L356" i="12"/>
  <c r="AE355" i="12"/>
  <c r="W180" i="11" s="1"/>
  <c r="Q355" i="12"/>
  <c r="P355" i="12"/>
  <c r="O355" i="12"/>
  <c r="L355" i="12"/>
  <c r="AE354" i="12"/>
  <c r="W179" i="11" s="1"/>
  <c r="Q354" i="12"/>
  <c r="P354" i="12"/>
  <c r="O354" i="12"/>
  <c r="L354" i="12"/>
  <c r="AE353" i="12"/>
  <c r="W178" i="11" s="1"/>
  <c r="Q353" i="12"/>
  <c r="P353" i="12"/>
  <c r="O353" i="12"/>
  <c r="L353" i="12"/>
  <c r="AE352" i="12"/>
  <c r="W177" i="11" s="1"/>
  <c r="Q352" i="12"/>
  <c r="P352" i="12"/>
  <c r="O352" i="12"/>
  <c r="L352" i="12"/>
  <c r="AE351" i="12"/>
  <c r="W176" i="11" s="1"/>
  <c r="Q351" i="12"/>
  <c r="P351" i="12"/>
  <c r="O351" i="12"/>
  <c r="L351" i="12"/>
  <c r="Q350" i="12"/>
  <c r="P350" i="12"/>
  <c r="O350" i="12"/>
  <c r="L350" i="12"/>
  <c r="Q349" i="12"/>
  <c r="P349" i="12"/>
  <c r="O349" i="12"/>
  <c r="L349" i="12"/>
  <c r="Q348" i="12"/>
  <c r="P348" i="12"/>
  <c r="O348" i="12"/>
  <c r="L348" i="12"/>
  <c r="AE347" i="12"/>
  <c r="W175" i="11" s="1"/>
  <c r="Q347" i="12"/>
  <c r="P347" i="12"/>
  <c r="O347" i="12"/>
  <c r="L347" i="12"/>
  <c r="Q346" i="12"/>
  <c r="P346" i="12"/>
  <c r="O346" i="12"/>
  <c r="L346" i="12"/>
  <c r="AE345" i="12"/>
  <c r="W174" i="11" s="1"/>
  <c r="Q345" i="12"/>
  <c r="P345" i="12"/>
  <c r="O345" i="12"/>
  <c r="L345" i="12"/>
  <c r="AE344" i="12"/>
  <c r="W173" i="11" s="1"/>
  <c r="Q344" i="12"/>
  <c r="P344" i="12"/>
  <c r="O344" i="12"/>
  <c r="L344" i="12"/>
  <c r="Q343" i="12"/>
  <c r="P343" i="12"/>
  <c r="O343" i="12"/>
  <c r="L343" i="12"/>
  <c r="AE342" i="12"/>
  <c r="W172" i="11" s="1"/>
  <c r="Q342" i="12"/>
  <c r="P342" i="12"/>
  <c r="O342" i="12"/>
  <c r="L342" i="12"/>
  <c r="Q341" i="12"/>
  <c r="P341" i="12"/>
  <c r="O341" i="12"/>
  <c r="L341" i="12"/>
  <c r="AE340" i="12"/>
  <c r="W171" i="11" s="1"/>
  <c r="Q340" i="12"/>
  <c r="P340" i="12"/>
  <c r="O340" i="12"/>
  <c r="L340" i="12"/>
  <c r="Q339" i="12"/>
  <c r="P339" i="12"/>
  <c r="O339" i="12"/>
  <c r="L339" i="12"/>
  <c r="AE338" i="12"/>
  <c r="W170" i="11" s="1"/>
  <c r="Q338" i="12"/>
  <c r="P338" i="12"/>
  <c r="O338" i="12"/>
  <c r="L338" i="12"/>
  <c r="Q337" i="12"/>
  <c r="P337" i="12"/>
  <c r="O337" i="12"/>
  <c r="L337" i="12"/>
  <c r="Q336" i="12"/>
  <c r="P336" i="12"/>
  <c r="O336" i="12"/>
  <c r="L336" i="12"/>
  <c r="Q335" i="12"/>
  <c r="P335" i="12"/>
  <c r="O335" i="12"/>
  <c r="L335" i="12"/>
  <c r="Q334" i="12"/>
  <c r="P334" i="12"/>
  <c r="O334" i="12"/>
  <c r="L334" i="12"/>
  <c r="Q333" i="12"/>
  <c r="P333" i="12"/>
  <c r="O333" i="12"/>
  <c r="L333" i="12"/>
  <c r="Q332" i="12"/>
  <c r="P332" i="12"/>
  <c r="O332" i="12"/>
  <c r="L332" i="12"/>
  <c r="Q331" i="12"/>
  <c r="P331" i="12"/>
  <c r="O331" i="12"/>
  <c r="L331" i="12"/>
  <c r="Q330" i="12"/>
  <c r="P330" i="12"/>
  <c r="O330" i="12"/>
  <c r="L330" i="12"/>
  <c r="Q329" i="12"/>
  <c r="P329" i="12"/>
  <c r="O329" i="12"/>
  <c r="L329" i="12"/>
  <c r="Q328" i="12"/>
  <c r="P328" i="12"/>
  <c r="O328" i="12"/>
  <c r="L328" i="12"/>
  <c r="AE327" i="12"/>
  <c r="W169" i="11" s="1"/>
  <c r="Q327" i="12"/>
  <c r="P327" i="12"/>
  <c r="O327" i="12"/>
  <c r="L327" i="12"/>
  <c r="AE326" i="12"/>
  <c r="W168" i="11" s="1"/>
  <c r="Q326" i="12"/>
  <c r="P326" i="12"/>
  <c r="O326" i="12"/>
  <c r="L326" i="12"/>
  <c r="AE325" i="12"/>
  <c r="W167" i="11" s="1"/>
  <c r="Q325" i="12"/>
  <c r="P325" i="12"/>
  <c r="O325" i="12"/>
  <c r="L325" i="12"/>
  <c r="AE324" i="12"/>
  <c r="W166" i="11" s="1"/>
  <c r="Q324" i="12"/>
  <c r="P324" i="12"/>
  <c r="O324" i="12"/>
  <c r="L324" i="12"/>
  <c r="Q323" i="12"/>
  <c r="P323" i="12"/>
  <c r="O323" i="12"/>
  <c r="L323" i="12"/>
  <c r="Q322" i="12"/>
  <c r="P322" i="12"/>
  <c r="O322" i="12"/>
  <c r="L322" i="12"/>
  <c r="Q321" i="12"/>
  <c r="P321" i="12"/>
  <c r="O321" i="12"/>
  <c r="L321" i="12"/>
  <c r="J11" i="11"/>
  <c r="Q320" i="12"/>
  <c r="P320" i="12"/>
  <c r="O320" i="12"/>
  <c r="L320" i="12"/>
  <c r="AE319" i="12"/>
  <c r="W165" i="11" s="1"/>
  <c r="Q319" i="12"/>
  <c r="P319" i="12"/>
  <c r="O319" i="12"/>
  <c r="L319" i="12"/>
  <c r="Q318" i="12"/>
  <c r="P318" i="12"/>
  <c r="O318" i="12"/>
  <c r="L318" i="12"/>
  <c r="Q317" i="12"/>
  <c r="P317" i="12"/>
  <c r="O317" i="12"/>
  <c r="L317" i="12"/>
  <c r="Q316" i="12"/>
  <c r="P316" i="12"/>
  <c r="O316" i="12"/>
  <c r="L316" i="12"/>
  <c r="Q315" i="12"/>
  <c r="P315" i="12"/>
  <c r="O315" i="12"/>
  <c r="L315" i="12"/>
  <c r="Q314" i="12"/>
  <c r="P314" i="12"/>
  <c r="O314" i="12"/>
  <c r="L314" i="12"/>
  <c r="Q313" i="12"/>
  <c r="P313" i="12"/>
  <c r="O313" i="12"/>
  <c r="L313" i="12"/>
  <c r="Q312" i="12"/>
  <c r="P312" i="12"/>
  <c r="O312" i="12"/>
  <c r="L312" i="12"/>
  <c r="Q311" i="12"/>
  <c r="P311" i="12"/>
  <c r="O311" i="12"/>
  <c r="L311" i="12"/>
  <c r="Q310" i="12"/>
  <c r="P310" i="12"/>
  <c r="O310" i="12"/>
  <c r="L310" i="12"/>
  <c r="Q309" i="12"/>
  <c r="P309" i="12"/>
  <c r="O309" i="12"/>
  <c r="L309" i="12"/>
  <c r="AE308" i="12"/>
  <c r="Q308" i="12"/>
  <c r="P308" i="12"/>
  <c r="O308" i="12"/>
  <c r="L308" i="12"/>
  <c r="Q307" i="12"/>
  <c r="P307" i="12"/>
  <c r="O307" i="12"/>
  <c r="L307" i="12"/>
  <c r="Q306" i="12"/>
  <c r="P306" i="12"/>
  <c r="O306" i="12"/>
  <c r="L306" i="12"/>
  <c r="AE305" i="12"/>
  <c r="W164" i="11" s="1"/>
  <c r="Q305" i="12"/>
  <c r="P305" i="12"/>
  <c r="O305" i="12"/>
  <c r="L305" i="12"/>
  <c r="Q304" i="12"/>
  <c r="P304" i="12"/>
  <c r="O304" i="12"/>
  <c r="L304" i="12"/>
  <c r="Q303" i="12"/>
  <c r="P303" i="12"/>
  <c r="O303" i="12"/>
  <c r="L303" i="12"/>
  <c r="Q302" i="12"/>
  <c r="P302" i="12"/>
  <c r="O302" i="12"/>
  <c r="L302" i="12"/>
  <c r="Q301" i="12"/>
  <c r="P301" i="12"/>
  <c r="O301" i="12"/>
  <c r="L301" i="12"/>
  <c r="Q300" i="12"/>
  <c r="P300" i="12"/>
  <c r="O300" i="12"/>
  <c r="L300" i="12"/>
  <c r="Q299" i="12"/>
  <c r="P299" i="12"/>
  <c r="O299" i="12"/>
  <c r="L299" i="12"/>
  <c r="Q298" i="12"/>
  <c r="P298" i="12"/>
  <c r="O298" i="12"/>
  <c r="L298" i="12"/>
  <c r="Q297" i="12"/>
  <c r="P297" i="12"/>
  <c r="O297" i="12"/>
  <c r="L297" i="12"/>
  <c r="Q296" i="12"/>
  <c r="P296" i="12"/>
  <c r="O296" i="12"/>
  <c r="L296" i="12"/>
  <c r="Q295" i="12"/>
  <c r="P295" i="12"/>
  <c r="O295" i="12"/>
  <c r="L295" i="12"/>
  <c r="Q294" i="12"/>
  <c r="P294" i="12"/>
  <c r="O294" i="12"/>
  <c r="L294" i="12"/>
  <c r="Q293" i="12"/>
  <c r="P293" i="12"/>
  <c r="O293" i="12"/>
  <c r="L293" i="12"/>
  <c r="Q292" i="12"/>
  <c r="P292" i="12"/>
  <c r="O292" i="12"/>
  <c r="L292" i="12"/>
  <c r="Q291" i="12"/>
  <c r="P291" i="12"/>
  <c r="O291" i="12"/>
  <c r="L291" i="12"/>
  <c r="Q290" i="12"/>
  <c r="P290" i="12"/>
  <c r="O290" i="12"/>
  <c r="L290" i="12"/>
  <c r="Q289" i="12"/>
  <c r="P289" i="12"/>
  <c r="O289" i="12"/>
  <c r="L289" i="12"/>
  <c r="Q288" i="12"/>
  <c r="P288" i="12"/>
  <c r="O288" i="12"/>
  <c r="L288" i="12"/>
  <c r="Q287" i="12"/>
  <c r="P287" i="12"/>
  <c r="O287" i="12"/>
  <c r="L287" i="12"/>
  <c r="Q286" i="12"/>
  <c r="P286" i="12"/>
  <c r="O286" i="12"/>
  <c r="L286" i="12"/>
  <c r="Q285" i="12"/>
  <c r="P285" i="12"/>
  <c r="O285" i="12"/>
  <c r="L285" i="12"/>
  <c r="Q284" i="12"/>
  <c r="P284" i="12"/>
  <c r="O284" i="12"/>
  <c r="L284" i="12"/>
  <c r="Q283" i="12"/>
  <c r="P283" i="12"/>
  <c r="O283" i="12"/>
  <c r="L283" i="12"/>
  <c r="Q282" i="12"/>
  <c r="P282" i="12"/>
  <c r="O282" i="12"/>
  <c r="L282" i="12"/>
  <c r="Q281" i="12"/>
  <c r="P281" i="12"/>
  <c r="O281" i="12"/>
  <c r="L281" i="12"/>
  <c r="AE280" i="12"/>
  <c r="W163" i="11" s="1"/>
  <c r="Q280" i="12"/>
  <c r="P280" i="12"/>
  <c r="O280" i="12"/>
  <c r="L280" i="12"/>
  <c r="Q279" i="12"/>
  <c r="P279" i="12"/>
  <c r="O279" i="12"/>
  <c r="L279" i="12"/>
  <c r="AE278" i="12"/>
  <c r="W162" i="11" s="1"/>
  <c r="Q278" i="12"/>
  <c r="P278" i="12"/>
  <c r="O278" i="12"/>
  <c r="L278" i="12"/>
  <c r="Q277" i="12"/>
  <c r="P277" i="12"/>
  <c r="O277" i="12"/>
  <c r="L277" i="12"/>
  <c r="AE276" i="12"/>
  <c r="W161" i="11" s="1"/>
  <c r="Q276" i="12"/>
  <c r="P276" i="12"/>
  <c r="O276" i="12"/>
  <c r="L276" i="12"/>
  <c r="Q275" i="12"/>
  <c r="P275" i="12"/>
  <c r="O275" i="12"/>
  <c r="L275" i="12"/>
  <c r="AE274" i="12"/>
  <c r="W160" i="11" s="1"/>
  <c r="Q274" i="12"/>
  <c r="P274" i="12"/>
  <c r="O274" i="12"/>
  <c r="L274" i="12"/>
  <c r="AE273" i="12"/>
  <c r="W159" i="11" s="1"/>
  <c r="Q273" i="12"/>
  <c r="P273" i="12"/>
  <c r="O273" i="12"/>
  <c r="L273" i="12"/>
  <c r="AE272" i="12"/>
  <c r="W158" i="11" s="1"/>
  <c r="Q272" i="12"/>
  <c r="P272" i="12"/>
  <c r="O272" i="12"/>
  <c r="L272" i="12"/>
  <c r="AE271" i="12"/>
  <c r="W157" i="11" s="1"/>
  <c r="Q271" i="12"/>
  <c r="P271" i="12"/>
  <c r="O271" i="12"/>
  <c r="L271" i="12"/>
  <c r="AE270" i="12"/>
  <c r="W156" i="11" s="1"/>
  <c r="Q270" i="12"/>
  <c r="P270" i="12"/>
  <c r="O270" i="12"/>
  <c r="L270" i="12"/>
  <c r="AE269" i="12"/>
  <c r="W155" i="11" s="1"/>
  <c r="Q269" i="12"/>
  <c r="P269" i="12"/>
  <c r="O269" i="12"/>
  <c r="L269" i="12"/>
  <c r="Q268" i="12"/>
  <c r="P268" i="12"/>
  <c r="O268" i="12"/>
  <c r="L268" i="12"/>
  <c r="Q267" i="12"/>
  <c r="P267" i="12"/>
  <c r="O267" i="12"/>
  <c r="L267" i="12"/>
  <c r="Q266" i="12"/>
  <c r="P266" i="12"/>
  <c r="O266" i="12"/>
  <c r="L266" i="12"/>
  <c r="Q265" i="12"/>
  <c r="P265" i="12"/>
  <c r="O265" i="12"/>
  <c r="L265" i="12"/>
  <c r="Q264" i="12"/>
  <c r="P264" i="12"/>
  <c r="O264" i="12"/>
  <c r="L264" i="12"/>
  <c r="Q263" i="12"/>
  <c r="P263" i="12"/>
  <c r="O263" i="12"/>
  <c r="L263" i="12"/>
  <c r="Q262" i="12"/>
  <c r="P262" i="12"/>
  <c r="O262" i="12"/>
  <c r="L262" i="12"/>
  <c r="Q261" i="12"/>
  <c r="P261" i="12"/>
  <c r="O261" i="12"/>
  <c r="L261" i="12"/>
  <c r="Q260" i="12"/>
  <c r="P260" i="12"/>
  <c r="O260" i="12"/>
  <c r="L260" i="12"/>
  <c r="Q259" i="12"/>
  <c r="P259" i="12"/>
  <c r="O259" i="12"/>
  <c r="L259" i="12"/>
  <c r="AE258" i="12"/>
  <c r="W154" i="11" s="1"/>
  <c r="Q258" i="12"/>
  <c r="P258" i="12"/>
  <c r="O258" i="12"/>
  <c r="L258" i="12"/>
  <c r="Q257" i="12"/>
  <c r="P257" i="12"/>
  <c r="O257" i="12"/>
  <c r="L257" i="12"/>
  <c r="Q256" i="12"/>
  <c r="P256" i="12"/>
  <c r="O256" i="12"/>
  <c r="L256" i="12"/>
  <c r="Q255" i="12"/>
  <c r="P255" i="12"/>
  <c r="O255" i="12"/>
  <c r="L255" i="12"/>
  <c r="AE254" i="12"/>
  <c r="W153" i="11" s="1"/>
  <c r="Q254" i="12"/>
  <c r="P254" i="12"/>
  <c r="O254" i="12"/>
  <c r="L254" i="12"/>
  <c r="Q253" i="12"/>
  <c r="P253" i="12"/>
  <c r="O253" i="12"/>
  <c r="L253" i="12"/>
  <c r="Q252" i="12"/>
  <c r="P252" i="12"/>
  <c r="O252" i="12"/>
  <c r="L252" i="12"/>
  <c r="Q251" i="12"/>
  <c r="P251" i="12"/>
  <c r="O251" i="12"/>
  <c r="L251" i="12"/>
  <c r="AE250" i="12"/>
  <c r="W152" i="11" s="1"/>
  <c r="Q250" i="12"/>
  <c r="P250" i="12"/>
  <c r="O250" i="12"/>
  <c r="L250" i="12"/>
  <c r="Q249" i="12"/>
  <c r="P249" i="12"/>
  <c r="O249" i="12"/>
  <c r="L249" i="12"/>
  <c r="AE248" i="12"/>
  <c r="W151" i="11" s="1"/>
  <c r="Q248" i="12"/>
  <c r="P248" i="12"/>
  <c r="O248" i="12"/>
  <c r="L248" i="12"/>
  <c r="Q247" i="12"/>
  <c r="P247" i="12"/>
  <c r="O247" i="12"/>
  <c r="L247" i="12"/>
  <c r="AE246" i="12"/>
  <c r="W150" i="11" s="1"/>
  <c r="Q246" i="12"/>
  <c r="P246" i="12"/>
  <c r="O246" i="12"/>
  <c r="L246" i="12"/>
  <c r="AE245" i="12"/>
  <c r="W149" i="11" s="1"/>
  <c r="Q245" i="12"/>
  <c r="P245" i="12"/>
  <c r="O245" i="12"/>
  <c r="L245" i="12"/>
  <c r="Q244" i="12"/>
  <c r="P244" i="12"/>
  <c r="O244" i="12"/>
  <c r="L244" i="12"/>
  <c r="AE243" i="12"/>
  <c r="W148" i="11" s="1"/>
  <c r="Q243" i="12"/>
  <c r="P243" i="12"/>
  <c r="O243" i="12"/>
  <c r="L243" i="12"/>
  <c r="AE242" i="12"/>
  <c r="W147" i="11" s="1"/>
  <c r="Q242" i="12"/>
  <c r="P242" i="12"/>
  <c r="O242" i="12"/>
  <c r="L242" i="12"/>
  <c r="Q241" i="12"/>
  <c r="P241" i="12"/>
  <c r="O241" i="12"/>
  <c r="L241" i="12"/>
  <c r="AE240" i="12"/>
  <c r="W146" i="11" s="1"/>
  <c r="Q240" i="12"/>
  <c r="P240" i="12"/>
  <c r="O240" i="12"/>
  <c r="L240" i="12"/>
  <c r="Q239" i="12"/>
  <c r="P239" i="12"/>
  <c r="O239" i="12"/>
  <c r="L239" i="12"/>
  <c r="AE238" i="12"/>
  <c r="W145" i="11" s="1"/>
  <c r="Q238" i="12"/>
  <c r="P238" i="12"/>
  <c r="O238" i="12"/>
  <c r="L238" i="12"/>
  <c r="Q237" i="12"/>
  <c r="P237" i="12"/>
  <c r="O237" i="12"/>
  <c r="L237" i="12"/>
  <c r="AE236" i="12"/>
  <c r="W144" i="11" s="1"/>
  <c r="Q236" i="12"/>
  <c r="P236" i="12"/>
  <c r="O236" i="12"/>
  <c r="L236" i="12"/>
  <c r="AE235" i="12"/>
  <c r="W143" i="11" s="1"/>
  <c r="Q235" i="12"/>
  <c r="P235" i="12"/>
  <c r="O235" i="12"/>
  <c r="L235" i="12"/>
  <c r="Q234" i="12"/>
  <c r="P234" i="12"/>
  <c r="O234" i="12"/>
  <c r="L234" i="12"/>
  <c r="Q233" i="12"/>
  <c r="P233" i="12"/>
  <c r="O233" i="12"/>
  <c r="L233" i="12"/>
  <c r="AE232" i="12"/>
  <c r="W142" i="11" s="1"/>
  <c r="Q232" i="12"/>
  <c r="P232" i="12"/>
  <c r="O232" i="12"/>
  <c r="L232" i="12"/>
  <c r="Q231" i="12"/>
  <c r="P231" i="12"/>
  <c r="O231" i="12"/>
  <c r="L231" i="12"/>
  <c r="AE230" i="12"/>
  <c r="W141" i="11" s="1"/>
  <c r="Q230" i="12"/>
  <c r="P230" i="12"/>
  <c r="O230" i="12"/>
  <c r="L230" i="12"/>
  <c r="AE229" i="12"/>
  <c r="W140" i="11" s="1"/>
  <c r="Q229" i="12"/>
  <c r="P229" i="12"/>
  <c r="O229" i="12"/>
  <c r="L229" i="12"/>
  <c r="AE228" i="12"/>
  <c r="W139" i="11" s="1"/>
  <c r="Q228" i="12"/>
  <c r="P228" i="12"/>
  <c r="O228" i="12"/>
  <c r="L228" i="12"/>
  <c r="AE227" i="12"/>
  <c r="W138" i="11" s="1"/>
  <c r="Q227" i="12"/>
  <c r="P227" i="12"/>
  <c r="O227" i="12"/>
  <c r="L227" i="12"/>
  <c r="Q226" i="12"/>
  <c r="P226" i="12"/>
  <c r="O226" i="12"/>
  <c r="L226" i="12"/>
  <c r="AE225" i="12"/>
  <c r="W137" i="11" s="1"/>
  <c r="Q225" i="12"/>
  <c r="P225" i="12"/>
  <c r="O225" i="12"/>
  <c r="L225" i="12"/>
  <c r="AE224" i="12"/>
  <c r="W136" i="11" s="1"/>
  <c r="Q224" i="12"/>
  <c r="P224" i="12"/>
  <c r="O224" i="12"/>
  <c r="L224" i="12"/>
  <c r="Q223" i="12"/>
  <c r="P223" i="12"/>
  <c r="O223" i="12"/>
  <c r="L223" i="12"/>
  <c r="AE222" i="12"/>
  <c r="W135" i="11" s="1"/>
  <c r="Q222" i="12"/>
  <c r="P222" i="12"/>
  <c r="O222" i="12"/>
  <c r="L222" i="12"/>
  <c r="AE221" i="12"/>
  <c r="W134" i="11" s="1"/>
  <c r="Q221" i="12"/>
  <c r="P221" i="12"/>
  <c r="O221" i="12"/>
  <c r="L221" i="12"/>
  <c r="AE220" i="12"/>
  <c r="W133" i="11" s="1"/>
  <c r="Q220" i="12"/>
  <c r="P220" i="12"/>
  <c r="O220" i="12"/>
  <c r="L220" i="12"/>
  <c r="AE219" i="12"/>
  <c r="W132" i="11" s="1"/>
  <c r="Q219" i="12"/>
  <c r="P219" i="12"/>
  <c r="O219" i="12"/>
  <c r="L219" i="12"/>
  <c r="AE218" i="12"/>
  <c r="W131" i="11" s="1"/>
  <c r="Q218" i="12"/>
  <c r="P218" i="12"/>
  <c r="O218" i="12"/>
  <c r="L218" i="12"/>
  <c r="AE217" i="12"/>
  <c r="W130" i="11" s="1"/>
  <c r="Q217" i="12"/>
  <c r="P217" i="12"/>
  <c r="O217" i="12"/>
  <c r="L217" i="12"/>
  <c r="AE216" i="12"/>
  <c r="W129" i="11" s="1"/>
  <c r="Q216" i="12"/>
  <c r="P216" i="12"/>
  <c r="O216" i="12"/>
  <c r="L216" i="12"/>
  <c r="AE215" i="12"/>
  <c r="W128" i="11" s="1"/>
  <c r="Q215" i="12"/>
  <c r="P215" i="12"/>
  <c r="O215" i="12"/>
  <c r="L215" i="12"/>
  <c r="AE214" i="12"/>
  <c r="W127" i="11" s="1"/>
  <c r="Q214" i="12"/>
  <c r="P214" i="12"/>
  <c r="O214" i="12"/>
  <c r="L214" i="12"/>
  <c r="AE213" i="12"/>
  <c r="W126" i="11" s="1"/>
  <c r="Q213" i="12"/>
  <c r="P213" i="12"/>
  <c r="O213" i="12"/>
  <c r="L213" i="12"/>
  <c r="Q212" i="12"/>
  <c r="P212" i="12"/>
  <c r="O212" i="12"/>
  <c r="L212" i="12"/>
  <c r="Q211" i="12"/>
  <c r="P211" i="12"/>
  <c r="O211" i="12"/>
  <c r="L211" i="12"/>
  <c r="Q210" i="12"/>
  <c r="P210" i="12"/>
  <c r="O210" i="12"/>
  <c r="L210" i="12"/>
  <c r="AE209" i="12"/>
  <c r="W125" i="11" s="1"/>
  <c r="Q209" i="12"/>
  <c r="P209" i="12"/>
  <c r="O209" i="12"/>
  <c r="L209" i="12"/>
  <c r="Q208" i="12"/>
  <c r="P208" i="12"/>
  <c r="O208" i="12"/>
  <c r="L208" i="12"/>
  <c r="Q207" i="12"/>
  <c r="P207" i="12"/>
  <c r="O207" i="12"/>
  <c r="L207" i="12"/>
  <c r="Q206" i="12"/>
  <c r="P206" i="12"/>
  <c r="O206" i="12"/>
  <c r="L206" i="12"/>
  <c r="Q205" i="12"/>
  <c r="P205" i="12"/>
  <c r="O205" i="12"/>
  <c r="L205" i="12"/>
  <c r="Q204" i="12"/>
  <c r="P204" i="12"/>
  <c r="O204" i="12"/>
  <c r="L204" i="12"/>
  <c r="Q203" i="12"/>
  <c r="P203" i="12"/>
  <c r="O203" i="12"/>
  <c r="L203" i="12"/>
  <c r="AE202" i="12"/>
  <c r="W124" i="11" s="1"/>
  <c r="Q202" i="12"/>
  <c r="P202" i="12"/>
  <c r="O202" i="12"/>
  <c r="L202" i="12"/>
  <c r="Q201" i="12"/>
  <c r="P201" i="12"/>
  <c r="O201" i="12"/>
  <c r="L201" i="12"/>
  <c r="Q200" i="12"/>
  <c r="P200" i="12"/>
  <c r="O200" i="12"/>
  <c r="L200" i="12"/>
  <c r="Q199" i="12"/>
  <c r="P199" i="12"/>
  <c r="O199" i="12"/>
  <c r="L199" i="12"/>
  <c r="Q198" i="12"/>
  <c r="P198" i="12"/>
  <c r="O198" i="12"/>
  <c r="L198" i="12"/>
  <c r="Q197" i="12"/>
  <c r="P197" i="12"/>
  <c r="O197" i="12"/>
  <c r="L197" i="12"/>
  <c r="Q196" i="12"/>
  <c r="P196" i="12"/>
  <c r="O196" i="12"/>
  <c r="L196" i="12"/>
  <c r="AE195" i="12"/>
  <c r="W123" i="11" s="1"/>
  <c r="Q195" i="12"/>
  <c r="P195" i="12"/>
  <c r="O195" i="12"/>
  <c r="L195" i="12"/>
  <c r="Q194" i="12"/>
  <c r="P194" i="12"/>
  <c r="O194" i="12"/>
  <c r="L194" i="12"/>
  <c r="Q193" i="12"/>
  <c r="P193" i="12"/>
  <c r="O193" i="12"/>
  <c r="L193" i="12"/>
  <c r="AE192" i="12"/>
  <c r="W122" i="11" s="1"/>
  <c r="Q192" i="12"/>
  <c r="P192" i="12"/>
  <c r="O192" i="12"/>
  <c r="L192" i="12"/>
  <c r="AE191" i="12"/>
  <c r="W121" i="11" s="1"/>
  <c r="Q191" i="12"/>
  <c r="P191" i="12"/>
  <c r="O191" i="12"/>
  <c r="L191" i="12"/>
  <c r="Q190" i="12"/>
  <c r="P190" i="12"/>
  <c r="O190" i="12"/>
  <c r="L190" i="12"/>
  <c r="Q189" i="12"/>
  <c r="P189" i="12"/>
  <c r="O189" i="12"/>
  <c r="L189" i="12"/>
  <c r="Q188" i="12"/>
  <c r="P188" i="12"/>
  <c r="O188" i="12"/>
  <c r="L188" i="12"/>
  <c r="AE187" i="12"/>
  <c r="W120" i="11" s="1"/>
  <c r="Q187" i="12"/>
  <c r="P187" i="12"/>
  <c r="O187" i="12"/>
  <c r="L187" i="12"/>
  <c r="Q186" i="12"/>
  <c r="P186" i="12"/>
  <c r="O186" i="12"/>
  <c r="L186" i="12"/>
  <c r="AE185" i="12"/>
  <c r="W119" i="11" s="1"/>
  <c r="Q185" i="12"/>
  <c r="P185" i="12"/>
  <c r="O185" i="12"/>
  <c r="L185" i="12"/>
  <c r="AE184" i="12"/>
  <c r="W118" i="11" s="1"/>
  <c r="Q184" i="12"/>
  <c r="P184" i="12"/>
  <c r="O184" i="12"/>
  <c r="L184" i="12"/>
  <c r="AE183" i="12"/>
  <c r="W117" i="11" s="1"/>
  <c r="Q183" i="12"/>
  <c r="P183" i="12"/>
  <c r="O183" i="12"/>
  <c r="L183" i="12"/>
  <c r="Q182" i="12"/>
  <c r="P182" i="12"/>
  <c r="O182" i="12"/>
  <c r="L182" i="12"/>
  <c r="Q181" i="12"/>
  <c r="P181" i="12"/>
  <c r="O181" i="12"/>
  <c r="L181" i="12"/>
  <c r="Q180" i="12"/>
  <c r="P180" i="12"/>
  <c r="O180" i="12"/>
  <c r="L180" i="12"/>
  <c r="AE179" i="12"/>
  <c r="W116" i="11" s="1"/>
  <c r="Q179" i="12"/>
  <c r="P179" i="12"/>
  <c r="O179" i="12"/>
  <c r="L179" i="12"/>
  <c r="AE178" i="12"/>
  <c r="W115" i="11" s="1"/>
  <c r="Q178" i="12"/>
  <c r="P178" i="12"/>
  <c r="O178" i="12"/>
  <c r="L178" i="12"/>
  <c r="Q177" i="12"/>
  <c r="P177" i="12"/>
  <c r="O177" i="12"/>
  <c r="L177" i="12"/>
  <c r="Q176" i="12"/>
  <c r="P176" i="12"/>
  <c r="O176" i="12"/>
  <c r="L176" i="12"/>
  <c r="AE175" i="12"/>
  <c r="W114" i="11" s="1"/>
  <c r="Q175" i="12"/>
  <c r="P175" i="12"/>
  <c r="O175" i="12"/>
  <c r="L175" i="12"/>
  <c r="Q174" i="12"/>
  <c r="P174" i="12"/>
  <c r="O174" i="12"/>
  <c r="L174" i="12"/>
  <c r="AE173" i="12"/>
  <c r="W113" i="11" s="1"/>
  <c r="Q173" i="12"/>
  <c r="P173" i="12"/>
  <c r="O173" i="12"/>
  <c r="L173" i="12"/>
  <c r="AE172" i="12"/>
  <c r="W112" i="11" s="1"/>
  <c r="Q172" i="12"/>
  <c r="P172" i="12"/>
  <c r="O172" i="12"/>
  <c r="L172" i="12"/>
  <c r="Q171" i="12"/>
  <c r="P171" i="12"/>
  <c r="O171" i="12"/>
  <c r="L171" i="12"/>
  <c r="Q170" i="12"/>
  <c r="P170" i="12"/>
  <c r="O170" i="12"/>
  <c r="L170" i="12"/>
  <c r="Q169" i="12"/>
  <c r="P169" i="12"/>
  <c r="O169" i="12"/>
  <c r="L169" i="12"/>
  <c r="AE168" i="12"/>
  <c r="W111" i="11" s="1"/>
  <c r="Q168" i="12"/>
  <c r="P168" i="12"/>
  <c r="O168" i="12"/>
  <c r="L168" i="12"/>
  <c r="AE167" i="12"/>
  <c r="W110" i="11" s="1"/>
  <c r="Q167" i="12"/>
  <c r="P167" i="12"/>
  <c r="O167" i="12"/>
  <c r="L167" i="12"/>
  <c r="AE166" i="12"/>
  <c r="W109" i="11" s="1"/>
  <c r="Q166" i="12"/>
  <c r="P166" i="12"/>
  <c r="O166" i="12"/>
  <c r="L166" i="12"/>
  <c r="Q165" i="12"/>
  <c r="P165" i="12"/>
  <c r="O165" i="12"/>
  <c r="L165" i="12"/>
  <c r="Q164" i="12"/>
  <c r="P164" i="12"/>
  <c r="O164" i="12"/>
  <c r="L164" i="12"/>
  <c r="AE163" i="12"/>
  <c r="W108" i="11" s="1"/>
  <c r="Q163" i="12"/>
  <c r="P163" i="12"/>
  <c r="O163" i="12"/>
  <c r="L163" i="12"/>
  <c r="AE162" i="12"/>
  <c r="W107" i="11" s="1"/>
  <c r="Q162" i="12"/>
  <c r="P162" i="12"/>
  <c r="O162" i="12"/>
  <c r="L162" i="12"/>
  <c r="Q161" i="12"/>
  <c r="P161" i="12"/>
  <c r="O161" i="12"/>
  <c r="L161" i="12"/>
  <c r="Q160" i="12"/>
  <c r="P160" i="12"/>
  <c r="O160" i="12"/>
  <c r="L160" i="12"/>
  <c r="AE159" i="12"/>
  <c r="W106" i="11" s="1"/>
  <c r="Q159" i="12"/>
  <c r="P159" i="12"/>
  <c r="O159" i="12"/>
  <c r="L159" i="12"/>
  <c r="Q158" i="12"/>
  <c r="P158" i="12"/>
  <c r="O158" i="12"/>
  <c r="L158" i="12"/>
  <c r="Q157" i="12"/>
  <c r="P157" i="12"/>
  <c r="O157" i="12"/>
  <c r="L157" i="12"/>
  <c r="Q156" i="12"/>
  <c r="P156" i="12"/>
  <c r="O156" i="12"/>
  <c r="L156" i="12"/>
  <c r="AE155" i="12"/>
  <c r="W105" i="11" s="1"/>
  <c r="Q155" i="12"/>
  <c r="P155" i="12"/>
  <c r="O155" i="12"/>
  <c r="L155" i="12"/>
  <c r="AE154" i="12"/>
  <c r="W104" i="11" s="1"/>
  <c r="Q154" i="12"/>
  <c r="P154" i="12"/>
  <c r="O154" i="12"/>
  <c r="L154" i="12"/>
  <c r="AE153" i="12"/>
  <c r="W103" i="11" s="1"/>
  <c r="Q153" i="12"/>
  <c r="P153" i="12"/>
  <c r="O153" i="12"/>
  <c r="L153" i="12"/>
  <c r="Q152" i="12"/>
  <c r="P152" i="12"/>
  <c r="O152" i="12"/>
  <c r="L152" i="12"/>
  <c r="AE151" i="12"/>
  <c r="W102" i="11" s="1"/>
  <c r="Q151" i="12"/>
  <c r="P151" i="12"/>
  <c r="O151" i="12"/>
  <c r="L151" i="12"/>
  <c r="AE150" i="12"/>
  <c r="W101" i="11" s="1"/>
  <c r="Q150" i="12"/>
  <c r="P150" i="12"/>
  <c r="O150" i="12"/>
  <c r="L150" i="12"/>
  <c r="Q149" i="12"/>
  <c r="P149" i="12"/>
  <c r="O149" i="12"/>
  <c r="L149" i="12"/>
  <c r="AE148" i="12"/>
  <c r="W100" i="11" s="1"/>
  <c r="L148" i="12"/>
  <c r="Q147" i="12"/>
  <c r="P147" i="12"/>
  <c r="O147" i="12"/>
  <c r="L147" i="12"/>
  <c r="Q146" i="12"/>
  <c r="P146" i="12"/>
  <c r="O146" i="12"/>
  <c r="L146" i="12"/>
  <c r="AE145" i="12"/>
  <c r="W99" i="11" s="1"/>
  <c r="Q145" i="12"/>
  <c r="P145" i="12"/>
  <c r="O145" i="12"/>
  <c r="L145" i="12"/>
  <c r="AE144" i="12"/>
  <c r="W98" i="11" s="1"/>
  <c r="Q144" i="12"/>
  <c r="P144" i="12"/>
  <c r="O144" i="12"/>
  <c r="L144" i="12"/>
  <c r="Q143" i="12"/>
  <c r="P143" i="12"/>
  <c r="O143" i="12"/>
  <c r="L143" i="12"/>
  <c r="Q142" i="12"/>
  <c r="P142" i="12"/>
  <c r="O142" i="12"/>
  <c r="L142" i="12"/>
  <c r="AE141" i="12"/>
  <c r="W97" i="11" s="1"/>
  <c r="Q141" i="12"/>
  <c r="P141" i="12"/>
  <c r="O141" i="12"/>
  <c r="L141" i="12"/>
  <c r="AE140" i="12"/>
  <c r="W96" i="11" s="1"/>
  <c r="Q140" i="12"/>
  <c r="P140" i="12"/>
  <c r="O140" i="12"/>
  <c r="L140" i="12"/>
  <c r="AE139" i="12"/>
  <c r="W95" i="11" s="1"/>
  <c r="Q139" i="12"/>
  <c r="P139" i="12"/>
  <c r="O139" i="12"/>
  <c r="L139" i="12"/>
  <c r="AE138" i="12"/>
  <c r="W94" i="11" s="1"/>
  <c r="Q138" i="12"/>
  <c r="P138" i="12"/>
  <c r="O138" i="12"/>
  <c r="L138" i="12"/>
  <c r="AE137" i="12"/>
  <c r="W93" i="11" s="1"/>
  <c r="Q137" i="12"/>
  <c r="P137" i="12"/>
  <c r="O137" i="12"/>
  <c r="L137" i="12"/>
  <c r="AE136" i="12"/>
  <c r="W92" i="11" s="1"/>
  <c r="Q136" i="12"/>
  <c r="P136" i="12"/>
  <c r="O136" i="12"/>
  <c r="L136" i="12"/>
  <c r="AE135" i="12"/>
  <c r="W91" i="11" s="1"/>
  <c r="Q135" i="12"/>
  <c r="P135" i="12"/>
  <c r="O135" i="12"/>
  <c r="L135" i="12"/>
  <c r="Q134" i="12"/>
  <c r="P134" i="12"/>
  <c r="O134" i="12"/>
  <c r="L134" i="12"/>
  <c r="AE133" i="12"/>
  <c r="W90" i="11" s="1"/>
  <c r="Q133" i="12"/>
  <c r="P133" i="12"/>
  <c r="O133" i="12"/>
  <c r="L133" i="12"/>
  <c r="AE132" i="12"/>
  <c r="W89" i="11" s="1"/>
  <c r="Q132" i="12"/>
  <c r="P132" i="12"/>
  <c r="O132" i="12"/>
  <c r="L132" i="12"/>
  <c r="AE131" i="12"/>
  <c r="W88" i="11" s="1"/>
  <c r="Q131" i="12"/>
  <c r="P131" i="12"/>
  <c r="O131" i="12"/>
  <c r="L131" i="12"/>
  <c r="AE130" i="12"/>
  <c r="W87" i="11" s="1"/>
  <c r="Q130" i="12"/>
  <c r="P130" i="12"/>
  <c r="O130" i="12"/>
  <c r="L130" i="12"/>
  <c r="Q129" i="12"/>
  <c r="P129" i="12"/>
  <c r="O129" i="12"/>
  <c r="L129" i="12"/>
  <c r="AE128" i="12"/>
  <c r="W86" i="11" s="1"/>
  <c r="Q128" i="12"/>
  <c r="P128" i="12"/>
  <c r="O128" i="12"/>
  <c r="L128" i="12"/>
  <c r="Q127" i="12"/>
  <c r="P127" i="12"/>
  <c r="O127" i="12"/>
  <c r="L127" i="12"/>
  <c r="Q126" i="12"/>
  <c r="P126" i="12"/>
  <c r="O126" i="12"/>
  <c r="L126" i="12"/>
  <c r="AE125" i="12"/>
  <c r="W85" i="11" s="1"/>
  <c r="Q125" i="12"/>
  <c r="P125" i="12"/>
  <c r="O125" i="12"/>
  <c r="L125" i="12"/>
  <c r="AE124" i="12"/>
  <c r="W84" i="11" s="1"/>
  <c r="Q124" i="12"/>
  <c r="P124" i="12"/>
  <c r="O124" i="12"/>
  <c r="L124" i="12"/>
  <c r="AE123" i="12"/>
  <c r="W83" i="11" s="1"/>
  <c r="Q123" i="12"/>
  <c r="P123" i="12"/>
  <c r="O123" i="12"/>
  <c r="L123" i="12"/>
  <c r="AE122" i="12"/>
  <c r="W82" i="11" s="1"/>
  <c r="Q122" i="12"/>
  <c r="P122" i="12"/>
  <c r="O122" i="12"/>
  <c r="L122" i="12"/>
  <c r="Q121" i="12"/>
  <c r="P121" i="12"/>
  <c r="O121" i="12"/>
  <c r="L121" i="12"/>
  <c r="AE120" i="12"/>
  <c r="W81" i="11" s="1"/>
  <c r="Q120" i="12"/>
  <c r="P120" i="12"/>
  <c r="O120" i="12"/>
  <c r="L120" i="12"/>
  <c r="AE119" i="12"/>
  <c r="W80" i="11" s="1"/>
  <c r="Q119" i="12"/>
  <c r="P119" i="12"/>
  <c r="O119" i="12"/>
  <c r="L119" i="12"/>
  <c r="Q118" i="12"/>
  <c r="P118" i="12"/>
  <c r="O118" i="12"/>
  <c r="L118" i="12"/>
  <c r="AE117" i="12"/>
  <c r="W79" i="11" s="1"/>
  <c r="Q117" i="12"/>
  <c r="P117" i="12"/>
  <c r="O117" i="12"/>
  <c r="L117" i="12"/>
  <c r="Q116" i="12"/>
  <c r="P116" i="12"/>
  <c r="O116" i="12"/>
  <c r="L116" i="12"/>
  <c r="Q115" i="12"/>
  <c r="P115" i="12"/>
  <c r="O115" i="12"/>
  <c r="L115" i="12"/>
  <c r="AE114" i="12"/>
  <c r="W78" i="11" s="1"/>
  <c r="Q114" i="12"/>
  <c r="P114" i="12"/>
  <c r="O114" i="12"/>
  <c r="L114" i="12"/>
  <c r="AE113" i="12"/>
  <c r="W77" i="11" s="1"/>
  <c r="Q113" i="12"/>
  <c r="P113" i="12"/>
  <c r="O113" i="12"/>
  <c r="L113" i="12"/>
  <c r="Q112" i="12"/>
  <c r="P112" i="12"/>
  <c r="O112" i="12"/>
  <c r="L112" i="12"/>
  <c r="AE111" i="12"/>
  <c r="W76" i="11" s="1"/>
  <c r="Q111" i="12"/>
  <c r="P111" i="12"/>
  <c r="O111" i="12"/>
  <c r="L111" i="12"/>
  <c r="Q110" i="12"/>
  <c r="P110" i="12"/>
  <c r="O110" i="12"/>
  <c r="L110" i="12"/>
  <c r="AE109" i="12"/>
  <c r="W75" i="11" s="1"/>
  <c r="Q109" i="12"/>
  <c r="P109" i="12"/>
  <c r="O109" i="12"/>
  <c r="L109" i="12"/>
  <c r="Q108" i="12"/>
  <c r="P108" i="12"/>
  <c r="O108" i="12"/>
  <c r="L108" i="12"/>
  <c r="AE107" i="12"/>
  <c r="W74" i="11" s="1"/>
  <c r="Q107" i="12"/>
  <c r="P107" i="12"/>
  <c r="O107" i="12"/>
  <c r="L107" i="12"/>
  <c r="Q106" i="12"/>
  <c r="P106" i="12"/>
  <c r="O106" i="12"/>
  <c r="L106" i="12"/>
  <c r="AE105" i="12"/>
  <c r="W73" i="11" s="1"/>
  <c r="Q105" i="12"/>
  <c r="P105" i="12"/>
  <c r="O105" i="12"/>
  <c r="L105" i="12"/>
  <c r="Q104" i="12"/>
  <c r="P104" i="12"/>
  <c r="O104" i="12"/>
  <c r="L104" i="12"/>
  <c r="AE103" i="12"/>
  <c r="W72" i="11" s="1"/>
  <c r="Q103" i="12"/>
  <c r="P103" i="12"/>
  <c r="O103" i="12"/>
  <c r="L103" i="12"/>
  <c r="AE102" i="12"/>
  <c r="W71" i="11" s="1"/>
  <c r="Q102" i="12"/>
  <c r="P102" i="12"/>
  <c r="O102" i="12"/>
  <c r="L102" i="12"/>
  <c r="AE101" i="12"/>
  <c r="W70" i="11" s="1"/>
  <c r="Q101" i="12"/>
  <c r="P101" i="12"/>
  <c r="O101" i="12"/>
  <c r="L101" i="12"/>
  <c r="AE100" i="12"/>
  <c r="W69" i="11" s="1"/>
  <c r="Q100" i="12"/>
  <c r="P100" i="12"/>
  <c r="O100" i="12"/>
  <c r="L100" i="12"/>
  <c r="AE99" i="12"/>
  <c r="W68" i="11" s="1"/>
  <c r="Q99" i="12"/>
  <c r="P99" i="12"/>
  <c r="O99" i="12"/>
  <c r="L99" i="12"/>
  <c r="AE98" i="12"/>
  <c r="W67" i="11" s="1"/>
  <c r="Q98" i="12"/>
  <c r="P98" i="12"/>
  <c r="O98" i="12"/>
  <c r="L98" i="12"/>
  <c r="Q97" i="12"/>
  <c r="P97" i="12"/>
  <c r="O97" i="12"/>
  <c r="L97" i="12"/>
  <c r="AE96" i="12"/>
  <c r="W66" i="11" s="1"/>
  <c r="Q96" i="12"/>
  <c r="P96" i="12"/>
  <c r="O96" i="12"/>
  <c r="L96" i="12"/>
  <c r="AE95" i="12"/>
  <c r="W65" i="11" s="1"/>
  <c r="Q95" i="12"/>
  <c r="P95" i="12"/>
  <c r="O95" i="12"/>
  <c r="L95" i="12"/>
  <c r="Q94" i="12"/>
  <c r="P94" i="12"/>
  <c r="O94" i="12"/>
  <c r="L94" i="12"/>
  <c r="Q93" i="12"/>
  <c r="P93" i="12"/>
  <c r="O93" i="12"/>
  <c r="L93" i="12"/>
  <c r="Q92" i="12"/>
  <c r="P92" i="12"/>
  <c r="O92" i="12"/>
  <c r="L92" i="12"/>
  <c r="Q91" i="12"/>
  <c r="P91" i="12"/>
  <c r="O91" i="12"/>
  <c r="L91" i="12"/>
  <c r="Q90" i="12"/>
  <c r="P90" i="12"/>
  <c r="O90" i="12"/>
  <c r="L90" i="12"/>
  <c r="AE89" i="12"/>
  <c r="W64" i="11" s="1"/>
  <c r="Q89" i="12"/>
  <c r="P89" i="12"/>
  <c r="O89" i="12"/>
  <c r="L89" i="12"/>
  <c r="AE88" i="12"/>
  <c r="W63" i="11" s="1"/>
  <c r="Q88" i="12"/>
  <c r="P88" i="12"/>
  <c r="O88" i="12"/>
  <c r="L88" i="12"/>
  <c r="AE87" i="12"/>
  <c r="W62" i="11" s="1"/>
  <c r="Q87" i="12"/>
  <c r="P87" i="12"/>
  <c r="O87" i="12"/>
  <c r="L87" i="12"/>
  <c r="Q86" i="12"/>
  <c r="P86" i="12"/>
  <c r="O86" i="12"/>
  <c r="L86" i="12"/>
  <c r="AE85" i="12"/>
  <c r="W61" i="11" s="1"/>
  <c r="Q85" i="12"/>
  <c r="P85" i="12"/>
  <c r="O85" i="12"/>
  <c r="L85" i="12"/>
  <c r="Q84" i="12"/>
  <c r="P84" i="12"/>
  <c r="O84" i="12"/>
  <c r="L84" i="12"/>
  <c r="Q83" i="12"/>
  <c r="P83" i="12"/>
  <c r="O83" i="12"/>
  <c r="L83" i="12"/>
  <c r="AE82" i="12"/>
  <c r="W60" i="11" s="1"/>
  <c r="Q82" i="12"/>
  <c r="P82" i="12"/>
  <c r="O82" i="12"/>
  <c r="L82" i="12"/>
  <c r="AE81" i="12"/>
  <c r="W59" i="11" s="1"/>
  <c r="Q81" i="12"/>
  <c r="P81" i="12"/>
  <c r="O81" i="12"/>
  <c r="L81" i="12"/>
  <c r="AE80" i="12"/>
  <c r="W58" i="11" s="1"/>
  <c r="Q80" i="12"/>
  <c r="P80" i="12"/>
  <c r="O80" i="12"/>
  <c r="L80" i="12"/>
  <c r="AE79" i="12"/>
  <c r="W57" i="11" s="1"/>
  <c r="Q79" i="12"/>
  <c r="P79" i="12"/>
  <c r="O79" i="12"/>
  <c r="L79" i="12"/>
  <c r="Q78" i="12"/>
  <c r="P78" i="12"/>
  <c r="O78" i="12"/>
  <c r="L78" i="12"/>
  <c r="AE77" i="12"/>
  <c r="W56" i="11" s="1"/>
  <c r="Q77" i="12"/>
  <c r="P77" i="12"/>
  <c r="O77" i="12"/>
  <c r="L77" i="12"/>
  <c r="AE76" i="12"/>
  <c r="W55" i="11" s="1"/>
  <c r="Q76" i="12"/>
  <c r="P76" i="12"/>
  <c r="O76" i="12"/>
  <c r="L76" i="12"/>
  <c r="AE75" i="12"/>
  <c r="W54" i="11" s="1"/>
  <c r="Q75" i="12"/>
  <c r="P75" i="12"/>
  <c r="O75" i="12"/>
  <c r="L75" i="12"/>
  <c r="Q74" i="12"/>
  <c r="P74" i="12"/>
  <c r="O74" i="12"/>
  <c r="L74" i="12"/>
  <c r="AE73" i="12"/>
  <c r="W53" i="11" s="1"/>
  <c r="Q73" i="12"/>
  <c r="P73" i="12"/>
  <c r="O73" i="12"/>
  <c r="L73" i="12"/>
  <c r="AE72" i="12"/>
  <c r="W52" i="11" s="1"/>
  <c r="Q72" i="12"/>
  <c r="P72" i="12"/>
  <c r="O72" i="12"/>
  <c r="L72" i="12"/>
  <c r="AE71" i="12"/>
  <c r="W51" i="11" s="1"/>
  <c r="Q71" i="12"/>
  <c r="P71" i="12"/>
  <c r="O71" i="12"/>
  <c r="L71" i="12"/>
  <c r="Q70" i="12"/>
  <c r="P70" i="12"/>
  <c r="O70" i="12"/>
  <c r="L70" i="12"/>
  <c r="AE69" i="12"/>
  <c r="W50" i="11" s="1"/>
  <c r="Q69" i="12"/>
  <c r="P69" i="12"/>
  <c r="O69" i="12"/>
  <c r="L69" i="12"/>
  <c r="AE68" i="12"/>
  <c r="W49" i="11" s="1"/>
  <c r="Q68" i="12"/>
  <c r="P68" i="12"/>
  <c r="O68" i="12"/>
  <c r="L68" i="12"/>
  <c r="AE67" i="12"/>
  <c r="W48" i="11" s="1"/>
  <c r="Q67" i="12"/>
  <c r="P67" i="12"/>
  <c r="O67" i="12"/>
  <c r="L67" i="12"/>
  <c r="AE66" i="12"/>
  <c r="W47" i="11" s="1"/>
  <c r="Q66" i="12"/>
  <c r="P66" i="12"/>
  <c r="O66" i="12"/>
  <c r="L66" i="12"/>
  <c r="AE65" i="12"/>
  <c r="W46" i="11" s="1"/>
  <c r="Q65" i="12"/>
  <c r="P65" i="12"/>
  <c r="O65" i="12"/>
  <c r="L65" i="12"/>
  <c r="AE64" i="12"/>
  <c r="W45" i="11" s="1"/>
  <c r="Q64" i="12"/>
  <c r="P64" i="12"/>
  <c r="O64" i="12"/>
  <c r="L64" i="12"/>
  <c r="Q63" i="12"/>
  <c r="P63" i="12"/>
  <c r="O63" i="12"/>
  <c r="L63" i="12"/>
  <c r="AE62" i="12"/>
  <c r="W44" i="11" s="1"/>
  <c r="Q62" i="12"/>
  <c r="P62" i="12"/>
  <c r="O62" i="12"/>
  <c r="L62" i="12"/>
  <c r="AE61" i="12"/>
  <c r="W43" i="11" s="1"/>
  <c r="Q61" i="12"/>
  <c r="P61" i="12"/>
  <c r="O61" i="12"/>
  <c r="L61" i="12"/>
  <c r="Q60" i="12"/>
  <c r="P60" i="12"/>
  <c r="O60" i="12"/>
  <c r="L60" i="12"/>
  <c r="Q59" i="12"/>
  <c r="P59" i="12"/>
  <c r="O59" i="12"/>
  <c r="L59" i="12"/>
  <c r="Q58" i="12"/>
  <c r="P58" i="12"/>
  <c r="O58" i="12"/>
  <c r="L58" i="12"/>
  <c r="AE57" i="12"/>
  <c r="W42" i="11" s="1"/>
  <c r="Q57" i="12"/>
  <c r="P57" i="12"/>
  <c r="O57" i="12"/>
  <c r="L57" i="12"/>
  <c r="Q56" i="12"/>
  <c r="P56" i="12"/>
  <c r="O56" i="12"/>
  <c r="L56" i="12"/>
  <c r="AE55" i="12"/>
  <c r="W41" i="11" s="1"/>
  <c r="Q55" i="12"/>
  <c r="P55" i="12"/>
  <c r="O55" i="12"/>
  <c r="L55" i="12"/>
  <c r="AE54" i="12"/>
  <c r="W40" i="11" s="1"/>
  <c r="Q54" i="12"/>
  <c r="P54" i="12"/>
  <c r="O54" i="12"/>
  <c r="L54" i="12"/>
  <c r="Q53" i="12"/>
  <c r="P53" i="12"/>
  <c r="O53" i="12"/>
  <c r="L53" i="12"/>
  <c r="Q52" i="12"/>
  <c r="P52" i="12"/>
  <c r="O52" i="12"/>
  <c r="L52" i="12"/>
  <c r="Q51" i="12"/>
  <c r="P51" i="12"/>
  <c r="O51" i="12"/>
  <c r="L51" i="12"/>
  <c r="Q50" i="12"/>
  <c r="P50" i="12"/>
  <c r="O50" i="12"/>
  <c r="L50" i="12"/>
  <c r="Q49" i="12"/>
  <c r="P49" i="12"/>
  <c r="O49" i="12"/>
  <c r="L49" i="12"/>
  <c r="Q48" i="12"/>
  <c r="P48" i="12"/>
  <c r="O48" i="12"/>
  <c r="L48" i="12"/>
  <c r="AE47" i="12"/>
  <c r="W39" i="11" s="1"/>
  <c r="Q47" i="12"/>
  <c r="P47" i="12"/>
  <c r="O47" i="12"/>
  <c r="L47" i="12"/>
  <c r="AE46" i="12"/>
  <c r="W38" i="11" s="1"/>
  <c r="Q46" i="12"/>
  <c r="P46" i="12"/>
  <c r="O46" i="12"/>
  <c r="L46" i="12"/>
  <c r="Q45" i="12"/>
  <c r="P45" i="12"/>
  <c r="O45" i="12"/>
  <c r="L45" i="12"/>
  <c r="AE44" i="12"/>
  <c r="W37" i="11" s="1"/>
  <c r="Q44" i="12"/>
  <c r="P44" i="12"/>
  <c r="O44" i="12"/>
  <c r="L44" i="12"/>
  <c r="AE43" i="12"/>
  <c r="W36" i="11" s="1"/>
  <c r="Q43" i="12"/>
  <c r="P43" i="12"/>
  <c r="O43" i="12"/>
  <c r="L43" i="12"/>
  <c r="Q42" i="12"/>
  <c r="P42" i="12"/>
  <c r="O42" i="12"/>
  <c r="L42" i="12"/>
  <c r="AE41" i="12"/>
  <c r="W35" i="11" s="1"/>
  <c r="Q41" i="12"/>
  <c r="P41" i="12"/>
  <c r="O41" i="12"/>
  <c r="L41" i="12"/>
  <c r="AE40" i="12"/>
  <c r="W34" i="11" s="1"/>
  <c r="Q40" i="12"/>
  <c r="P40" i="12"/>
  <c r="O40" i="12"/>
  <c r="L40" i="12"/>
  <c r="AE39" i="12"/>
  <c r="W33" i="11" s="1"/>
  <c r="Q39" i="12"/>
  <c r="P39" i="12"/>
  <c r="O39" i="12"/>
  <c r="L39" i="12"/>
  <c r="AE38" i="12"/>
  <c r="W32" i="11" s="1"/>
  <c r="Q38" i="12"/>
  <c r="P38" i="12"/>
  <c r="O38" i="12"/>
  <c r="L38" i="12"/>
  <c r="AE37" i="12"/>
  <c r="W31" i="11" s="1"/>
  <c r="Q37" i="12"/>
  <c r="P37" i="12"/>
  <c r="O37" i="12"/>
  <c r="L37" i="12"/>
  <c r="AE36" i="12"/>
  <c r="W30" i="11" s="1"/>
  <c r="Q36" i="12"/>
  <c r="P36" i="12"/>
  <c r="O36" i="12"/>
  <c r="L36" i="12"/>
  <c r="AE35" i="12"/>
  <c r="W29" i="11" s="1"/>
  <c r="Q35" i="12"/>
  <c r="P35" i="12"/>
  <c r="O35" i="12"/>
  <c r="L35" i="12"/>
  <c r="Q34" i="12"/>
  <c r="P34" i="12"/>
  <c r="O34" i="12"/>
  <c r="L34" i="12"/>
  <c r="Q33" i="12"/>
  <c r="P33" i="12"/>
  <c r="O33" i="12"/>
  <c r="L33" i="12"/>
  <c r="Q32" i="12"/>
  <c r="P32" i="12"/>
  <c r="O32" i="12"/>
  <c r="L32" i="12"/>
  <c r="Q31" i="12"/>
  <c r="P31" i="12"/>
  <c r="O31" i="12"/>
  <c r="L31" i="12"/>
  <c r="AE30" i="12"/>
  <c r="W28" i="11" s="1"/>
  <c r="Q30" i="12"/>
  <c r="P30" i="12"/>
  <c r="O30" i="12"/>
  <c r="L30" i="12"/>
  <c r="AE29" i="12"/>
  <c r="W27" i="11" s="1"/>
  <c r="Q29" i="12"/>
  <c r="P29" i="12"/>
  <c r="O29" i="12"/>
  <c r="L29" i="12"/>
  <c r="AE28" i="12"/>
  <c r="W26" i="11" s="1"/>
  <c r="Q28" i="12"/>
  <c r="P28" i="12"/>
  <c r="O28" i="12"/>
  <c r="L28" i="12"/>
  <c r="Q27" i="12"/>
  <c r="P27" i="12"/>
  <c r="O27" i="12"/>
  <c r="L27" i="12"/>
  <c r="AE26" i="12"/>
  <c r="W25" i="11" s="1"/>
  <c r="Q26" i="12"/>
  <c r="P26" i="12"/>
  <c r="O26" i="12"/>
  <c r="L26" i="12"/>
  <c r="Q25" i="12"/>
  <c r="P25" i="12"/>
  <c r="O25" i="12"/>
  <c r="L25" i="12"/>
  <c r="AE24" i="12"/>
  <c r="W24" i="11" s="1"/>
  <c r="Q24" i="12"/>
  <c r="P24" i="12"/>
  <c r="O24" i="12"/>
  <c r="L24" i="12"/>
  <c r="AE23" i="12"/>
  <c r="W23" i="11" s="1"/>
  <c r="Q23" i="12"/>
  <c r="P23" i="12"/>
  <c r="O23" i="12"/>
  <c r="L23" i="12"/>
  <c r="AE22" i="12"/>
  <c r="W22" i="11" s="1"/>
  <c r="Q22" i="12"/>
  <c r="P22" i="12"/>
  <c r="O22" i="12"/>
  <c r="L22" i="12"/>
  <c r="AE21" i="12"/>
  <c r="W21" i="11" s="1"/>
  <c r="Q21" i="12"/>
  <c r="P21" i="12"/>
  <c r="O21" i="12"/>
  <c r="L21" i="12"/>
  <c r="AE20" i="12"/>
  <c r="W20" i="11" s="1"/>
  <c r="Q20" i="12"/>
  <c r="P20" i="12"/>
  <c r="O20" i="12"/>
  <c r="L20" i="12"/>
  <c r="Q19" i="12"/>
  <c r="P19" i="12"/>
  <c r="O19" i="12"/>
  <c r="L19" i="12"/>
  <c r="AE18" i="12"/>
  <c r="W19" i="11" s="1"/>
  <c r="Q18" i="12"/>
  <c r="P18" i="12"/>
  <c r="O18" i="12"/>
  <c r="L18" i="12"/>
  <c r="AE17" i="12"/>
  <c r="W18" i="11" s="1"/>
  <c r="Q17" i="12"/>
  <c r="P17" i="12"/>
  <c r="O17" i="12"/>
  <c r="L17" i="12"/>
  <c r="AE16" i="12"/>
  <c r="W17" i="11" s="1"/>
  <c r="Q16" i="12"/>
  <c r="P16" i="12"/>
  <c r="O16" i="12"/>
  <c r="L16" i="12"/>
  <c r="AE15" i="12"/>
  <c r="W16" i="11" s="1"/>
  <c r="Q15" i="12"/>
  <c r="P15" i="12"/>
  <c r="O15" i="12"/>
  <c r="L15" i="12"/>
  <c r="AE14" i="12"/>
  <c r="W15" i="11" s="1"/>
  <c r="Q14" i="12"/>
  <c r="P14" i="12"/>
  <c r="O14" i="12"/>
  <c r="L14" i="12"/>
  <c r="AE13" i="12"/>
  <c r="W14" i="11" s="1"/>
  <c r="Q13" i="12"/>
  <c r="P13" i="12"/>
  <c r="O13" i="12"/>
  <c r="L13" i="12"/>
  <c r="AE12" i="12"/>
  <c r="W13" i="11" s="1"/>
  <c r="Q12" i="12"/>
  <c r="P12" i="12"/>
  <c r="O12" i="12"/>
  <c r="L12" i="12"/>
  <c r="AE11" i="12"/>
  <c r="W12" i="11" s="1"/>
  <c r="Q11" i="12"/>
  <c r="P11" i="12"/>
  <c r="O11" i="12"/>
  <c r="L11" i="12"/>
  <c r="AE10" i="12"/>
  <c r="W11" i="11" s="1"/>
  <c r="Q10" i="12"/>
  <c r="P10" i="12"/>
  <c r="O10" i="12"/>
  <c r="L10" i="12"/>
  <c r="AE9" i="12"/>
  <c r="W10" i="11" s="1"/>
  <c r="Q9" i="12"/>
  <c r="P9" i="12"/>
  <c r="O9" i="12"/>
  <c r="L9" i="12"/>
  <c r="AE8" i="12"/>
  <c r="W9" i="11" s="1"/>
  <c r="Q8" i="12"/>
  <c r="P8" i="12"/>
  <c r="O8" i="12"/>
  <c r="L8" i="12"/>
  <c r="AE7" i="12"/>
  <c r="W8" i="11" s="1"/>
  <c r="Q7" i="12"/>
  <c r="P7" i="12"/>
  <c r="O7" i="12"/>
  <c r="L7" i="12"/>
  <c r="AE6" i="12"/>
  <c r="W7" i="11" s="1"/>
  <c r="Q6" i="12"/>
  <c r="P6" i="12"/>
  <c r="O6" i="12"/>
  <c r="L6" i="12"/>
  <c r="AE5" i="12"/>
  <c r="W6" i="11" s="1"/>
  <c r="Q5" i="12"/>
  <c r="P5" i="12"/>
  <c r="O5" i="12"/>
  <c r="L5" i="12"/>
  <c r="AE4" i="12"/>
  <c r="W5" i="11" s="1"/>
  <c r="Q4" i="12"/>
  <c r="P4" i="12"/>
  <c r="O4" i="12"/>
  <c r="L4" i="12"/>
  <c r="AE3" i="12"/>
  <c r="W4" i="11" s="1"/>
  <c r="Q3" i="12"/>
  <c r="P3" i="12"/>
  <c r="O3" i="12"/>
  <c r="L3" i="12"/>
  <c r="AE2" i="12"/>
  <c r="W3" i="11" s="1"/>
  <c r="Q2" i="12"/>
  <c r="P2" i="12"/>
  <c r="O2" i="12"/>
  <c r="L2" i="12"/>
  <c r="O1065" i="8"/>
  <c r="P1065" i="8"/>
  <c r="Q1065" i="8"/>
  <c r="AE1065" i="8"/>
  <c r="X385" i="11" s="1"/>
  <c r="AE4" i="8"/>
  <c r="X5" i="11" s="1"/>
  <c r="AE5" i="8"/>
  <c r="X6" i="11" s="1"/>
  <c r="AE6" i="8"/>
  <c r="X7" i="11" s="1"/>
  <c r="AE7" i="8"/>
  <c r="X8" i="11" s="1"/>
  <c r="AE8" i="8"/>
  <c r="X9" i="11" s="1"/>
  <c r="AE9" i="8"/>
  <c r="X10" i="11" s="1"/>
  <c r="AE12" i="8"/>
  <c r="X13" i="11" s="1"/>
  <c r="AE13" i="8"/>
  <c r="X14" i="11" s="1"/>
  <c r="AE14" i="8"/>
  <c r="X15" i="11" s="1"/>
  <c r="AE15" i="8"/>
  <c r="X16" i="11" s="1"/>
  <c r="AE16" i="8"/>
  <c r="X17" i="11" s="1"/>
  <c r="AE17" i="8"/>
  <c r="X18" i="11" s="1"/>
  <c r="AE20" i="8"/>
  <c r="X20" i="11" s="1"/>
  <c r="AE21" i="8"/>
  <c r="X21" i="11" s="1"/>
  <c r="AE22" i="8"/>
  <c r="X22" i="11" s="1"/>
  <c r="AE23" i="8"/>
  <c r="X23" i="11" s="1"/>
  <c r="AE24" i="8"/>
  <c r="X24" i="11" s="1"/>
  <c r="AE28" i="8"/>
  <c r="X26" i="11" s="1"/>
  <c r="AE29" i="8"/>
  <c r="X27" i="11" s="1"/>
  <c r="AE30" i="8"/>
  <c r="X28" i="11" s="1"/>
  <c r="AE37" i="8"/>
  <c r="X31" i="11" s="1"/>
  <c r="AE38" i="8"/>
  <c r="X32" i="11" s="1"/>
  <c r="AE39" i="8"/>
  <c r="X33" i="11" s="1"/>
  <c r="AE40" i="8"/>
  <c r="X34" i="11" s="1"/>
  <c r="AE41" i="8"/>
  <c r="X35" i="11" s="1"/>
  <c r="AE44" i="8"/>
  <c r="X37" i="11" s="1"/>
  <c r="AE46" i="8"/>
  <c r="X38" i="11" s="1"/>
  <c r="AE47" i="8"/>
  <c r="X39" i="11" s="1"/>
  <c r="AE54" i="8"/>
  <c r="X40" i="11" s="1"/>
  <c r="AE55" i="8"/>
  <c r="X41" i="11" s="1"/>
  <c r="AE61" i="8"/>
  <c r="X43" i="11" s="1"/>
  <c r="AE62" i="8"/>
  <c r="X44" i="11" s="1"/>
  <c r="AE64" i="8"/>
  <c r="X45" i="11" s="1"/>
  <c r="AE65" i="8"/>
  <c r="X46" i="11" s="1"/>
  <c r="AE68" i="8"/>
  <c r="X49" i="11" s="1"/>
  <c r="AE69" i="8"/>
  <c r="X50" i="11" s="1"/>
  <c r="AE71" i="8"/>
  <c r="X51" i="11" s="1"/>
  <c r="AE72" i="8"/>
  <c r="X52" i="11" s="1"/>
  <c r="AE77" i="8"/>
  <c r="X56" i="11" s="1"/>
  <c r="AE79" i="8"/>
  <c r="X57" i="11" s="1"/>
  <c r="AE80" i="8"/>
  <c r="X58" i="11" s="1"/>
  <c r="AE81" i="8"/>
  <c r="X59" i="11" s="1"/>
  <c r="AE85" i="8"/>
  <c r="X61" i="11" s="1"/>
  <c r="AE87" i="8"/>
  <c r="X62" i="11" s="1"/>
  <c r="AE88" i="8"/>
  <c r="X63" i="11" s="1"/>
  <c r="AE89" i="8"/>
  <c r="X64" i="11" s="1"/>
  <c r="AE95" i="8"/>
  <c r="X65" i="11" s="1"/>
  <c r="AE96" i="8"/>
  <c r="X66" i="11" s="1"/>
  <c r="AE99" i="8"/>
  <c r="X68" i="11" s="1"/>
  <c r="AE100" i="8"/>
  <c r="X69" i="11" s="1"/>
  <c r="AE101" i="8"/>
  <c r="X70" i="11" s="1"/>
  <c r="AE102" i="8"/>
  <c r="X71" i="11" s="1"/>
  <c r="AE103" i="8"/>
  <c r="X72" i="11" s="1"/>
  <c r="AE105" i="8"/>
  <c r="X73" i="11" s="1"/>
  <c r="AE109" i="8"/>
  <c r="X75" i="11" s="1"/>
  <c r="AE111" i="8"/>
  <c r="X76" i="11" s="1"/>
  <c r="AE113" i="8"/>
  <c r="X77" i="11" s="1"/>
  <c r="AE117" i="8"/>
  <c r="X79" i="11" s="1"/>
  <c r="AE119" i="8"/>
  <c r="X80" i="11" s="1"/>
  <c r="AE120" i="8"/>
  <c r="X81" i="11" s="1"/>
  <c r="AE124" i="8"/>
  <c r="X84" i="11" s="1"/>
  <c r="AE125" i="8"/>
  <c r="X85" i="11" s="1"/>
  <c r="AE128" i="8"/>
  <c r="X86" i="11" s="1"/>
  <c r="AE132" i="8"/>
  <c r="X89" i="11" s="1"/>
  <c r="AE133" i="8"/>
  <c r="X90" i="11" s="1"/>
  <c r="AE135" i="8"/>
  <c r="X91" i="11" s="1"/>
  <c r="AE136" i="8"/>
  <c r="X92" i="11" s="1"/>
  <c r="AE137" i="8"/>
  <c r="X93" i="11" s="1"/>
  <c r="AE139" i="8"/>
  <c r="X95" i="11" s="1"/>
  <c r="AE140" i="8"/>
  <c r="X96" i="11" s="1"/>
  <c r="AE141" i="8"/>
  <c r="X97" i="11" s="1"/>
  <c r="AE144" i="8"/>
  <c r="X98" i="11" s="1"/>
  <c r="AE145" i="8"/>
  <c r="X99" i="11" s="1"/>
  <c r="AE148" i="8"/>
  <c r="X100" i="11" s="1"/>
  <c r="AE150" i="8"/>
  <c r="X101" i="11" s="1"/>
  <c r="AE151" i="8"/>
  <c r="X102" i="11" s="1"/>
  <c r="AE153" i="8"/>
  <c r="X103" i="11" s="1"/>
  <c r="AE155" i="8"/>
  <c r="X105" i="11" s="1"/>
  <c r="AE159" i="8"/>
  <c r="X106" i="11" s="1"/>
  <c r="AE166" i="8"/>
  <c r="X109" i="11" s="1"/>
  <c r="AE167" i="8"/>
  <c r="X110" i="11" s="1"/>
  <c r="AE168" i="8"/>
  <c r="X111" i="11" s="1"/>
  <c r="AE172" i="8"/>
  <c r="X112" i="11" s="1"/>
  <c r="AE173" i="8"/>
  <c r="X113" i="11" s="1"/>
  <c r="AE175" i="8"/>
  <c r="X114" i="11" s="1"/>
  <c r="AE183" i="8"/>
  <c r="X117" i="11" s="1"/>
  <c r="AE184" i="8"/>
  <c r="X118" i="11" s="1"/>
  <c r="AE191" i="8"/>
  <c r="X121" i="11" s="1"/>
  <c r="AE192" i="8"/>
  <c r="X122" i="11" s="1"/>
  <c r="AE195" i="8"/>
  <c r="X123" i="11" s="1"/>
  <c r="AE209" i="8"/>
  <c r="X125" i="11" s="1"/>
  <c r="AE213" i="8"/>
  <c r="X126" i="11" s="1"/>
  <c r="AE214" i="8"/>
  <c r="X127" i="11" s="1"/>
  <c r="AE215" i="8"/>
  <c r="X128" i="11" s="1"/>
  <c r="AE216" i="8"/>
  <c r="X129" i="11" s="1"/>
  <c r="AE217" i="8"/>
  <c r="X130" i="11" s="1"/>
  <c r="AE219" i="8"/>
  <c r="X132" i="11" s="1"/>
  <c r="AE220" i="8"/>
  <c r="X133" i="11" s="1"/>
  <c r="AE221" i="8"/>
  <c r="X134" i="11" s="1"/>
  <c r="AE222" i="8"/>
  <c r="X135" i="11" s="1"/>
  <c r="AE224" i="8"/>
  <c r="X136" i="11" s="1"/>
  <c r="AE225" i="8"/>
  <c r="X137" i="11" s="1"/>
  <c r="AE228" i="8"/>
  <c r="X139" i="11" s="1"/>
  <c r="AE229" i="8"/>
  <c r="X140" i="11" s="1"/>
  <c r="AE230" i="8"/>
  <c r="X141" i="11" s="1"/>
  <c r="AE232" i="8"/>
  <c r="X142" i="11" s="1"/>
  <c r="AE236" i="8"/>
  <c r="X144" i="11" s="1"/>
  <c r="AE238" i="8"/>
  <c r="X145" i="11" s="1"/>
  <c r="AE240" i="8"/>
  <c r="X146" i="11" s="1"/>
  <c r="AE245" i="8"/>
  <c r="X149" i="11" s="1"/>
  <c r="AE246" i="8"/>
  <c r="X150" i="11" s="1"/>
  <c r="AE248" i="8"/>
  <c r="X151" i="11" s="1"/>
  <c r="AE254" i="8"/>
  <c r="X153" i="11" s="1"/>
  <c r="AE269" i="8"/>
  <c r="X155" i="11" s="1"/>
  <c r="AE270" i="8"/>
  <c r="X156" i="11" s="1"/>
  <c r="AE271" i="8"/>
  <c r="X157" i="11" s="1"/>
  <c r="AE272" i="8"/>
  <c r="X158" i="11" s="1"/>
  <c r="AE273" i="8"/>
  <c r="X159" i="11" s="1"/>
  <c r="AE276" i="8"/>
  <c r="X161" i="11" s="1"/>
  <c r="AE278" i="8"/>
  <c r="X162" i="11" s="1"/>
  <c r="AE280" i="8"/>
  <c r="X163" i="11" s="1"/>
  <c r="AE305" i="8"/>
  <c r="X164" i="11" s="1"/>
  <c r="AE319" i="8"/>
  <c r="X165" i="11" s="1"/>
  <c r="AE324" i="8"/>
  <c r="X166" i="11" s="1"/>
  <c r="AE325" i="8"/>
  <c r="X167" i="11" s="1"/>
  <c r="AE326" i="8"/>
  <c r="X168" i="11" s="1"/>
  <c r="AE327" i="8"/>
  <c r="X169" i="11" s="1"/>
  <c r="AE342" i="8"/>
  <c r="X172" i="11" s="1"/>
  <c r="AE344" i="8"/>
  <c r="X173" i="11" s="1"/>
  <c r="AE345" i="8"/>
  <c r="X174" i="11" s="1"/>
  <c r="AE351" i="8"/>
  <c r="X176" i="11" s="1"/>
  <c r="AE352" i="8"/>
  <c r="X177" i="11" s="1"/>
  <c r="AE353" i="8"/>
  <c r="X178" i="11" s="1"/>
  <c r="AE356" i="8"/>
  <c r="X181" i="11" s="1"/>
  <c r="AE358" i="8"/>
  <c r="X182" i="11" s="1"/>
  <c r="AE359" i="8"/>
  <c r="X183" i="11" s="1"/>
  <c r="AE360" i="8"/>
  <c r="X184" i="11" s="1"/>
  <c r="AE365" i="8"/>
  <c r="X187" i="11" s="1"/>
  <c r="AE368" i="8"/>
  <c r="X188" i="11" s="1"/>
  <c r="AE369" i="8"/>
  <c r="X189" i="11" s="1"/>
  <c r="AE372" i="8"/>
  <c r="X191" i="11" s="1"/>
  <c r="AE374" i="8"/>
  <c r="X192" i="11" s="1"/>
  <c r="AE377" i="8"/>
  <c r="X193" i="11" s="1"/>
  <c r="AE381" i="8"/>
  <c r="X196" i="11" s="1"/>
  <c r="AE385" i="8"/>
  <c r="X197" i="11" s="1"/>
  <c r="AE388" i="8"/>
  <c r="X198" i="11" s="1"/>
  <c r="AE389" i="8"/>
  <c r="X199" i="11" s="1"/>
  <c r="AE390" i="8"/>
  <c r="X200" i="11" s="1"/>
  <c r="AE398" i="8"/>
  <c r="X201" i="11" s="1"/>
  <c r="AE399" i="8"/>
  <c r="X202" i="11" s="1"/>
  <c r="AE404" i="8"/>
  <c r="X204" i="11" s="1"/>
  <c r="AE406" i="8"/>
  <c r="X205" i="11" s="1"/>
  <c r="AE407" i="8"/>
  <c r="X206" i="11" s="1"/>
  <c r="AE414" i="8"/>
  <c r="X207" i="11" s="1"/>
  <c r="AE415" i="8"/>
  <c r="X208" i="11" s="1"/>
  <c r="AE417" i="8"/>
  <c r="X209" i="11" s="1"/>
  <c r="AE419" i="8"/>
  <c r="X210" i="11" s="1"/>
  <c r="AE422" i="8"/>
  <c r="X212" i="11" s="1"/>
  <c r="AE430" i="8"/>
  <c r="X214" i="11" s="1"/>
  <c r="AE433" i="8"/>
  <c r="X215" i="11" s="1"/>
  <c r="AE438" i="8"/>
  <c r="X219" i="11" s="1"/>
  <c r="AE439" i="8"/>
  <c r="X220" i="11" s="1"/>
  <c r="AE440" i="8"/>
  <c r="X221" i="11" s="1"/>
  <c r="AE441" i="8"/>
  <c r="X222" i="11" s="1"/>
  <c r="AE442" i="8"/>
  <c r="X223" i="11" s="1"/>
  <c r="AE443" i="8"/>
  <c r="X224" i="11" s="1"/>
  <c r="AE446" i="8"/>
  <c r="X227" i="11" s="1"/>
  <c r="AE447" i="8"/>
  <c r="X228" i="11" s="1"/>
  <c r="AE448" i="8"/>
  <c r="X229" i="11" s="1"/>
  <c r="AE449" i="8"/>
  <c r="X230" i="11" s="1"/>
  <c r="AE450" i="8"/>
  <c r="X231" i="11" s="1"/>
  <c r="AE451" i="8"/>
  <c r="X232" i="11" s="1"/>
  <c r="AE458" i="8"/>
  <c r="X234" i="11" s="1"/>
  <c r="AE463" i="8"/>
  <c r="X235" i="11" s="1"/>
  <c r="AE464" i="8"/>
  <c r="X236" i="11" s="1"/>
  <c r="AE466" i="8"/>
  <c r="X237" i="11" s="1"/>
  <c r="AE467" i="8"/>
  <c r="X238" i="11" s="1"/>
  <c r="AE469" i="8"/>
  <c r="X240" i="11" s="1"/>
  <c r="AE472" i="8"/>
  <c r="X241" i="11" s="1"/>
  <c r="AE473" i="8"/>
  <c r="X242" i="11" s="1"/>
  <c r="AE477" i="8"/>
  <c r="X243" i="11" s="1"/>
  <c r="AE478" i="8"/>
  <c r="X244" i="11" s="1"/>
  <c r="AE480" i="8"/>
  <c r="X245" i="11" s="1"/>
  <c r="AE483" i="8"/>
  <c r="X246" i="11" s="1"/>
  <c r="AE487" i="8"/>
  <c r="X247" i="11" s="1"/>
  <c r="AE491" i="8"/>
  <c r="X248" i="11" s="1"/>
  <c r="AE494" i="8"/>
  <c r="X251" i="11" s="1"/>
  <c r="AE495" i="8"/>
  <c r="X252" i="11" s="1"/>
  <c r="AE497" i="8"/>
  <c r="X253" i="11" s="1"/>
  <c r="AE499" i="8"/>
  <c r="X254" i="11" s="1"/>
  <c r="AE503" i="8"/>
  <c r="X256" i="11" s="1"/>
  <c r="AE504" i="8"/>
  <c r="X257" i="11" s="1"/>
  <c r="AE510" i="8"/>
  <c r="X259" i="11" s="1"/>
  <c r="AE511" i="8"/>
  <c r="X260" i="11" s="1"/>
  <c r="K16" i="11"/>
  <c r="AE514" i="8"/>
  <c r="X261" i="11" s="1"/>
  <c r="AE515" i="8"/>
  <c r="X262" i="11" s="1"/>
  <c r="K17" i="11"/>
  <c r="K18" i="11"/>
  <c r="AE523" i="8"/>
  <c r="X264" i="11" s="1"/>
  <c r="AE525" i="8"/>
  <c r="X265" i="11" s="1"/>
  <c r="AE526" i="8"/>
  <c r="X266" i="11" s="1"/>
  <c r="AE527" i="8"/>
  <c r="X267" i="11" s="1"/>
  <c r="AE528" i="8"/>
  <c r="X268" i="11" s="1"/>
  <c r="AE529" i="8"/>
  <c r="X269" i="11" s="1"/>
  <c r="AE530" i="8"/>
  <c r="X270" i="11" s="1"/>
  <c r="AE531" i="8"/>
  <c r="X271" i="11" s="1"/>
  <c r="AE533" i="8"/>
  <c r="X273" i="11" s="1"/>
  <c r="AE534" i="8"/>
  <c r="X274" i="11" s="1"/>
  <c r="AE535" i="8"/>
  <c r="X275" i="11" s="1"/>
  <c r="AE536" i="8"/>
  <c r="X276" i="11" s="1"/>
  <c r="AE537" i="8"/>
  <c r="X277" i="11" s="1"/>
  <c r="AE538" i="8"/>
  <c r="X278" i="11" s="1"/>
  <c r="AE539" i="8"/>
  <c r="X279" i="11" s="1"/>
  <c r="AE598" i="8"/>
  <c r="X280" i="11" s="1"/>
  <c r="AE617" i="8"/>
  <c r="X281" i="11" s="1"/>
  <c r="AE650" i="8"/>
  <c r="X282" i="11" s="1"/>
  <c r="AE658" i="8"/>
  <c r="X283" i="11" s="1"/>
  <c r="AE663" i="8"/>
  <c r="X284" i="11" s="1"/>
  <c r="AE666" i="8"/>
  <c r="X285" i="11" s="1"/>
  <c r="AE698" i="8"/>
  <c r="X288" i="11" s="1"/>
  <c r="AE701" i="8"/>
  <c r="X289" i="11" s="1"/>
  <c r="AE704" i="8"/>
  <c r="X290" i="11" s="1"/>
  <c r="AE705" i="8"/>
  <c r="X291" i="11" s="1"/>
  <c r="AE706" i="8"/>
  <c r="X292" i="11" s="1"/>
  <c r="AE707" i="8"/>
  <c r="X293" i="11" s="1"/>
  <c r="AE710" i="8"/>
  <c r="X296" i="11" s="1"/>
  <c r="AE711" i="8"/>
  <c r="X297" i="11" s="1"/>
  <c r="AE712" i="8"/>
  <c r="X298" i="11" s="1"/>
  <c r="AE713" i="8"/>
  <c r="X299" i="11" s="1"/>
  <c r="AE714" i="8"/>
  <c r="X300" i="11" s="1"/>
  <c r="AE715" i="8"/>
  <c r="X301" i="11" s="1"/>
  <c r="AE717" i="8"/>
  <c r="X303" i="11" s="1"/>
  <c r="AE718" i="8"/>
  <c r="X304" i="11" s="1"/>
  <c r="AE719" i="8"/>
  <c r="X305" i="11" s="1"/>
  <c r="AE720" i="8"/>
  <c r="X306" i="11" s="1"/>
  <c r="AE721" i="8"/>
  <c r="X307" i="11" s="1"/>
  <c r="AE722" i="8"/>
  <c r="X308" i="11" s="1"/>
  <c r="AE723" i="8"/>
  <c r="X309" i="11" s="1"/>
  <c r="AE725" i="8"/>
  <c r="X311" i="11" s="1"/>
  <c r="AE726" i="8"/>
  <c r="X312" i="11" s="1"/>
  <c r="AE727" i="8"/>
  <c r="X313" i="11" s="1"/>
  <c r="AE728" i="8"/>
  <c r="X314" i="11" s="1"/>
  <c r="AE729" i="8"/>
  <c r="X315" i="11" s="1"/>
  <c r="AE738" i="8"/>
  <c r="X316" i="11" s="1"/>
  <c r="AE742" i="8"/>
  <c r="X317" i="11" s="1"/>
  <c r="AE747" i="8"/>
  <c r="X318" i="11" s="1"/>
  <c r="AE761" i="8"/>
  <c r="X319" i="11" s="1"/>
  <c r="AE762" i="8"/>
  <c r="X320" i="11" s="1"/>
  <c r="AE766" i="8"/>
  <c r="X321" i="11" s="1"/>
  <c r="AE790" i="8"/>
  <c r="X323" i="11" s="1"/>
  <c r="AE794" i="8"/>
  <c r="X324" i="11" s="1"/>
  <c r="AE797" i="8"/>
  <c r="X325" i="11" s="1"/>
  <c r="AE798" i="8"/>
  <c r="X326" i="11" s="1"/>
  <c r="AE818" i="8"/>
  <c r="X328" i="11" s="1"/>
  <c r="AE851" i="8"/>
  <c r="X329" i="11" s="1"/>
  <c r="AE859" i="8"/>
  <c r="X330" i="11" s="1"/>
  <c r="AE863" i="8"/>
  <c r="X333" i="11" s="1"/>
  <c r="AE864" i="8"/>
  <c r="X334" i="11" s="1"/>
  <c r="AE866" i="8"/>
  <c r="X335" i="11" s="1"/>
  <c r="AE872" i="8"/>
  <c r="X336" i="11" s="1"/>
  <c r="AE873" i="8"/>
  <c r="X337" i="11" s="1"/>
  <c r="AE886" i="8"/>
  <c r="X339" i="11" s="1"/>
  <c r="AE889" i="8"/>
  <c r="X340" i="11" s="1"/>
  <c r="AE890" i="8"/>
  <c r="X341" i="11" s="1"/>
  <c r="AE891" i="8"/>
  <c r="X342" i="11" s="1"/>
  <c r="AE896" i="8"/>
  <c r="X343" i="11" s="1"/>
  <c r="AE902" i="8"/>
  <c r="X344" i="11" s="1"/>
  <c r="AE904" i="8"/>
  <c r="X345" i="11" s="1"/>
  <c r="AE905" i="8"/>
  <c r="X346" i="11" s="1"/>
  <c r="AE907" i="8"/>
  <c r="X347" i="11" s="1"/>
  <c r="AE911" i="8"/>
  <c r="X349" i="11" s="1"/>
  <c r="AE920" i="8"/>
  <c r="X351" i="11" s="1"/>
  <c r="AE935" i="8"/>
  <c r="X353" i="11" s="1"/>
  <c r="AE939" i="8"/>
  <c r="X354" i="11" s="1"/>
  <c r="AE941" i="8"/>
  <c r="X355" i="11" s="1"/>
  <c r="AE945" i="8"/>
  <c r="X356" i="11" s="1"/>
  <c r="AE952" i="8"/>
  <c r="X357" i="11" s="1"/>
  <c r="AE963" i="8"/>
  <c r="X359" i="11" s="1"/>
  <c r="AE971" i="8"/>
  <c r="X360" i="11" s="1"/>
  <c r="AE981" i="8"/>
  <c r="X361" i="11" s="1"/>
  <c r="AE985" i="8"/>
  <c r="X362" i="11" s="1"/>
  <c r="AE986" i="8"/>
  <c r="X363" i="11" s="1"/>
  <c r="AE994" i="8"/>
  <c r="X364" i="11" s="1"/>
  <c r="AE995" i="8"/>
  <c r="X365" i="11" s="1"/>
  <c r="AE996" i="8"/>
  <c r="X366" i="11" s="1"/>
  <c r="AE997" i="8"/>
  <c r="X367" i="11" s="1"/>
  <c r="AE998" i="8"/>
  <c r="X368" i="11" s="1"/>
  <c r="AE1001" i="8"/>
  <c r="X371" i="11" s="1"/>
  <c r="AE1008" i="8"/>
  <c r="X372" i="11" s="1"/>
  <c r="AE1013" i="8"/>
  <c r="X373" i="11" s="1"/>
  <c r="AE1021" i="8"/>
  <c r="X374" i="11" s="1"/>
  <c r="AE1033" i="8"/>
  <c r="X375" i="11" s="1"/>
  <c r="AE1034" i="8"/>
  <c r="X376" i="11" s="1"/>
  <c r="AE1035" i="8"/>
  <c r="X377" i="11" s="1"/>
  <c r="AE1039" i="8"/>
  <c r="X378" i="11" s="1"/>
  <c r="AE1040" i="8"/>
  <c r="X379" i="11" s="1"/>
  <c r="AE1045" i="8"/>
  <c r="X380" i="11" s="1"/>
  <c r="AE1047" i="8"/>
  <c r="X381" i="11" s="1"/>
  <c r="AE1049" i="8"/>
  <c r="X382" i="11" s="1"/>
  <c r="AE1051" i="8"/>
  <c r="X383" i="11" s="1"/>
  <c r="AE1061" i="8"/>
  <c r="X384" i="11" s="1"/>
  <c r="AE1066" i="8"/>
  <c r="X386" i="11" s="1"/>
  <c r="AE1069" i="8"/>
  <c r="X387" i="11" s="1"/>
  <c r="AE1073" i="8"/>
  <c r="X388" i="11" s="1"/>
  <c r="AE1085" i="8"/>
  <c r="X390" i="11" s="1"/>
  <c r="AE1086" i="8"/>
  <c r="X391" i="11" s="1"/>
  <c r="AE1088" i="8"/>
  <c r="X392" i="11" s="1"/>
  <c r="AE1091" i="8"/>
  <c r="X393" i="11" s="1"/>
  <c r="AE1093" i="8"/>
  <c r="X394" i="11" s="1"/>
  <c r="AE1094" i="8"/>
  <c r="X395" i="11" s="1"/>
  <c r="AE1097" i="8"/>
  <c r="X396" i="11" s="1"/>
  <c r="AE1102" i="8"/>
  <c r="X397" i="11" s="1"/>
  <c r="AE1103" i="8"/>
  <c r="X398" i="11" s="1"/>
  <c r="AE1104" i="8"/>
  <c r="X399" i="11" s="1"/>
  <c r="AE1105" i="8"/>
  <c r="X400" i="11" s="1"/>
  <c r="AE1106" i="8"/>
  <c r="X401" i="11" s="1"/>
  <c r="AE1112" i="8"/>
  <c r="X402" i="11" s="1"/>
  <c r="AE1115" i="8"/>
  <c r="X403" i="11" s="1"/>
  <c r="AE1118" i="8"/>
  <c r="X405" i="11" s="1"/>
  <c r="AE1119" i="8"/>
  <c r="X406" i="11" s="1"/>
  <c r="AE1120" i="8"/>
  <c r="X407" i="11" s="1"/>
  <c r="AE1121" i="8"/>
  <c r="X408" i="11" s="1"/>
  <c r="AE1127" i="8"/>
  <c r="X409" i="11" s="1"/>
  <c r="AE1129" i="8"/>
  <c r="X410" i="11" s="1"/>
  <c r="AE1131" i="8"/>
  <c r="X411" i="11" s="1"/>
  <c r="AE1133" i="8"/>
  <c r="X413" i="11" s="1"/>
  <c r="AE1134" i="8"/>
  <c r="X414" i="11" s="1"/>
  <c r="AE1135" i="8"/>
  <c r="X415" i="11" s="1"/>
  <c r="AE1136" i="8"/>
  <c r="X416" i="11" s="1"/>
  <c r="AE1137" i="8"/>
  <c r="X417" i="11" s="1"/>
  <c r="AE1138" i="8"/>
  <c r="X418" i="11" s="1"/>
  <c r="AE2" i="8"/>
  <c r="X3" i="11" s="1"/>
  <c r="O994" i="8"/>
  <c r="O995" i="8"/>
  <c r="O996" i="8"/>
  <c r="O997" i="8"/>
  <c r="O998"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O1117" i="8"/>
  <c r="O1118" i="8"/>
  <c r="O1119" i="8"/>
  <c r="O1120" i="8"/>
  <c r="O1121" i="8"/>
  <c r="O1122" i="8"/>
  <c r="O1123" i="8"/>
  <c r="O1124" i="8"/>
  <c r="O1125" i="8"/>
  <c r="O1126" i="8"/>
  <c r="O1127" i="8"/>
  <c r="O1128" i="8"/>
  <c r="O1129" i="8"/>
  <c r="O1130" i="8"/>
  <c r="O1131" i="8"/>
  <c r="O1132" i="8"/>
  <c r="O1133" i="8"/>
  <c r="O1134" i="8"/>
  <c r="O1135" i="8"/>
  <c r="O1136" i="8"/>
  <c r="O1137" i="8"/>
  <c r="O1138" i="8"/>
  <c r="P994" i="8"/>
  <c r="P995" i="8"/>
  <c r="P996" i="8"/>
  <c r="P997" i="8"/>
  <c r="P998" i="8"/>
  <c r="P1001" i="8"/>
  <c r="P1002" i="8"/>
  <c r="P1003" i="8"/>
  <c r="P1004" i="8"/>
  <c r="P1005" i="8"/>
  <c r="P1006" i="8"/>
  <c r="P1007" i="8"/>
  <c r="P1008" i="8"/>
  <c r="P1009" i="8"/>
  <c r="P1010" i="8"/>
  <c r="P1011" i="8"/>
  <c r="P1012" i="8"/>
  <c r="P1013" i="8"/>
  <c r="P1014" i="8"/>
  <c r="P1015" i="8"/>
  <c r="P1016" i="8"/>
  <c r="P1017" i="8"/>
  <c r="P1018" i="8"/>
  <c r="P1019" i="8"/>
  <c r="P1020" i="8"/>
  <c r="P1021" i="8"/>
  <c r="P1022" i="8"/>
  <c r="P1023" i="8"/>
  <c r="P1024" i="8"/>
  <c r="P1025" i="8"/>
  <c r="P1026" i="8"/>
  <c r="P1027" i="8"/>
  <c r="P1028" i="8"/>
  <c r="P1029" i="8"/>
  <c r="P1030" i="8"/>
  <c r="P1031" i="8"/>
  <c r="P1032" i="8"/>
  <c r="P1033" i="8"/>
  <c r="P1034" i="8"/>
  <c r="P1035" i="8"/>
  <c r="P1036" i="8"/>
  <c r="P1037" i="8"/>
  <c r="P1038" i="8"/>
  <c r="P1039" i="8"/>
  <c r="P1040" i="8"/>
  <c r="P1041" i="8"/>
  <c r="P1042" i="8"/>
  <c r="P1043" i="8"/>
  <c r="P1044" i="8"/>
  <c r="P1045" i="8"/>
  <c r="P1046" i="8"/>
  <c r="P1047" i="8"/>
  <c r="P1048" i="8"/>
  <c r="P1049" i="8"/>
  <c r="P1050" i="8"/>
  <c r="P1051" i="8"/>
  <c r="P1052" i="8"/>
  <c r="P1053" i="8"/>
  <c r="P1054" i="8"/>
  <c r="P1055" i="8"/>
  <c r="P1056" i="8"/>
  <c r="P1057" i="8"/>
  <c r="P1058" i="8"/>
  <c r="P1059" i="8"/>
  <c r="P1060" i="8"/>
  <c r="P1061" i="8"/>
  <c r="P1062" i="8"/>
  <c r="P1063" i="8"/>
  <c r="P1064" i="8"/>
  <c r="P1066" i="8"/>
  <c r="P1067" i="8"/>
  <c r="P1068" i="8"/>
  <c r="P1069" i="8"/>
  <c r="P1070" i="8"/>
  <c r="P1071" i="8"/>
  <c r="P1072" i="8"/>
  <c r="P1073" i="8"/>
  <c r="P1074" i="8"/>
  <c r="P1075" i="8"/>
  <c r="P1076" i="8"/>
  <c r="P1077" i="8"/>
  <c r="P1078" i="8"/>
  <c r="P1079" i="8"/>
  <c r="P1080" i="8"/>
  <c r="P1081" i="8"/>
  <c r="P1082" i="8"/>
  <c r="P1083" i="8"/>
  <c r="P1084" i="8"/>
  <c r="P1085" i="8"/>
  <c r="P1086" i="8"/>
  <c r="P1087" i="8"/>
  <c r="P1088" i="8"/>
  <c r="P1089" i="8"/>
  <c r="P1090" i="8"/>
  <c r="P1091" i="8"/>
  <c r="P1092" i="8"/>
  <c r="P1093" i="8"/>
  <c r="P1094" i="8"/>
  <c r="P1095" i="8"/>
  <c r="P1096" i="8"/>
  <c r="P1097" i="8"/>
  <c r="P1098" i="8"/>
  <c r="P1099" i="8"/>
  <c r="P1100" i="8"/>
  <c r="P1101" i="8"/>
  <c r="P1102" i="8"/>
  <c r="P1103" i="8"/>
  <c r="P1104" i="8"/>
  <c r="P1105" i="8"/>
  <c r="P1106" i="8"/>
  <c r="P1107" i="8"/>
  <c r="P1108" i="8"/>
  <c r="P1109" i="8"/>
  <c r="P1110" i="8"/>
  <c r="P1111" i="8"/>
  <c r="P1112" i="8"/>
  <c r="P1113" i="8"/>
  <c r="P1114" i="8"/>
  <c r="P1115" i="8"/>
  <c r="P1116" i="8"/>
  <c r="P1117" i="8"/>
  <c r="P1118" i="8"/>
  <c r="P1119" i="8"/>
  <c r="P1120" i="8"/>
  <c r="P1121" i="8"/>
  <c r="P1122" i="8"/>
  <c r="P1123" i="8"/>
  <c r="P1124" i="8"/>
  <c r="P1125" i="8"/>
  <c r="P1126" i="8"/>
  <c r="P1127" i="8"/>
  <c r="P1128" i="8"/>
  <c r="P1129" i="8"/>
  <c r="P1130" i="8"/>
  <c r="P1131" i="8"/>
  <c r="P1132" i="8"/>
  <c r="P1133" i="8"/>
  <c r="P1134" i="8"/>
  <c r="P1135" i="8"/>
  <c r="P1136" i="8"/>
  <c r="P1137" i="8"/>
  <c r="P1138" i="8"/>
  <c r="Q994" i="8"/>
  <c r="Q995" i="8"/>
  <c r="Q996" i="8"/>
  <c r="Q997" i="8"/>
  <c r="Q998"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P900" i="8"/>
  <c r="P901" i="8"/>
  <c r="P902" i="8"/>
  <c r="P903" i="8"/>
  <c r="P904" i="8"/>
  <c r="P905" i="8"/>
  <c r="P906" i="8"/>
  <c r="P907" i="8"/>
  <c r="P908" i="8"/>
  <c r="P909" i="8"/>
  <c r="P910" i="8"/>
  <c r="P911" i="8"/>
  <c r="P912" i="8"/>
  <c r="P913" i="8"/>
  <c r="P914" i="8"/>
  <c r="P915" i="8"/>
  <c r="P916" i="8"/>
  <c r="P917" i="8"/>
  <c r="P918" i="8"/>
  <c r="P919" i="8"/>
  <c r="P920" i="8"/>
  <c r="P921" i="8"/>
  <c r="P922" i="8"/>
  <c r="P923" i="8"/>
  <c r="P924" i="8"/>
  <c r="P925" i="8"/>
  <c r="P926" i="8"/>
  <c r="P927" i="8"/>
  <c r="P928" i="8"/>
  <c r="P929" i="8"/>
  <c r="P930" i="8"/>
  <c r="P931" i="8"/>
  <c r="P932" i="8"/>
  <c r="P933" i="8"/>
  <c r="P934" i="8"/>
  <c r="P935" i="8"/>
  <c r="P936" i="8"/>
  <c r="P937" i="8"/>
  <c r="P938" i="8"/>
  <c r="P939" i="8"/>
  <c r="P940" i="8"/>
  <c r="P941" i="8"/>
  <c r="P942" i="8"/>
  <c r="P943" i="8"/>
  <c r="P944" i="8"/>
  <c r="P945" i="8"/>
  <c r="P946" i="8"/>
  <c r="P947" i="8"/>
  <c r="P948" i="8"/>
  <c r="P949" i="8"/>
  <c r="P950" i="8"/>
  <c r="P951" i="8"/>
  <c r="P952" i="8"/>
  <c r="P953" i="8"/>
  <c r="P954" i="8"/>
  <c r="P955" i="8"/>
  <c r="P956" i="8"/>
  <c r="P957" i="8"/>
  <c r="P958" i="8"/>
  <c r="P959" i="8"/>
  <c r="P960" i="8"/>
  <c r="P961" i="8"/>
  <c r="P962" i="8"/>
  <c r="P963" i="8"/>
  <c r="P964" i="8"/>
  <c r="P965" i="8"/>
  <c r="P966" i="8"/>
  <c r="P967" i="8"/>
  <c r="P968" i="8"/>
  <c r="P969" i="8"/>
  <c r="P970" i="8"/>
  <c r="P971" i="8"/>
  <c r="P972" i="8"/>
  <c r="P973" i="8"/>
  <c r="P974" i="8"/>
  <c r="P975" i="8"/>
  <c r="P976" i="8"/>
  <c r="P977" i="8"/>
  <c r="P978" i="8"/>
  <c r="P979" i="8"/>
  <c r="P980" i="8"/>
  <c r="P981" i="8"/>
  <c r="P982" i="8"/>
  <c r="P983" i="8"/>
  <c r="P984" i="8"/>
  <c r="P985" i="8"/>
  <c r="P986" i="8"/>
  <c r="P987" i="8"/>
  <c r="P988" i="8"/>
  <c r="P989" i="8"/>
  <c r="P990" i="8"/>
  <c r="P991" i="8"/>
  <c r="P992" i="8"/>
  <c r="P993"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O724" i="8"/>
  <c r="P724" i="8"/>
  <c r="Q724" i="8"/>
  <c r="O860" i="8"/>
  <c r="P860" i="8"/>
  <c r="Q860" i="8"/>
  <c r="O714" i="8"/>
  <c r="P714" i="8"/>
  <c r="Q714" i="8"/>
  <c r="O721" i="8"/>
  <c r="P721" i="8"/>
  <c r="Q721" i="8"/>
  <c r="O533" i="8"/>
  <c r="P533" i="8"/>
  <c r="Q533" i="8"/>
  <c r="O536" i="8"/>
  <c r="P536" i="8"/>
  <c r="Q536" i="8"/>
  <c r="O526" i="8"/>
  <c r="P526" i="8"/>
  <c r="Q526" i="8"/>
  <c r="O716" i="8"/>
  <c r="P716" i="8"/>
  <c r="Q716" i="8"/>
  <c r="O726" i="8"/>
  <c r="P726" i="8"/>
  <c r="Q726" i="8"/>
  <c r="O704" i="8"/>
  <c r="O705" i="8"/>
  <c r="O706" i="8"/>
  <c r="O707" i="8"/>
  <c r="O708" i="8"/>
  <c r="O709" i="8"/>
  <c r="O710" i="8"/>
  <c r="O711" i="8"/>
  <c r="O712" i="8"/>
  <c r="O713" i="8"/>
  <c r="O715" i="8"/>
  <c r="O717" i="8"/>
  <c r="O718" i="8"/>
  <c r="O719" i="8"/>
  <c r="O720" i="8"/>
  <c r="O722" i="8"/>
  <c r="O723" i="8"/>
  <c r="O725"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P704" i="8"/>
  <c r="P705" i="8"/>
  <c r="P706" i="8"/>
  <c r="P707" i="8"/>
  <c r="P708" i="8"/>
  <c r="P709" i="8"/>
  <c r="P710" i="8"/>
  <c r="P711" i="8"/>
  <c r="P712" i="8"/>
  <c r="P713" i="8"/>
  <c r="P715" i="8"/>
  <c r="P717" i="8"/>
  <c r="P718" i="8"/>
  <c r="P719" i="8"/>
  <c r="P720" i="8"/>
  <c r="P722" i="8"/>
  <c r="P723" i="8"/>
  <c r="P725" i="8"/>
  <c r="P727" i="8"/>
  <c r="P728" i="8"/>
  <c r="P729" i="8"/>
  <c r="P730" i="8"/>
  <c r="P731" i="8"/>
  <c r="P732" i="8"/>
  <c r="P733" i="8"/>
  <c r="P734" i="8"/>
  <c r="P735" i="8"/>
  <c r="P736" i="8"/>
  <c r="P737" i="8"/>
  <c r="P738" i="8"/>
  <c r="P739" i="8"/>
  <c r="P740" i="8"/>
  <c r="P741" i="8"/>
  <c r="P742" i="8"/>
  <c r="P743" i="8"/>
  <c r="P744" i="8"/>
  <c r="P745" i="8"/>
  <c r="P746" i="8"/>
  <c r="P747" i="8"/>
  <c r="P748" i="8"/>
  <c r="P749" i="8"/>
  <c r="P750" i="8"/>
  <c r="P751" i="8"/>
  <c r="P752" i="8"/>
  <c r="P753" i="8"/>
  <c r="P754" i="8"/>
  <c r="P755" i="8"/>
  <c r="P756" i="8"/>
  <c r="P757" i="8"/>
  <c r="P758" i="8"/>
  <c r="P759" i="8"/>
  <c r="P760" i="8"/>
  <c r="P761" i="8"/>
  <c r="P762" i="8"/>
  <c r="P763" i="8"/>
  <c r="P764" i="8"/>
  <c r="P765" i="8"/>
  <c r="P766" i="8"/>
  <c r="P767" i="8"/>
  <c r="P768" i="8"/>
  <c r="P769" i="8"/>
  <c r="P770" i="8"/>
  <c r="P771" i="8"/>
  <c r="P772" i="8"/>
  <c r="P773" i="8"/>
  <c r="P774" i="8"/>
  <c r="P775" i="8"/>
  <c r="P776" i="8"/>
  <c r="P777" i="8"/>
  <c r="P778" i="8"/>
  <c r="P779" i="8"/>
  <c r="P780" i="8"/>
  <c r="P781" i="8"/>
  <c r="P782" i="8"/>
  <c r="P783" i="8"/>
  <c r="P784" i="8"/>
  <c r="P785" i="8"/>
  <c r="P786" i="8"/>
  <c r="P787" i="8"/>
  <c r="P788" i="8"/>
  <c r="P789" i="8"/>
  <c r="P790" i="8"/>
  <c r="P791" i="8"/>
  <c r="P792" i="8"/>
  <c r="P793" i="8"/>
  <c r="P794" i="8"/>
  <c r="P795" i="8"/>
  <c r="P796" i="8"/>
  <c r="P797" i="8"/>
  <c r="P798" i="8"/>
  <c r="P799" i="8"/>
  <c r="P800" i="8"/>
  <c r="P801" i="8"/>
  <c r="P802" i="8"/>
  <c r="P803" i="8"/>
  <c r="P804" i="8"/>
  <c r="P805" i="8"/>
  <c r="P806" i="8"/>
  <c r="P807" i="8"/>
  <c r="P808" i="8"/>
  <c r="P809" i="8"/>
  <c r="P810" i="8"/>
  <c r="P811" i="8"/>
  <c r="P812" i="8"/>
  <c r="P813" i="8"/>
  <c r="P814" i="8"/>
  <c r="P815" i="8"/>
  <c r="P816" i="8"/>
  <c r="P817" i="8"/>
  <c r="P818" i="8"/>
  <c r="P819" i="8"/>
  <c r="P820" i="8"/>
  <c r="P821" i="8"/>
  <c r="P822" i="8"/>
  <c r="P823" i="8"/>
  <c r="P824" i="8"/>
  <c r="P825" i="8"/>
  <c r="P826" i="8"/>
  <c r="P827" i="8"/>
  <c r="P828" i="8"/>
  <c r="P829" i="8"/>
  <c r="P830" i="8"/>
  <c r="P831" i="8"/>
  <c r="P832" i="8"/>
  <c r="P833" i="8"/>
  <c r="P834" i="8"/>
  <c r="P835" i="8"/>
  <c r="P836" i="8"/>
  <c r="P837" i="8"/>
  <c r="P838" i="8"/>
  <c r="P839" i="8"/>
  <c r="P840" i="8"/>
  <c r="P841" i="8"/>
  <c r="P842" i="8"/>
  <c r="P843" i="8"/>
  <c r="P844" i="8"/>
  <c r="P845" i="8"/>
  <c r="P846" i="8"/>
  <c r="P847" i="8"/>
  <c r="P848" i="8"/>
  <c r="P849" i="8"/>
  <c r="P850" i="8"/>
  <c r="P851" i="8"/>
  <c r="P852" i="8"/>
  <c r="P853" i="8"/>
  <c r="P854" i="8"/>
  <c r="P855" i="8"/>
  <c r="P856" i="8"/>
  <c r="P857" i="8"/>
  <c r="P858" i="8"/>
  <c r="P859" i="8"/>
  <c r="P861" i="8"/>
  <c r="P862" i="8"/>
  <c r="P863" i="8"/>
  <c r="P864" i="8"/>
  <c r="P865" i="8"/>
  <c r="P866" i="8"/>
  <c r="P867" i="8"/>
  <c r="P868" i="8"/>
  <c r="P869" i="8"/>
  <c r="P870" i="8"/>
  <c r="P871" i="8"/>
  <c r="P872" i="8"/>
  <c r="P873" i="8"/>
  <c r="P874" i="8"/>
  <c r="P875" i="8"/>
  <c r="P876" i="8"/>
  <c r="P877" i="8"/>
  <c r="P878" i="8"/>
  <c r="P879" i="8"/>
  <c r="P880" i="8"/>
  <c r="P881" i="8"/>
  <c r="P882" i="8"/>
  <c r="P883" i="8"/>
  <c r="P884" i="8"/>
  <c r="P885" i="8"/>
  <c r="P886" i="8"/>
  <c r="P887" i="8"/>
  <c r="P888" i="8"/>
  <c r="P889" i="8"/>
  <c r="P890" i="8"/>
  <c r="P891" i="8"/>
  <c r="P892" i="8"/>
  <c r="P893" i="8"/>
  <c r="P894" i="8"/>
  <c r="P895" i="8"/>
  <c r="P896" i="8"/>
  <c r="P897" i="8"/>
  <c r="P898" i="8"/>
  <c r="P899" i="8"/>
  <c r="Q704" i="8"/>
  <c r="Q705" i="8"/>
  <c r="Q706" i="8"/>
  <c r="Q707" i="8"/>
  <c r="Q708" i="8"/>
  <c r="Q709" i="8"/>
  <c r="Q710" i="8"/>
  <c r="Q711" i="8"/>
  <c r="Q712" i="8"/>
  <c r="Q713" i="8"/>
  <c r="Q715" i="8"/>
  <c r="Q717" i="8"/>
  <c r="Q718" i="8"/>
  <c r="Q719" i="8"/>
  <c r="Q720" i="8"/>
  <c r="Q722" i="8"/>
  <c r="Q723" i="8"/>
  <c r="Q725"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O525" i="8"/>
  <c r="O527" i="8"/>
  <c r="O528" i="8"/>
  <c r="O529" i="8"/>
  <c r="O530" i="8"/>
  <c r="O531" i="8"/>
  <c r="O532" i="8"/>
  <c r="O534" i="8"/>
  <c r="O535"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P525" i="8"/>
  <c r="P527" i="8"/>
  <c r="P528" i="8"/>
  <c r="P529" i="8"/>
  <c r="P530" i="8"/>
  <c r="P531" i="8"/>
  <c r="P532" i="8"/>
  <c r="P534" i="8"/>
  <c r="P535" i="8"/>
  <c r="P537" i="8"/>
  <c r="P538" i="8"/>
  <c r="P539" i="8"/>
  <c r="P540" i="8"/>
  <c r="P541" i="8"/>
  <c r="P542" i="8"/>
  <c r="P543" i="8"/>
  <c r="P544" i="8"/>
  <c r="P545" i="8"/>
  <c r="P546" i="8"/>
  <c r="P547" i="8"/>
  <c r="P548" i="8"/>
  <c r="P549" i="8"/>
  <c r="P550" i="8"/>
  <c r="P551" i="8"/>
  <c r="P552" i="8"/>
  <c r="P553" i="8"/>
  <c r="P554" i="8"/>
  <c r="P555" i="8"/>
  <c r="P556" i="8"/>
  <c r="P557" i="8"/>
  <c r="P558" i="8"/>
  <c r="P559" i="8"/>
  <c r="P560" i="8"/>
  <c r="P561" i="8"/>
  <c r="P562" i="8"/>
  <c r="P563" i="8"/>
  <c r="P564" i="8"/>
  <c r="P565" i="8"/>
  <c r="P566" i="8"/>
  <c r="P567" i="8"/>
  <c r="P568" i="8"/>
  <c r="P569" i="8"/>
  <c r="P570" i="8"/>
  <c r="P571" i="8"/>
  <c r="P572" i="8"/>
  <c r="P573" i="8"/>
  <c r="P574" i="8"/>
  <c r="P575" i="8"/>
  <c r="P576" i="8"/>
  <c r="P577" i="8"/>
  <c r="P578" i="8"/>
  <c r="P579" i="8"/>
  <c r="P580" i="8"/>
  <c r="P581" i="8"/>
  <c r="P582" i="8"/>
  <c r="P583" i="8"/>
  <c r="P584" i="8"/>
  <c r="P585" i="8"/>
  <c r="P586" i="8"/>
  <c r="P587" i="8"/>
  <c r="P588" i="8"/>
  <c r="P589" i="8"/>
  <c r="P590" i="8"/>
  <c r="P591" i="8"/>
  <c r="P592" i="8"/>
  <c r="P593" i="8"/>
  <c r="P594" i="8"/>
  <c r="P595" i="8"/>
  <c r="P596" i="8"/>
  <c r="P597" i="8"/>
  <c r="P598" i="8"/>
  <c r="P599" i="8"/>
  <c r="P600" i="8"/>
  <c r="P601" i="8"/>
  <c r="P602" i="8"/>
  <c r="P603" i="8"/>
  <c r="P604" i="8"/>
  <c r="P605" i="8"/>
  <c r="P606" i="8"/>
  <c r="P607" i="8"/>
  <c r="P608" i="8"/>
  <c r="P609" i="8"/>
  <c r="P610" i="8"/>
  <c r="P611" i="8"/>
  <c r="P612" i="8"/>
  <c r="P613" i="8"/>
  <c r="P614" i="8"/>
  <c r="P615" i="8"/>
  <c r="P616" i="8"/>
  <c r="P617" i="8"/>
  <c r="P618" i="8"/>
  <c r="P619" i="8"/>
  <c r="P620" i="8"/>
  <c r="P621" i="8"/>
  <c r="P622" i="8"/>
  <c r="P623" i="8"/>
  <c r="P624" i="8"/>
  <c r="P625" i="8"/>
  <c r="P626" i="8"/>
  <c r="P627" i="8"/>
  <c r="P628" i="8"/>
  <c r="P629" i="8"/>
  <c r="P630" i="8"/>
  <c r="P631" i="8"/>
  <c r="P632" i="8"/>
  <c r="P633" i="8"/>
  <c r="P634" i="8"/>
  <c r="P635" i="8"/>
  <c r="P636" i="8"/>
  <c r="P637" i="8"/>
  <c r="P638" i="8"/>
  <c r="P639" i="8"/>
  <c r="P640" i="8"/>
  <c r="P641" i="8"/>
  <c r="P642" i="8"/>
  <c r="P643" i="8"/>
  <c r="P644" i="8"/>
  <c r="P645" i="8"/>
  <c r="P646" i="8"/>
  <c r="P647" i="8"/>
  <c r="P648" i="8"/>
  <c r="P649" i="8"/>
  <c r="P650" i="8"/>
  <c r="P651" i="8"/>
  <c r="P652" i="8"/>
  <c r="P653" i="8"/>
  <c r="P654" i="8"/>
  <c r="P655" i="8"/>
  <c r="P656" i="8"/>
  <c r="P657" i="8"/>
  <c r="P658" i="8"/>
  <c r="P659" i="8"/>
  <c r="P660" i="8"/>
  <c r="P661" i="8"/>
  <c r="P662" i="8"/>
  <c r="P663" i="8"/>
  <c r="P664" i="8"/>
  <c r="P665" i="8"/>
  <c r="P666" i="8"/>
  <c r="P667" i="8"/>
  <c r="P668" i="8"/>
  <c r="P669" i="8"/>
  <c r="P670" i="8"/>
  <c r="P671" i="8"/>
  <c r="P672" i="8"/>
  <c r="P673" i="8"/>
  <c r="P674" i="8"/>
  <c r="P675" i="8"/>
  <c r="P676" i="8"/>
  <c r="P677" i="8"/>
  <c r="P678" i="8"/>
  <c r="P679" i="8"/>
  <c r="P680" i="8"/>
  <c r="P681" i="8"/>
  <c r="P682" i="8"/>
  <c r="P683" i="8"/>
  <c r="P684" i="8"/>
  <c r="P685" i="8"/>
  <c r="P686" i="8"/>
  <c r="P687" i="8"/>
  <c r="P688" i="8"/>
  <c r="P689" i="8"/>
  <c r="P690" i="8"/>
  <c r="P691" i="8"/>
  <c r="P692" i="8"/>
  <c r="P693" i="8"/>
  <c r="P694" i="8"/>
  <c r="P695" i="8"/>
  <c r="P696" i="8"/>
  <c r="P697" i="8"/>
  <c r="P698" i="8"/>
  <c r="P699" i="8"/>
  <c r="P700" i="8"/>
  <c r="P701" i="8"/>
  <c r="P702" i="8"/>
  <c r="P703" i="8"/>
  <c r="Q525" i="8"/>
  <c r="Q527" i="8"/>
  <c r="Q528" i="8"/>
  <c r="Q529" i="8"/>
  <c r="Q530" i="8"/>
  <c r="Q531" i="8"/>
  <c r="Q532" i="8"/>
  <c r="Q534" i="8"/>
  <c r="Q535"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P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P451" i="8"/>
  <c r="P452" i="8"/>
  <c r="P453" i="8"/>
  <c r="P454" i="8"/>
  <c r="P455" i="8"/>
  <c r="P456" i="8"/>
  <c r="P457" i="8"/>
  <c r="P458" i="8"/>
  <c r="P459" i="8"/>
  <c r="P460" i="8"/>
  <c r="P461" i="8"/>
  <c r="P462" i="8"/>
  <c r="P463" i="8"/>
  <c r="P464" i="8"/>
  <c r="P465" i="8"/>
  <c r="P466" i="8"/>
  <c r="P467" i="8"/>
  <c r="P468" i="8"/>
  <c r="P469" i="8"/>
  <c r="P470" i="8"/>
  <c r="P471" i="8"/>
  <c r="P472" i="8"/>
  <c r="P473" i="8"/>
  <c r="P474" i="8"/>
  <c r="P475" i="8"/>
  <c r="P476" i="8"/>
  <c r="P477" i="8"/>
  <c r="P478" i="8"/>
  <c r="P479" i="8"/>
  <c r="P480" i="8"/>
  <c r="P481" i="8"/>
  <c r="P482" i="8"/>
  <c r="P483" i="8"/>
  <c r="P484" i="8"/>
  <c r="P485" i="8"/>
  <c r="P486" i="8"/>
  <c r="P487" i="8"/>
  <c r="P488" i="8"/>
  <c r="P489" i="8"/>
  <c r="P490" i="8"/>
  <c r="P491" i="8"/>
  <c r="P492" i="8"/>
  <c r="P493" i="8"/>
  <c r="P494" i="8"/>
  <c r="P495" i="8"/>
  <c r="P496" i="8"/>
  <c r="P497" i="8"/>
  <c r="P498" i="8"/>
  <c r="P499" i="8"/>
  <c r="P500" i="8"/>
  <c r="P501" i="8"/>
  <c r="P502" i="8"/>
  <c r="P503" i="8"/>
  <c r="P504" i="8"/>
  <c r="P505" i="8"/>
  <c r="P506" i="8"/>
  <c r="P507" i="8"/>
  <c r="P508" i="8"/>
  <c r="P509" i="8"/>
  <c r="P510" i="8"/>
  <c r="P511" i="8"/>
  <c r="P512" i="8"/>
  <c r="P513" i="8"/>
  <c r="P514" i="8"/>
  <c r="P515" i="8"/>
  <c r="P516" i="8"/>
  <c r="P517" i="8"/>
  <c r="P518" i="8"/>
  <c r="P519" i="8"/>
  <c r="P520" i="8"/>
  <c r="P521" i="8"/>
  <c r="P522" i="8"/>
  <c r="P523" i="8"/>
  <c r="P524" i="8"/>
  <c r="O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Y4" i="11" l="1"/>
  <c r="C94" i="11"/>
  <c r="C93" i="11"/>
  <c r="K11" i="11"/>
  <c r="K7" i="11"/>
  <c r="K12" i="11"/>
  <c r="K13" i="11"/>
  <c r="K6" i="11"/>
  <c r="K14" i="11"/>
  <c r="K15" i="11"/>
  <c r="K8" i="11"/>
  <c r="K9" i="11"/>
  <c r="K10" i="11"/>
  <c r="K19" i="11"/>
  <c r="J7" i="11"/>
  <c r="J17" i="11"/>
  <c r="J4" i="11"/>
  <c r="J12" i="11"/>
  <c r="J5" i="11"/>
  <c r="J13" i="11"/>
  <c r="J6" i="11"/>
  <c r="J14" i="11"/>
  <c r="J15" i="11"/>
  <c r="J8" i="11"/>
  <c r="J9" i="11"/>
  <c r="J10" i="11"/>
  <c r="J19" i="11"/>
  <c r="H94" i="11"/>
  <c r="H93" i="11"/>
  <c r="C95" i="11"/>
  <c r="H95" i="11" s="1"/>
  <c r="C92" i="11"/>
  <c r="H92" i="11" s="1"/>
  <c r="AE444" i="8"/>
  <c r="X225" i="11" s="1"/>
  <c r="Y225" i="11" s="1"/>
  <c r="C96" i="11"/>
  <c r="H96" i="11" s="1"/>
  <c r="AE532" i="8"/>
  <c r="X272" i="11" s="1"/>
  <c r="Y272" i="11" s="1"/>
  <c r="AE708" i="8"/>
  <c r="X294" i="11" s="1"/>
  <c r="Y294" i="11" s="1"/>
  <c r="C91" i="11"/>
  <c r="H91" i="11" s="1"/>
  <c r="AE10" i="8"/>
  <c r="X11" i="11" s="1"/>
  <c r="Y11" i="11" s="1"/>
  <c r="Y3" i="11"/>
  <c r="Y411" i="11"/>
  <c r="Y403" i="11"/>
  <c r="Y395" i="11"/>
  <c r="Y387" i="11"/>
  <c r="Y379" i="11"/>
  <c r="Y371" i="11"/>
  <c r="Y363" i="11"/>
  <c r="Y355" i="11"/>
  <c r="Y347" i="11"/>
  <c r="Y339" i="11"/>
  <c r="Y331" i="11"/>
  <c r="Y323" i="11"/>
  <c r="Y315" i="11"/>
  <c r="Y307" i="11"/>
  <c r="Y299" i="11"/>
  <c r="Y291" i="11"/>
  <c r="Y283" i="11"/>
  <c r="Y275" i="11"/>
  <c r="Y267" i="11"/>
  <c r="Y259" i="11"/>
  <c r="Y251" i="11"/>
  <c r="Y243" i="11"/>
  <c r="Y235" i="11"/>
  <c r="Y227" i="11"/>
  <c r="Y219" i="11"/>
  <c r="Y211" i="11"/>
  <c r="Y203" i="11"/>
  <c r="Y195" i="11"/>
  <c r="Y187" i="11"/>
  <c r="Y179" i="11"/>
  <c r="Y171" i="11"/>
  <c r="Y163" i="11"/>
  <c r="Y155" i="11"/>
  <c r="Y147" i="11"/>
  <c r="Y139" i="11"/>
  <c r="Y131" i="11"/>
  <c r="Y123" i="11"/>
  <c r="Y115" i="11"/>
  <c r="Y107" i="11"/>
  <c r="Y99" i="11"/>
  <c r="Y91" i="11"/>
  <c r="Y83" i="11"/>
  <c r="Y75" i="11"/>
  <c r="Y67" i="11"/>
  <c r="Y59" i="11"/>
  <c r="Y51" i="11"/>
  <c r="Y43" i="11"/>
  <c r="Y35" i="11"/>
  <c r="Y27" i="11"/>
  <c r="Y19" i="11"/>
  <c r="Y418" i="11"/>
  <c r="Y410" i="11"/>
  <c r="Y402" i="11"/>
  <c r="Y394" i="11"/>
  <c r="Y386" i="11"/>
  <c r="Y378" i="11"/>
  <c r="Y370" i="11"/>
  <c r="Y362" i="11"/>
  <c r="Y354" i="11"/>
  <c r="Y346" i="11"/>
  <c r="Y338" i="11"/>
  <c r="Y330" i="11"/>
  <c r="Y322" i="11"/>
  <c r="Y314" i="11"/>
  <c r="Y306" i="11"/>
  <c r="Y298" i="11"/>
  <c r="Y290" i="11"/>
  <c r="Y282" i="11"/>
  <c r="Y274" i="11"/>
  <c r="Y266" i="11"/>
  <c r="Y258" i="11"/>
  <c r="Y250" i="11"/>
  <c r="Y242" i="11"/>
  <c r="Y234" i="11"/>
  <c r="Y226" i="11"/>
  <c r="Y218" i="11"/>
  <c r="Y210" i="11"/>
  <c r="Y202" i="11"/>
  <c r="Y194" i="11"/>
  <c r="Y186" i="11"/>
  <c r="Y178" i="11"/>
  <c r="Y170" i="11"/>
  <c r="Y162" i="11"/>
  <c r="Y154" i="11"/>
  <c r="Y146" i="11"/>
  <c r="Y138" i="11"/>
  <c r="Y130" i="11"/>
  <c r="Y122" i="11"/>
  <c r="Y114" i="11"/>
  <c r="Y106" i="11"/>
  <c r="Y98" i="11"/>
  <c r="Y90" i="11"/>
  <c r="Y82" i="11"/>
  <c r="Y74" i="11"/>
  <c r="Y66" i="11"/>
  <c r="Y58" i="11"/>
  <c r="Y50" i="11"/>
  <c r="Y42" i="11"/>
  <c r="Y34" i="11"/>
  <c r="Y26" i="11"/>
  <c r="Y18" i="11"/>
  <c r="Y10" i="11"/>
  <c r="Y417" i="11"/>
  <c r="Y409" i="11"/>
  <c r="Y401" i="11"/>
  <c r="Y393" i="11"/>
  <c r="Y385" i="11"/>
  <c r="Y377" i="11"/>
  <c r="Y369" i="11"/>
  <c r="Y361" i="11"/>
  <c r="Y353" i="11"/>
  <c r="Y345" i="11"/>
  <c r="Y337" i="11"/>
  <c r="Y329" i="11"/>
  <c r="Y321" i="11"/>
  <c r="Y313" i="11"/>
  <c r="Y305" i="11"/>
  <c r="Y297" i="11"/>
  <c r="Y289" i="11"/>
  <c r="Y281" i="11"/>
  <c r="Y273" i="11"/>
  <c r="Y265" i="11"/>
  <c r="Y257" i="11"/>
  <c r="Y249" i="11"/>
  <c r="Y241" i="11"/>
  <c r="Y233" i="11"/>
  <c r="Y217" i="11"/>
  <c r="Y209" i="11"/>
  <c r="Y201" i="11"/>
  <c r="Y193" i="11"/>
  <c r="Y185" i="11"/>
  <c r="Y177" i="11"/>
  <c r="Y169" i="11"/>
  <c r="Y161" i="11"/>
  <c r="Y153" i="11"/>
  <c r="Y145" i="11"/>
  <c r="Y137" i="11"/>
  <c r="Y129" i="11"/>
  <c r="Y121" i="11"/>
  <c r="Y113" i="11"/>
  <c r="Y105" i="11"/>
  <c r="Y97" i="11"/>
  <c r="Y89" i="11"/>
  <c r="Y81" i="11"/>
  <c r="Y73" i="11"/>
  <c r="Y65" i="11"/>
  <c r="Y57" i="11"/>
  <c r="Y49" i="11"/>
  <c r="Y41" i="11"/>
  <c r="Y33" i="11"/>
  <c r="Y25" i="11"/>
  <c r="Y17" i="11"/>
  <c r="Y9" i="11"/>
  <c r="Y416" i="11"/>
  <c r="Y408" i="11"/>
  <c r="Y400" i="11"/>
  <c r="Y392" i="11"/>
  <c r="Y384" i="11"/>
  <c r="Y376" i="11"/>
  <c r="Y368" i="11"/>
  <c r="Y360" i="11"/>
  <c r="Y352" i="11"/>
  <c r="Y344" i="11"/>
  <c r="Y336" i="11"/>
  <c r="Y328" i="11"/>
  <c r="Y320" i="11"/>
  <c r="Y312" i="11"/>
  <c r="Y304" i="11"/>
  <c r="Y296" i="11"/>
  <c r="Y288" i="11"/>
  <c r="Y280" i="11"/>
  <c r="Y264" i="11"/>
  <c r="Y256" i="11"/>
  <c r="Y248" i="11"/>
  <c r="Y240" i="11"/>
  <c r="Y232" i="11"/>
  <c r="Y224" i="11"/>
  <c r="Y216" i="11"/>
  <c r="Y208" i="11"/>
  <c r="Y200" i="11"/>
  <c r="Y192" i="11"/>
  <c r="Y184" i="11"/>
  <c r="Y176" i="11"/>
  <c r="Y168" i="11"/>
  <c r="Y160" i="11"/>
  <c r="Y152" i="11"/>
  <c r="Y144" i="11"/>
  <c r="Y136" i="11"/>
  <c r="Y128" i="11"/>
  <c r="Y120" i="11"/>
  <c r="Y112" i="11"/>
  <c r="Y104" i="11"/>
  <c r="Y96" i="11"/>
  <c r="Y88" i="11"/>
  <c r="Y80" i="11"/>
  <c r="Y72" i="11"/>
  <c r="Y64" i="11"/>
  <c r="Y56" i="11"/>
  <c r="Y48" i="11"/>
  <c r="Y40" i="11"/>
  <c r="Y32" i="11"/>
  <c r="Y24" i="11"/>
  <c r="Y16" i="11"/>
  <c r="Y8" i="11"/>
  <c r="Y415" i="11"/>
  <c r="Y407" i="11"/>
  <c r="Y399" i="11"/>
  <c r="Y391" i="11"/>
  <c r="Y383" i="11"/>
  <c r="Y375" i="11"/>
  <c r="Y367" i="11"/>
  <c r="Y359" i="11"/>
  <c r="Y351" i="11"/>
  <c r="Y343" i="11"/>
  <c r="Y335" i="11"/>
  <c r="Y327" i="11"/>
  <c r="Y319" i="11"/>
  <c r="Y311" i="11"/>
  <c r="Y303" i="11"/>
  <c r="Y295" i="11"/>
  <c r="Y287" i="11"/>
  <c r="Y279" i="11"/>
  <c r="Y271" i="11"/>
  <c r="Y263" i="11"/>
  <c r="Y255" i="11"/>
  <c r="Y247" i="11"/>
  <c r="Y239" i="11"/>
  <c r="Y231" i="11"/>
  <c r="Y223" i="11"/>
  <c r="Y215" i="11"/>
  <c r="Y207" i="11"/>
  <c r="Y199" i="11"/>
  <c r="Y191" i="11"/>
  <c r="Y183" i="11"/>
  <c r="Y175" i="11"/>
  <c r="Y167" i="11"/>
  <c r="Y159" i="11"/>
  <c r="Y151" i="11"/>
  <c r="Y143" i="11"/>
  <c r="Y135" i="11"/>
  <c r="Y127" i="11"/>
  <c r="Y119" i="11"/>
  <c r="Y111" i="11"/>
  <c r="Y103" i="11"/>
  <c r="Y95" i="11"/>
  <c r="Y87" i="11"/>
  <c r="Y79" i="11"/>
  <c r="Y71" i="11"/>
  <c r="Y63" i="11"/>
  <c r="Y55" i="11"/>
  <c r="Y47" i="11"/>
  <c r="Y39" i="11"/>
  <c r="Y31" i="11"/>
  <c r="Y23" i="11"/>
  <c r="Y15" i="11"/>
  <c r="Y7" i="11"/>
  <c r="Y414" i="11"/>
  <c r="Y406" i="11"/>
  <c r="Y398" i="11"/>
  <c r="Y390" i="11"/>
  <c r="Y382" i="11"/>
  <c r="Y374" i="11"/>
  <c r="Y366" i="11"/>
  <c r="Y358" i="11"/>
  <c r="Y350" i="11"/>
  <c r="Y342" i="11"/>
  <c r="Y334" i="11"/>
  <c r="Y326" i="11"/>
  <c r="Y318" i="11"/>
  <c r="Y310" i="11"/>
  <c r="Y302" i="11"/>
  <c r="Y286" i="11"/>
  <c r="Y278" i="11"/>
  <c r="Y270" i="11"/>
  <c r="Y262" i="11"/>
  <c r="Y254" i="11"/>
  <c r="Y246" i="11"/>
  <c r="Y238" i="11"/>
  <c r="Y230" i="11"/>
  <c r="Y222" i="11"/>
  <c r="Y214" i="11"/>
  <c r="Y206" i="11"/>
  <c r="Y198" i="11"/>
  <c r="Y190" i="11"/>
  <c r="Y182" i="11"/>
  <c r="Y174" i="11"/>
  <c r="Y166" i="11"/>
  <c r="Y158" i="11"/>
  <c r="Y150" i="11"/>
  <c r="Y142" i="11"/>
  <c r="Y134" i="11"/>
  <c r="Y126" i="11"/>
  <c r="Y118" i="11"/>
  <c r="Y110" i="11"/>
  <c r="Y102" i="11"/>
  <c r="Y94" i="11"/>
  <c r="Y86" i="11"/>
  <c r="Y78" i="11"/>
  <c r="Y70" i="11"/>
  <c r="Y62" i="11"/>
  <c r="Y54" i="11"/>
  <c r="Y46" i="11"/>
  <c r="Y38" i="11"/>
  <c r="Y30" i="11"/>
  <c r="Y22" i="11"/>
  <c r="Y14" i="11"/>
  <c r="Y6" i="11"/>
  <c r="Y413" i="11"/>
  <c r="Y405" i="11"/>
  <c r="Y397" i="11"/>
  <c r="Y389" i="11"/>
  <c r="Y381" i="11"/>
  <c r="Y373" i="11"/>
  <c r="Y365" i="11"/>
  <c r="Y357" i="11"/>
  <c r="Y349" i="11"/>
  <c r="Y341" i="11"/>
  <c r="Y333" i="11"/>
  <c r="Y325" i="11"/>
  <c r="Y317" i="11"/>
  <c r="Y309" i="11"/>
  <c r="Y301" i="11"/>
  <c r="Y293" i="11"/>
  <c r="Y285" i="11"/>
  <c r="Y277" i="11"/>
  <c r="Y269" i="11"/>
  <c r="Y261" i="11"/>
  <c r="Y253" i="11"/>
  <c r="Y245" i="11"/>
  <c r="Y237" i="11"/>
  <c r="Y229" i="11"/>
  <c r="Y221" i="11"/>
  <c r="Y213" i="11"/>
  <c r="Y205" i="11"/>
  <c r="Y197" i="11"/>
  <c r="Y189" i="11"/>
  <c r="Y181" i="11"/>
  <c r="Y173" i="11"/>
  <c r="Y165" i="11"/>
  <c r="Y157" i="11"/>
  <c r="Y149" i="11"/>
  <c r="Y141" i="11"/>
  <c r="Y133" i="11"/>
  <c r="Y125" i="11"/>
  <c r="Y117" i="11"/>
  <c r="Y109" i="11"/>
  <c r="Y101" i="11"/>
  <c r="Y93" i="11"/>
  <c r="Y85" i="11"/>
  <c r="Y77" i="11"/>
  <c r="Y69" i="11"/>
  <c r="Y61" i="11"/>
  <c r="Y53" i="11"/>
  <c r="Y45" i="11"/>
  <c r="Y37" i="11"/>
  <c r="Y29" i="11"/>
  <c r="Y21" i="11"/>
  <c r="Y13" i="11"/>
  <c r="Y5" i="11"/>
  <c r="Y412" i="11"/>
  <c r="Y404" i="11"/>
  <c r="Y396" i="11"/>
  <c r="Y388" i="11"/>
  <c r="Y380" i="11"/>
  <c r="Y372" i="11"/>
  <c r="Y364" i="11"/>
  <c r="Y356" i="11"/>
  <c r="Y348" i="11"/>
  <c r="Y340" i="11"/>
  <c r="Y332" i="11"/>
  <c r="Y324" i="11"/>
  <c r="Y316" i="11"/>
  <c r="Y308" i="11"/>
  <c r="Y300" i="11"/>
  <c r="Y292" i="11"/>
  <c r="Y284" i="11"/>
  <c r="Y276" i="11"/>
  <c r="Y268" i="11"/>
  <c r="Y260" i="11"/>
  <c r="Y252" i="11"/>
  <c r="Y244" i="11"/>
  <c r="Y236" i="11"/>
  <c r="Y228" i="11"/>
  <c r="Y220" i="11"/>
  <c r="Y212" i="11"/>
  <c r="Y204" i="11"/>
  <c r="Y196" i="11"/>
  <c r="Y188" i="11"/>
  <c r="Y180" i="11"/>
  <c r="Y172" i="11"/>
  <c r="Y164" i="11"/>
  <c r="Y156" i="11"/>
  <c r="Y148" i="11"/>
  <c r="Y140" i="11"/>
  <c r="Y132" i="11"/>
  <c r="Y124" i="11"/>
  <c r="Y116" i="11"/>
  <c r="Y108" i="11"/>
  <c r="Y100" i="11"/>
  <c r="Y92" i="11"/>
  <c r="Y84" i="11"/>
  <c r="Y76" i="11"/>
  <c r="Y68" i="11"/>
  <c r="Y60" i="11"/>
  <c r="Y52" i="11"/>
  <c r="Y44" i="11"/>
  <c r="Y36" i="11"/>
  <c r="Y28" i="11"/>
  <c r="Y20" i="11"/>
  <c r="Y12" i="11"/>
  <c r="G37" i="11"/>
  <c r="G31" i="11"/>
  <c r="G39" i="11"/>
  <c r="G46" i="11"/>
  <c r="G50" i="11"/>
  <c r="G57" i="11"/>
  <c r="G64" i="11"/>
  <c r="G68" i="11"/>
  <c r="G75" i="11"/>
  <c r="G28" i="11"/>
  <c r="G32" i="11"/>
  <c r="G40" i="11"/>
  <c r="G47" i="11"/>
  <c r="G51" i="11"/>
  <c r="G58" i="11"/>
  <c r="G65" i="11"/>
  <c r="G69" i="11"/>
  <c r="G76" i="11"/>
  <c r="G29" i="11"/>
  <c r="G33" i="11"/>
  <c r="G41" i="11"/>
  <c r="G48" i="11"/>
  <c r="G55" i="11"/>
  <c r="G59" i="11"/>
  <c r="G66" i="11"/>
  <c r="G73" i="11"/>
  <c r="G77" i="11"/>
  <c r="G30" i="11"/>
  <c r="G38" i="11"/>
  <c r="G42" i="11"/>
  <c r="G49" i="11"/>
  <c r="G56" i="11"/>
  <c r="G60" i="11"/>
  <c r="G67" i="11"/>
  <c r="G74" i="11"/>
  <c r="G78" i="11"/>
  <c r="H84" i="11"/>
  <c r="G85" i="11"/>
  <c r="G82" i="11"/>
  <c r="G86" i="11"/>
  <c r="G83" i="11"/>
  <c r="G87" i="11"/>
  <c r="G93" i="11"/>
  <c r="G94" i="11"/>
  <c r="I8" i="11"/>
  <c r="I12" i="11"/>
  <c r="I9" i="11"/>
  <c r="I7" i="11"/>
  <c r="I6" i="11"/>
  <c r="I5" i="11"/>
  <c r="I11" i="11"/>
  <c r="I10" i="11"/>
  <c r="C20" i="11"/>
  <c r="H20" i="11"/>
  <c r="G20" i="11"/>
  <c r="F20" i="11"/>
  <c r="I19" i="11"/>
  <c r="I18" i="11"/>
  <c r="I17" i="11"/>
  <c r="I16" i="11"/>
  <c r="I15" i="11"/>
  <c r="I14" i="11"/>
  <c r="I13" i="11"/>
  <c r="E20" i="11"/>
  <c r="D20" i="11"/>
  <c r="I4" i="11"/>
  <c r="E32" i="11"/>
  <c r="E33" i="11"/>
  <c r="E31" i="11"/>
  <c r="F75" i="11"/>
  <c r="F82" i="11"/>
  <c r="F86" i="11"/>
  <c r="F93" i="11"/>
  <c r="F68" i="11"/>
  <c r="F76" i="11"/>
  <c r="F83" i="11"/>
  <c r="F87" i="11"/>
  <c r="F94" i="11"/>
  <c r="E30" i="11"/>
  <c r="F42" i="11"/>
  <c r="F49" i="11"/>
  <c r="F56" i="11"/>
  <c r="F60" i="11"/>
  <c r="F67" i="11"/>
  <c r="F37" i="11"/>
  <c r="F41" i="11"/>
  <c r="F48" i="11"/>
  <c r="F55" i="11"/>
  <c r="F59" i="11"/>
  <c r="F66" i="11"/>
  <c r="F73" i="11"/>
  <c r="F77" i="11"/>
  <c r="F84" i="11"/>
  <c r="F91" i="11"/>
  <c r="F95" i="11"/>
  <c r="F38" i="11"/>
  <c r="F74" i="11"/>
  <c r="F78" i="11"/>
  <c r="F85" i="11"/>
  <c r="F92" i="11"/>
  <c r="F96" i="11"/>
  <c r="F39" i="11"/>
  <c r="F46" i="11"/>
  <c r="F50" i="11"/>
  <c r="F57" i="11"/>
  <c r="F64" i="11"/>
  <c r="F29" i="11"/>
  <c r="F40" i="11"/>
  <c r="F47" i="11"/>
  <c r="F51" i="11"/>
  <c r="F58" i="11"/>
  <c r="F65" i="11"/>
  <c r="F69" i="11"/>
  <c r="F28" i="11"/>
  <c r="F30" i="11"/>
  <c r="F31" i="11"/>
  <c r="F32" i="11"/>
  <c r="F33" i="11"/>
  <c r="E64" i="11"/>
  <c r="E75" i="11"/>
  <c r="E86" i="11"/>
  <c r="E77" i="11"/>
  <c r="E91" i="11"/>
  <c r="E68" i="11"/>
  <c r="E82" i="11"/>
  <c r="E93" i="11"/>
  <c r="E73" i="11"/>
  <c r="E84" i="11"/>
  <c r="E95" i="11"/>
  <c r="E28" i="11"/>
  <c r="E29" i="11"/>
  <c r="E37" i="11"/>
  <c r="E48" i="11"/>
  <c r="E67" i="11"/>
  <c r="E74" i="11"/>
  <c r="E78" i="11"/>
  <c r="E85" i="11"/>
  <c r="E92" i="11"/>
  <c r="E96" i="11"/>
  <c r="E38" i="11"/>
  <c r="E49" i="11"/>
  <c r="E39" i="11"/>
  <c r="E50" i="11"/>
  <c r="E55" i="11"/>
  <c r="E40" i="11"/>
  <c r="E51" i="11"/>
  <c r="E56" i="11"/>
  <c r="E41" i="11"/>
  <c r="E65" i="11"/>
  <c r="E69" i="11"/>
  <c r="E76" i="11"/>
  <c r="E83" i="11"/>
  <c r="E87" i="11"/>
  <c r="E94" i="11"/>
  <c r="E57" i="11"/>
  <c r="E42" i="11"/>
  <c r="E58" i="11"/>
  <c r="E46" i="11"/>
  <c r="E66" i="11"/>
  <c r="E59" i="11"/>
  <c r="E47" i="11"/>
  <c r="E60" i="11"/>
  <c r="K5" i="11" l="1"/>
  <c r="K4" i="11"/>
  <c r="G95" i="11"/>
  <c r="G96" i="11"/>
  <c r="G92" i="11"/>
  <c r="G91" i="11"/>
  <c r="AC3" i="11"/>
  <c r="AB3" i="11"/>
  <c r="AA3" i="11"/>
  <c r="I20" i="11"/>
</calcChain>
</file>

<file path=xl/sharedStrings.xml><?xml version="1.0" encoding="utf-8"?>
<sst xmlns="http://schemas.openxmlformats.org/spreadsheetml/2006/main" count="24862" uniqueCount="3116">
  <si>
    <t>Tipo de espacio</t>
  </si>
  <si>
    <t>Nombre</t>
  </si>
  <si>
    <t>Ubicación</t>
  </si>
  <si>
    <t>Colonia</t>
  </si>
  <si>
    <t>Latitud</t>
  </si>
  <si>
    <t>Longitud</t>
  </si>
  <si>
    <t>Municipio</t>
  </si>
  <si>
    <t>PLAZA PÚBLICA</t>
  </si>
  <si>
    <t>LEÓN</t>
  </si>
  <si>
    <t>JARDINES DE SAN SEBASTIAN</t>
  </si>
  <si>
    <t>PLAZA COMUNITARIA VILLA DE LAS FLORES</t>
  </si>
  <si>
    <t>ESPACIO DEPORTIVO</t>
  </si>
  <si>
    <t>PARQUE EXTREMO LAS HILAMAS</t>
  </si>
  <si>
    <t>PARQUE DEL ARBOL</t>
  </si>
  <si>
    <t>OFICINA GUBERNAMENTAL</t>
  </si>
  <si>
    <t>SECUNDARIA</t>
  </si>
  <si>
    <t>PRIMARIA</t>
  </si>
  <si>
    <t>PREESCOLAR</t>
  </si>
  <si>
    <t>CENTRO DE INVESTIGACIÓN</t>
  </si>
  <si>
    <t>HUB-I CASA DEL EMPRENDEDOR LEÓN</t>
  </si>
  <si>
    <t>11DJN4405E - OVIDIO DECROLY</t>
  </si>
  <si>
    <t>11DES0080Y - FRANCISCO RAMIREZ MATA</t>
  </si>
  <si>
    <t>COLONIA VILLAS DE SAN JUAN</t>
  </si>
  <si>
    <t>COLONIA LA PISCINA</t>
  </si>
  <si>
    <t>11DJN0884C - VIDAL ALCOCER</t>
  </si>
  <si>
    <t>11DJN0887Z - NICOLAS RANGEL</t>
  </si>
  <si>
    <t>11DJN0888Z - MARIA CURIE</t>
  </si>
  <si>
    <t>11DJN2398Y - CARMEN NORMA MONROY</t>
  </si>
  <si>
    <t>11DJN2355Z - FEDERICO FROEBEL</t>
  </si>
  <si>
    <t>COLONIA SANTA MARIA DEL GRANJENO</t>
  </si>
  <si>
    <t>11DJN0954H - GENERAL ALVARO OBREGON</t>
  </si>
  <si>
    <t>11DJN0964O - JOHN DEWEY</t>
  </si>
  <si>
    <t>11DJN0965N - DIANA LAURA RIOJAS DE COLOSIO</t>
  </si>
  <si>
    <t>11DJN1098U - JARDIN DE NIÑOS GUSTAVO DIAZ ORDAZ</t>
  </si>
  <si>
    <t>11DJN2347R - LUIS DE LA BRENA</t>
  </si>
  <si>
    <t>11DJN2350E - MARGARITA PAZ PAREDES</t>
  </si>
  <si>
    <t>11DJN2351D - MA. ROSARIO GUTIERREZ ESKILDSEN</t>
  </si>
  <si>
    <t>11DJN2352C - GREGORIO TORRES QUINTERO</t>
  </si>
  <si>
    <t>11DJN2356Z - ENRIQUE C REBSAMEN</t>
  </si>
  <si>
    <t>11DJN2399X - LUIS CHAVEZ OROZCO</t>
  </si>
  <si>
    <t>11DJN2770O - MARIA MONTESSORI</t>
  </si>
  <si>
    <t xml:space="preserve">COMUNIDAD SAN JUAN DE ABAJO </t>
  </si>
  <si>
    <t>11DJN2824B - FRANCISCO MARQUEZ</t>
  </si>
  <si>
    <t>COLONIA SAN JOSE DEL POTRERO</t>
  </si>
  <si>
    <t>11DJN2828Y - BELISARIO DOMINGUEZ</t>
  </si>
  <si>
    <t>11DJN3269K - DIEGO VELAZQUEZ</t>
  </si>
  <si>
    <t>11DJN3656C - JUAN ENRIQUE PESTALOZZI</t>
  </si>
  <si>
    <t>11DJN3765J - JOSE VASCONCELOS</t>
  </si>
  <si>
    <t>COLONIA SAN MIGUEL DE RENTERIA</t>
  </si>
  <si>
    <t>11DJN4085K - MA. ESTHER VALTIERRA</t>
  </si>
  <si>
    <t>11DJN4087I - MIGUEL BERNAL JIMENEZ</t>
  </si>
  <si>
    <t>11DJN4109D - JUAN DE DIOS PEZA</t>
  </si>
  <si>
    <t>11DJN4121Z - OCTAVIO PAZ</t>
  </si>
  <si>
    <t>COLONIA NUEVO AMANECER</t>
  </si>
  <si>
    <t>11DJN4146H - LEV SEMENOVICH VIGOTSKY</t>
  </si>
  <si>
    <t>11ETV1034Y - TELESECUNDARIA NUM. 1034</t>
  </si>
  <si>
    <t>11DJN4249D - MARIA GREVER</t>
  </si>
  <si>
    <t>11DJN4287G - JOSE CHAVEZ MORADO</t>
  </si>
  <si>
    <t>11DPR1922M - VICENTE GUERRERO</t>
  </si>
  <si>
    <t>COLONIA FRACCIONES DE HACIENDA LA POMPA</t>
  </si>
  <si>
    <t>11DPR0041C - GUSTAVO DIAZ ORDAZ</t>
  </si>
  <si>
    <t>11DPR0205W - JUAN ALDAMA</t>
  </si>
  <si>
    <t>11DPR1429K - CUAUHTEMOC</t>
  </si>
  <si>
    <t>11DPR0545U - GENERAL VICENTE GUERRERO</t>
  </si>
  <si>
    <t>11DPR0548R - PROFR. FRANCISCO TORRES SOTELO</t>
  </si>
  <si>
    <t>11DPR0702U - BENITO JUAREZ</t>
  </si>
  <si>
    <t>11DPR0926B - REFORMA CLUB DE LEONES NUM. 8</t>
  </si>
  <si>
    <t>11DPR1452L - MARIANO MATAMOROS</t>
  </si>
  <si>
    <t>11DPR0956W - TENOCHTITLAN</t>
  </si>
  <si>
    <t>11DPR1060Y - IGNACIO LOPEZ RAYON</t>
  </si>
  <si>
    <t>COLONIA SAN MIGUEL</t>
  </si>
  <si>
    <t>11DPR1062W - GENERAL IGNACIO ZARAGOZA</t>
  </si>
  <si>
    <t>11DPR1257I - NIÑOS HEROES DE CHAPULTEPEC</t>
  </si>
  <si>
    <t>COLONIA JARDINES DE SAN PEDRO</t>
  </si>
  <si>
    <t>11DPR1314J - GENERAL LAZARO CARDENAS</t>
  </si>
  <si>
    <t>11DPR2091Y - ENSEÑA PATRIA</t>
  </si>
  <si>
    <t>11DPR3750Y - PROCERES DE GUANAJUATO</t>
  </si>
  <si>
    <t>11DPR1542D - VALENTIN GOMEZ FARIAS</t>
  </si>
  <si>
    <t>11DPR1564P - GABINO BARREDA</t>
  </si>
  <si>
    <t>11EJN0785B - CENTRO DE DESARROLLO COMUNITARIO DIF</t>
  </si>
  <si>
    <t>11DPR1899B - PLAN DE AYALA</t>
  </si>
  <si>
    <t>11DPR1921N - CARLOS A CARRILLO</t>
  </si>
  <si>
    <t>11DPR2102N - JUSTO SIERRA</t>
  </si>
  <si>
    <t>COLONIA GUADALUPE</t>
  </si>
  <si>
    <t>11DJN4484H - JARDIN DE NIÑOS HANS CHRISTIAN ANDERSEN</t>
  </si>
  <si>
    <t>11DPR2123Z - PINO SUAREZ</t>
  </si>
  <si>
    <t>COMUNIDAD SAN NICOLAS DE LOS GONZALEZ</t>
  </si>
  <si>
    <t>SECTOR SALUD</t>
  </si>
  <si>
    <t>11DPR2655N - DIEGO RIVERA</t>
  </si>
  <si>
    <t>11DPR2437Z - ATANASIO HERNANDEZ ROMO</t>
  </si>
  <si>
    <t>11DPR2540M - EMILIANO ZAPATA</t>
  </si>
  <si>
    <t>11DPR2653P - LIC. ADOLFO LOPEZ MATEOS</t>
  </si>
  <si>
    <t>11DPR2733A - LIBERTAD</t>
  </si>
  <si>
    <t>11DPR3011C - FRAY PEDRO DE GANTE</t>
  </si>
  <si>
    <t>11DPR3049P - EMILIANO ZAPATA</t>
  </si>
  <si>
    <t>11DPR3085U - TIERRA Y LIBERTAD</t>
  </si>
  <si>
    <t>11DPR3129A - NETZAHUALCOYOTL</t>
  </si>
  <si>
    <t>11DJN4423U - BERTHA VON GLUMER</t>
  </si>
  <si>
    <t>11DJN4426R - CUICAMATINI</t>
  </si>
  <si>
    <t>11DPR3870K - JUVENTINO ROSAS</t>
  </si>
  <si>
    <t>11DES0108N - SECUNDARIA GENERAL</t>
  </si>
  <si>
    <t>11DES0109M - JORGE GONZALEZ CAMARENA</t>
  </si>
  <si>
    <t>11DPR3279H - FERNANDO MONTES DE OCA</t>
  </si>
  <si>
    <t>11DPR3280X - BENITO JUAREZ</t>
  </si>
  <si>
    <t>11DPR3356W - FRANCISCO VILLA</t>
  </si>
  <si>
    <t>11DJN4469P - CARLOS DE SIGÜENZA Y GONGORA</t>
  </si>
  <si>
    <t>11DPR3398V - MIGUEL HIDALGO</t>
  </si>
  <si>
    <t>11DPR3895T - EFREN REBOLLEDO</t>
  </si>
  <si>
    <t>11DPR3896S - GILBERTO BOSQUES SALDIVAR</t>
  </si>
  <si>
    <t>11DPR3720D - LUCAS ALAMAN</t>
  </si>
  <si>
    <t>11DPR3721C - EFRAIN HUERTA</t>
  </si>
  <si>
    <t>11DPR3736E - SOSTENES LIRA</t>
  </si>
  <si>
    <t>11DPR3752W - JOSEFINA GOMEZ MENA</t>
  </si>
  <si>
    <t>11DPR3768X - JOSE ROSAS MORENO</t>
  </si>
  <si>
    <t>11DPR3769W - ESCUELA PRIMARIA</t>
  </si>
  <si>
    <t>11DPR3770L - CUAUHTEMOC</t>
  </si>
  <si>
    <t>11DJN4624R - FRIDA KALO</t>
  </si>
  <si>
    <t>COLONIA VILLAS DE BARCELO</t>
  </si>
  <si>
    <t>11DPR3798R - BENEMERITOS CONSTITUYENTES DE 1917</t>
  </si>
  <si>
    <t>11DPR3810W - EVERARDO GOMEZ HERNANDEZ</t>
  </si>
  <si>
    <t>11DPR3831I - CLUB ROTARIO CHESTER SAWKO</t>
  </si>
  <si>
    <t>COLONIA AGUA AZUL</t>
  </si>
  <si>
    <t>11DPR3833G - SOLEDAD ANAYA SOLORZANO</t>
  </si>
  <si>
    <t>11DPR3837C - SENTIMIENTOS DE LA NACION</t>
  </si>
  <si>
    <t>11DST0045K - SECUNDARIA TECNICA NUM. 33</t>
  </si>
  <si>
    <t>11DST0057P - SECUNDARIA TECNICA NUM. 39</t>
  </si>
  <si>
    <t>11ECC0003T - YAN JU YA BOTZI</t>
  </si>
  <si>
    <t>11EJN0205E - ESCUELA PREESCOLAR EYUPOL</t>
  </si>
  <si>
    <t>COLONIA EYUPOL</t>
  </si>
  <si>
    <t>11EJN0259I - AMADO NERVO</t>
  </si>
  <si>
    <t>11EJN0298K - EMMA GODOY</t>
  </si>
  <si>
    <t>11EJN0299J - DIEGO RIVERA</t>
  </si>
  <si>
    <t>MEDIA SUPERIOR</t>
  </si>
  <si>
    <t>11ETV0035Q - TELESECUNDARIA NUM. 6</t>
  </si>
  <si>
    <t>CENTRO DE INNOVACIÓN APLICADA EN TECNOLOGÍAS COMPETITIVAS EDIFICIO A</t>
  </si>
  <si>
    <t>FONDOS GUANAJUATO LEON</t>
  </si>
  <si>
    <t>11ETH0013L - BACHILLERATO SABES SAN ISIDRO</t>
  </si>
  <si>
    <t>11ETH0116H - BACHILLERATO SABES VALLE DE JEREZ</t>
  </si>
  <si>
    <t>si</t>
  </si>
  <si>
    <t>ok</t>
  </si>
  <si>
    <t>PLAZA PUBLICA EL LUCERO</t>
  </si>
  <si>
    <t>CENTRO DEPORTIVO LAS JOYAS</t>
  </si>
  <si>
    <t>DEPORTIVA I (UNIDAD DEPORTIVA I)</t>
  </si>
  <si>
    <t>PARQUE IV CENTENARIO</t>
  </si>
  <si>
    <t>MINIDEPORTIVA LOMA DORADA</t>
  </si>
  <si>
    <t>COLONIA LOMA DORADA</t>
  </si>
  <si>
    <t>PRESIDENCIA MUNICIPAL DE LEÓN DE LOS ALDAMA</t>
  </si>
  <si>
    <t>11EPR0645S -SECUNDARIA ANEXA NORMAL OFICIAL</t>
  </si>
  <si>
    <t>11DES0015Y - SECUNDARIA GENERAL DIEGO RIVERA</t>
  </si>
  <si>
    <t>11DJN0269Q - DR. D. FRANCISCO LEAL</t>
  </si>
  <si>
    <t>11DES0028B - SECUNDARIA GENERAL HERMANOS FLORES MAGON</t>
  </si>
  <si>
    <t>11DES0061J - SECUNDARIA GENERAL EMPERADOR CUAUHTEMOC</t>
  </si>
  <si>
    <t>11DES0072P - SECUNDARIA GENERAL N° 7 "MARGARITA PAZ PAREDES"</t>
  </si>
  <si>
    <t>11DES0084U - SECUNDARIA GENERAL HILARIO MEDINA</t>
  </si>
  <si>
    <t>11DES0090E - ESCUELA SECUNDARIA N° 11"JUAN J.VARELA MAYORGA"</t>
  </si>
  <si>
    <t>11DES0097Y - PEDRO MORENO</t>
  </si>
  <si>
    <t>11DES0099W - FRANCISCO PICHARDO</t>
  </si>
  <si>
    <t>11DES0102T - SECUNDARIA GENERAL SOR JUANA INES DE LA CRUZ</t>
  </si>
  <si>
    <t>11DES0103S - GUADALUPE PEDROZA PIÑA</t>
  </si>
  <si>
    <t>11DJN0030G - MANUEL LOPEZ COTILLA</t>
  </si>
  <si>
    <t>11DJN0046H - OSCAR GONZALEZ BLACKALLER</t>
  </si>
  <si>
    <t>11DJN0060A - ZORAIDA PINEDA</t>
  </si>
  <si>
    <t>11DJN0078Z - MANUEL DOBLADO</t>
  </si>
  <si>
    <t>11DJN0114O - NICOLAS RANGEL</t>
  </si>
  <si>
    <t>11DJN0329O - JOSEFA ORTIZ DE DOMINGUEZ</t>
  </si>
  <si>
    <t>11DJN0197N - ALVARO OBREGON</t>
  </si>
  <si>
    <t>11DJN0212P - CARMEN RAMOS DEL RIO</t>
  </si>
  <si>
    <t>11DJN0216L - DANIEL DELGADILLO</t>
  </si>
  <si>
    <t>11DJN0226S - PROFRA. SILVINA LARA PARTIDA</t>
  </si>
  <si>
    <t>11DJN0227R - DR. JOSE DE JESUS GONZALEZ</t>
  </si>
  <si>
    <t>11DJN0230E - MANUEL G TINOCO</t>
  </si>
  <si>
    <t>11DJN0327Q - MARIANO SILVA Y ACEVES</t>
  </si>
  <si>
    <t>11DJN0331C - PROFRA. ROSAURA ZAPATA CANO</t>
  </si>
  <si>
    <t>11DJN0334Z - DIEGO RIVERA</t>
  </si>
  <si>
    <t>11DJN0652M - EMILIO PORTES GIL</t>
  </si>
  <si>
    <t>11DJN0730Z - SOR JUANA INES DE LA CRUZ</t>
  </si>
  <si>
    <t>11DJN0731Z - PROFR. JOSE SOSTENES LIRA</t>
  </si>
  <si>
    <t>11DPR0219Z - PRIMARIA IV CENTENARIO</t>
  </si>
  <si>
    <t>11DJN2611Z - ANDRES DELGADO</t>
  </si>
  <si>
    <t>11DJN2627A - TLAMATINI</t>
  </si>
  <si>
    <t>11DJN2774K - ALFRED ADLER</t>
  </si>
  <si>
    <t>11DJN2808K - EMILIANO ZAPATA</t>
  </si>
  <si>
    <t>11DJN2882S - NIÑOS HEROES</t>
  </si>
  <si>
    <t>11DJN2902P - JUAN ALDAMA</t>
  </si>
  <si>
    <t>COLONIA PEDREGAL DEL CARMEN</t>
  </si>
  <si>
    <t>11DJN3671V - CALMECAC</t>
  </si>
  <si>
    <t>11DJN3755C - JUAN AMOS COMENIO</t>
  </si>
  <si>
    <t>UNIDAD DE TELEVISION DE GUANAJUATO</t>
  </si>
  <si>
    <t>11DJN4088H - RAUL BOLAÑOS MARTINEZ</t>
  </si>
  <si>
    <t>11DJN4148F - SALVADOR DIAZ MIRON</t>
  </si>
  <si>
    <t>11DPR0923E - HEROES DE CHAPULTEPEC</t>
  </si>
  <si>
    <t>11DPR0276Q - VENUSTIANO CARRANZA</t>
  </si>
  <si>
    <t>11DPR0328F - J. JESUS MAYAGOITIA JAIME</t>
  </si>
  <si>
    <t>11DPR0350H - IGNACIO ZARAGOZA</t>
  </si>
  <si>
    <t>COLONIA VALLE DEL CAMPESTRE</t>
  </si>
  <si>
    <t>11DPR0549Q - IGNACIO RAMIREZ</t>
  </si>
  <si>
    <t>11DPR0552D - IGNACIO MANUEL ALTAMIRANO</t>
  </si>
  <si>
    <t>11DPR0704S - HERMANOS ALDAMA</t>
  </si>
  <si>
    <t>11DPR0922F - INSURGENTES</t>
  </si>
  <si>
    <t>11DPR0924D - MAESTRO ZARZA</t>
  </si>
  <si>
    <t>11DPR0960I - IGNACIO RAMIREZ</t>
  </si>
  <si>
    <t>11DPR0965D - MARGARITA MAZA DE JUAREZ</t>
  </si>
  <si>
    <t>11DPR1003G - PROFR. LAURO VILLEGAS RIVERA</t>
  </si>
  <si>
    <t>11DPR1091R - INDEPENDENCIA</t>
  </si>
  <si>
    <t>11DPR2202M - DON VICENTE GUERRERO SALDAÑA</t>
  </si>
  <si>
    <t>11DPR1065T - 5 DE FEBRERO</t>
  </si>
  <si>
    <t>11DPR1540F - SEBASTIAN LERDO DE TEJADA</t>
  </si>
  <si>
    <t>11DPR1099J - JUAN N HERRERA</t>
  </si>
  <si>
    <t>11DPR1111O - MARIANA RODRIGUEZ DE LAZARIN</t>
  </si>
  <si>
    <t>11DPR1115K - LIC. ADOLFO LOPEZ MATEOS</t>
  </si>
  <si>
    <t>11DPR1118H - JAIME NUNO</t>
  </si>
  <si>
    <t>11DPR1358G - GENERAL FRANCISCO VILLA</t>
  </si>
  <si>
    <t>11DPR2989A - PETRA RIOS LONGORIA</t>
  </si>
  <si>
    <t>11DPR1163U - AQUILES SERDAN</t>
  </si>
  <si>
    <t>11DPR1341G - JOSE MA MORELOS Y PAVON</t>
  </si>
  <si>
    <t>11DPR1917A - SOCRATES CASTELLANOS PIKE</t>
  </si>
  <si>
    <t>11DPR1538R - EL NIGROMANTE</t>
  </si>
  <si>
    <t>11DPR1552K - GUADALUPE VICTORIA</t>
  </si>
  <si>
    <t>11DPR1549X - PRAXEDIS G. GUERRERO</t>
  </si>
  <si>
    <t>CASA DEL JUBILADO LEON</t>
  </si>
  <si>
    <t>11DPR1600D - HERMENEGILDO GALEANA SERTOMA</t>
  </si>
  <si>
    <t>11DPR1834S - HERMANOS ALDAMA</t>
  </si>
  <si>
    <t>11DPR2706D - ANTONIO SANCHEZ HERRERA</t>
  </si>
  <si>
    <t>11DPR3317U - JOSE MARIA MORELOS Y PAVON</t>
  </si>
  <si>
    <t>11DPR3340V - JUVENTINO ROSAS</t>
  </si>
  <si>
    <t>11DPR3426A - LUIS CHAVEZ OROZCO</t>
  </si>
  <si>
    <t>11DPR3908G - EFRAIN HUERTA</t>
  </si>
  <si>
    <t>11DPR3521E - LIC. LUIS DONALDO COLOSIO MURRIETA</t>
  </si>
  <si>
    <t>11DPR3672K - BELISARIO DOMINGUEZ</t>
  </si>
  <si>
    <t>11DPR1345C - GENERAL GUADALUPE VICTORIA</t>
  </si>
  <si>
    <t>11DPR3748J - FRANCISCO LOZORNIO CASTILLO</t>
  </si>
  <si>
    <t>11DPR3828V - PAULO FREIRE</t>
  </si>
  <si>
    <t>11DST0001N - SECUNDARIA TECNICA NUM. 1</t>
  </si>
  <si>
    <t>11DST0062A - SECUNDARIA TECNICA NUM. 53</t>
  </si>
  <si>
    <t>11DST0073G - SECUNDARIA TECNICA NUM. 50</t>
  </si>
  <si>
    <t>11DST0076D - SECUNDARIA TECNICA NUM. 56</t>
  </si>
  <si>
    <t>11DST0080Q - SECUNDARIA TECNICA NUM. 59</t>
  </si>
  <si>
    <t>11DST0082O - SECUNDARIA TECNICA NUM. 58</t>
  </si>
  <si>
    <t>11DES0112Z - MARIO AGUIRRE CASAS</t>
  </si>
  <si>
    <t>11DJN4505D - MATILDE P. MONTOYA</t>
  </si>
  <si>
    <t>COLONIA JOYAS DE CASTILLA PLUS</t>
  </si>
  <si>
    <t>11DJN4507B - PAULO FREIRE</t>
  </si>
  <si>
    <t>11DJN4508A - PIERRE FAURE</t>
  </si>
  <si>
    <t>11DJN4509Z - MARIA CONCEPCION FLORES MONTUFAR</t>
  </si>
  <si>
    <t>11DJN4511O - ALFONSO GARCIA ROBLES</t>
  </si>
  <si>
    <t>11EJN0020Z - GIOVANNI ENRICO PESTALOZZI</t>
  </si>
  <si>
    <t>11EJN0056N - JARDIN DE NIÑOS ROSA AGAZZI</t>
  </si>
  <si>
    <t>11EJN0057M - EDUARDO LIZALDE</t>
  </si>
  <si>
    <t>11EJN0080N - MARIA LUISA DIOSDADO</t>
  </si>
  <si>
    <t>11EJN0190T - JUAN ESCUTIA</t>
  </si>
  <si>
    <t>11EJN0198L - GUILLERMO PRIETO</t>
  </si>
  <si>
    <t>11EJN0199K - RODOLFO PADILLA PADILLA</t>
  </si>
  <si>
    <t>11EJN0206D - OVIDIO DECROLY</t>
  </si>
  <si>
    <t>11EJN0261X - PAULO FREIRE</t>
  </si>
  <si>
    <t>11EJN0285G - ROSAURA ZAPATA</t>
  </si>
  <si>
    <t>11EJN0399I - ERASMO CASTELLANOS QUINTO</t>
  </si>
  <si>
    <t>11EJN0401G - CUAUHTEMOC</t>
  </si>
  <si>
    <t>11EJN0415J - OCTAVIO PAZ</t>
  </si>
  <si>
    <t>11EJN0421U - ROBERTO PLASCENCIA GUTIERREZ</t>
  </si>
  <si>
    <t>11EJN0782E - CENTRO COMUNITARIO DE DESARROLLO DIF</t>
  </si>
  <si>
    <t>11EJN0788Z - CENTRO DE DESARROLLO COMUNITARIO DIF</t>
  </si>
  <si>
    <t>11EJN1189K - JUAN AMOS COMENO</t>
  </si>
  <si>
    <t>11EPR0638I - JOSE MA. MORELOS Y PAVON</t>
  </si>
  <si>
    <t>11EPR0166J - AQUILES SERDAN</t>
  </si>
  <si>
    <t>11EPR0172U - JOSE PONS</t>
  </si>
  <si>
    <t>11EPR0182A - INDEPENDENCIA</t>
  </si>
  <si>
    <t>11EPR0189U - EUFRASIA PANTOJA</t>
  </si>
  <si>
    <t>11EPR0191I - ENRIQUE FLORES MAGON</t>
  </si>
  <si>
    <t>11DJN0662T - CARLOS A. CARRILLO</t>
  </si>
  <si>
    <t>COLONIA POMPA</t>
  </si>
  <si>
    <t>11EPR0207T - VICENTE GUERRERO 2</t>
  </si>
  <si>
    <t>11EPR0655Z - LIC. IGNACIO GARCIA TELLEZ</t>
  </si>
  <si>
    <t>11EPR0213D - RAMONA DE ALBA PONCE</t>
  </si>
  <si>
    <t>11EPR0215B - NARCISO MENDOZA</t>
  </si>
  <si>
    <t>11EPR0220N - MARTIN MUÑOZ</t>
  </si>
  <si>
    <t>11EPR0388T - LEONA VICARIO</t>
  </si>
  <si>
    <t>11EPR0389S - ANATOLIO GALVAN</t>
  </si>
  <si>
    <t>11EPR0392F - FRANCISCO GONZALEZ BOCANEGRA</t>
  </si>
  <si>
    <t>11EPR0396B - FRANCISCO J. MUJICA</t>
  </si>
  <si>
    <t>11EPR0401X - MA. CONCEPCION VALTIERRA</t>
  </si>
  <si>
    <t>11EPR0486U - QUETZALCOATL</t>
  </si>
  <si>
    <t>11EPR0657X - URBANA 44 WIGBERTO JIMENEZ MORENO</t>
  </si>
  <si>
    <t>11EPR0659V - EYUPOL</t>
  </si>
  <si>
    <t>11EPR0703S - PRIM. URB.NO 53 HERMENEGILDO BUSTOS</t>
  </si>
  <si>
    <t>11EPR0211F - PASCUAL LANDIN</t>
  </si>
  <si>
    <t>11EPR0794Z - URBANA N° 60 REVOLUCION MEXICANA</t>
  </si>
  <si>
    <t>11EPR0813Y - JOSE MARIA LICEAGA</t>
  </si>
  <si>
    <t>11EPR0820H - URBANA N° 62 GENERAL FRANCISCO VILLA</t>
  </si>
  <si>
    <t>11EPR0821G - IGNACIO COMONFORT</t>
  </si>
  <si>
    <t>11EPR0831N - NARCISO MENDOZA</t>
  </si>
  <si>
    <t>11EPR0832M - NARCISO BASSOLS</t>
  </si>
  <si>
    <t>11DES0114Y - RUFINO TAMAYO</t>
  </si>
  <si>
    <t>11DES0115X - JUAN JOSE ARREOLA</t>
  </si>
  <si>
    <t>11DJN4523T - JAIME SABINES GUTIERREZ</t>
  </si>
  <si>
    <t>11DJN4524S - PATRIA Y LIBERTAD</t>
  </si>
  <si>
    <t>11EPR0867B - URBANA N° 72 JAIME TORRES BODET</t>
  </si>
  <si>
    <t>11EPR0868A - URBANA N° 71 BARTOLOME DE LAS CASAS</t>
  </si>
  <si>
    <t>11EPR0875K - URBANA N° 75 RAYMUNDO HERRERA PADILLA</t>
  </si>
  <si>
    <t>11DJN4525R - SANTIAGO MANRIQUE</t>
  </si>
  <si>
    <t>11DPR3916P - HILARIO MEDINA</t>
  </si>
  <si>
    <t>COLONIA VILLAS DE NUESTRA SEÑORA DE LA LUZ</t>
  </si>
  <si>
    <t>11ETV0033S - TELESECUNDARIA NUM. 4</t>
  </si>
  <si>
    <t>11ETV0036P - TELESECUNDARIA NUM. 7</t>
  </si>
  <si>
    <t>11ETV0037O - TELESECUNDARIA NUM. 8</t>
  </si>
  <si>
    <t>11ETV0041A - TELESECUNDARIA NUM. 12</t>
  </si>
  <si>
    <t>11ETV0042Z - TELESECUNDARIA NUM. 13</t>
  </si>
  <si>
    <t>11ETV0043Z - TELESECUNDARIA NUM. 14</t>
  </si>
  <si>
    <t>11ETV0044Y - TELESECUNDARIA NUM. 15</t>
  </si>
  <si>
    <t>11ETV0122L - TELESECUNDARIA NUM. 51</t>
  </si>
  <si>
    <t>11ETV0264J - EULALIA GUZMAN</t>
  </si>
  <si>
    <t>11ETV0324H - TELESECUNDARIA NUM. 329</t>
  </si>
  <si>
    <t>11ETV0394C - TELESECUNDARIA NUM. 373</t>
  </si>
  <si>
    <t>11ETV0395B - TELESECUNDARIA NUM. 372</t>
  </si>
  <si>
    <t>11ETV0483W - TELESECUNDARIA NUM. 466</t>
  </si>
  <si>
    <t>11ETV0510C - TELESECUNDARIA NUM. 491</t>
  </si>
  <si>
    <t>11ETV0540X - TELESECUNDARIA NUM. 529</t>
  </si>
  <si>
    <t>11ETV0581X - TELESECUNDARIA NUM. 586</t>
  </si>
  <si>
    <t>11ETV0583V - TELESECUNDARIA NUM. 583</t>
  </si>
  <si>
    <t>11ETV0586S - TELESECUNDARIA NUM. 582</t>
  </si>
  <si>
    <t>11ETV0740V - TELESECUNDARIA NUM. 744</t>
  </si>
  <si>
    <t>11ETV0796X - TELESECUNDARIA NUM. 796</t>
  </si>
  <si>
    <t>11ETV0901R - TELESECUNDARIA NUM. 901</t>
  </si>
  <si>
    <t>11ETV0902Q - TELESECUNDARIA NUM. 902</t>
  </si>
  <si>
    <t>11ETV0937F - TELESECUNDARIA NUM. 937</t>
  </si>
  <si>
    <t>11DJN4559H - MARIA ELENA ZAPATA MARQUEZ</t>
  </si>
  <si>
    <t>11DJN4560X - ALONSO JOSE RICARDO LUJAMBIO IRAZABAL</t>
  </si>
  <si>
    <t>11DPR3930I - JOSEFINA JUAREZ DE LA ROSA</t>
  </si>
  <si>
    <t>11DES0121H - CENTENARIO DE LA CONSTITUCION DE 1917</t>
  </si>
  <si>
    <t>11DPR3939Z - JAIME SABINES GUTIERREZ</t>
  </si>
  <si>
    <t>11DES0131O - INES MARIA GASCA SOLORZANO</t>
  </si>
  <si>
    <t>COLONIA BRISAS DEL CAMPESTRE</t>
  </si>
  <si>
    <t>INSTITUTO ESTATAL DE CAPACITACIÓN PLANTEL LEON</t>
  </si>
  <si>
    <t>11DPR3963Z - FILOMENO MATA RODRIGUEZ</t>
  </si>
  <si>
    <t>11DES0130P - MANUEL LEAL GUERRERO</t>
  </si>
  <si>
    <t>11DJN4641H - ALEJANDRO ARENA TORRES LANDA</t>
  </si>
  <si>
    <t>11DJN4642G - RITA FERRINI RIOS</t>
  </si>
  <si>
    <t>SUPERIOR</t>
  </si>
  <si>
    <t>11DJN0665Q - MAESTRA JOSEFINA CAMARENA ROCHA</t>
  </si>
  <si>
    <t>11DES0011B - JORGE IBARGÜENGOITIA ANTILLON</t>
  </si>
  <si>
    <t>11DST0061B - ESCUELA SECUNDARIA TECNICA NO 43</t>
  </si>
  <si>
    <t>11EJN0029Q - MARTHA CATALINA GARCIA OLIVARES</t>
  </si>
  <si>
    <t>11DPR3232N - ANTONIA DEL MORAL</t>
  </si>
  <si>
    <t>COLONIA PASEOS DE LA FRAGUA</t>
  </si>
  <si>
    <t>11DPR3857Q - EMMA GODOY</t>
  </si>
  <si>
    <t>11DPR3859O - MARGARITA PAZ PAREDES</t>
  </si>
  <si>
    <t>11DJN4359J - JARDIN DE NIÑOS ROSARIO CASTELLANOS</t>
  </si>
  <si>
    <t>11DPR3860D - CENTENARIO DE LA CONSTITUCION DE 1917</t>
  </si>
  <si>
    <t>11DCM0001C - CENTRO DE ESTUDIOS TECNOLOGICOS EN AGUAS CONTINENTALES</t>
  </si>
  <si>
    <t>11ECT0006G - ESCUELA DE TALENTOS GUANAJUATO AZTECA NIVEL MEDIO SUPERIOR</t>
  </si>
  <si>
    <t>11MSU0003S - TECNOLOGICO NACIONAL 24 DE LEON</t>
  </si>
  <si>
    <t>FARMACIA</t>
  </si>
  <si>
    <t>FARMACIA ISSEG F093</t>
  </si>
  <si>
    <t>FARMACIA ISSEG F113</t>
  </si>
  <si>
    <t>11DJN4510P - IGNACIO GARCIA TELLEZ</t>
  </si>
  <si>
    <t>FARMACIA ISSEG F139</t>
  </si>
  <si>
    <t>11DPR3272O - PROFR. FRANCISCO RAMIREZ MATA</t>
  </si>
  <si>
    <t>11EJN0326Q - BERTA VON GLUMER LEYVA</t>
  </si>
  <si>
    <t>11DPR2788D - IGNACIO ALLENDE</t>
  </si>
  <si>
    <t>11ETV0032T - TELESECUNDARIA NUM. 3</t>
  </si>
  <si>
    <t>DIRECCION REGIONAL DE AUDITORIA FISCAL A</t>
  </si>
  <si>
    <t>COLONIA CENTRO</t>
  </si>
  <si>
    <t>REGISTRO PUBLICO DE LA PROPIEDAD Y DEL COMERCIO LEON</t>
  </si>
  <si>
    <t>UNIDAD DE TELEVISIÓN DE GUANAJUATO</t>
  </si>
  <si>
    <t>OFICIALIA DEL REGISTRO CIVIL SAN JUAN BOSCO</t>
  </si>
  <si>
    <t>JUNTA LOCAL DE CONCILIACION Y ARBITRAJE</t>
  </si>
  <si>
    <t>OFICIALIA DEL REGISTRO CIVIL DELTA</t>
  </si>
  <si>
    <t>INSTITUTO DE ALFABETIZACIÓN Y EDUCACIÓN BÁSICA PARA ADULTOS COORD ZONA LEÓN</t>
  </si>
  <si>
    <t>COLONIA INDUSTRIAL JULIAN DE OBREGON</t>
  </si>
  <si>
    <t>COLONIA RINCONADA DEL SUR</t>
  </si>
  <si>
    <t>11ENL0005E - ESCUELA NORMAL OFICIAL DE LEÓN</t>
  </si>
  <si>
    <t>11ETC0016N - COLEGIO DE ESTUDIOS CIENTIFICOS Y TECNOLOGICOS DEL ESTADO DE GUANAJUATO PLANTEL LEON SJB</t>
  </si>
  <si>
    <t>11ETC0034C - COLEGIO DE ESTUDIOS CIENTIFICOS Y TECNOLOGICOS DEL ESTADO DE GUANAJUATO PLANTEL LEON III</t>
  </si>
  <si>
    <t>11ETC0004I - COLEGIO DE ESTUDIOS CIENTIFICOS Y TECNOLOGICOS DEL ESTADO DE GUANAJUATO PLANTEL LEON</t>
  </si>
  <si>
    <t>11DPT0013V - PLANTEL CONALEP 302. LEÓN III</t>
  </si>
  <si>
    <t>HOSPITAL DE ESPECIALIDADES MATERNO INFANTIL DE LEON</t>
  </si>
  <si>
    <t>COLONIA BARRIO DE GUADALUPE 37289.</t>
  </si>
  <si>
    <t>HOSPITAL GENERAL REGIONAL DE LEON</t>
  </si>
  <si>
    <t>11ETV0030V - TELESECUNDARIA NUM. 1</t>
  </si>
  <si>
    <t>COLONIA EL CARMEN</t>
  </si>
  <si>
    <t>HOSPITAL COMUNITARIO DE LAS JOYAS</t>
  </si>
  <si>
    <t>COLONIA SAN JUAN JOYA</t>
  </si>
  <si>
    <t>COLONIA LEÓN II</t>
  </si>
  <si>
    <t>HOSPITAL DE ESPECIALIDADES PEDIATRICO LEON</t>
  </si>
  <si>
    <t>COLONIA VALLE DE LOS CASTILLOS</t>
  </si>
  <si>
    <t>LABORATORIO ESTATAL DE SALUD PUBLICA DEL ESTADO DE GUANAJUATO</t>
  </si>
  <si>
    <t>COMISION DEL DEPORTE DEL ESTADO DE GUANAJUATO</t>
  </si>
  <si>
    <t>11ETH0007A - BACHILLERATO SABES JARDINES DE ECHEVESTE</t>
  </si>
  <si>
    <t>11ETH0009Z - BACHILLERATO SABES VALLE DORADO</t>
  </si>
  <si>
    <t>11ETH0010O - BACHILLERATO SABES SAN PEDRO DE LOS HERNANDEZ</t>
  </si>
  <si>
    <t>COLONIA SAN PEDRO PLUS</t>
  </si>
  <si>
    <t>11ETH0115I - BACHILLERATO SABES MISION DE LA LUZ</t>
  </si>
  <si>
    <t>11ETH0163S - BACHILLERATO SABES JUAN ALONSO TORRES</t>
  </si>
  <si>
    <t>11ETH0163S - BACHILLERATO SABES LAS JOYAS</t>
  </si>
  <si>
    <t>11ETH0198H - BACHILLERATO SABES 21 DE MARZO</t>
  </si>
  <si>
    <t>11ETH0290O - BACHILLERATO SABES COLONIA LEON II</t>
  </si>
  <si>
    <t>CENTRO DE INNOVACIÓN APLICADA EN TECNOLOGÍAS COMPETITIVAS EDIFICIO B</t>
  </si>
  <si>
    <t>CENTRO DE INNOVACIÓN APLICADA EN TECNOLOGÍAS COMPETITIVAS EDIFICIO C</t>
  </si>
  <si>
    <t>CENTRO DE INVESTIGACIONES EN ÓPTICA A.C.</t>
  </si>
  <si>
    <t>CENTRO DE CONCILIACION LABORAL</t>
  </si>
  <si>
    <t>11ETH0117G - BACHILLERATO SABES LAS AMERICAS</t>
  </si>
  <si>
    <t>11ETH0118F -BACHILLERATO SABES LA PISCINA</t>
  </si>
  <si>
    <t>11ETH0276V - BACHILLERATO SABES AMPLIACION SAN FRANCISCO</t>
  </si>
  <si>
    <t>13a</t>
  </si>
  <si>
    <t>13b</t>
  </si>
  <si>
    <t>N/A</t>
  </si>
  <si>
    <t>CRUZ DE CANTERA (JUNTO A LAS CANCHAS DEL MALECON)</t>
  </si>
  <si>
    <t>CRUZ DE CANTERA SANTA FE</t>
  </si>
  <si>
    <t>JARDINES DE SAN SEBASTIAN II</t>
  </si>
  <si>
    <t>HEROES DE LA INDEPENDENCIA VILLA DE LAS FLORES</t>
  </si>
  <si>
    <t>MARFIX EL LUCERO II</t>
  </si>
  <si>
    <t>AGUA AZUL</t>
  </si>
  <si>
    <t>DELTA AGUA AZUL</t>
  </si>
  <si>
    <t>LOS ANGELES</t>
  </si>
  <si>
    <t>VALLE DE LOS NOGALES ANGELES, LOS</t>
  </si>
  <si>
    <t>BALCÓN DE LOS RUISEÑORES 208, BALCONES DE LA JOYA, 37355 LEÓN, GTO.</t>
  </si>
  <si>
    <t>TABLERO DEPORTIVA I</t>
  </si>
  <si>
    <t>ECHEVESTE 2000</t>
  </si>
  <si>
    <t>NABO ECHEVESTE 2000</t>
  </si>
  <si>
    <t>ECHEVESTE</t>
  </si>
  <si>
    <t>HERMENEGILDO BUSTOS HACIENDA ECHEVESTE</t>
  </si>
  <si>
    <t>MONTE DE LAS CRUCES HIDALGO</t>
  </si>
  <si>
    <t>MARIANO ESCOBEDO LOMAS DE LAS HILAMAS</t>
  </si>
  <si>
    <t>TORRES LANDA, JUAN JOSE SAN NICOLAS</t>
  </si>
  <si>
    <t>BLVD. MINERAL DE LA JOYA TORRES DORADAS</t>
  </si>
  <si>
    <t>VALLE DE SEÑORA I</t>
  </si>
  <si>
    <t>AVOGADRO VALLE DE SEÑORA</t>
  </si>
  <si>
    <t>PRESIDENCIA</t>
  </si>
  <si>
    <t>PLAZA PRINCIPAL</t>
  </si>
  <si>
    <t>CALLE JULIÁN DE OBREGÓN 245, OBREGÓN, 37320 LEÓN DE LOS ALDAMA, GTO.</t>
  </si>
  <si>
    <t>ESCUELA</t>
  </si>
  <si>
    <t>MERCURIO S/N, EL LUCERO, 37249, LEON DE LOS ALDAMA</t>
  </si>
  <si>
    <t>CALLE CHIMALPOPOCA NUMERO EXTERIOR: 102 , COLONIA AZTECAS, CODIGO</t>
  </si>
  <si>
    <t>AVENIDA PANORAMA Y VALLE DE OLIVO S/N</t>
  </si>
  <si>
    <t>CALLE ALICIA NUMERO EXTERIOR: 305 , COLONIA ORIENTAL, CODIGO POST</t>
  </si>
  <si>
    <t>CARRETERA LEON, SAN FRANCISCOSN KILOMETRO 1.5</t>
  </si>
  <si>
    <t>BOULEVARD MANUEL DE AUSTRI Y CAMPECHE S/N</t>
  </si>
  <si>
    <t>SEVILLA NUM. 2201 SEGUNDA SECCION PILETAS</t>
  </si>
  <si>
    <t>BOULEVARD SAN PEDRO NUM. SN Y LAUREL</t>
  </si>
  <si>
    <t>BOULEVARD FRANCISCO VILLA Y EGIPTO S/N</t>
  </si>
  <si>
    <t>SOFIA ALVAREZ NUM. 1503</t>
  </si>
  <si>
    <t>JOSEFINA CAMARENA NUM. 901</t>
  </si>
  <si>
    <t>CERRO DE LA BUFA ESQUINA VILLA DE REYES NUM. SN</t>
  </si>
  <si>
    <t>BOULEVARD EPSILON NUM. 1105</t>
  </si>
  <si>
    <t>CALLE AURORA DE SAN JUAN NUMERO EXTERIOR: SN, FRACCIONAMIENTO VIL</t>
  </si>
  <si>
    <t>BURGOS Y GALICIA S/N Y GALICIA S/N</t>
  </si>
  <si>
    <t>INMACULADA NUM. 108</t>
  </si>
  <si>
    <t>CALLE MANANTIAL NUMERO EXTERIOR: 203 , COLONIA FUTURAMA MONTERREY</t>
  </si>
  <si>
    <t>CUITLAHUAC Y CHIMALPOPOCA S/N ESQUINA CHIMALPOPOCA</t>
  </si>
  <si>
    <t>PROLONGACION LA MERCED NUM. 1239</t>
  </si>
  <si>
    <t>BOULEVARD MARIANO ESCOBEDO S/N A UN COSTADO DE LA PRIMARIA EMILIA</t>
  </si>
  <si>
    <t>DIEGO DE VELAZQUEZ NUM. 703</t>
  </si>
  <si>
    <t>CALLE TRES NUM. 56 BOULEVARD MIGUEL DE CERVANTES SAAVEDRA</t>
  </si>
  <si>
    <t>MURCIA BARCELONA S/N</t>
  </si>
  <si>
    <t>LOS ANGELES NUM. 316</t>
  </si>
  <si>
    <t>SEVILLA Y CATALUÑA S/N</t>
  </si>
  <si>
    <t>SANTA RITA NUM. 103</t>
  </si>
  <si>
    <t>PLAZA PALMERIN S/N</t>
  </si>
  <si>
    <t>LAGUNA DEL CARMEN S/N</t>
  </si>
  <si>
    <t>MANTO SAGRADO NUM. 111</t>
  </si>
  <si>
    <t>SAN JUSTO S/N</t>
  </si>
  <si>
    <t>PROLONGACION LA LUZ S/N VIA DEL TREN</t>
  </si>
  <si>
    <t>SANTA EMILIA NUM. 430</t>
  </si>
  <si>
    <t>CALLE CERRO DE JEREZ NUMERO EXTERIOR: 1507 , COLONIA CERRITO DE J</t>
  </si>
  <si>
    <t>ANDADOR DE LA TRINCHERA NUMERO EXTERIOR: SN, COLONIA SAN CARLOS L</t>
  </si>
  <si>
    <t>BOULEVARD KAROL WOJTYLA NUMERO EXTERIOR: SN, FRACCIONAMIENTO VILL</t>
  </si>
  <si>
    <t>ISLA DE TODOS LOS SANTOS NUM. 104</t>
  </si>
  <si>
    <t>GOLFO DE MEXICO NUM. 112</t>
  </si>
  <si>
    <t>CALLE RODRIGUEZ NUMERO EXTERIOR: 114 , BARRIO GUADALUPE, CODIGO P</t>
  </si>
  <si>
    <t>FELIX ROMERO NUM. 404 CARRETERA LEON-SAN FRANCIOSCO DEL RINCON</t>
  </si>
  <si>
    <t>14 DE MAYO S/N</t>
  </si>
  <si>
    <t>CALLE ARTICULO 27 NUMERO EXTERIOR: 102 , COLONIA LIBERTAD, CODIGO</t>
  </si>
  <si>
    <t>RODRIGO DE VAZQUEZ S7N, COL LAS TROJES, LEON DE LOS ALDAMA</t>
  </si>
  <si>
    <t>RINCONADA DE SAN PEDRO NUM. 119</t>
  </si>
  <si>
    <t>BUGAMBILIAS ESQUINA CALENDULAS S/N I.M.S.S. JEREZ</t>
  </si>
  <si>
    <t>ETA NUM. 510</t>
  </si>
  <si>
    <t>SIERRA DE SAN PEDRO NUM. 121</t>
  </si>
  <si>
    <t>ARRAYAN Y MADRE SELVA S/N ESQUINA MADRE SELVA</t>
  </si>
  <si>
    <t>ELISA NUM. 1503</t>
  </si>
  <si>
    <t>JOAQUIN MORENO S/N MALECON DEL RIO</t>
  </si>
  <si>
    <t>MAR EGEO Y MAR MEDITERRANEO</t>
  </si>
  <si>
    <t>COMUNIDAD SAN JUAN DE ABAJO PASANDO LA VIA DE FERROCARRIL</t>
  </si>
  <si>
    <t>CALLE HEGEL NUMERO EXTERIOR: 501 , FRACCIONAMIENTO CENTRO FAMILIA</t>
  </si>
  <si>
    <t>CALLE AQUILES SERDAN NUMERO EXTERIOR: SN, EJIDO LA JOYA, CODIGO P</t>
  </si>
  <si>
    <t>CALLE CAMINO A LA PRESA DEL SALTO NUMERO EXTERIOR: SN, FRACCIONAM</t>
  </si>
  <si>
    <t>AVENIDA PASEO DE LOS PAPAGAYOS NUMERO EXTERIOR: 201 , COLONIA SAN</t>
  </si>
  <si>
    <t>CALLE PADRE ROBERTO GUERRA NUMERO EXTERIOR: SN, COLONIA LOS ANGEL</t>
  </si>
  <si>
    <t>OBSERVATORIO NUM. 102 UNIVERSIDAD DE LA SALLE</t>
  </si>
  <si>
    <t>CALLE CAMINO A SAN JOSE DEL POTRERO NUMERO EXTERIOR: SN, FRACCION</t>
  </si>
  <si>
    <t>BORGOÑA NUM. 129 VIBAR</t>
  </si>
  <si>
    <t>JOSE DE JESUS LIRA NUM. 110 BOULEVARD MARIANO ESCOBEDO</t>
  </si>
  <si>
    <t>CALLE RIOLITA Y CALIZA NUMERO EXTERIOR: SN, COLONIA REAL DE LA JO</t>
  </si>
  <si>
    <t>CALLE OAXACA 502, COLONIA ARBIDE, LEÓN, GTO</t>
  </si>
  <si>
    <t>CALLE MATISSE NUMERO EXTERIOR: 121 , COLONIA SAN MIGUEL DE RENTAR</t>
  </si>
  <si>
    <t>DE LA LIRA NUM. 130</t>
  </si>
  <si>
    <t>GRANJA ESTEFANIA NUM. 202</t>
  </si>
  <si>
    <t>QUIO S/N ANTIGUA CARRETERA A LAGOS DE MORENO</t>
  </si>
  <si>
    <t>ALDEA NUM. 604</t>
  </si>
  <si>
    <t>CALLE DE LA POSTURA NUMERO EXTERIOR: SN, FRACCIONAMIENTO NUEVO AM</t>
  </si>
  <si>
    <t>CALLE FRAY RICARDO NUMERO EXTERIOR: 202 , COLONIA AMPLIACION SAN</t>
  </si>
  <si>
    <t>FLOR DE HIELO S/N</t>
  </si>
  <si>
    <t>Blvd Wigberto Jimenez Moreno Num Ext 704, Condominio Buenos Aires, Leon de los Aldama</t>
  </si>
  <si>
    <t>BAHIA DEL SENA ESQUINA BAHIA PUERTO PRINCIPE S/N</t>
  </si>
  <si>
    <t>ALTAR DE SAN JUAN S/N FRENTE A TEMPLO</t>
  </si>
  <si>
    <t>EJIDO POMPA</t>
  </si>
  <si>
    <t>NARDOS Y BUGAMBILIAS S/N</t>
  </si>
  <si>
    <t>CALLE FERNANDO MONTES DE OCA NUMERO EXTERIOR: 204 , COLONIA HEROE</t>
  </si>
  <si>
    <t>OCEANO ATLANTICO NUM. 302</t>
  </si>
  <si>
    <t>BALTAZAR NUM. 103</t>
  </si>
  <si>
    <t>LUIS FREG NUM. 304-A</t>
  </si>
  <si>
    <t>CAMINO PANORAMA NUM. 10803</t>
  </si>
  <si>
    <t>NOGAL NUM. 127</t>
  </si>
  <si>
    <t>FERROCARRILES NACIONALES S/N</t>
  </si>
  <si>
    <t>FRANCISCO VILLA NUM. 402</t>
  </si>
  <si>
    <t>MA. DOLORES ZAPATA NUM. 502</t>
  </si>
  <si>
    <t>PROLONGACION JUAREZ NUMERO EXTERIOR: 2901 , FRACCIONAMIENTO INDUS</t>
  </si>
  <si>
    <t>PARQUE VIA Y DEL VALLE S/N</t>
  </si>
  <si>
    <t>ALFREDO VALADEZ NUM. 702</t>
  </si>
  <si>
    <t>CAMPECHE NUM. 1401</t>
  </si>
  <si>
    <t>LAGO SAN CRISTOBAL S/N</t>
  </si>
  <si>
    <t>BOULEVARD MARIANO ESCOBEDO NUM. 1101 PONIENTE</t>
  </si>
  <si>
    <t>SANTANDER Y ORENSE S/N</t>
  </si>
  <si>
    <t>CUITLAHUAC Y PRADERA S/N JUNTO AL ISSSTE</t>
  </si>
  <si>
    <t>ELOISA JIMENEZ NUM. 409</t>
  </si>
  <si>
    <t>ANTONIO ALZATE NUM. 301</t>
  </si>
  <si>
    <t>CARRETERA CARRETERA SALIDA DE LOS GOMEZ508</t>
  </si>
  <si>
    <t>TARRAGONA NUM. 702</t>
  </si>
  <si>
    <t>FEDERICO BAENA S/N</t>
  </si>
  <si>
    <t>ARENA NORTE S/N</t>
  </si>
  <si>
    <t>COFRE DEL PEROTE S/N</t>
  </si>
  <si>
    <t>SANTANDER NUM. 1703 AJUSCO</t>
  </si>
  <si>
    <t>PICO DE ORIZABA NUM. 602</t>
  </si>
  <si>
    <t>LAGO DE TEXCOCO NUM. 148</t>
  </si>
  <si>
    <t>MIGUEL ANGEL Y VERME NUM. 412</t>
  </si>
  <si>
    <t>CALLE ROSSINI NUMERO EXTERIOR: 1 , COLONIA LAS ARBOLEDAS, CODIGO</t>
  </si>
  <si>
    <t>PUREPERO Y TACAMBARO S/N</t>
  </si>
  <si>
    <t>BOULEVARD MARIANO ESCOBEDO NUM. 2902</t>
  </si>
  <si>
    <t>CALLE JARDÍN DEL SOL NÚMERO EXTERIOR: SN, FRACCIONAMIENTO JARDINES DE SAN JUAN, CÓDIGO POSTAL 37295, LEÓN GTO.</t>
  </si>
  <si>
    <t>CALLE SILAO NUMERO EXTERIOR: 302 , COLONIA INDUSTRIAL (HAB.), COD</t>
  </si>
  <si>
    <t>ARRAYAN NUM. 304</t>
  </si>
  <si>
    <t>CALLE SAN ULISES DE ABAJO NUMERO EXTERIOR: 602 , EJIDO SAN JUAN D</t>
  </si>
  <si>
    <t>ROCIO Y LLUVIA S/N</t>
  </si>
  <si>
    <t>PROLONGACION LA MERCED NUM. 1608</t>
  </si>
  <si>
    <t>MIZAR S/N</t>
  </si>
  <si>
    <t>PANAMA NUM. 142</t>
  </si>
  <si>
    <t>GRANJA VERONICA S/N</t>
  </si>
  <si>
    <t>CHUPICUARO NUM. 602</t>
  </si>
  <si>
    <t>MARIA CONESA NUM. 121</t>
  </si>
  <si>
    <t>LAUREL NUM. 208</t>
  </si>
  <si>
    <t>Blvd. Vasco de Quiroga 1301, Real Providencia II, 37234, Leon de los Aldama, Gto.</t>
  </si>
  <si>
    <t>AVENIDA PLANETA Y VIRGINIA VAZQUEZ LIMONES</t>
  </si>
  <si>
    <t>CALLE JULIAN CARRILLO NUMERO EXTERIOR: 102 , COLONIA CASA BLANCA,</t>
  </si>
  <si>
    <t>IRAPUATO NUM. 1200</t>
  </si>
  <si>
    <t>CAMINO PRINCIPAL A JACINTO LOPEZ, ANTIGUO RELLENO SANITARIO, LEON, GTO.</t>
  </si>
  <si>
    <t>MIGUEL HIDALGO NUM. 101 LA RONCHA</t>
  </si>
  <si>
    <t>JORULLO S/N</t>
  </si>
  <si>
    <t>AVENIDA LA MERCED Y TURQUESA S/N</t>
  </si>
  <si>
    <t>AV. TORRE DE MARFIL 210, LEÓN DE LOS ALDAMA</t>
  </si>
  <si>
    <t>COMUNIDAD SAN NICOLAS DE LOS GONZALEZ CARRETERA LEON-DUARTE</t>
  </si>
  <si>
    <t>CENTRO ESTATAL DE MEDICINA TRANSFUNCIONAL</t>
  </si>
  <si>
    <t>BLVD JUAN ALONSO DE TORRES 4725-A, SAN JOSE DEL POTRERO, 37296, LEON, GTO</t>
  </si>
  <si>
    <t>3 DE MAYO NUM. 202</t>
  </si>
  <si>
    <t>ISLA CORONADO NUM. 104 JUNTO AL HOSPITAL MATERNO INFANTIL</t>
  </si>
  <si>
    <t>BOULEVARD MARIANO ESCOBEDO NUM. 2513</t>
  </si>
  <si>
    <t>UMAPS</t>
  </si>
  <si>
    <t>UNIDADES MÉDICAS DE ATENCIÓN PRIMARIA A LA SALUD (UMAPS)</t>
  </si>
  <si>
    <t>PROLONGACIÓN LA LUZ NÚM. 620, LOCALIDAD DE DUARTE, LEÓN, GTO.</t>
  </si>
  <si>
    <t>PROLONGACION LA MERCED NUMERO EXTERIOR: 1606 , COLONIA SANTA RITA</t>
  </si>
  <si>
    <t>TACAMBARO NUM. 201</t>
  </si>
  <si>
    <t>MA. DOLORES ZAPATA NUM. 504</t>
  </si>
  <si>
    <t>BOULEVARD JUAN ALONSO DE TORRES S/N PONIENTE</t>
  </si>
  <si>
    <t>J. MA. ROA BARCENAS NUM. 329</t>
  </si>
  <si>
    <t>ARTICULO 27 NUM. 101</t>
  </si>
  <si>
    <t>HALCON Y ORIOL S/N, COL. SAN SEBASTIAN</t>
  </si>
  <si>
    <t>AVENIDA VALLE USUMACINTA NUM. 101 BOULEVARD EPSILON</t>
  </si>
  <si>
    <t>AVENIDA EUROPA S/N CONTRAESQUINA DE LA IGLESIA</t>
  </si>
  <si>
    <t>AVENIDA VALLE DE FATIMA S/N</t>
  </si>
  <si>
    <t>DOMENICO IBAÑEZ DE ARQUICIA NUM. SN CLUB CINEGETICO DEL BAJIO</t>
  </si>
  <si>
    <t>AVENIDA AMBAR ESQUINA BALASTRA NUM. SN</t>
  </si>
  <si>
    <t>ANDADOR S/N</t>
  </si>
  <si>
    <t>MARTHA NUM. 104</t>
  </si>
  <si>
    <t>CALLE PASCAL KANT NUMERO EXTERIOR: 402 , FRACCIONAMIENTO CENTRO F</t>
  </si>
  <si>
    <t>MAR CARIBE NUM. 212</t>
  </si>
  <si>
    <t>AVENIDA DE LAS LIEBRES NUM. 402</t>
  </si>
  <si>
    <t>CALLE PRINCIPAL NUMERO EXTERIOR: SN, COLONIA SAN JUAN DE ABAJO, C</t>
  </si>
  <si>
    <t>MANTO SAGRADO NUM. 232</t>
  </si>
  <si>
    <t>FRANCISCO JAVIER CLAVIJERO NUM. 312</t>
  </si>
  <si>
    <t>AVENIDA JOYAS DE CASTILLA NUM. SN -B</t>
  </si>
  <si>
    <t>11DPR3499T - EVERARDO GOMEZ MENA</t>
  </si>
  <si>
    <t>MAR DE CORTEZ S/N</t>
  </si>
  <si>
    <t>AVENIDA SATURNO NUMERO EXTERIOR: 1601 , COLONIA LOS ANGELES, CODI</t>
  </si>
  <si>
    <t>CALLE PARAISO REAL NUMERO EXTERIOR: SN, PUEBLO SAN NICOLAS DE LOS</t>
  </si>
  <si>
    <t>AVENIDA PASEO DE CAMELINAS NUMERO EXTERIOR: 404 , FRACCIONAMIENTO</t>
  </si>
  <si>
    <t>JOSEFINA CAMARENA NUM. 301</t>
  </si>
  <si>
    <t>CALLE CRUZ DE PALMA NUMERO EXTERIOR: 105 , EJIDO LA JOYA, CODIGO</t>
  </si>
  <si>
    <t>CALLE JEREZ DE FORMENTERA NUMERO EXTERIOR: 202 , COLONIA JARDINES</t>
  </si>
  <si>
    <t>CALLE SAN JOSE ACATEMPA NUMERO EXTERIOR: 302 , COLONIA REFUGIO DE</t>
  </si>
  <si>
    <t>CALLE FELIX ROMERO NUMERO EXTERIOR: 406 , COLONIA PERIODISTAS MEX</t>
  </si>
  <si>
    <t>NUEVA GALICIA S/N A UN COSTADO DE LA TELESECUNDARIA 796</t>
  </si>
  <si>
    <t>SIERRA DE SAN PEDRO NUM. 127</t>
  </si>
  <si>
    <t>AVENIDA LAS VILLAS NUMERO EXTERIOR: 115 , COLONIA AMPLIACION SAN</t>
  </si>
  <si>
    <t>DE LA LIRA NUM. 128</t>
  </si>
  <si>
    <t>BOULEVARD MARIANO LEAL NUM. 701</t>
  </si>
  <si>
    <t>MIGUEL BARCELO S/ FRACC. VILLAS</t>
  </si>
  <si>
    <t>CALLE DE LA MISERICORDIA NUMERO EXTERIOR: 104 , COLONIA LA GLORIA</t>
  </si>
  <si>
    <t>BOULEVARD TIMOTEO LOZANO NUM. 1004</t>
  </si>
  <si>
    <t>FRACCIONAMIENTO TERESITA VALADEZ NUM. SN CARRETERA LEON-LAS JOYAS</t>
  </si>
  <si>
    <t>CALLE KIRUNA NUMERO EXTERIOR: 417 , FRACCIONAMIENTO AGUA AZUL, CO</t>
  </si>
  <si>
    <t>VALLE DEL, VITRAL NUM. 104 VALLE DORADO</t>
  </si>
  <si>
    <t>CALLE ALTAR DE SAN JUAN NUMERO EXTERIOR: 206 , FRACCIONAMIENTO VI</t>
  </si>
  <si>
    <t>BOULEVARD ADOLFO LOPEZ MATEOS S/N</t>
  </si>
  <si>
    <t>CHOLULA NUM. 603</t>
  </si>
  <si>
    <t>PAPAYA NUM. SN</t>
  </si>
  <si>
    <t>BOULEVARD BOULEVAR MARIANO ESCOBEDO NUM. 5602 Y MA. ESTHER V. S/N</t>
  </si>
  <si>
    <t>FAISAN Y COLIBRI S/N</t>
  </si>
  <si>
    <t>VOLCAN DEL JORULLO NUM. 1308</t>
  </si>
  <si>
    <t>BALCON DE LOS PARDILLOS NUM. SN</t>
  </si>
  <si>
    <t>SANTA LOURDES NUM. 500</t>
  </si>
  <si>
    <t>INDEPENDENCIA VIAS DEL FERROCARRIL</t>
  </si>
  <si>
    <t>AVENIDA MOLINO DE INDEPENDENCIA NUMERO EXTERIOR: SN, FRACCIONAMIE</t>
  </si>
  <si>
    <t>BOULEVARD PASCAL KANT NUMERO EXTERIOR: SN, FRACCIONAMIENTO JOYAS</t>
  </si>
  <si>
    <t>AVENIDA VALLE DE LA LUZ S/N</t>
  </si>
  <si>
    <t>MANUEL M. MORENO NUM. 306-B</t>
  </si>
  <si>
    <t>VILLA DE SAN LUIS S/N</t>
  </si>
  <si>
    <t>CALLE ANDADOR CAJA MARCA NUMERO EXTERIOR: 100 , COLONIA POPULAR I</t>
  </si>
  <si>
    <t>FRANCISCANOS NUM. 230</t>
  </si>
  <si>
    <t>CALLE CONSTANZA NUMERO EXTERIOR: 201 , COLONIA VIBAR, CODIGO POST</t>
  </si>
  <si>
    <t>BALCON DE LOS PARDILLOS NUM. 112 FRENTE A CONVIVE</t>
  </si>
  <si>
    <t>CALLE NARANJA NUMERO EXTERIOR: 103 , COLONIA LOS LIMONES, CODIGO</t>
  </si>
  <si>
    <t>CALLE ASTURIAS NUMERO EXTERIOR: 1801 , COLONIA PILETAS II, CODIGO</t>
  </si>
  <si>
    <t>YAQUIS NUM. 404</t>
  </si>
  <si>
    <t>CALLE RIO GANGES NUMERO EXTERIOR: SN, COLONIA LOMAS VISTA HERMOSA</t>
  </si>
  <si>
    <t>ANDADOR DIRIGENTES NUM. 302</t>
  </si>
  <si>
    <t>BOULEVARD CAMPECHE NUMERO EXTERIOR: 2001 , COLONIA CHAPALITA, COD</t>
  </si>
  <si>
    <t>LOS ANGELES NUM. 102</t>
  </si>
  <si>
    <t>AVENIDA PASEO DE LAS GAVIOTAS NUM. 104</t>
  </si>
  <si>
    <t>CUMBRES ESQ. RISCO NUM. 507 PRADERA</t>
  </si>
  <si>
    <t>CALLE LILA NUMERO EXTERIOR: 120 , CONJUNTO HABITACIONAL VILLA DE</t>
  </si>
  <si>
    <t>VALLE MESOREA NUM. 501</t>
  </si>
  <si>
    <t>CIRCUITO ANTONIO VELAZQUEZ S/N</t>
  </si>
  <si>
    <t>ANDADOR SUPERACION NUM. 220</t>
  </si>
  <si>
    <t>CALLE CAMPOS OTOÑALES NUMERO EXTERIOR: 203 , COLONIA AGUA AZUL, C</t>
  </si>
  <si>
    <t>BOULEVARD MARIANO ESCOBEDO NUM. 6804 PONIENTE</t>
  </si>
  <si>
    <t>ANCHA S/N BOULEVARD PROLONGACION LA LUZ</t>
  </si>
  <si>
    <t>ARENA NORTE NUM. 311</t>
  </si>
  <si>
    <t>PAJARO CARPINTERO S/N BOULEVARD TIMOTEO LOZANO</t>
  </si>
  <si>
    <t>26 DE AGOSTO NUM. 1003</t>
  </si>
  <si>
    <t>CALLE BENITO JUAREZ NUMERO EXTERIOR: 231 , COLONIA CENTRO, CODIGO</t>
  </si>
  <si>
    <t>BOULEVARD VENUSTIANO CARRANZA NUMERO EXTERIOR: 214 , COLONIA SAN</t>
  </si>
  <si>
    <t>HONDA DE SAN MIGUEL NUM. 1002</t>
  </si>
  <si>
    <t>AVENIDA MIGUEL ALEMAN NUMERO EXTERIOR: 202 , COLONIA CENTRO, CODI</t>
  </si>
  <si>
    <t>TRES NUM. 502</t>
  </si>
  <si>
    <t>EJIDO PIRUL CHINO S/N LEÓN, GTO.</t>
  </si>
  <si>
    <t>AQUILES SERDAN NUM. 124</t>
  </si>
  <si>
    <t>BAHIA PUERTO PRINCIPE S/N</t>
  </si>
  <si>
    <t>CALLE EMILIANO ZAPATA NUMERO EXTERIOR: 307 , COLONIA CENTRO, CODI</t>
  </si>
  <si>
    <t>CANADA NUM. 303</t>
  </si>
  <si>
    <t>CAMPECHE Y PERU NUM. SN</t>
  </si>
  <si>
    <t>27 DE SEPTIEMBRE NUM. 625</t>
  </si>
  <si>
    <t>OMICRON NUM. 1150</t>
  </si>
  <si>
    <t>CAMPANARIO NUM. 159</t>
  </si>
  <si>
    <t>ALICIA S/N</t>
  </si>
  <si>
    <t>BOULEVARD LOMA DORADA NUM. 104</t>
  </si>
  <si>
    <t>ESTAMBUL NUM. 718</t>
  </si>
  <si>
    <t>MADRE EVA NUM. 210</t>
  </si>
  <si>
    <t>ANDADOR EL DESPALME NUM. 101</t>
  </si>
  <si>
    <t>GUTY CARDENAS NUM. 1504</t>
  </si>
  <si>
    <t>AVENIDA CONTINENTAL Y EUROPA S/N</t>
  </si>
  <si>
    <t>VOLCAN DE JORULLO NUM. 1601</t>
  </si>
  <si>
    <t>CALLE FELIPE MARTINEZ DE ZAVALA NUMERO EXTERIOR: 1107 , COLONIA A</t>
  </si>
  <si>
    <t>FRANCISCANOS S/N CARRETERA LEON-SILAO</t>
  </si>
  <si>
    <t>SANTA OLIVIA NUM. 302</t>
  </si>
  <si>
    <t>PIRAMIDE ESCALONADA S/N</t>
  </si>
  <si>
    <t>PAZ MUNDIAL SUR NUM. 102</t>
  </si>
  <si>
    <t>CALLE AMIANTO NUMERO EXTERIOR: SN, COLONIA RIZOS DEL SAUCILLO, CO</t>
  </si>
  <si>
    <t>BOULEVARD CALIOPE NUM. 3101</t>
  </si>
  <si>
    <t>GANIMIDES NUM. SN</t>
  </si>
  <si>
    <t>AVENIDA VEREDAS DE CAMELINAS NUM. SN</t>
  </si>
  <si>
    <t>CALLE OBSIDIANA NUMERO EXTERIOR: SN, COLONIA REAL DE LA JOYA, COD</t>
  </si>
  <si>
    <t>CALLE BALCON DE LOS PARADOS NUMERO EXTERIOR: 114 , FRACCIONAMIENT</t>
  </si>
  <si>
    <t>CALLE METIS NUMERO EXTERIOR: 315 , COLONIA ERMITA, CODIGO POSTAL</t>
  </si>
  <si>
    <t>BOULEVARD TORRE LEON NUMERO EXTERIOR: SN, FRACCIONAMIENTO PASEOS</t>
  </si>
  <si>
    <t>CALLE SANTA MADRE DE DIOS NUMERO EXTERIOR: 344 , FRACCIONAMIENTO</t>
  </si>
  <si>
    <t>SANTA GEMA Y MAR MEDITERRANEO</t>
  </si>
  <si>
    <t>SALVADOR VARGAS NUM. 202</t>
  </si>
  <si>
    <t>SATURNO NUM. 1401</t>
  </si>
  <si>
    <t>MA. JOAQUINA DE LA PORTILLA Y TORRES NUM. 402</t>
  </si>
  <si>
    <t>LAGUNA DE MEZTITLAN NUM. 215</t>
  </si>
  <si>
    <t>CALLE CUATRO NUM. 309</t>
  </si>
  <si>
    <t>SANTA ROSALIA NUM. 501</t>
  </si>
  <si>
    <t>BAYA</t>
  </si>
  <si>
    <t>CALLE OBELISCO NUMERO EXTERIOR: 105 , FRACCIONAMIENTO JARDINES DE</t>
  </si>
  <si>
    <t>ROBLES NUM. 202</t>
  </si>
  <si>
    <t>AVENIDA POTRERO NUMERO EXTERIOR: 110 -A, FRACCIONAMIENTO SAN JOS</t>
  </si>
  <si>
    <t>GAVIOTA NUM. 1000 CARRETERA LEON- DUARTE</t>
  </si>
  <si>
    <t>CALLE MARCEL NUMERO EXTERIOR: 509 , FRACCIONAMIENTO CENTRO FAMILI</t>
  </si>
  <si>
    <t>TIMOTEO LOZANO S/N</t>
  </si>
  <si>
    <t>16 DE JULIO S/N FRACCIONAMIENTO LOMA VERDE</t>
  </si>
  <si>
    <t>CALLE FLORES MAGON NUMERO EXTERIOR: 103 , EJIDO LA JOYA, CODIGO P</t>
  </si>
  <si>
    <t>FELIX ROMERO NUM. 543</t>
  </si>
  <si>
    <t>BOULEVARD OBRERO MUNDIAL NUMERO EXTERIOR: 202 , COLONIA SANTA RIT</t>
  </si>
  <si>
    <t>MADRE TIERRA NUM. 502 VALLE DE JEREZ SECCION II</t>
  </si>
  <si>
    <t>NUEVA GALICIA S/N</t>
  </si>
  <si>
    <t>MIGUEL HIDALGO LA RONCHA</t>
  </si>
  <si>
    <t>CALLE PRINCIPAL PASANDO LA VIA DEL FERROCARRIL</t>
  </si>
  <si>
    <t>ALDABA Y PURA SANGRE S/N</t>
  </si>
  <si>
    <t>BOULEVARD LOMA DORADA NUMERO EXTERIOR: 102 , FRACCIONAMIENTO PUER</t>
  </si>
  <si>
    <t>ESPARRAGO DE JEREZ S/N</t>
  </si>
  <si>
    <t>CALLE VILLA SIDNEY NUMERO EXTERIOR: SN, FRACCIONAMIENTO LAS VILLA</t>
  </si>
  <si>
    <t>CALLE SIGMA NUMERO EXTERIOR: 413 , COLONIA VALLE DORADO, CODIGO P</t>
  </si>
  <si>
    <t>CALLE TAJO DE SANTA ANA NUMERO EXTERIOR: SN, FRACCIONAMIENTO VILL</t>
  </si>
  <si>
    <t>BOULEVARD BRISA DE ESPAÑA NUMERO EXTERIOR: 101 , FRACCIONAMIENTO</t>
  </si>
  <si>
    <t>POTRERO DE TEPACA, # 501-A, DESARROLLO EL POTRERO, 37296</t>
  </si>
  <si>
    <t>CALLE LOMA DORADA NUMERO EXTERIOR: SN, FRACCIONAMIENTO LOMA DORAD</t>
  </si>
  <si>
    <t>BOULEVARD LOMA DORADA NUMERO EXTERIOR: SN, FRACCIONAMIENTO LOMA D</t>
  </si>
  <si>
    <t>CALLE MADRE AURORA NUMERO EXTERIOR: SN, COLONIA VILLAS SANTA TERE</t>
  </si>
  <si>
    <t>CALLE VISTA ALBATROS NUMERO EXTERIOR: SN, FRACCIONAMIENTO VISTA E</t>
  </si>
  <si>
    <t>UNIVERSIDAD TECNOLOGICA DE LEON</t>
  </si>
  <si>
    <t>BLVD UNIVERSIDAD TECNOLOGICA #225, COL SAN CARLOS, LEON GTO</t>
  </si>
  <si>
    <t>CALLE JARDIN DEL SOL NUMERO EXTERIOR: SN, FRACCIONAMIENTO JARDINE</t>
  </si>
  <si>
    <t>CALLE VISTA FRAGATA NUMERO EXTERIOR: SN, FRACCIONAMIENTO VISTA ES</t>
  </si>
  <si>
    <t>Blvd. Hilario Medina, Unidad Deportiva, 37237 León de los Aldama, Gto.</t>
  </si>
  <si>
    <t>CALLE JARDIN SAN ANGEL NUMERO EXTERIOR: SN, FRACCIONAMIENTO JARDI</t>
  </si>
  <si>
    <t>11DPR3955R - JORGE IBARGÜENGOITIA (11DJN4631A COMPARTE ESCRITURA)</t>
  </si>
  <si>
    <t>BOULEVARD BRISAS DEL CAMPESTRE NUMERO EXTERIOR: SN, FRACCIONAMIEN</t>
  </si>
  <si>
    <t>CALLE FRAGUA DE CALCIO NUMERO EXTERIOR: SN, FRACCIONAMIENTO PASEO</t>
  </si>
  <si>
    <t>CALLE MIRADOR DE LA JOYA NUMERO EXTERIOR: SN, FRACCIONAMIENTO LOM</t>
  </si>
  <si>
    <t>CALLE ANEMONA DEL JEREZ NUMERO EXTERIOR: SN, COLONIA SAN ISIDRO D</t>
  </si>
  <si>
    <t>CALLE OSWALDO MARTINOLI NUMERO EXTERIOR: SN, FRACCIONAMIENTO VILL</t>
  </si>
  <si>
    <t>CALLE AMBAR NUMERO EXTERIOR: 320 , FRACCIONAMIENTO VILLAS DE SAN</t>
  </si>
  <si>
    <t>CALLE IBAÑEZ DE ARQUICIAS</t>
  </si>
  <si>
    <t>11ECT0003J -BACHILLERATO BIVALENTE MILITARIZADO "BATALLÓN PRIMER LIGERO", PLANTEL LEÓN II</t>
  </si>
  <si>
    <t>BOULEVARD ATOTONILCO, NO. 1907</t>
  </si>
  <si>
    <t>11ECT0004I - BACHILLERATO BIVALENTE MILITARIZADO "BATALLÓN PRIMER LIGERO", PLANTEL LEÓN II</t>
  </si>
  <si>
    <t>BOULEVARD JOSÉ MARÍA MORELOS, NO. 5520</t>
  </si>
  <si>
    <t>CALLE VÍA CAMPOS OTOÑALES, NO. 103</t>
  </si>
  <si>
    <t>NUEVO COMIENZO</t>
  </si>
  <si>
    <t>SECRETARIA DEL NUEVO COMIENZO (OLT)</t>
  </si>
  <si>
    <t>BALCON DE LOS RUISEÑORES 208, COL. BALCONES DE LA JOYA</t>
  </si>
  <si>
    <t>PRIV. TECNOLOGICO S/N, INDUSTRIAL JULIAN DE OBREGON, 37290 LEÓN DE LOS ALDAMA, GTO.</t>
  </si>
  <si>
    <t>BLVD. SAN PEDRO ESQ. CRUXIFICCION 1757, PARQUES DEL SUR LEON</t>
  </si>
  <si>
    <t>BLVD. DELTA 1602 ESQ. AV OLIMPICA COL. AGUA AZUL</t>
  </si>
  <si>
    <t>BLYD. MIRADOR DE LA JOYA S/N FRACC.</t>
  </si>
  <si>
    <t>TESALIA 114, FRACC VALLE DELTA, LEÓN</t>
  </si>
  <si>
    <t>ESCUELA PRIMARIA FRANCISCO RAMIREZ MATA</t>
  </si>
  <si>
    <t>TELESECUNDARIA 6</t>
  </si>
  <si>
    <t>CALLE:ESTAMBUL N°. 720 COL. LOS ANGELES I</t>
  </si>
  <si>
    <t>CALLE:ARABIA Y TIBERIADES S/N COL. SAN FELIPE DE JESUS</t>
  </si>
  <si>
    <t>FORUM CULTURAL GUANAJUATO</t>
  </si>
  <si>
    <t>PROL. CALZADA DE LOS HEROES, 908, LA MARTINICA, 37500</t>
  </si>
  <si>
    <t>Carteros num 102 Col Fraccionamiento Santo Domingo, Leon de los Aldama</t>
  </si>
  <si>
    <t>INSTITUTO DE LA JUVENTUD DEL ESTADO DE GUANAJUATO</t>
  </si>
  <si>
    <t>FRAY MARTÍN DE VALENCIA #102 FRACCIONAMIENTO SANTO DOMINGO, LEÓN, CP 37557</t>
  </si>
  <si>
    <t>LOMA DORADA</t>
  </si>
  <si>
    <t>LOMA IMPERIAL, ESQ. LOMA DE LA ARBOLEDA S/N, COL. LOMA DORADA, LEON, GTO.</t>
  </si>
  <si>
    <t>NUEVO AMANECER</t>
  </si>
  <si>
    <t>BLVD. DELTA #3002,COL. NUEVO AMANECER, LEON, GTO.</t>
  </si>
  <si>
    <t>VALLE DE SAN JOSE</t>
  </si>
  <si>
    <t>CALLE VALLE DE FINALLEDO #100, COL. VALLE DE SAN JOSE, LEON, GTO.</t>
  </si>
  <si>
    <t>LOS CASTILLOS</t>
  </si>
  <si>
    <t>QUINTA REAL S/N ,COL. QUINTA LOS CASTILLOS, LEON, GTO.</t>
  </si>
  <si>
    <t>PRESITAS</t>
  </si>
  <si>
    <t>CALLE PRESA DEL RANCHITO #147, COL. PRESITAS DEL CONSUELO, LEON, GTO.</t>
  </si>
  <si>
    <t>SECRETARÍA DE FINANZAS (OLT)</t>
  </si>
  <si>
    <t>BLVD. DELTA, 201, FRACCIONES DE SANTA JULIA, 37290</t>
  </si>
  <si>
    <t>C. B. JUÁREZ, 210, CENTRO, 37000</t>
  </si>
  <si>
    <t>BLVD. SAN JUAN BOSCO 3068, CAÑADA DEL REFUGIO, 37000</t>
  </si>
  <si>
    <t>CALLE OAXACA 501, COLONIA ARBIDE, C.P. 37360</t>
  </si>
  <si>
    <t>BLVD. SAN JUAN BOSCO, 201, LOCAL 4-B, INDUSTRIAL, 37330</t>
  </si>
  <si>
    <t>BOULEVARD VENUSTIANO CARRANZA NO. 904 COL. LOS FRESNOS LEÓN - CP. 37000</t>
  </si>
  <si>
    <t>C, ETA, 315, INDUSTRIAL DELTA, 37545</t>
  </si>
  <si>
    <t>MÉRIDA 304-306, CONJUNTO ESTRELLA, 37260 LEÓN DE LOS ALDAMA, GTO.</t>
  </si>
  <si>
    <t>11ENL0001I - CENTRO DE ESTUDIOS SUPERIORES DE EDUCACIÓN ESPECIALIZADA, CESEE</t>
  </si>
  <si>
    <t>AV. DEL TECNOLÓGICO, INDUSTRIAL JULIAN DE OBREGON, ESQUINA DEL PESPUNTADOR, 37290 LEÓN, GTO.</t>
  </si>
  <si>
    <t>11MSU0037I - UNIVERSIDAD PEDAGÓGICA NACIONAL UNIDAD 113 LEÓN</t>
  </si>
  <si>
    <t>CALLE TLACOPAN 1002 COL. RINONADA DEL SUR C.P. 37536</t>
  </si>
  <si>
    <t>FRAY LUIS DE HERRERA S/N VILLA INSURGENTES LEON, GTO.</t>
  </si>
  <si>
    <t>CALLE VICENTE GONZÁLEZ DEL CASTILLO, NO. 438, LEÓN II</t>
  </si>
  <si>
    <t>CRUCIFIXION S/N JARDINES DE SANTA JULIA, LEON, GTO.</t>
  </si>
  <si>
    <t>PASCUAL HURTAZA, LEÓN I, LEON, GTO.</t>
  </si>
  <si>
    <t>11DPT0007K - PLANTEL CONALEP 203. LEÓN II</t>
  </si>
  <si>
    <t>CALLE OBELISCOS # 101, COLONIA JARDINES DE SAN PEDRO, C. P. 37288. LEÓN, GTO.</t>
  </si>
  <si>
    <t>AVE. MARQUES. S/N. COLONIA REAL PROVIDENCIA. C. P. 37234 LEÓN, GTO.</t>
  </si>
  <si>
    <t>HOSPITAL</t>
  </si>
  <si>
    <t>DE LA JUVENTUD - AV. DE LA JUVENTUD NO. 116, COL. JOLGUABER</t>
  </si>
  <si>
    <t>HOSPITAL GENERAL DE LEON</t>
  </si>
  <si>
    <t>20 DE ENERO -</t>
  </si>
  <si>
    <t>UMAPS LAS AMERICAS</t>
  </si>
  <si>
    <t>CHICAGO ESQUINA LOS ANGELES - CHICAGO ESQ. LOS ANGELES S/N</t>
  </si>
  <si>
    <t>UMAPS BARRIO DE GUADALUPE</t>
  </si>
  <si>
    <t>RAMOS GAMIÑO - RAMOS GAMIÑO 105</t>
  </si>
  <si>
    <t>FORUM CULTURAL GUANAJUATO JARDÍN 2</t>
  </si>
  <si>
    <t>UMAPS LINDA VISTA</t>
  </si>
  <si>
    <t>OCEANO INDICO - OCEANO INDICO 323</t>
  </si>
  <si>
    <t>UMAPS ORIENTAL</t>
  </si>
  <si>
    <t>REFUGIO - REFUGIO 486</t>
  </si>
  <si>
    <t>UMAPS EL PAISAJE</t>
  </si>
  <si>
    <t>SAN JULIAN - SAN JULIAN 105</t>
  </si>
  <si>
    <t>UMAPS LOS PINOS</t>
  </si>
  <si>
    <t>LAURELES - LAURELES 201</t>
  </si>
  <si>
    <t>UMAPS PISCINA</t>
  </si>
  <si>
    <t>SAN BALTAZAR - SAN BALTAZAR 107</t>
  </si>
  <si>
    <t>UMAPS SANTA RITA</t>
  </si>
  <si>
    <t>LA MERCED - PROLONGACIÓN LA MERCED 1239</t>
  </si>
  <si>
    <t>UMAPS CERRITO DE JEREZ</t>
  </si>
  <si>
    <t>VOLCAN DEL JORULLO - VOLCAN DEL JORULLO 407</t>
  </si>
  <si>
    <t>CAISES</t>
  </si>
  <si>
    <t>CAISES LOS LIMONES</t>
  </si>
  <si>
    <t>NARANJA - NARANJA 101</t>
  </si>
  <si>
    <t>UMAPS LA LUZ</t>
  </si>
  <si>
    <t>RIO SANTIAGO - RIO SANTIAGO 290</t>
  </si>
  <si>
    <t>UMAPS MARIA DOLORES</t>
  </si>
  <si>
    <t>SANTA SUSANA ESQUINA MAR MEDITERRANEO - SANTA SUSANA 124 ESQUINA MAR MEDITERRANEO</t>
  </si>
  <si>
    <t>CAISES SAN PEDRO DE LOS HERNANDEZ</t>
  </si>
  <si>
    <t>ANCHA - CALLE ANCHA 813 COL. SAN PEDRO DE LOS HERNÁNDEZ</t>
  </si>
  <si>
    <t>CAISES CHAPALITA</t>
  </si>
  <si>
    <t>LUIS GONZALEZ - LUIS GONZALEZ 103</t>
  </si>
  <si>
    <t>UMAPS LOMAS DE LA TRINIDAD</t>
  </si>
  <si>
    <t>LAGO SAN CRISTOBAL - LAGO SAN CRISTOBAL NO. 310</t>
  </si>
  <si>
    <t>SEVILLA ESQUINA VIZCAYA - SEVILLA 1203 ESQ VIZCAYA</t>
  </si>
  <si>
    <t>CAISES SAN MARCOS</t>
  </si>
  <si>
    <t>JORGE NEGRETE ESQUINA 21 DE MARZO - JORGE NEGRETE S/N ESQ. 21 DE MARZO</t>
  </si>
  <si>
    <t>UMAPS JACINTO LOPEZ</t>
  </si>
  <si>
    <t>JOSÉ MARIA DE LA TORRE - JOSÉ MARIA DE LA TORRE 10</t>
  </si>
  <si>
    <t>CAISES PILETAS SSA</t>
  </si>
  <si>
    <t>BRONCE - BRONCE 606</t>
  </si>
  <si>
    <t>CAISES VALLE DE SAN JOSE</t>
  </si>
  <si>
    <t>VALLE DE IRTICH ESQUINA MADRE TIERRA - VALLE DE IRTICH S/N ESQ. MADRE TIERRA</t>
  </si>
  <si>
    <t>Río Chapingo 214, San Miguel INFONAVIT, 37470 León de los Aldama, Gto.</t>
  </si>
  <si>
    <t>CAISES CASA BLANCA</t>
  </si>
  <si>
    <t>JOAQUÍN PARDAVE - JOAQUÍN PARDAVE 213</t>
  </si>
  <si>
    <t>FORUM CULTURAL GUANAJUATO JARDÍN 1</t>
  </si>
  <si>
    <t>UMAPS SOLEDAD DE LA JOYA</t>
  </si>
  <si>
    <t>SARTRE - SASTRE 601</t>
  </si>
  <si>
    <t>UMAPS LA ERMITA</t>
  </si>
  <si>
    <t>LACONIA ESQUINA HADES - LACONIA NO.201 ESQ. HADES</t>
  </si>
  <si>
    <t>UMAPS AMP SAN FRANCISCO</t>
  </si>
  <si>
    <t>ANDADOR FRAY RAMON Y FRAY ALBERTO - ANDADOR FRAY RAMON NO.114 Y FRAY ALBERTO AMP. SAN FCO DE ASIS</t>
  </si>
  <si>
    <t>UMAPS EL POTRERO</t>
  </si>
  <si>
    <t>ANDADOR BELGA -</t>
  </si>
  <si>
    <t>blvar. aristoteles con de las, Márquez, San Juan Joya, León de los Aldama, D.F.</t>
  </si>
  <si>
    <t>CAISES 10 DE MAYO</t>
  </si>
  <si>
    <t>MADRE AMALIA -</t>
  </si>
  <si>
    <t>UNEME</t>
  </si>
  <si>
    <t>UNEME CECOSAMA LEON II</t>
  </si>
  <si>
    <t>MARIANO LEAL - MARIANO LEAL NO.401</t>
  </si>
  <si>
    <t>UMAPS LIBERTAD</t>
  </si>
  <si>
    <t>PLAN DE GUADALUPE - PLAN DE GUADALUPE NO.105</t>
  </si>
  <si>
    <t>UMAPS BALCONES DE LA JOYA</t>
  </si>
  <si>
    <t>PRIVADA BALCÓN DE LOS RUISEÑORES - PRIV. BALCON DE LOS RUISEÑORES NO. 104, COL. BALCONES DE LA JOYA</t>
  </si>
  <si>
    <t>UMAPS LAS TROJES</t>
  </si>
  <si>
    <t>Álvaro Sánchez, Las Trojes, 37227 León de los Aldama, Gto.</t>
  </si>
  <si>
    <t>UNEME CAPA JOYA</t>
  </si>
  <si>
    <t>ERICK FROM - ERICK FROM NO. 602</t>
  </si>
  <si>
    <t>UNEME CAPA LEON II</t>
  </si>
  <si>
    <t>MARIANO ESCOBEDO - BOULEVARD MARIANO ESCOBEDO NO. 6804, COL. LEÓN II</t>
  </si>
  <si>
    <t>UNEME ENFERMEDADES CRONICAS LEON</t>
  </si>
  <si>
    <t>SIGMA - SIGMA 111, COL. FRACCIONAMIENTO DELTA</t>
  </si>
  <si>
    <t>JUAN ALONSO DE TORRES - BOULEVARD JUAN ALONSO DE TORRES NO. 4725, COL. SAN JOSE DEL POTRERO</t>
  </si>
  <si>
    <t>HOSPITAL GENERAL DE LEÓN</t>
  </si>
  <si>
    <t>PUENTE MILENIO - AUN LADO DEL CAMPUS DE LA SALUD DE LA UNIVERSIDAD DE GUANAJUATO.</t>
  </si>
  <si>
    <t>UMAPS SAN JOSE DE CEMENTOS</t>
  </si>
  <si>
    <t>TEXTILES - TEXTILES 322</t>
  </si>
  <si>
    <t>SANTA MARIA DE CEMENTOS</t>
  </si>
  <si>
    <t>OCEANO ATLANTICO - OCEANO ATLANTICO 413</t>
  </si>
  <si>
    <t>UMAPS SANTA ROSA DE LIMA</t>
  </si>
  <si>
    <t>SAN JOSÉ - SAN JOSÉ 301 COL. SANTA ROSA DE LIMA</t>
  </si>
  <si>
    <t>UMAPS SAN JOSE DEL CONSUELO</t>
  </si>
  <si>
    <t>MERCURIO Y PLATA - MERCURIO 505 Y PLATA</t>
  </si>
  <si>
    <t>UMAPS SAN NICOLAS</t>
  </si>
  <si>
    <t>HERMANOS ALDAMA - BLVD. HERMANOS ALDAMA 1123-D</t>
  </si>
  <si>
    <t>UMAPS RIVERA DE LA PRESA</t>
  </si>
  <si>
    <t>PRESA DE CORRALEJO ESQUINA PRESA DE LA OLLA - PRESA DE CORRALEJO ESQ PRESA DE LA OLLA</t>
  </si>
  <si>
    <t>UMAPS VALLE DE SAN BERNARDO</t>
  </si>
  <si>
    <t>VALLE DE AGUA NUEVA - VALLE DE AGUA NUEVA 203</t>
  </si>
  <si>
    <t>UMAPS LOS CASTILLOS</t>
  </si>
  <si>
    <t>ESCORIAL ESQUINA GENERALITE - ESCORIAL ESQ. GENERALITE</t>
  </si>
  <si>
    <t>CENTRO DE SALUD</t>
  </si>
  <si>
    <t>LOMAS DE GUADALUPE</t>
  </si>
  <si>
    <t>APOSTOLES Y PROFETAS - APOSTOLES Y PROFETAS NO.90</t>
  </si>
  <si>
    <t>CAISES PALOMARES</t>
  </si>
  <si>
    <t>CERRO PRIETO ESQUINA CANDELARIA - CERRO PRIETO ESQ. CANDELARIA</t>
  </si>
  <si>
    <t>UMAPS SAN CARLOS DE ROMO</t>
  </si>
  <si>
    <t>HILARIO MEDINA ESQUINA ÁVILA CAMACHO - HILARIO MEDINA ESQ. ÁVILA CAMACHO</t>
  </si>
  <si>
    <t>CAISES FLORESTA</t>
  </si>
  <si>
    <t>PAKISTAN - PAKISTAN 404</t>
  </si>
  <si>
    <t>CAISES SAN FELIPE DE JESUS</t>
  </si>
  <si>
    <t>PERSIA - PERSIA 501 Y COL. OLIVOS S.FELIPE DE JES</t>
  </si>
  <si>
    <t>UMAPS LOMAS DE ECHEVESTE</t>
  </si>
  <si>
    <t>BISONTE 26, LOMAS DE ECHEVESTE, 37208 LEÓN, GTO.</t>
  </si>
  <si>
    <t>UMAPS ARBOLEDAS DE LOS CASTILLOS</t>
  </si>
  <si>
    <t>CERRO DE LOS MILAGROS - CERRO DE LOS MILAGROS NO.345</t>
  </si>
  <si>
    <t>UMAPS 8 DE MARZO</t>
  </si>
  <si>
    <t>7 DE JULIO - CALLE 7 DE JULIO NO.132</t>
  </si>
  <si>
    <t>LABORATORIO</t>
  </si>
  <si>
    <t>C. BETA 208, INDUSTRIAL DELTA, 37545 LEÓN, GTO.</t>
  </si>
  <si>
    <t>VILLAS DE SAN NICOLAS</t>
  </si>
  <si>
    <t>BLVD. KAROL WOJTYLA #1202, COL. VILLAS DE SAN NICOLAS, LEON, GTO.</t>
  </si>
  <si>
    <t>BLVD. JUAN ALONSO DE TORRES PTE. 2001, LEON I, 37235 LEÓN, GTO.</t>
  </si>
  <si>
    <t>SAN MANUEL</t>
  </si>
  <si>
    <t>EMPERADOR 403 A, COL SAN MANUEL, LEON, GTO.</t>
  </si>
  <si>
    <t>11MSU0003S - INSTITUTO TECNOLOGICO DE LEON, CAMPUS II</t>
  </si>
  <si>
    <t>BOULEVARD ALONSO DE TORRES NUM. 3542</t>
  </si>
  <si>
    <t>DE LAS MARGARITAS 109, JARDINES DE ECHEVESTE, LEON, GTO.</t>
  </si>
  <si>
    <t>CALLE VALLE DEL PASILLO</t>
  </si>
  <si>
    <t>NINGUNO SANTA REBECA, NO. 501</t>
  </si>
  <si>
    <t>CALLE HÉROES DE LA INDEPENDENCIA, NO. 2306</t>
  </si>
  <si>
    <t>CALLE TACANA, NO. 717</t>
  </si>
  <si>
    <t>CALLE FROMM, NO. 503</t>
  </si>
  <si>
    <t>AVENIDA 21 DE MARZO</t>
  </si>
  <si>
    <t>BOULEVARD CALCOPIRITA</t>
  </si>
  <si>
    <t>GAMMA 211, INDUSTRIAL DELTA, LEÓN, GTO.</t>
  </si>
  <si>
    <t>OMEGA 201, INDUSTRIAL DELTA, LEÓN, GTO.</t>
  </si>
  <si>
    <t>OMEGA 204, INDUSTRIAL DELTA, LEÓN, GTO.</t>
  </si>
  <si>
    <t>LOMA DEL BOSQUE 115, LOMAS DEL CAMPESTRE, 37150 LEÓN, GTO.</t>
  </si>
  <si>
    <t>BLVD. JUAN JOSÉ TORRES LANDA, 3201, COL. JARDINES DE JEREZ, LEÓN,37530</t>
  </si>
  <si>
    <t>BLVD. ADOLFO LÓPEZ MATEOS 223-A-PONIENTE, CENTRO, 37000 LEÓN, GTO.</t>
  </si>
  <si>
    <t>CALLE ARAUCARIA, NO. 218</t>
  </si>
  <si>
    <t>CALLE DEL DORADO, NO. 316</t>
  </si>
  <si>
    <t>CALLE NUEVA ORLEANS, NO. 312</t>
  </si>
  <si>
    <t>BOULEVARD OBRERO MUNDIAL</t>
  </si>
  <si>
    <t>CALLE PEDRO DE CATANIA, NO. 202</t>
  </si>
  <si>
    <t>11ETV0039M - TELESECUNDARIA NO 10</t>
  </si>
  <si>
    <t>Nicolas Calvo y Felix Ma Zuloaga num 700, colonia Presidentes, Leon de los aldama</t>
  </si>
  <si>
    <t>Visita</t>
  </si>
  <si>
    <t>Liga</t>
  </si>
  <si>
    <t>Fecha de rev</t>
  </si>
  <si>
    <t>Conexión fácil</t>
  </si>
  <si>
    <t>Youtube</t>
  </si>
  <si>
    <t>Maps</t>
  </si>
  <si>
    <t>Navegador</t>
  </si>
  <si>
    <t>Nav Constante</t>
  </si>
  <si>
    <t>Bajada</t>
  </si>
  <si>
    <t>Subida</t>
  </si>
  <si>
    <t>Observaciones</t>
  </si>
  <si>
    <t>no</t>
  </si>
  <si>
    <t>No se pudo realizar el test de velocidad ya que la conexión es inestable, puede deberse a que el acces point está lejos de la calle, y no se nos permitió ingresar al plantel</t>
  </si>
  <si>
    <t>La conexión es intermitente, puede deberse a que el acces point está lejos de la calle y no se nos permitió el ingreso al plantel</t>
  </si>
  <si>
    <t>La conexión es intermitente y tiene pocos megas de bajada, puede deberse a que el acces point está lejos de la calle y no se nos permitió el ingreso al plantel</t>
  </si>
  <si>
    <t>No se conecta de manera automática, tiene muy pocos megas de subida</t>
  </si>
  <si>
    <t>La señal es muy débil, tiene un rango de 5mts aproximadamente, ya lo han reportado</t>
  </si>
  <si>
    <t>En este sitio no se pudo realizar la conexión puede deberse a que el lugar es muy grande y la señal no llega muy bien a la calle, no se nos permitió el acceso</t>
  </si>
  <si>
    <t>Aps</t>
  </si>
  <si>
    <t>Sitio</t>
  </si>
  <si>
    <t>Tipo</t>
  </si>
  <si>
    <t>La conexión fue rápida sin embargo hay muchos cortes al momento de navegar, se interrumpio la conexión en diversas ocasiones</t>
  </si>
  <si>
    <t>El servicio es muy inestable a pesar de estar cerca del acces point, tiene buen ancho de banda</t>
  </si>
  <si>
    <t>La conexión fue rápida pero presentó pequeños cortes</t>
  </si>
  <si>
    <t>Hay mucha interrupción en la navegación</t>
  </si>
  <si>
    <t>El Director de la institución comenta que el servicio se interrumpe demasiado, hay mucha población y no es suficiente, puede deberse a la cantidad de dispositivos que permiten los acces point puede que se resuelva aumentando la cantidad o en su defecto agregando otro acces point</t>
  </si>
  <si>
    <t>Se logró la conexión y la navegación pero se mostró lenta al momento de resolver las peticiones</t>
  </si>
  <si>
    <t>Hubo intermitencia en la navegación, se interrumpía mucho la conexión</t>
  </si>
  <si>
    <t>La conexión fue rápida y constante, la navegación fue fluida, tiene buena señal</t>
  </si>
  <si>
    <t>Facebook</t>
  </si>
  <si>
    <t>Supervisor</t>
  </si>
  <si>
    <t>José Mosqueda</t>
  </si>
  <si>
    <t>Tipo de conexión</t>
  </si>
  <si>
    <t>Fibra Óptica</t>
  </si>
  <si>
    <t>Rafael Amaral</t>
  </si>
  <si>
    <t>No cuenta con servicio a pesar de estar cerca el Acces Point no se recibe ningunna señal, pareciera estar apagado</t>
  </si>
  <si>
    <t>La conexión fue rápida, presentó intermitencia, tiene buena señal pero es bajo el ancho de banda</t>
  </si>
  <si>
    <t>La conexión fue rápida y constante, la navegación fue fluida, la señal es baja al igual que el ancho de banda esto puede deberse a que el Acces Point está algo retirado y no se nos permitió el acceso</t>
  </si>
  <si>
    <t>La conexión fue rápida pero presento cortes en la navegación aún cuando el ancho de banda es alto</t>
  </si>
  <si>
    <t>La conexión fue rápida pero presento cortes en la navegación, no tiene buena señal nos tuvimos que acercar a 5mts</t>
  </si>
  <si>
    <t>La conexión fue rápida hubo un pequeño lapso que no mostró de manera correcta el Youtube pero lo demás fue fluido, tiene buena señal</t>
  </si>
  <si>
    <t>La conexión es muy intermitente, no permitió realizar el test de velocidad puede deberse a la lejanía del Acces Ponit y no se nos permitió el ingreso a las instalaciones</t>
  </si>
  <si>
    <t>La conexión fue rápida y constante, la navegación fue fluida, la señal es débil puede deberse a la lejanía del Acces Point pero no se nos permitio el ingreso al plantel</t>
  </si>
  <si>
    <t>No se puede completar la revisión del sitio debido a la intermitencia puede deberse a la lejanía del Acces Point no se nos permitio el ingreso al plantel</t>
  </si>
  <si>
    <t>En este sitio no hay servicio, tampoco en las oficinas del ISSEG y tampoco en la farmacia, se revisa las inmediaciones y no se visualiza placa distintiva, se pregunta a guardia de seguridad y comenta que nunca ha habido servicio de internet libre para la gente</t>
  </si>
  <si>
    <t>La conexión fue rápida y constante, la navegación fue fluida, no se observan anomalías, tiene buena señal</t>
  </si>
  <si>
    <t>La conexión fue rápida y constante, la navegación fue fluida, no se observan anomalías, tiene buena señal, el ancho de banda es bajo sobre todo en la descarga</t>
  </si>
  <si>
    <t>La conexión fue rápida y constante, la navegación fue fluida, no se observan anomalías, tiene buena señal pero es bajo el ancho de banda</t>
  </si>
  <si>
    <t>La conexión fue rápida y constante, la navegación fue fluida, no se observan anomalías, tiene buena señal solo que presentó perdida de paquetes puede deberse a la lejanía del Acces Point y no se nos permitio el ingreso al plantel</t>
  </si>
  <si>
    <t>La conexión fue rápida y constante, la navegación fue fluida, no se observan anomalías, tiene buena señal, solo cargó la página web algo lento, lo demás sin problema.</t>
  </si>
  <si>
    <t>La conexión fue rápida y constante, la navegación fue fluida, no se observan anomalías, tiene buena señal aunque un poco bajo el ancho de banda</t>
  </si>
  <si>
    <t>La conexión es intermitente, no se pudo realizar el test de velocidad puede deberse a la lejanía del Acces Point, no se nos permitio ingresar al plantel</t>
  </si>
  <si>
    <t>Calificación</t>
  </si>
  <si>
    <t>COLONIA SANTA FE</t>
  </si>
  <si>
    <t>COLONIA SAN SEBASTIAN</t>
  </si>
  <si>
    <t>COLONIA VILLA DE LAS FLORES</t>
  </si>
  <si>
    <t>COLONIA EL LUCERO</t>
  </si>
  <si>
    <t>COLONIA LOS ANGELES</t>
  </si>
  <si>
    <t>COLONIA BALCONES DE LA JOYA</t>
  </si>
  <si>
    <t>COLONIA LEÓN I</t>
  </si>
  <si>
    <t>COLONIA ECHEVESTE 2000</t>
  </si>
  <si>
    <t>COLONIA HACIENDA ECHEVESTE</t>
  </si>
  <si>
    <t>COLONIA HIDALGO</t>
  </si>
  <si>
    <t>COLONIA LOMAS DE LAS HILAMAS</t>
  </si>
  <si>
    <t>COLONIA SAN NICOLAS</t>
  </si>
  <si>
    <t>COLONIA VALLE DE SEÑORA</t>
  </si>
  <si>
    <t>COLONIA LA MARTINICA</t>
  </si>
  <si>
    <t>COLONIA AZTECAS</t>
  </si>
  <si>
    <t>COLONIA PANORAMA</t>
  </si>
  <si>
    <t>COLONIA ORIENTAL</t>
  </si>
  <si>
    <t>COLONIA PORTALES DE SAN SEBASTIAN</t>
  </si>
  <si>
    <t>COLONIA CHAPALITA</t>
  </si>
  <si>
    <t>COLONIA PILETAS SEGUNDA SECCION</t>
  </si>
  <si>
    <t>COLONIA JARDIN DE JEREZ SEGUNDA SECCION</t>
  </si>
  <si>
    <t>COLONIA LOMAS DE LOS OLIVOS</t>
  </si>
  <si>
    <t>COLONIA LEON II</t>
  </si>
  <si>
    <t>COLONIA LOMAS DE JEREZ</t>
  </si>
  <si>
    <t>COLONIA VALLE VERDE</t>
  </si>
  <si>
    <t>COLONIA ESPAÑA</t>
  </si>
  <si>
    <t>COLONIA ESPAÑITA</t>
  </si>
  <si>
    <t>COLONIA FUTURAMA MONTERREY</t>
  </si>
  <si>
    <t>COLONIA AZTECA</t>
  </si>
  <si>
    <t>COLONIA KENNEDY</t>
  </si>
  <si>
    <t>COLONIA JARDINES DEL ORIRNTE</t>
  </si>
  <si>
    <t>COLONIA CHULAVISTA</t>
  </si>
  <si>
    <t>COLONIA VISTA HERMOSA SUR</t>
  </si>
  <si>
    <t>COLONIA LAS AMERICAS</t>
  </si>
  <si>
    <t>COLONIA SAN JUAN BOSCO</t>
  </si>
  <si>
    <t>COLONIA SANTA RITA DE LOS NARANJOS</t>
  </si>
  <si>
    <t>COLONIA ARBOLEDAS</t>
  </si>
  <si>
    <t>COLONIA LOMAS DE LA TRINIDAD</t>
  </si>
  <si>
    <t>COLONIA JESUS DE NAZARET</t>
  </si>
  <si>
    <t>COLONIA PROLONGACIÓN JUÁREZ</t>
  </si>
  <si>
    <t>COLONIA CUMBRES DE LA PISCINA</t>
  </si>
  <si>
    <t>COLONIA CERRITO DE JEREZ</t>
  </si>
  <si>
    <t>COLONIA SAN CARLOS LA ROCHA</t>
  </si>
  <si>
    <t>COLONIA VILLAS DE SAN NICOLAS</t>
  </si>
  <si>
    <t>COLONIA SATELITE</t>
  </si>
  <si>
    <t>COLONIA BARRIO GUADALUPE</t>
  </si>
  <si>
    <t>COLONIA PERIODISTAS DE MEXICO</t>
  </si>
  <si>
    <t>COLONIA MORELOS</t>
  </si>
  <si>
    <t>COLONIA LIBERTAD</t>
  </si>
  <si>
    <t>COLONIA LAS TROJES LEON DE LOS ALDAMA</t>
  </si>
  <si>
    <t>COLONIA SAN PEDRO DE LOS HERNANDEZ</t>
  </si>
  <si>
    <t>COLONIA JARDINES DE JEREZ 1ERA SECCION</t>
  </si>
  <si>
    <t>COLONIA SAN JOSE EL ALTO</t>
  </si>
  <si>
    <t>COLONIA LAS HILAMAS</t>
  </si>
  <si>
    <t>COLONIA LAS PALMAS</t>
  </si>
  <si>
    <t>COLONIA RINCON DE LA FLORIDA</t>
  </si>
  <si>
    <t xml:space="preserve">COLONIA INFONAVIT GRANADA </t>
  </si>
  <si>
    <t>COLONIA LA SOLEDAD</t>
  </si>
  <si>
    <t xml:space="preserve">COMUNIDAD LA JOYA </t>
  </si>
  <si>
    <t>COLONIA SAN ISIDRO</t>
  </si>
  <si>
    <t>COLONIA MIRADOR CAMPESTRE</t>
  </si>
  <si>
    <t>COLONIA VIBAR</t>
  </si>
  <si>
    <t>COLONIA REAL DE LA JOYA</t>
  </si>
  <si>
    <t>COLONIA ARBIDE</t>
  </si>
  <si>
    <t>COLONIA DELTA DE JEREZ</t>
  </si>
  <si>
    <t>COLONIA GRANJENO IVEG</t>
  </si>
  <si>
    <t>COLONIA LA ERMITA</t>
  </si>
  <si>
    <t>COLONIA LA MOREÑA</t>
  </si>
  <si>
    <t>COLONIA AMPLIACION SAN FRANCISCO</t>
  </si>
  <si>
    <t>COLONIA DELTA 2000</t>
  </si>
  <si>
    <t>COLONIA JARDINES DE JEREZ 1RA. SECCION</t>
  </si>
  <si>
    <t>COLONIA HEROES DE CHAPULTEPEC</t>
  </si>
  <si>
    <t>COLONIA LINDAVISTA</t>
  </si>
  <si>
    <t>COLONIA PLAZA DE TOROS</t>
  </si>
  <si>
    <t>COLONIA LAS ARBOLEDAS</t>
  </si>
  <si>
    <t>COLONIA LOMAS DE ARBIDE</t>
  </si>
  <si>
    <t>COLONIA BUGAMBILIAS</t>
  </si>
  <si>
    <t>COLONIA LOS OLIVOS</t>
  </si>
  <si>
    <t>COLONIA INDUSTRIAL JUAREZ</t>
  </si>
  <si>
    <t>COLONIA PARQUE MANZANARES</t>
  </si>
  <si>
    <t>COLONIA PONIENTE LOMA BONITA</t>
  </si>
  <si>
    <t>COLONIA VISTA HERMOSA</t>
  </si>
  <si>
    <t>COLONIA LAS AMALIAS</t>
  </si>
  <si>
    <t>COLONIA PEÑITAS</t>
  </si>
  <si>
    <t>COLONIA SAN MARCOS</t>
  </si>
  <si>
    <t>COLONIA LAS PILETAS</t>
  </si>
  <si>
    <t>COLONIA SAN ANATONIO</t>
  </si>
  <si>
    <t>COLONIA JARDINES DEL ORIENTE</t>
  </si>
  <si>
    <t>COLONIA LA BRISA</t>
  </si>
  <si>
    <t>COLONIA JARDINES DE SAN JUAN</t>
  </si>
  <si>
    <t>COLONIA INDUSTRIAL (HAB.)</t>
  </si>
  <si>
    <t>COMUNIDAD SAN JUAN DE ABAJO</t>
  </si>
  <si>
    <t>COLONIA JARDINES DEL MORAL</t>
  </si>
  <si>
    <t>COLONIA SANTA RITA</t>
  </si>
  <si>
    <t>COLONIA OBSERVATORIO II</t>
  </si>
  <si>
    <t>COLONIA OBRERA</t>
  </si>
  <si>
    <t>COLONIA EL GRANJENO PLUS</t>
  </si>
  <si>
    <t>COLONIA LAURELES DE LA FLORIDA</t>
  </si>
  <si>
    <t>COLONIA REAL PROVIDENCIA II</t>
  </si>
  <si>
    <t>COLONIA LOS LIMONES</t>
  </si>
  <si>
    <t>COLONIA CASA BLANCA</t>
  </si>
  <si>
    <t>COLONIA INDUSTRIAL</t>
  </si>
  <si>
    <t>COLONIA LA RESERVA</t>
  </si>
  <si>
    <t>COLONIA SAN CARLOS</t>
  </si>
  <si>
    <t>COLONIA PILETAS</t>
  </si>
  <si>
    <t>COLONIA LAS TORRES</t>
  </si>
  <si>
    <t>COLONIA PONIENTE PILETAS IV SECCION</t>
  </si>
  <si>
    <t>COLONIA PERIODISTAS MEXICANOS</t>
  </si>
  <si>
    <t>COLONIA JARDINES DE SAN SEBASTIAN</t>
  </si>
  <si>
    <t>COLONIA BOULEVARD EPSILON VALLE DORADO</t>
  </si>
  <si>
    <t>COLONIA LA NORIA</t>
  </si>
  <si>
    <t>COLONIA VALLE DE LA LUZ</t>
  </si>
  <si>
    <t>COLONIA VILLAS DE SAN NICOLAS II</t>
  </si>
  <si>
    <t>COLONIA LAS MANDARINAS</t>
  </si>
  <si>
    <t>COLONIA LOMA BONITA</t>
  </si>
  <si>
    <t>COLONIA INFONAVIT GRANADA</t>
  </si>
  <si>
    <t>COLONIA JARDINES DE JEREZ II SECCION</t>
  </si>
  <si>
    <t>COLONIA SAN JUAN DE ABAJO</t>
  </si>
  <si>
    <t>COLONIA JESUS DE NAZARETH</t>
  </si>
  <si>
    <t>COLONIA JOYAS DE CASTILLA</t>
  </si>
  <si>
    <t>COLONIA INFONAVIT EL GRANJENO</t>
  </si>
  <si>
    <t>COLONIA PUEBLO SAN NICOLAS DE LOS GONZALEZ</t>
  </si>
  <si>
    <t>COLONIA RESIDENCIAL CAMELINAS</t>
  </si>
  <si>
    <t>COLONIA LA JOYA</t>
  </si>
  <si>
    <t>COLONIA JARDINES DE JEREZ II</t>
  </si>
  <si>
    <t>COLONIA REFUGIO DE SAN JOSE</t>
  </si>
  <si>
    <t>COLONIA HILAMAS 3RA. SECCION</t>
  </si>
  <si>
    <t>COLONIA LA GLORIA</t>
  </si>
  <si>
    <t>COLONIA SINARQUISTAS</t>
  </si>
  <si>
    <t>COLONIA VALLE DORADO</t>
  </si>
  <si>
    <t>COLONIA ZONA CENTRO</t>
  </si>
  <si>
    <t>COLONIACOLINA DE LA HACIENDA</t>
  </si>
  <si>
    <t>COLONIA LA LUZ</t>
  </si>
  <si>
    <t>COLONIA PASEOS DEL MOLINO</t>
  </si>
  <si>
    <t>COLONIA LOS LAURELES</t>
  </si>
  <si>
    <t>COLONIA VILLAS DE SAN LUIS</t>
  </si>
  <si>
    <t>COLONIA POPULAR INCA</t>
  </si>
  <si>
    <t>COLONIA FRANCISCO DE ASIS</t>
  </si>
  <si>
    <t>COLONIA PILETAS II</t>
  </si>
  <si>
    <t>COLONIA LAS FUENTES</t>
  </si>
  <si>
    <t>COLONIA LOMAS VISTA HERMOSA SUR</t>
  </si>
  <si>
    <t>COLONIA SAN ISIDRO 37530.</t>
  </si>
  <si>
    <t>COLONIACONJUNTO HABITACIONAL VILLA DE LAS FLORES</t>
  </si>
  <si>
    <t xml:space="preserve">COLONIA VALLE DE SAN JOSE </t>
  </si>
  <si>
    <t>COLONIA JOL GUA VER</t>
  </si>
  <si>
    <t>COLONIA SAN IGNACIO</t>
  </si>
  <si>
    <t>COLONIA SAN RAFAEL</t>
  </si>
  <si>
    <t>COLONIA FLORES MAGON</t>
  </si>
  <si>
    <t>COLONIA EL BARRIO</t>
  </si>
  <si>
    <t>COLONIA PASEOS DE LA CATELLANA</t>
  </si>
  <si>
    <t>COLONIA PUERTA DORADA</t>
  </si>
  <si>
    <t>COLONIA 10 DE MAYO</t>
  </si>
  <si>
    <t>COLONIA EL PAISAJE</t>
  </si>
  <si>
    <t>COLONIA PARQUE DE LA NORIA</t>
  </si>
  <si>
    <t>COLONIA AMPLIACION LEON I</t>
  </si>
  <si>
    <t>COLONIA SAN FRANCISCO DE ASIS</t>
  </si>
  <si>
    <t>COLONIA ANGELES Y MEDINA</t>
  </si>
  <si>
    <t>COLONIA JOLGUABER</t>
  </si>
  <si>
    <t>COLONIA RIZOS DEL SAUCILLO</t>
  </si>
  <si>
    <t>COLONIA LOMAS DEL MIRADOR</t>
  </si>
  <si>
    <t>COLONIA OBSERVATORIO</t>
  </si>
  <si>
    <t>COLONIA ERMITA</t>
  </si>
  <si>
    <t>COLONIA PASEOS</t>
  </si>
  <si>
    <t>COLONIA MARIA DOLORES</t>
  </si>
  <si>
    <t>COLONIA SAN FELIPE DE JESUS</t>
  </si>
  <si>
    <t>COLONIA BUENA VISTA</t>
  </si>
  <si>
    <t>COLONIA LA FLORIDA</t>
  </si>
  <si>
    <t>COLONIA SAN JOSE DEL ALTO</t>
  </si>
  <si>
    <t>COLONIA LOS PINOS</t>
  </si>
  <si>
    <t>COLONIA SAN NICOLAS DE LOS GONZALEZ</t>
  </si>
  <si>
    <t>COLONIA VALLE DE SAN JOSE</t>
  </si>
  <si>
    <t>COLONIA EL CARMEN (C.T.M.)</t>
  </si>
  <si>
    <t>COLONIA ESPARRAGO DE JEREZ S/N</t>
  </si>
  <si>
    <t>COLONIA LAS VILLAS</t>
  </si>
  <si>
    <t>COLONIA DESARROLLO EL POTRERO</t>
  </si>
  <si>
    <t>COLONIA VILLAS SANTA TERESITA</t>
  </si>
  <si>
    <t>COLONIA VISTA ESMERALDA</t>
  </si>
  <si>
    <t>COLONIA UNIDAD DEPORTIVA</t>
  </si>
  <si>
    <t>COLONIA SAN ISIDRO DE JEREZ</t>
  </si>
  <si>
    <t>COLONIA ALBAZUL RESIDENCIAL</t>
  </si>
  <si>
    <t>COLONIA PARQUES DEL SUR</t>
  </si>
  <si>
    <t>COLONIA VALLE DELTA</t>
  </si>
  <si>
    <t>COLONIA KILLIAN</t>
  </si>
  <si>
    <t>COLONIA LEON I</t>
  </si>
  <si>
    <t>COLONIA SANTO DOMINGO</t>
  </si>
  <si>
    <t>COLONIA LOS CASTILLOS</t>
  </si>
  <si>
    <t>COLONIA PRESITAS DELCONSUELO</t>
  </si>
  <si>
    <t>COLONIA FRACCIONES DE SANTA JULIA</t>
  </si>
  <si>
    <t>COLONIA CAÑADA DEL REFUGIO</t>
  </si>
  <si>
    <t>COLONIA LOS FRESNOS LEÓN</t>
  </si>
  <si>
    <t>COLONIA INDUSTRIAL DELTA</t>
  </si>
  <si>
    <t>COLONIACONJUNTO ESTRELLA</t>
  </si>
  <si>
    <t>COLONIA VILLA INSURGENTES</t>
  </si>
  <si>
    <t>COLONIACONSTELACION</t>
  </si>
  <si>
    <t>COLONIA VILLAS DE SANTA JULIA</t>
  </si>
  <si>
    <t>COLONIA REAL PROVIDENCIA</t>
  </si>
  <si>
    <t>COLONIA OBREGÓN</t>
  </si>
  <si>
    <t>COLONIA LA PISCINA KILÓMETRO 3.5</t>
  </si>
  <si>
    <t>COLONIA STA MARÍA DEL GRANJENO</t>
  </si>
  <si>
    <t>COLONIA PILETAS I Y II</t>
  </si>
  <si>
    <t>COLONIA VALLE DE IRTICH S/N ESQ. MADRE TIERRA</t>
  </si>
  <si>
    <t>COLONIA SAN MIGUEL INFONAVIT</t>
  </si>
  <si>
    <t>COLONIA JOAQUÍN PARDAVE 213</t>
  </si>
  <si>
    <t>COLONIA SAN FRANCISCO AMPLIACIÓN</t>
  </si>
  <si>
    <t>COLONIA LAS TROJES</t>
  </si>
  <si>
    <t>COLONIA SAN JOSE DE CEMENTOS</t>
  </si>
  <si>
    <t>COLONIA SANTA MARIA DE CEMENTOS</t>
  </si>
  <si>
    <t>COLONIA SANTA ROSA DE LIMA</t>
  </si>
  <si>
    <t>COLONIA SAN JOSE DELCONSUELO</t>
  </si>
  <si>
    <t>COLONIA RIVERA DE LA PRESA</t>
  </si>
  <si>
    <t>COLONIA VALLE DE SAN BERNARDO</t>
  </si>
  <si>
    <t>COLONIA LOMAS DE GUADALUPE</t>
  </si>
  <si>
    <t>COLONIA PALOMARES</t>
  </si>
  <si>
    <t>COLONIA PRESIDENTES DE MEXICO</t>
  </si>
  <si>
    <t>COLONIA LOURDES</t>
  </si>
  <si>
    <t>COLONIA LOMAS DE ECHEVESTE</t>
  </si>
  <si>
    <t>COLONIA ARBOLEDAS DE LOS CASTILLOS II</t>
  </si>
  <si>
    <t>COLONIA 8 DE MARZO</t>
  </si>
  <si>
    <t>COLONIA SAN MANUEL</t>
  </si>
  <si>
    <t>COLONIA JARDINES DE ECHEVESTE</t>
  </si>
  <si>
    <t>COLONIA MISION DE LA LUZ</t>
  </si>
  <si>
    <t>COLONIA PILETAS IV</t>
  </si>
  <si>
    <t>COLONIA INDUSTRIAL DELTA LEÓN</t>
  </si>
  <si>
    <t>COLONIA LOMAS DEL CAMPESTRE</t>
  </si>
  <si>
    <t>COLONIA JARDINES DE JEREZ</t>
  </si>
  <si>
    <t>COLONIA VALLE DE JEREZ</t>
  </si>
  <si>
    <t>COLONIA CONVIVE</t>
  </si>
  <si>
    <t>COLONIA CONDOMINIO BUENOS AIRES</t>
  </si>
  <si>
    <t>COLONIA DUARTE</t>
  </si>
  <si>
    <t>Fibra óptica</t>
  </si>
  <si>
    <t>DEPORTIVA MUNICIPAL DE SILAO</t>
  </si>
  <si>
    <t>CALLE RAÚL BAILLERES ORIENTE 161.  ZONA CENTRO.  CÓDIGO POSTAL 36100.</t>
  </si>
  <si>
    <t>SILAO</t>
  </si>
  <si>
    <t>ECO PARQUE LOS EUCALIPTOS</t>
  </si>
  <si>
    <t>CAMPAMENTO DEL FERROCARRIL S/N. COLONIA  LA ESTRELLA. CÓDIGO POSTAL 36150.</t>
  </si>
  <si>
    <t>JARDIN PRINCIPAL SILAO</t>
  </si>
  <si>
    <t>CALLE PORTAL DE VICTORIA Y 5 DE MAYO. COLONIA ZONA CENTRO. CÓDIGO POSTAL 36100.</t>
  </si>
  <si>
    <t xml:space="preserve"> COLONIA ZONA CENTRO</t>
  </si>
  <si>
    <t>MERCADO VICTORIA</t>
  </si>
  <si>
    <t>CALLE IGNACIO ALLENDE Y PINO SUAREZ. ZONA CENTRO. CÓDIGO POSTAL 36100.</t>
  </si>
  <si>
    <t>PARQUE LA ALAMEDA</t>
  </si>
  <si>
    <t>CALLE ALAMEDA S/N.  COLONIA ESTACIÓN DE FERROCARRIL. CÓDIGO POSTAL 36100.</t>
  </si>
  <si>
    <t>CALLE CAMPAMENTO DEL FERROCARRIL S/N. COLONIA  LA ESTRELLA. CÓDIGO POSTAL 36150.</t>
  </si>
  <si>
    <t>PLAZA LIBERTAD</t>
  </si>
  <si>
    <t>CALLE LIBERTAD Y ALVARO OBREGÓN. COLONIA ZONA CENTRO. CÓDIGO POSTAL 36100.</t>
  </si>
  <si>
    <t>POLIDEPORTIVO LOS EUCALIPTOS</t>
  </si>
  <si>
    <t>CALLE CARRETERA A TREJO S/N. COLONIA CAMPAMENTO DEL FERROCARRIL. CÓDIGO POSTAL 36150.</t>
  </si>
  <si>
    <t>PARQUE GUADALUPE</t>
  </si>
  <si>
    <t>CALLE NUESTRA SEÑORA DEL CARMEN 24. FRACC. GUADALUPE I. CÓDIGO POSTAL 36100.</t>
  </si>
  <si>
    <t>COLONIA GUADALUPE I</t>
  </si>
  <si>
    <t>PARQUE SOPEÑA</t>
  </si>
  <si>
    <t>CALLE EULALIO GUTIERREZ 1 Y REVOLUCION. COLONIA SOPEÑA.  CÓDIGO POSTAL 36100.</t>
  </si>
  <si>
    <t>11DES0055Z - EFRAIN HUERTA</t>
  </si>
  <si>
    <t>CALLE AGUSTÍN DE ITURBIDE S/N. COLONIA SILAO CENTRO. CÓDIGO POSTAL 36100.</t>
  </si>
  <si>
    <t>11DJN0035B - CATALINA D' ERSELL DULCHE E.</t>
  </si>
  <si>
    <t>CALLE RAUL BALLERES S/N A UN COSTADO DEL ESTADIO DE BEISBOL MUNICIPAL. COLONIA CENTRO. CÓDIGO POSTAL 36100.</t>
  </si>
  <si>
    <t xml:space="preserve"> COLONIA CENTRO</t>
  </si>
  <si>
    <t>11DJN0258K - MIGUEL HIDALGO Y COSTILLA</t>
  </si>
  <si>
    <t>CALLE PROLONGACION FUNDACION S/N. COLONIA CENTRO. CÓDIGO POSTAL 36100.</t>
  </si>
  <si>
    <t>11DJN0317J - EVA SAMANO DE LOPEZ MATEOS</t>
  </si>
  <si>
    <t>AVENIDA REFORMA NUM. 1-A. COLONIA  REFORMA. CÓDIGO POSTAL 36149.</t>
  </si>
  <si>
    <t>11DJN0322V - BRIGIDA ALFARO</t>
  </si>
  <si>
    <t>BOULEVARD EMILIANO ZAPATA NÚMERO EXTERIOR S/N. COLONIA LORENZO MOSQUEDA. CÓDIGO POSTAL 36112.</t>
  </si>
  <si>
    <t>11DJN0618F - FRAY PEDRO DE GANTE</t>
  </si>
  <si>
    <t>CALLE JUAN ESCUTIA NUMERO 2. COLONIA INDEPENDENCIA. CÓDIGO POSTAL 36160.</t>
  </si>
  <si>
    <t>11DJN0622S - ELENA TORRES CUELLAR</t>
  </si>
  <si>
    <t>CALLE AQUILES SERDAN S/N. COLONIA LOS ANGELES. CÓDIGO POSTAL 36120.</t>
  </si>
  <si>
    <t xml:space="preserve"> COLONIA LOS ANGELES</t>
  </si>
  <si>
    <t>11DJN1105N - BERTHA VON GLUMER LEYVA</t>
  </si>
  <si>
    <t>CALLE CALZADA HIDALGO S/N. COLONIA CENTRO. CÓDIGO POSTAL 36100.</t>
  </si>
  <si>
    <t>11DJN3446Y - PROGRESO</t>
  </si>
  <si>
    <t>CALLE PLAN DE GUANAJUATO S/N. COLONIA PROGRESO. CÓDIGO POSTAL 36135.</t>
  </si>
  <si>
    <t>11DPR0333R - PROFR. Y GENERAL CANDIDO NAVARRO</t>
  </si>
  <si>
    <t xml:space="preserve">CALLE MUNICIPIO LIBRE NUM. 39 B. COLONIA PORGRESO. CÓDIGO. POSTAL 36135. </t>
  </si>
  <si>
    <t>11DPR0334Q - NIÑOS HEROES</t>
  </si>
  <si>
    <t>AVENIDA RAMAL DE GUANAJUATO NUMERO 95. COLONIA REFORMA.  CÓDIGO POSTAL 36149.</t>
  </si>
  <si>
    <t>11DPR0336O - IGNACIO RAMIREZ LOPEZ</t>
  </si>
  <si>
    <t>CALLE FUNDACIÓN NÚMERO EXTERIOR 41 . COLONIA SILAO CENTRO. CÓDIGO POSTAL 36100.</t>
  </si>
  <si>
    <t>11DPR0338M - J. JESUS GONZALEZ ORTEGA</t>
  </si>
  <si>
    <t>CALLE JOSÉ ROCHA 18-28. COLONIA BARRIO NUEVO. CÓDIGO POSTAL 36100.</t>
  </si>
  <si>
    <t>11DPR0542X - LAZARO CARDENAS DEL RIO</t>
  </si>
  <si>
    <t>CALLE NARDO NUMERO 6. COLONIA LA JOYITA. CÓDIGO POSTAL 36130.</t>
  </si>
  <si>
    <t>COLONIA LA JOYITA</t>
  </si>
  <si>
    <t>11DPR0728B - LIC. ADOLFO LOPEZ MATEOS</t>
  </si>
  <si>
    <t>CALLE ANTIGUO CAMINO A TREJO S/N FRENTE AL LIENZO CHARRO. COLONIA ADOLFO LOPEZ MATEOS. CÓDIGO POSTAL  36150.</t>
  </si>
  <si>
    <t>11DPR1366P - BENITO JUAREZ</t>
  </si>
  <si>
    <t>CALLE EULALIO GUTIÉRREZ NÚMERO EXTERIOR S/N. COLONIA SOPEÑA. CÓDIGO POSTAL 36119.</t>
  </si>
  <si>
    <t>11DPR1394L - LIC. LUIS I. RODRIGUEZ</t>
  </si>
  <si>
    <t>CALLE PINO SUAREZ NUMERO EXTERIOR 117. COLONIA SILAO CENTRO. CÓDIGO POSTAL 36100.</t>
  </si>
  <si>
    <t>11DPR1443D - GENERAL FELIPE ANGELES</t>
  </si>
  <si>
    <t>CALLE IGNACIO RAMIREZ S/N. COLONIA  LOS ANGELES. CÓDIGO POSTAL 36120.</t>
  </si>
  <si>
    <t>11DES0111A - BICENTENARIO DE LA INDEPENDENCIA</t>
  </si>
  <si>
    <t>CALLE MADROÑO S/N. COLONIA  NORIA DE SOPEÑA 2A. SECCION. CÓDIGO POSTAL   36112.</t>
  </si>
  <si>
    <t>11DPR3314X - RAUL BAILLERES</t>
  </si>
  <si>
    <t>BOULEVARD BAILLERES NÚMERO EXTERIOR 46 . COLONIA JARDINES DE LA VICTORIA. CÓDIGO POSTAL 36110.</t>
  </si>
  <si>
    <t>11EES0043T - MIGUEL HIDALGO Y COSTILLA</t>
  </si>
  <si>
    <t>CALLE PALMA NÚMERO EXTERIOR 5 . COLONIA SILAO CENTRO. CÓDIGO POSTAL 36100.</t>
  </si>
  <si>
    <t>11ETV1087C - JOSE VASCONCELOS</t>
  </si>
  <si>
    <t>CALLE LOMA AZUL NÚMERO EXTERIOR SN. COLONIA LA LOMA. CÓDIGO POSTAL 36119.</t>
  </si>
  <si>
    <t>11EJN0181L - "SOLIDARIDAD"</t>
  </si>
  <si>
    <t>CALLE 16 DE SEPTIEMBRE NUMERO 93. COLONIA CENTRO. CÓDIGO POSTAL 36100.</t>
  </si>
  <si>
    <t>11EJN0330C - LA MALINCHE</t>
  </si>
  <si>
    <t>CALLE NIÑOS HEROES S/N. COMUNIDAD DE FRANCO CÓDIGO POSTAL 36126</t>
  </si>
  <si>
    <t xml:space="preserve"> COMUNIDAD DE FRANCO</t>
  </si>
  <si>
    <t>ESPACIO CULTURAL</t>
  </si>
  <si>
    <t>MUSEO JOSE Y TOMAS CHAVEZ MORADO</t>
  </si>
  <si>
    <t>CALLE GENERAL VICENTE GUERRERO. 1. COLONIA CENTRO. CÓDIGO POSTAL 36100</t>
  </si>
  <si>
    <t>11EJN0422T - JUAN DE JASSO</t>
  </si>
  <si>
    <t>CALLE TIERRA Y LIBERTAD. COLONIA TIERRA Y LIBERTAD. CÓDIGO POSTAL 36143.</t>
  </si>
  <si>
    <t>11EPR0312D - IGNACIO FREYRE</t>
  </si>
  <si>
    <t>AVENIDA REFORMA S/N. COLONIA REFORMA. CÓDIGO POSTAL  36149.</t>
  </si>
  <si>
    <t>11EPR0308R - EVERARDA ROMERO ARENAS</t>
  </si>
  <si>
    <t>CALLE PALMA NÚMERO EXTERIOR 1. COLONIA SILAO CENTRO. CÓDIGO POSTAL 36100.</t>
  </si>
  <si>
    <t>11EPR0313C - VICTORIANO RODRIGUEZ</t>
  </si>
  <si>
    <t>CALLE ALAMEDA S/N. COLONIA  ZONA CENTRO. CÓDIGO POSTAL  36100.</t>
  </si>
  <si>
    <t>11EPR0377N - J NATIVIDAD MACIAS</t>
  </si>
  <si>
    <t>BOULEVARD RAÚL BAILLERES NORTE S/N. COLONIA SILAO CENTRO. CÓDIGO POSTAL 36100.</t>
  </si>
  <si>
    <t>11EPR0838G - MA. GUADALUPE ARAIZA GODINEZ</t>
  </si>
  <si>
    <t>CALLE JUAREZ NUMERO 63. COLONIA  ZONA CENTRO. CÓDIGO POSTAL 36100.</t>
  </si>
  <si>
    <t>11ETV0399Y - MANUEL TOUSSAINT</t>
  </si>
  <si>
    <t>CALLE SOPEÑA S/N. COLONIA SOPEÑA. CÓDIGO POSTAL 36119.</t>
  </si>
  <si>
    <t>11ETV0612Z - TELESECUNDARIA NUM. 611</t>
  </si>
  <si>
    <t>CALLE NUESTRA SEÑORA DEL CARMEN NUMERO 2. COLONIA  GUADALUPE. CÓDIGO POSTAL 36142.</t>
  </si>
  <si>
    <t>11EPR0911Z - LUIS CHAVEZ OROZCO</t>
  </si>
  <si>
    <t>CALLE JOSE ZORRILLA NÚMERO EXTERIOR 63. COLONIA HACIENDA DE CERRITOS. CÓDIGO POSTAL 36143.</t>
  </si>
  <si>
    <t>11ETV0448Q - TELESECUNDARIA NUM. 443</t>
  </si>
  <si>
    <t>CALLE JUAN ESCUTIA  S/N. COLONIA INDEPENDENCIA. CÓDIGO POSTAL 36160.</t>
  </si>
  <si>
    <t>COLONIA INDEPENDENCIA</t>
  </si>
  <si>
    <t>MODULO EDUCATIVO USAE SILAO</t>
  </si>
  <si>
    <t>CALLE 5 DE MAYO 19. COLONIA CENTRO. CÓDIGO POSTAL 36100.</t>
  </si>
  <si>
    <t>SUPERVISION DE ZONA ESCOLAR DE EDUCACION PREESCOLAR NUM. 72</t>
  </si>
  <si>
    <t>CALLE SANTOS DEGOLLADO 4. COLONIA CENTRO. CÓDIGO POSTAL 36100.</t>
  </si>
  <si>
    <t>CASA DE LA CULTURA ISAURO RIONDA ARREGUIN</t>
  </si>
  <si>
    <t>CALLE DR. DOMENZAIN # 31. COLONIA ZONA CENTRO. CÓDIGO POSTAL  36100.</t>
  </si>
  <si>
    <t>CENTRO IMPULSO LOS ESPARRAGOS</t>
  </si>
  <si>
    <t>CALLE ADOLFO RUIZ CORTINEZ #27. COLONIA LOS ESPARRAGOS.  CÓDIGO POSTAL 36159.</t>
  </si>
  <si>
    <t>SECRETARÍA DE FINANZAS. (OFICINA RECAUDADORA) OLT</t>
  </si>
  <si>
    <t>CALLE 5 DE MAYO 13. COLONIA CENTRO. CÓDIGO POSTLA 36100.</t>
  </si>
  <si>
    <t>SECRETARÍA DE GOBIERNO (DEFENSORÍA EN MATERIA CIVIL)</t>
  </si>
  <si>
    <t>CALLE FRANCISCO I MADERO 2-A. COLONIA CENTRO. CÓDIGO POSTAL 36100.</t>
  </si>
  <si>
    <t>11DPT0010Y - PLANTEL CONALEP 204.  SILAO</t>
  </si>
  <si>
    <t>CALLE BUGAMBILIAS # 21. COLONIA SOPEÑA. CÓDIGO POSTAL 36119.</t>
  </si>
  <si>
    <t>PRESIDENCIA MUNICIPAL DE SILAO DE LA VICTORIA</t>
  </si>
  <si>
    <t>CALLE MELCHOR OCAMPO 1. COLONIA CENTRO. CÓDIGO POSTAL  36100.</t>
  </si>
  <si>
    <t>11DJN0324T - LAURO AGUIRRE</t>
  </si>
  <si>
    <t>CALLE ANTONIO FUNES Y RAMIREZ NÚMERO EXTERIOR S/N. COLONIA EJIDO COECILLO. CÓDIGO POSTAL 36270.</t>
  </si>
  <si>
    <t xml:space="preserve"> COMUNIDAD COECILLO</t>
  </si>
  <si>
    <t>11DJN0597J - JOSE MA PINO SUAREZ</t>
  </si>
  <si>
    <t>CALLE ADOLFO LÓPEZ MATEOS LUCERO DE RAMALES. COLONIA NO APLICA. CÓDIGO POSTAL 36283.</t>
  </si>
  <si>
    <t xml:space="preserve"> COMUNIDAD LUCERO DE RAMALES</t>
  </si>
  <si>
    <t>11ETV0611A - TELESECUNDARIA 612 AGUSTIN YAÑEZ</t>
  </si>
  <si>
    <t>CALLE GUSTAVO DIAZ ORDAZ. COLONIA FRANCISCO JAVIER MINA. CÓDIGO POSTAL  36100.</t>
  </si>
  <si>
    <t>COLONIA FRANCISCO JAVIER MINA</t>
  </si>
  <si>
    <t>11DJN2843Q - SILAO DE LA VICTORIA</t>
  </si>
  <si>
    <t>CALLE VILLA DE GUADALUPE. COLONIA VILLA DE GUADALUPE. CÓDIGO POSTAL 36100.</t>
  </si>
  <si>
    <t>11DJN2844P - JOHANN HEINRICH</t>
  </si>
  <si>
    <t>CALLE NIÑOS HEROES. COMUNIDAD DE MENORES. CÓDIGO POSTAL 36294</t>
  </si>
  <si>
    <t xml:space="preserve"> COMUNIDAD DE MENORES</t>
  </si>
  <si>
    <t>11DJN3225N - JOSEFA ORTIZ DE DOMINGUEZ</t>
  </si>
  <si>
    <t>CALLE REFUGIO DE PILA S/N. COLONIA COLONIA CONDADO DE LA PILA. CÓDIGO POSTAL 36170.</t>
  </si>
  <si>
    <t>11DJN3277T - MIGUEL BORJA</t>
  </si>
  <si>
    <t>CALLE SAN JUAN DE LOS DURAN. COLONIA SAN JUAN DE LOS DURAN. CÓDIGO POSTAL 36100.</t>
  </si>
  <si>
    <t>11DJN4063Z - LIC. DON JOSE NATIVIDAD MACIAS</t>
  </si>
  <si>
    <t>CALLE RIO HONDO S/N. COLONIA   VALLE DE SAN JOSE. CÓDIGO POSTAL 36112.</t>
  </si>
  <si>
    <t>11DJN4064Y - ANTONIO ZUÑIGA</t>
  </si>
  <si>
    <t>CALLE JUVENTINO ROSAS S/N. COLONIA MEXICO. CÓDIGO POSTAL 36122.</t>
  </si>
  <si>
    <t>11DPR0345W - AGUSTIN MELGAR</t>
  </si>
  <si>
    <t>IGNACIO ALLENDE # 461. ZONA CENTRO. C.P. 38000. CELAYA. GTO</t>
  </si>
  <si>
    <t>ZONA CENTRO</t>
  </si>
  <si>
    <t>11DPR2361A - MANUEL M. DIEGUEZ</t>
  </si>
  <si>
    <t>CAMINO A VETA DE RAMALES S/N. COMUNIDAD VETA DE RAMALES CÓDIGO POSTAL  36100.</t>
  </si>
  <si>
    <t xml:space="preserve"> COMUNIDAD VETA DE RAMALES</t>
  </si>
  <si>
    <t>11DPR3357V - GUADALUPE VICTORIA</t>
  </si>
  <si>
    <t>CALLE VILLAS DE GUADALUPE S/N. COLONIA VILLAS DE GUADALUPE. CÓDIGO POSTAL 36132.</t>
  </si>
  <si>
    <t>11EPR0901S - BICENTENARIO DE LA INDEPENDENCIA</t>
  </si>
  <si>
    <t>CALLE HACIENDA DE CHICHIMEQUILLAS S/N. COLONIA LA HACIENDA. CÓDIGO POSTAL 36112.</t>
  </si>
  <si>
    <t>11DPR3666Z - ANTONIO ZUÑIGA NAVARRO</t>
  </si>
  <si>
    <t>CALLE FRANCISCO JAVIER MINA  S/N. COLONIA FRANCISCO JAVIER MINA. CÓDIGO POSTAL 36113.</t>
  </si>
  <si>
    <t>11DPR0367H-VENUSTIANO CARRANZA - PRIMARIA</t>
  </si>
  <si>
    <t>CALLE SAN JUAN DE LOS DURAN. COL SAN JUAN DE LOS DURAN. CÓDIGO POSTAL 36283.</t>
  </si>
  <si>
    <t>COMUNIDAD SAN JUAN DE LOS DURAN</t>
  </si>
  <si>
    <t>11ETV1088B - TELESECUNDARIA NUM. 1088</t>
  </si>
  <si>
    <t>CALLE LOS OLIVOS S/N. COLONIA  VALLE DE LAS HUERTAS. CÓDIGO POSTAL 36120.</t>
  </si>
  <si>
    <t>COLONIA VALLE DE LAS HUERTAS</t>
  </si>
  <si>
    <t>11EJN0026T - "IGNACIO RAMIREZ"</t>
  </si>
  <si>
    <t>CALLE COLONIA VIA I S/N. COLONIA VIA 1. CÓDIGO POSTAL 36126.</t>
  </si>
  <si>
    <t>11EJN0278X - AGUSTIN MELGAR</t>
  </si>
  <si>
    <t>CALLE COLONIA EL OLIVO S/N. COLONIA  EL OLIVO.  CÓDIGO POSTAL 36155.</t>
  </si>
  <si>
    <t>11EJN0331B - EFRAIN HUERTA</t>
  </si>
  <si>
    <t>CALLE QUETA JIMENEZ S/N. COLONIA ESTRELLASA. CÓDIGO POSTAL 36170.</t>
  </si>
  <si>
    <t>11EPR0319X - EMILIANO ZAPATA</t>
  </si>
  <si>
    <t>CALLE MENORES NÚMERO EXTERIOR S/N. COLONI MENORES. CÓDIGO POSTAL 36294.</t>
  </si>
  <si>
    <t>COMUNIDAD MENORES</t>
  </si>
  <si>
    <t>11DJN4613L - FEDERICO FROEBEL</t>
  </si>
  <si>
    <t>CALLE PEDRO MORENO S/N. COLONIA LOS ANGELES. CÓDIGO POSTAL 36120.</t>
  </si>
  <si>
    <t>11ETV0169F - DIEGO RIVERA</t>
  </si>
  <si>
    <t>CALLE EL COECILLO  S/N. COLONIA EJIDO COECILLO. CÓDIGO POSTAL   36270.</t>
  </si>
  <si>
    <t>11ETV0544T - TELESECUNDARIA NUM. 530</t>
  </si>
  <si>
    <t>CALLE RIO SILAO NUMERO 12. COLONIA VÍA 1 CÓDIGO POSTAL 36126.</t>
  </si>
  <si>
    <t>COLONIA VÍA 1</t>
  </si>
  <si>
    <t>11DJN4356M - NIÑOS HEROES</t>
  </si>
  <si>
    <t xml:space="preserve">CALLE SAN BARTOLO S/N. COLONIA SAN BARTOLO CÓDIGO POSTAL 36283. </t>
  </si>
  <si>
    <t>11DJN4450R - JARDIN DE NIÑOS ROSAURA ZAPATA CANO</t>
  </si>
  <si>
    <t>CALLE VETA DE RAMALES. COMUNIDAD DE VETA DE RAMALES. CÓDIGO POSTAL 36279.</t>
  </si>
  <si>
    <t xml:space="preserve"> COMUNIDAD DE VETA DE RAMALES</t>
  </si>
  <si>
    <t>11DPR1435V ESCUELA ALFREDO V BONFIL</t>
  </si>
  <si>
    <t>CALLE ADOLFO LOPEZ MATEOS S/N. COMUNIDAD DE LUCERO DE RAMALES. CÓDIGO POSTAL 36280.</t>
  </si>
  <si>
    <t xml:space="preserve"> COMUNIDAD DE LUCERO DE RAMALES</t>
  </si>
  <si>
    <t>CENTRO DE CAPACITACIÓN</t>
  </si>
  <si>
    <t>INSTITUTO ESTATAL DE CAPACITACIÓN PLANTEL SILAO</t>
  </si>
  <si>
    <t>COMUNIDAD DE CERRITOS CARRETERA LIBRE KM. 2.5. COLONIA LOS CERRITOS.  CÓDIGO POSTAL 36100.</t>
  </si>
  <si>
    <t>INSTITUTO GUANAJUATENSE PARA LAS PERSONAS CON DISCAPACIDAD (CEREVI)</t>
  </si>
  <si>
    <t>CALLE HACIENDA SILAO 900. COLONIA LA HACIENDA. CÓDIGO POSTAL 36100.</t>
  </si>
  <si>
    <t>COLONIA LA HACIENDA</t>
  </si>
  <si>
    <t>CENTRO IMPULSO LA HUERTA</t>
  </si>
  <si>
    <t>CALLE MEMBRILLO #14. COLONIA  LA HUERTA. CÓDIGO POSTAL 36119 .</t>
  </si>
  <si>
    <t>11ETC0028S - COLEGIO DE ESTUDIOS CIENTIFICOS Y TECNOLOGICOS DEL ESTADO DE GUANAJUATO PLANTEL SILAO</t>
  </si>
  <si>
    <t>CALLE CATALUÑA. COLONIA CONDADO DE LA PILA. CÓDIGO POSTAL 36172.</t>
  </si>
  <si>
    <t>CENTRO DE ATENCIÓN INTEGRAL Y SERVICIOS ESENCIALES EN SALUD (CAISES SILAO)</t>
  </si>
  <si>
    <t>CALLE HACIENDA DE LA VICTORIA 178. COLONIA EX HACIENDA DE FRANCO CÓDIGO POSTAL 36126.</t>
  </si>
  <si>
    <t>COLONIA EX HACIENDA DE FRANCO</t>
  </si>
  <si>
    <t>HOSPITAL GENERAL SILAO</t>
  </si>
  <si>
    <t>BOULEVARD SAN BERNARDO 39.  COLONIA BRISAS DE LOS RIOS. CÓDIGO POSTAL 36133.</t>
  </si>
  <si>
    <t xml:space="preserve">	11EPO0003B - UNIVERSIDAD POLITÉCNICA DEL BICENTENARIO</t>
  </si>
  <si>
    <t>CARRETERA ESTATAL SILAO ROMITA KM. 2. COLONIA SAN JUAN DE LOS DURAN. C.P. 36283. SILAO DE LA VICTORIA. GUANAJUATO.  COLONIA SAN JUAN LOS DURÁN</t>
  </si>
  <si>
    <t>11ETH0264Q - BACHILLERATO SABES MENORES</t>
  </si>
  <si>
    <t>CALLE AGUSTIN MELGAR ESQUINA CALZADA DE LOS HEROES. COMUNIDAD DE MENORES CÓDIGO POSTAL 36294</t>
  </si>
  <si>
    <t>NA</t>
  </si>
  <si>
    <t>Gustavo Villagomez</t>
  </si>
  <si>
    <t>El sitio presenta muchas interrupciones (pérdida de paquetes) puede deberse a que el Acces Point se encuentra muy retirado</t>
  </si>
  <si>
    <t>27b</t>
  </si>
  <si>
    <t>27a</t>
  </si>
  <si>
    <t>La conexión fue rápida y constante, la navegación fue fluida, no se observan anomalías, pero tiene muy bajo el ancho de banda</t>
  </si>
  <si>
    <t>La conexión fue rápida, pero la navegación en la página web presentó cortes (pérdidas de paquetes) esto puede deberse a que el Acces Point se encuenta algo retirado</t>
  </si>
  <si>
    <t>La conexión fue rápida y constante, la navegación presentó algo de lentitud puede deberse a que el Acces Point se encuentra lejos</t>
  </si>
  <si>
    <t>La conexión fue rápida y constante, la navegación fue fluida, no se observan anomalías, tiene buena señal pero el ancho de banda es muy bajo, en ese momento se encontraba personal de CEMER haciendo la revisión y se le comentó el resultado del test de velocidad, dijo que iba a subir el ancho de banda</t>
  </si>
  <si>
    <t>La conexión fue rápida y constante, la navegación fue fluida excepto por el Youtube que tardó en cargar un poco, tiene buena señal</t>
  </si>
  <si>
    <t>La conexión fue rápida y constante, la navegación fue fluida, no se observan anomalías, tiene buena señal, pero el ancho de banda es muy bajo</t>
  </si>
  <si>
    <t>No se puede acceder a la red no se visualiza el SSID ha de ser por que el Acces Point se encuentra muy lejos y no permitieron el ingreso al sitio</t>
  </si>
  <si>
    <t>Hay mucha intermitencia en la navegación (pérdida de paquetes) y no se pudo generar el test de velocidad, el Acces Point se encuentra a unos 30mts de distancia</t>
  </si>
  <si>
    <t>Hay mucha intermitencia en la navegación (pérdida de paquetes) y no se pudo generar el test de velocidad esto se puede deber a que el Acces Point se encuentra muy lejos</t>
  </si>
  <si>
    <t>No se puede acceder a la red no se visualiza el SSID ha de ser por que el Acces Point se encuentra muy lejos y ya no hay nadie en sitio para poder ingresar</t>
  </si>
  <si>
    <t>No se puede conectar a la red puede ser por que el Acces Point está muy lejos y no se nos dio acceso</t>
  </si>
  <si>
    <t>Presentó algo de intermitencia el Acces Point se encuentra muy retirado y no se nos permitió el ingreso</t>
  </si>
  <si>
    <t>La conexión fue rápida y constante, la navegación fue fluida, no permitió cargar videos en youtube, lo demás lo cargó sin problema</t>
  </si>
  <si>
    <t>La conexión fue rápida y constante, no permitio navegar en chrome, tiene buena señal pero el ancho de banda es muy bajo</t>
  </si>
  <si>
    <t>El Acces Point se encuentra muy alejado de la calle y no se nos permitió el ingreso a las instalaciones</t>
  </si>
  <si>
    <t>Mensajero</t>
  </si>
  <si>
    <t>Día</t>
  </si>
  <si>
    <t>Mes</t>
  </si>
  <si>
    <t>Año</t>
  </si>
  <si>
    <t>ALAMEDA HIDALGO</t>
  </si>
  <si>
    <t>ALAMEDA, 38050 LA ALAMEDA, GTO.</t>
  </si>
  <si>
    <t>CELAYA</t>
  </si>
  <si>
    <t>PARQUE LAS HUERTAS</t>
  </si>
  <si>
    <t>AV LAS HUERTAS, VALLE DE LOS NARANJOS, 38013, CELAYA.GTO</t>
  </si>
  <si>
    <t>PLAZA SAN AGUSTIN</t>
  </si>
  <si>
    <t>CALLE ALVARO OBREGON 97, COL. CENTRO, 38000 CELAYA, GTO.</t>
  </si>
  <si>
    <t>PLAZA PERFECTO IGNACIO ARANDA RUIZA DE ESPARZA (BOLA DE AGUA)</t>
  </si>
  <si>
    <t>JOSÉ MARIA MORELOS, COL. CENTRO, 38000 CELAYA, GTO.</t>
  </si>
  <si>
    <t>PARQUE FUNDADORES 450</t>
  </si>
  <si>
    <t>C. FUENTE DE TREVI 301, LAS FUENTES, 38040 CELAYA, GTO.</t>
  </si>
  <si>
    <t>PARQUE JOSÉ MARIA MORELOS Y PAVÓN</t>
  </si>
  <si>
    <t>SEGUNDA PRIV. FRANCISCO VILLA 14, EL DORADO, 38079 CELAYA, GTO.</t>
  </si>
  <si>
    <t>PARQUE XIMHAI</t>
  </si>
  <si>
    <t>AV JUAN JOSÉ TORRES LANDA LB, BAJIO DE LAS AMERICAS, 38014 CELAYA, GTO.</t>
  </si>
  <si>
    <t>PARQUE LOS NARANJOS</t>
  </si>
  <si>
    <t>AVENA, 38028 CELAYA, GTO.</t>
  </si>
  <si>
    <t>UNIDAD DEPORTIVA MIGUEL ALEMÁN VALDÉZ</t>
  </si>
  <si>
    <t>DEPORTIVA, 38033 CELAYA, GTO.</t>
  </si>
  <si>
    <t>UNIDAD DEPORTIVA NORTE CELAYA</t>
  </si>
  <si>
    <t>MANUEL OROZCO Y BERRA, NUEVO TECNOLOGICO, 38010 CELAYA, GTO.</t>
  </si>
  <si>
    <t>POLIDEPORTIVO EMILIANO ZAPATA</t>
  </si>
  <si>
    <t>UNIDAD DEPORTIVA, CARLOS M. PERALTA, EMILIANO ZAPATA, 38030 CELAYA, GTO.</t>
  </si>
  <si>
    <t>ESTACIONAMIENTO</t>
  </si>
  <si>
    <t>ESTACIONAMIENTO SUBTERRANEO ISSEG CELAYA</t>
  </si>
  <si>
    <t>COLONIA CENTRO CELAYA C.P.38000</t>
  </si>
  <si>
    <t>11DJN4297N - FEDERICO FROEBEL</t>
  </si>
  <si>
    <t>AVENIDA CASUARINAS NUM. 604</t>
  </si>
  <si>
    <t>11DES0008O - SECUNDARIA GENERAL GENERAL FRANCISCO VILLA</t>
  </si>
  <si>
    <t>MANUEL OROZCO Y BERRA NUM. 101 UNIDEC</t>
  </si>
  <si>
    <t>11DES0018V - SECUNDARIA GENERAL PROF. RAMON GARCIA GARIBAY</t>
  </si>
  <si>
    <t>CAMICHIN NUM. 101</t>
  </si>
  <si>
    <t>11DES0085T - MELCHOR OCAMPO</t>
  </si>
  <si>
    <t>LAGO ZIRAHUEN NUM. SN</t>
  </si>
  <si>
    <t>11DJN0024W - JOSE MA MORELOS Y PAVON</t>
  </si>
  <si>
    <t>J. BAUTISTA Y MARTE S/N ZONA DE ORO</t>
  </si>
  <si>
    <t>11DJN0045I - LIC. BENITO JUAREZ</t>
  </si>
  <si>
    <t>BOLIVIA NUM. 102</t>
  </si>
  <si>
    <t>11DJN0050U - S E R T O M A</t>
  </si>
  <si>
    <t>GENERAL GENOVEVO DE LA O NUM. 116 DESPUES DE LA CURVA</t>
  </si>
  <si>
    <t>11DJN0057N - EMILIO CARRANZA</t>
  </si>
  <si>
    <t>RANCHO TERCERA PRIVADA DE CHIHUAHUA NUM. 10 RANCHO SECO</t>
  </si>
  <si>
    <t>11DJN0058M - ROSAURA ZAPATA</t>
  </si>
  <si>
    <t>ANDADOR S/N UNIDAD INDEPENDENCIA</t>
  </si>
  <si>
    <t>11DJN0061Z - DOÑA MARGARITA MAZA DE JUAREZ</t>
  </si>
  <si>
    <t>NOCHEBUENA NUM. 103 HOTEL SAN DIEGO</t>
  </si>
  <si>
    <t>11DJN0132D - VALENTIN GOMEZ FARIAS</t>
  </si>
  <si>
    <t>LIC. ALFONSO TRUEBA OLIVARES NUM. 216 POR TELMEX</t>
  </si>
  <si>
    <t>11DJN0270F - MIGUEL HIDALGO Y COSTILLA</t>
  </si>
  <si>
    <t>ABASOLO S/N</t>
  </si>
  <si>
    <t>11DJN0279X - MOISES SAENZ GARZA</t>
  </si>
  <si>
    <t>AVENIDA REVOLUCION S/N</t>
  </si>
  <si>
    <t>11DJN0280M - IGNACIO RAMIREZ LOPEZ</t>
  </si>
  <si>
    <t>ANDADOR APASEO EL ALTO S/N</t>
  </si>
  <si>
    <t>11DJN0282K - RAMON GARCIA GARIBAY</t>
  </si>
  <si>
    <t>AZTLAN S/N</t>
  </si>
  <si>
    <t>11DJN0296N - ROSA MARTINEZ RIOS DE MACIAS</t>
  </si>
  <si>
    <t>PROLONGACION SIERRA HIMALAYA NUM. 106-A</t>
  </si>
  <si>
    <t>11DJN0419G - FRANCISCO GABILONDO SOLER</t>
  </si>
  <si>
    <t>CALLE SAN ISIDRO DE TROJES NUMERO EXTERIOR: SN, COLONIA SAN ISIDR</t>
  </si>
  <si>
    <t>11DJN0421V - ROSA MARIA MARTINEZ RIOS</t>
  </si>
  <si>
    <t>ABEDUL NUM. 100</t>
  </si>
  <si>
    <t>11DJN0422U - NETZAHUALCOYOTL</t>
  </si>
  <si>
    <t>TEXCOCO NUM. 218</t>
  </si>
  <si>
    <t>11DJN0510O - ESPERANZA FRANCO ESTRADA</t>
  </si>
  <si>
    <t>REAL DE PALMAR NUM. 118</t>
  </si>
  <si>
    <t>11DJN0522T - GENERAL IGNACIO ALLENDE</t>
  </si>
  <si>
    <t>ROSAL NUM. 303</t>
  </si>
  <si>
    <t>11DJN0624Q - DOROTEO ARANGO</t>
  </si>
  <si>
    <t>LAZARO CARDENAS Y MIGUEL ALEMAN S/N</t>
  </si>
  <si>
    <t>11DJN0625P - BERTHA VON GLUMER</t>
  </si>
  <si>
    <t>CALLE SOR JUANA INES DE LA CRUZ NUMERO EXTERIOR: 501 , COLONIA BO</t>
  </si>
  <si>
    <t>11DJN0713J - CRISTINA E FRITZCHE</t>
  </si>
  <si>
    <t>ESTACIONAMIENTO S/N</t>
  </si>
  <si>
    <t>11DJN0829J - JAVIER BONILLA CORTES</t>
  </si>
  <si>
    <t>IGNACIO ALLENDE NUM. 461</t>
  </si>
  <si>
    <t>11DJN0853J - CARMEN PEREZ VENEGAS</t>
  </si>
  <si>
    <t>EJIDO SAN FELIPE NUM. 103</t>
  </si>
  <si>
    <t>11DJN0934U - PABLO NERUDA</t>
  </si>
  <si>
    <t>RINCONADA DEL CIRUELO S/N</t>
  </si>
  <si>
    <t>11DJN0974V - ROSA GONZALEZ DE CARMONA</t>
  </si>
  <si>
    <t>MARMOL NUM. 100</t>
  </si>
  <si>
    <t>11DJN2866A - JUAN ENRIQUE PESTALOZZI</t>
  </si>
  <si>
    <t>CANAL DE LABRADORES NUM. 100</t>
  </si>
  <si>
    <t>11DJN2664E - FRANCISCO EDUARDO TRESGUERRAS</t>
  </si>
  <si>
    <t>SANTA MARTHA NUM. 115</t>
  </si>
  <si>
    <t>11DJN2846N - DIEGO RIVERA</t>
  </si>
  <si>
    <t>MIGUEL G. PUEBLITA S/N</t>
  </si>
  <si>
    <t>11DJN3041G - ESTEFANIA CASTAÑEDA NUÑEZ DE CACERES</t>
  </si>
  <si>
    <t>CAMELIA NUM. 814</t>
  </si>
  <si>
    <t>11DJN3042F - SOR JUANA INES DE LA CRUZ</t>
  </si>
  <si>
    <t>SANTA RITA NUM. 242</t>
  </si>
  <si>
    <t>11DJN3370Z - FEDERICO FROEBEL</t>
  </si>
  <si>
    <t>CRUZ NUM. 2</t>
  </si>
  <si>
    <t>11DJN4118L - LOS DERECHOS DE LOS NIÑOS</t>
  </si>
  <si>
    <t>ANTONIO BARONA S/N</t>
  </si>
  <si>
    <t>11DJN4138Z - PROFRA. MA. GUADALUPE ANGELICA MEDINA SANCHEZ</t>
  </si>
  <si>
    <t>ARQUITECTOS NUM. 300 NO APLICA</t>
  </si>
  <si>
    <t>11DJN4139Y - DIEGO RIVERA</t>
  </si>
  <si>
    <t>VILLAS DEL PUEBLECITO S/N NO APLICA</t>
  </si>
  <si>
    <t>11DPR0045Z - MELCHOR OCAMPO</t>
  </si>
  <si>
    <t>PLAN DE HOSPICIO S/N</t>
  </si>
  <si>
    <t>11DPR1653I - JOSEFA O DE DOMINGUEZ</t>
  </si>
  <si>
    <t>CALLE FRANCISCO I. MADERO NUMERO EXTERIOR: 7 , COLONIA SAN ISIDRO</t>
  </si>
  <si>
    <t>11DPR0773O - MIGUEL HIDALGO</t>
  </si>
  <si>
    <t>AVENIDA TRESGUERRAS NUM. 7 FRENTE AL LOTE VALDIO</t>
  </si>
  <si>
    <t>11DPR0284Z - FELIPE CARRILLO PUERTO</t>
  </si>
  <si>
    <t>ROSAL S/N ENTRE PASEO DEL BAJIO Y PASEO DE GUANAJUATO</t>
  </si>
  <si>
    <t>11DPR1270C - LEYES DE REFORMA</t>
  </si>
  <si>
    <t>AVENIDA EL SAUZ NUMERO EXTERIOR: SN, COLONIA LOS LAURELES 1A SECC</t>
  </si>
  <si>
    <t>11DPR0565H - LIBERTAD</t>
  </si>
  <si>
    <t>IGNACIO ALLENDE NUM. 501 A UNA CUADRA DE COMBATES DE CELAYA</t>
  </si>
  <si>
    <t>11DPR1604Z - HEROES DE CELAYA</t>
  </si>
  <si>
    <t>INSURGENTES Y 20 DE NOVIEMBRE S/N CASI ESQUINA CON AV TECNOLOGICO</t>
  </si>
  <si>
    <t>11DPR0567F - RUBEN M. CAMPOS</t>
  </si>
  <si>
    <t>CALLEJON FRANCISCO ZARCO NUMERO EXTERIOR: 149 , COLONIA LOS ANGEL</t>
  </si>
  <si>
    <t>11DPR0696Z - DR. JOSE MARIA LUIS MORA</t>
  </si>
  <si>
    <t>TEXCOCO NUM. 225 NO APLICA</t>
  </si>
  <si>
    <t>11DPR0697Z - REVOLUCION</t>
  </si>
  <si>
    <t>ANA BARA NUM. 301</t>
  </si>
  <si>
    <t>11DPR0943S - MTRO. LIBRADO ACEVEDO ULLOA</t>
  </si>
  <si>
    <t>ANENECUILCO NUM. 201 LA ULSAB</t>
  </si>
  <si>
    <t>11DPR0963F - J JESUS MACIAS GARMA</t>
  </si>
  <si>
    <t>CALLE ALVARO OBREGON NUMERO EXTERIOR: 123 , COLONIA SAN MARTIN DE</t>
  </si>
  <si>
    <t>11DPR1024T - ARMIRO CARRANZA</t>
  </si>
  <si>
    <t>MA. DOMINGA NUM. SN</t>
  </si>
  <si>
    <t>11DPR1034Z - PROFR. JOAQUIN BARRERA BRAVO</t>
  </si>
  <si>
    <t>CALLE CAMPECHE NUMERO EXTERIOR: 322 , COLONIA VILLA DE LOS REYES,</t>
  </si>
  <si>
    <t>11DPR1607X - CONSTITUCION DE 1857</t>
  </si>
  <si>
    <t>MARIANO ABASOLO NUM. 732</t>
  </si>
  <si>
    <t>11DPR1068Q - JOSEFA ORTIZ DE DOMINGUEZ</t>
  </si>
  <si>
    <t>AVENIDA AVENIDA TORRES LANDA NUM. 2 CARRETERA CELAYA QUERETARO</t>
  </si>
  <si>
    <t>11DPR1689X - CRISTOBAL COLON</t>
  </si>
  <si>
    <t>RANCHO MIGUEL HIDALGO NUM. 13</t>
  </si>
  <si>
    <t>11DPR1186E - JAIME NUNO</t>
  </si>
  <si>
    <t>AVENIDA LAS FUENTES NUMERO EXTERIOR: 902 , FRACCIONAMIENTO LAS FU</t>
  </si>
  <si>
    <t>11DPR1268O - INDIO DE GUELATAO</t>
  </si>
  <si>
    <t>CALLE HELIOTROPO NUMERO EXTERIOR: SN, COLONIA LAS FLORES, CODIGO</t>
  </si>
  <si>
    <t>11DPR1606Y - ALVARO OBREGON</t>
  </si>
  <si>
    <t>CALLE CAMINOS DE GUANAJUATO NUMERO EXTERIOR: 200 , COLONIA EL CAN</t>
  </si>
  <si>
    <t>11DPR1616E - CLUB DE LEONES 1</t>
  </si>
  <si>
    <t>LUIS VELAZCO MENDOZA NUM. 225 POR LA CRUZ ROJA VIEJA</t>
  </si>
  <si>
    <t>11DPR1685A - EMILIANO ZAPATA</t>
  </si>
  <si>
    <t>ROSAS MORENO S/N POR EL CESBA</t>
  </si>
  <si>
    <t>11DPR1974S - PROFR. ELISEO BANDALA</t>
  </si>
  <si>
    <t>CAMELIA NUM. 50</t>
  </si>
  <si>
    <t>11DPR2079C - PROFR. MOISES HERNANDEZ NAVARRO</t>
  </si>
  <si>
    <t>FRANCISCO JUAREZ S/N</t>
  </si>
  <si>
    <t>11DPR2099Q - JUAN ESCUTIA</t>
  </si>
  <si>
    <t>AVENIDA 12 DE OCTUBRE NUMERO EXTERIOR: SN, FRACCIONAMIENTO CONJUN</t>
  </si>
  <si>
    <t>11DPR2166Y - GENERAL LAZARO CARDENAS</t>
  </si>
  <si>
    <t>SANTA CLARA NUM. 104</t>
  </si>
  <si>
    <t>11DPR2472F - JUANA DE ASBAJE</t>
  </si>
  <si>
    <t>CERRADA ING. CARLOS M. PERALTA NUM. 448</t>
  </si>
  <si>
    <t>11DPR2496P - CARMEN SERDAN</t>
  </si>
  <si>
    <t>LEON Y URIANGATO NUM. 117</t>
  </si>
  <si>
    <t>11DPR2658K - LIC. JOSE LOPEZ PORTILLO</t>
  </si>
  <si>
    <t>SAN JOSE DE CASTRO</t>
  </si>
  <si>
    <t>11DPR2933Z - JOSEFA ORTIZ DE DOMINGUEZ</t>
  </si>
  <si>
    <t>FRANCISCO JAVIER ALEGRE NUM. 100</t>
  </si>
  <si>
    <t>11DPR3113Z - JUSTO SIERRA</t>
  </si>
  <si>
    <t>CHILE NUM. 203</t>
  </si>
  <si>
    <t>11DPR3363F - AMADO NERVO</t>
  </si>
  <si>
    <t>MARMOL NUM. 100-A VIALIDAD POSTERIOR: AV. BRILLANTE</t>
  </si>
  <si>
    <t>11DPR3377I - GUILLERMO PRIETO</t>
  </si>
  <si>
    <t>SANTA MARTHA S/N</t>
  </si>
  <si>
    <t>11DPR3446O - VALENTIN GOMEZ FARIAS</t>
  </si>
  <si>
    <t>LAGUNA DE YURIRIA NUM. 601</t>
  </si>
  <si>
    <t>11DPR3570N - SOLIDARIDAD</t>
  </si>
  <si>
    <t>CASUARINAS NUM. 600</t>
  </si>
  <si>
    <t>11DPR3613V - LAZARO CARDENAS DEL RIO</t>
  </si>
  <si>
    <t>PLAN DE ACULCO NUM. 103</t>
  </si>
  <si>
    <t>11DPR3691Z - DIANA LAURA RIOJAS DE COLOSIO</t>
  </si>
  <si>
    <t>ECOLOGISTAS S/N</t>
  </si>
  <si>
    <t>11DPR3693X - LUIS DONALDO COLOSIO MURRIETA</t>
  </si>
  <si>
    <t>PRIVADA DE GUADALUPE NUM. 140</t>
  </si>
  <si>
    <t>11DPR3822A - PROFR. FRANCISCO SOLORIO MURILLO</t>
  </si>
  <si>
    <t>RIO VERDE NUM. 132 PARALELA A RIO BALSAS</t>
  </si>
  <si>
    <t>11DES0088Q - PROFR. SALVADOR ZUÑIGA CARDONA</t>
  </si>
  <si>
    <t>ACERINA NUM. 300-A</t>
  </si>
  <si>
    <t>11DST0003L - SECUNDARIA TECNICA NUM. 3</t>
  </si>
  <si>
    <t>AVENIDA IRRIGACION Y G. DE ALMANZA S/N</t>
  </si>
  <si>
    <t>11DST0056Q - SECUNDARIA TECNICA NUM. 37</t>
  </si>
  <si>
    <t>AVENIDA IGNACIO BORUNDA NUMERO EXTERIOR: SN, ZONA INDUSTRIAL CIUD</t>
  </si>
  <si>
    <t>11DST0069U - SECUNDARIA TECNICA NUM. 47</t>
  </si>
  <si>
    <t>CALLE SAN JOSE NUMERO EXTERIOR: SN, COLONIA RANCHO SECO, CODIGO P</t>
  </si>
  <si>
    <t>11EES0019T - DR. FRANCISCO PAREDES VELASCO</t>
  </si>
  <si>
    <t>PROLONGACION DE ALBINO GARCIA NUM. 408 A UN COSTADO DE LA TIENDA</t>
  </si>
  <si>
    <t>11DJN4501H - BICENTENARIO 2010</t>
  </si>
  <si>
    <t>CALLE SITIO DE QUERETARO NUMERO EXTERIOR: SN, COLONIA RANCHO SECO</t>
  </si>
  <si>
    <t>11EJN0174B - NIÑOS HEROES DE CHAPULTEPEC</t>
  </si>
  <si>
    <t>CALLE GALAXIA NUMERO EXTERIOR: SN, FRACCIONAMIENTO SANTA ANITA, C</t>
  </si>
  <si>
    <t>11EJN0178Y - JOSE VASCONCELOS</t>
  </si>
  <si>
    <t>SAN NICOLAS DE PARRA S/N FRENTE A LA EJIDAL</t>
  </si>
  <si>
    <t>11EJN0203G - JUAN DE LA BARRERA</t>
  </si>
  <si>
    <t>QUETZAL NUM. 302 CASI ULTIMA CALLE</t>
  </si>
  <si>
    <t>11EJN0244G - SOR JUANA INES DE LA CRUZ</t>
  </si>
  <si>
    <t>SALAMANCA NUM. 209</t>
  </si>
  <si>
    <t>11EJN0263V - FRANCISCO JAVIER MINA</t>
  </si>
  <si>
    <t>CALLE TUXTLA GUTIERREZ NUMERO EXTERIOR: SN, COLONIA SANTA RITA, C</t>
  </si>
  <si>
    <t>11EJN0267R - JAIME TORRES BODET</t>
  </si>
  <si>
    <t>VAINILLA NUM. 100 NORTE</t>
  </si>
  <si>
    <t>11DES0107O - JOSE MARIA MORELOS Y PAVON</t>
  </si>
  <si>
    <t>BLVD JOSE CHAVEZ MORADO NTE, FRACCIONAMIENTO HACIENDA DEL BOSQUE, 38020, CELAYA, GTO</t>
  </si>
  <si>
    <t>11EJN0387D - REVOLUCION MEXICANA</t>
  </si>
  <si>
    <t>FRESNILLO NUM. 8 CERCA DE LA AVENIDA LAZARO CARDENAS, SALIDA A SA</t>
  </si>
  <si>
    <t>11EJN0409Z - MARGARITA PAZ PAREDES</t>
  </si>
  <si>
    <t>CASUARINAS NUM. 502 POR LA ESCUELA SOLIDARIDAD</t>
  </si>
  <si>
    <t>11EJN0411N - JOSE JOAQUIN FERNANDEZ DE LIZARDI</t>
  </si>
  <si>
    <t>ACULCO S/N FRENTE A LOTE VALDIO</t>
  </si>
  <si>
    <t>11EJN0414K - FRANCISCO GABILONDO SOLER</t>
  </si>
  <si>
    <t>COLIBRI NUM. 9 POR LA VIA</t>
  </si>
  <si>
    <t>11EJN1172K - QUETZALCOATL</t>
  </si>
  <si>
    <t>GARZA NUM. 243 ANTE PENULTIMA CALLE</t>
  </si>
  <si>
    <t>11EPR0048V - EMETERIA VALENCIA</t>
  </si>
  <si>
    <t>MANUEL DOBLADO NUM. 329</t>
  </si>
  <si>
    <t>11EPR0049U - ESCUADRON 201</t>
  </si>
  <si>
    <t>RIO LERMA NUM. 214 POR EL CESBA</t>
  </si>
  <si>
    <t>11EPR0056D - CENTRO ESCOLAR TRESGUERRAS</t>
  </si>
  <si>
    <t>A. O. Y P. NUNEZ DE LA RIOJA NUM. 102 POR EL TEMPLO DEL CARMEN</t>
  </si>
  <si>
    <t>11EPR0061P - MIGUEL HIDALGO</t>
  </si>
  <si>
    <t>MARGARITA NUM. 1104</t>
  </si>
  <si>
    <t>11EPR0405T - NIÑOS HEROES</t>
  </si>
  <si>
    <t>OAXACA NUM. 114</t>
  </si>
  <si>
    <t>11EPR0406S - MORELOS</t>
  </si>
  <si>
    <t>MIGUEL HIDALGO NUM. 307</t>
  </si>
  <si>
    <t>11EPR0428D - NICOLAS BRAVO</t>
  </si>
  <si>
    <t>MIGUEL HIDALGO NUM. 507</t>
  </si>
  <si>
    <t>11EPR0619U - INDEPENDENCIA</t>
  </si>
  <si>
    <t>P. NUNEZ DE LA RIOJA NUM. 102</t>
  </si>
  <si>
    <t>11EPR0738H - LIC. ADOLFO LOPEZ MATEOS</t>
  </si>
  <si>
    <t>EJIDAL MONTE BLANCO NUM. 603</t>
  </si>
  <si>
    <t>11EPR0742U - CARMEN SERDAN</t>
  </si>
  <si>
    <t>CUERNAVACA NUM. 100</t>
  </si>
  <si>
    <t>11EPR0853Z - JUAN DE ZUMARRAGA</t>
  </si>
  <si>
    <t>GRULLAS S/N</t>
  </si>
  <si>
    <t>11EPR0856W - DIEGO RIVERA</t>
  </si>
  <si>
    <t>LIC.J. NATIVIDAD M. S/N</t>
  </si>
  <si>
    <t>11EPR0886Q - JOSE VASCONCELOS</t>
  </si>
  <si>
    <t>FAISAN NUM. 602</t>
  </si>
  <si>
    <t>11ETV0400X - TELESECUNDARIA NUM. 29</t>
  </si>
  <si>
    <t>CALLE RIO CHURUBUSCO NUMERO EXTERIOR: SN, COLONIA JACARANDAS, COD</t>
  </si>
  <si>
    <t>11ETV0412B - TELESECUNDARIA NUM. 416</t>
  </si>
  <si>
    <t>CACAO NUM. 412</t>
  </si>
  <si>
    <t>11ETV0515Y - TELESECUNDARIA NUM. 509</t>
  </si>
  <si>
    <t>TEPIC NUM. 111 ESQUINA CON CHETUMAL</t>
  </si>
  <si>
    <t>11ETV0921E - TELESECUNDARIA NUM. 921</t>
  </si>
  <si>
    <t>ARQUITECTOS NUM. 306</t>
  </si>
  <si>
    <t>11ETV0946N - TELESECUNDARIA NUM. 946</t>
  </si>
  <si>
    <t>CALLE LAS TROJES NUMERO EXTERIOR: SN, COLONIA SAN ISIDRO DE TROJE</t>
  </si>
  <si>
    <t>11EJN1231J - EMMA GODOY</t>
  </si>
  <si>
    <t>MISION DE SAN PEDRO NUM. 227 JUNTO AL CENTRO DEL CIRCUITO PRINCIP</t>
  </si>
  <si>
    <t>11DJN4558I - ALONSO LUJAMBIO IRAZABAL</t>
  </si>
  <si>
    <t>CALLE PORTALES NUMERO EXTERIOR: SN, FRACCIONAMIENTO ARBOLEDAS DE</t>
  </si>
  <si>
    <t>11DST0047I - SECUNDARIA TECNICA NUM. 27</t>
  </si>
  <si>
    <t>CALLE NARANJOS NUMERO EXTERIOR: SN, FRACCIONAMIENTO LA ESPERANZA,</t>
  </si>
  <si>
    <t>11DPR3237I - JOSE MARIA MORELOS Y PAVON</t>
  </si>
  <si>
    <t>AVENIDA MEXICO JAPON NUMERO EXTERIOR: 150 , FRACCIONAMIENTO LOS S</t>
  </si>
  <si>
    <t>11DES0042V - NAT TAH HI</t>
  </si>
  <si>
    <t>MARIA DOMINGA NO. 1000, LAS INSURGENTES, 38080, CELAYA, GTO</t>
  </si>
  <si>
    <t>11ECT0005H - BACHILLERATO BIVALENTE MILITARIZADO "BATALLÓN PRIMER LIGERO", PLANTEL CELAYA</t>
  </si>
  <si>
    <t>AVENIDA EJIDO DE SAN NICOLÁS DE PARRA, NO. 506</t>
  </si>
  <si>
    <t>11DPR1633V - MOISES SAENZ</t>
  </si>
  <si>
    <t>CALLE:MADERO 338 ZONA CENTRO COLOLIA:</t>
  </si>
  <si>
    <t>11DPR3471N - JUAN JOSE TORRES LANDA</t>
  </si>
  <si>
    <t>CALLE:CIRCUITO MARIANO REYES S/N COLOLIA:</t>
  </si>
  <si>
    <t>11DPR1795G - JOSE MARIA MORELOS</t>
  </si>
  <si>
    <t>CALLE:CAMARGO COLOLIA:</t>
  </si>
  <si>
    <t>COMISIÓN ESTATAL DE CONCILIACIÓN Y ARBITRAJE MÉDICO CELAYA</t>
  </si>
  <si>
    <t>EJE NORPONIENTE MANUEL J. CLOUTHIER, NUMERO 101 LOCAL 11, CIUDADELA, 38017</t>
  </si>
  <si>
    <t>INSTITUTO ESTATAL DE CAPACITACIÓN PLANTEL CELAYA</t>
  </si>
  <si>
    <t>AV. PASEO DEL SOL, 1000, COL. SAN FRANCISCO INFONAVIT, 38090</t>
  </si>
  <si>
    <t>DIRECCIÓN GENERAL DE TRANSPORTE EL ESTADO DE GUANAJUATO (OLT)</t>
  </si>
  <si>
    <t>PIPILA ESQUINA IGNACIO CAMARGO S/N, CENTRO, CELAYA, 38000</t>
  </si>
  <si>
    <t>VILLAS DEL ROMERAL</t>
  </si>
  <si>
    <t>CALLE VILLAS DE GUADALUPE #505, COL. VILLAS DEL ROMERAL, CELAYA, GTO.</t>
  </si>
  <si>
    <t>MONTE BLANCO</t>
  </si>
  <si>
    <t>CALLE EJIDO DEL MOLINO #301, COL. MONTE BLANCO, CELAYA, GTO.</t>
  </si>
  <si>
    <t>MODULO DE ATENCIÓN CELAYA (OFICINA DEL EMPLEO)</t>
  </si>
  <si>
    <t>C. PIPILA, 148 2º PISO, CENTRO, 38000</t>
  </si>
  <si>
    <t>CENTRO DE GOBIERNO CELAYA</t>
  </si>
  <si>
    <t>MIGUEL HIDALGO, 1121, LAS FUENTES, 38040</t>
  </si>
  <si>
    <t>HUB-I CASA DEL EMPREDEDOR CELAYA</t>
  </si>
  <si>
    <t>ANTIGUAS INSTALACIONES DE LA FERIA, BLVRD ADOLFO LÓPEZ MATEOS 1102, ROSA LINDA, 38060 CELAYA, GTO.</t>
  </si>
  <si>
    <t>REGISTRO CIVIL</t>
  </si>
  <si>
    <t>CALLE PIPILA, ESQ., CAMARGO, CP. 38000</t>
  </si>
  <si>
    <t>OFICIALIA DEL REGISTRO CIVIL CELAYA</t>
  </si>
  <si>
    <t>JUAN JOSÉ TORRES LANDA, 706-A, ESQ. BRILLANTE, COL. SAN JUANICO, 38020</t>
  </si>
  <si>
    <t>REGISTRO PUBLICO DE LA PROPIEDAD Y DEL COMERCIO CELAYA</t>
  </si>
  <si>
    <t>BLVD. ADOLFO LÓPEZ MATEOS, 1524, ROSALINDA, 38044</t>
  </si>
  <si>
    <t>JUNTA LOCAL DE CONCILIACION Y ARBITRAJE DE CELAYA</t>
  </si>
  <si>
    <t>AV. MANUEL J. CLOUTIER, 769, LOS ALAMOS, 38024</t>
  </si>
  <si>
    <t>11DPR3806J - JOSEFA ORTIZ DE DOMINGUEZ</t>
  </si>
  <si>
    <t>C. DEL LIMERO S/N, LOS NARANJOS, 38013, CELAYA, GTO</t>
  </si>
  <si>
    <t>UVEG SANTA RITA</t>
  </si>
  <si>
    <t>AV . MÉXICO-JAPÓN, S/N, CENTRO COMUNITARIO SANTA RITA, (CEDECOM) C.P. 38030</t>
  </si>
  <si>
    <t>11DLT0002T - CENTRO DE ACTUALIZACIÓN DEL MAGISTERIO PLANTEL CELAYA</t>
  </si>
  <si>
    <t>MUTUALISMO #430 COLONIA RESIDENCIAL. CP. 38020. CELAYA GTO.</t>
  </si>
  <si>
    <t>11MSU0035K - UNIVERDIDAD PEDAGÓGICA NACIONAL UNIDAD 112 CELAYA</t>
  </si>
  <si>
    <t>AVE. IRRIGACIÓN 144 COL ALFREDO VAZQUEZ BONFIL. CELAYA, GTO.</t>
  </si>
  <si>
    <t>11ETC0036A - COLEGIO DE ESTUDIOS CIENTIFICOS Y TECNOLOGICOS DEL ESTADO DE GUANAJUATO PLANTEL CELAYA</t>
  </si>
  <si>
    <t>AVENIDA PROLONGACIÓN PERAL, NO. 1901</t>
  </si>
  <si>
    <t>11ETC0050U - COLEGIO DE ESTUDIOS CIENTIFICOS Y TECNOLOGICOS DEL ESTADO DE GUANAJUATO PLANTEL CELAYA III</t>
  </si>
  <si>
    <t>CALLE VILLA DEL PENSAMIENTO, NO. 400</t>
  </si>
  <si>
    <t>11ETC0049E - COLEGIO DE ESTUDIOS CIENTIFICOS Y TECNOLOGICOS DEL ESTADO DE GUANAJUATO PLANTEL CELAYA II</t>
  </si>
  <si>
    <t>MANUEL SANDOVAL VALLARTA, EJIDO DE YUSTIS NO 100, 38143 CELAYA, GTO.</t>
  </si>
  <si>
    <t>11DPT0001Q - PLANTEL CONALEP 028. CELAYA</t>
  </si>
  <si>
    <t>AVE. ORIENTE - PONIENTE. S/N, CIUDAD INDUSTRIAL DE CELAYA, C. P. 38010. CELAYA, GTO.</t>
  </si>
  <si>
    <t>UNEME EC CELAYA</t>
  </si>
  <si>
    <t>VICTOR JOSE LIZARDI ESQUINA JUAN B. CASTELLAZO, 110, ZONA INDUSTRIAL, 38024</t>
  </si>
  <si>
    <t>CAISES CELAYA</t>
  </si>
  <si>
    <t>MARIANO JIMENEZ - MARIANO JIMENEZ NO.519</t>
  </si>
  <si>
    <t>UMAPS RESIDENCIAL TECNOLOGICO</t>
  </si>
  <si>
    <t>MANUEL OROSCO Y BERRA -</t>
  </si>
  <si>
    <t>UMAPS LAGOS</t>
  </si>
  <si>
    <t>LAGO DE CAMECUARO -</t>
  </si>
  <si>
    <t>UNEME CAPA CELAYA</t>
  </si>
  <si>
    <t>REAL DEL POTOSI - A ESPALDAS DEL HOSPITAL GENERAL DE CELAYA</t>
  </si>
  <si>
    <t>HOSPITAL GENERAL DE CELAYA</t>
  </si>
  <si>
    <t>GOBERNADOR VICTOR LIZARDI ESQUINA JUAN B. CASTELAZO - GOB. VICTOR LIZARDI ESQ. JUAN B. CASTELAZO</t>
  </si>
  <si>
    <t>CAPACITS</t>
  </si>
  <si>
    <t>CENTRO DE ATENCION PARA LA PREVENCION Y ATENCION DEL VIH/SIDA Y OTRAS</t>
  </si>
  <si>
    <t>UMAPS PROGRESO SOLIDARIDAD</t>
  </si>
  <si>
    <t>RÍO VERDE -</t>
  </si>
  <si>
    <t>HOSPITAL MATERNO INFANTIL DE CELAYA</t>
  </si>
  <si>
    <t>ING. JAVIER BARROS SIERRA - HOSPITAL MATERNO-INFANTIL ENFRENTE DE LA UNIVERSIDAD DE GUANAJUATO CAMPUS CELAYA-SALVATIERRA</t>
  </si>
  <si>
    <t>CAISES EL BECERRO (SANTOS DEGOLLADO)</t>
  </si>
  <si>
    <t>MIGUEL HIDALGO - HIDALGO S/N</t>
  </si>
  <si>
    <t>CAISES EMILIANO ZAPATA</t>
  </si>
  <si>
    <t>ANASTACIO BUSTAMANTE</t>
  </si>
  <si>
    <t>VILLAS DEL BAJIO</t>
  </si>
  <si>
    <t>AVENIDA EL SAUZ #2034-B, COL. VILLAS DEL BAJÍO, CELAYA, GTO.</t>
  </si>
  <si>
    <t>XOCHIPILI</t>
  </si>
  <si>
    <t>EUSEBIO GONZALEZ #100, COL. BAJIO DE LAS AMERICAS, CELAYA, GTO.</t>
  </si>
  <si>
    <t>11ETH0099H - BACHILLERATO SABES SAN JUANICO</t>
  </si>
  <si>
    <t>AVENIDA TORRES LANDA, NO. 664</t>
  </si>
  <si>
    <t>11ESU0053R - UNIDEG (PLANTEL CELAYA)</t>
  </si>
  <si>
    <t>MANUEL OROZCO Y BERRA 101 , CIUDAD INDUSTRIL CELAYA, CELAYA GTO. 38010</t>
  </si>
  <si>
    <t>11ETH0154K - BACHILLERATO SABES CARRETAS</t>
  </si>
  <si>
    <t>CALLE PASEO DE LAS CARRETAS, NO. 303</t>
  </si>
  <si>
    <t>SECRETARIA DEL CAMPO</t>
  </si>
  <si>
    <t>AV. IRRIGACIÓN # 102-A INT. 4, COL. MONTE CAMARGO, CELAYA, GTO.</t>
  </si>
  <si>
    <t>PRESIDENCIA MUNICIPAL DE CELAYA</t>
  </si>
  <si>
    <t>PORTAL INDEPENDENCIA 101, COL. CENTRO, 38000 CELAYA, GTO.</t>
  </si>
  <si>
    <t>TU PUEDES GUANAJUATO CELAYA</t>
  </si>
  <si>
    <t>MANUEL DOBLADO, 102, CENTRO CELAYA,38000</t>
  </si>
  <si>
    <t>CISAME</t>
  </si>
  <si>
    <t>CENTRO INTEGRAL DE SALUD MENTAL CELAYA</t>
  </si>
  <si>
    <t>OFICINAS ISSEG</t>
  </si>
  <si>
    <t>C. PÍPILA, ESQ. IGNACIO CAMARGO, 2DO. PISO, ZONA CENTRO</t>
  </si>
  <si>
    <t>11ECT0013Q - BACHILLERATO SABES REAL DE CELAYA</t>
  </si>
  <si>
    <t>CALLE PONIENTE 7</t>
  </si>
  <si>
    <t>Unidad de Servicios de Apoyo a la Educación Regular (USAE)</t>
  </si>
  <si>
    <t>TULE S/N, LOS PINOS, 38028, CELAYA, GTO</t>
  </si>
  <si>
    <t>COLONIA BAJIO DE LAS AMERICAS</t>
  </si>
  <si>
    <t>COLONIA LOS NARANJOS</t>
  </si>
  <si>
    <t>COLONIA NUEVO TECNOLOGICO</t>
  </si>
  <si>
    <t xml:space="preserve"> COLONIA LOS PINOS</t>
  </si>
  <si>
    <t>COLONIA ZONA DE ORO I</t>
  </si>
  <si>
    <t xml:space="preserve"> COLONIA GUANAJUATO</t>
  </si>
  <si>
    <t xml:space="preserve"> COLONIA BENITO JUAREZ</t>
  </si>
  <si>
    <t>COLONIA INSURGENTES</t>
  </si>
  <si>
    <t xml:space="preserve"> COLONIA LOS INSURGENTES</t>
  </si>
  <si>
    <t xml:space="preserve"> COLONIA LAZARO CARDENAS</t>
  </si>
  <si>
    <t>COLONIA CAMARGO</t>
  </si>
  <si>
    <t>COLONIA MONTE BLANCO</t>
  </si>
  <si>
    <t>COLONIA RESIDENCIAL</t>
  </si>
  <si>
    <t xml:space="preserve"> COMUNIDAD SANTA MARIA DEL REFUGIO</t>
  </si>
  <si>
    <t xml:space="preserve"> COMUNIDAD SANTAMARIA DEL REFUGIO</t>
  </si>
  <si>
    <t>COLONIA CIUDAD INDUSTRIAL CELAYA</t>
  </si>
  <si>
    <t>COLONIA LAS CARRETAS</t>
  </si>
  <si>
    <t>COLONIA LA ESTRELLA</t>
  </si>
  <si>
    <t>COLONIA ESTACIÓN DE FERROCARRIL</t>
  </si>
  <si>
    <t>COLONIA CAMPAMENTO DEL FERROCARRIL</t>
  </si>
  <si>
    <t>COLONIA SOPEÑA</t>
  </si>
  <si>
    <t>COLONIA SILAO CENTRO</t>
  </si>
  <si>
    <t>COLONIA REFORMA</t>
  </si>
  <si>
    <t>COLONIA LORENZO MOSQUEDA</t>
  </si>
  <si>
    <t>COLONIA VILLA DE GUADALUPE</t>
  </si>
  <si>
    <t>COLONIA CONDADO DE LA PILA</t>
  </si>
  <si>
    <t>COLONIA SAN JUAN DE LOS DURAN</t>
  </si>
  <si>
    <t>COLONIA PROGRESO</t>
  </si>
  <si>
    <t>COLONIA MEXICO</t>
  </si>
  <si>
    <t>COLONIA PORGRESO</t>
  </si>
  <si>
    <t>COLONIA BARRIO NUEVO</t>
  </si>
  <si>
    <t>COLONIA ADOLFO LOPEZ MATEOS</t>
  </si>
  <si>
    <t>COLONIA NORIA DE SOPEÑA 2A. SECCION</t>
  </si>
  <si>
    <t>COLONIA JARDINES DE LA VICTORIA</t>
  </si>
  <si>
    <t>COLONIA VILLAS DE GUADALUPE</t>
  </si>
  <si>
    <t>COLONIA LA LOMA</t>
  </si>
  <si>
    <t>COLONIA VIA 1</t>
  </si>
  <si>
    <t>COLONIA EL OLIVO</t>
  </si>
  <si>
    <t>COLONIA ESTRELLASA</t>
  </si>
  <si>
    <t>COLONIA TIERRA Y LIBERTAD</t>
  </si>
  <si>
    <t>COLONIA HACIENDA DE CERRITOS</t>
  </si>
  <si>
    <t>COLONIA SAN BARTOLO</t>
  </si>
  <si>
    <t>COLONIA LOS CERRITOS</t>
  </si>
  <si>
    <t>COLONIA LA HUERTA</t>
  </si>
  <si>
    <t>COLONIA LOS ESPARRAGOS</t>
  </si>
  <si>
    <t>COLONIA BRISAS DE LOS RIOS</t>
  </si>
  <si>
    <t>COLONIA SAN JUAN LOS DURÁN</t>
  </si>
  <si>
    <t>COLONIA LA ALAMEDA</t>
  </si>
  <si>
    <t>COLONIA VALLE DE LOS NARANJOS</t>
  </si>
  <si>
    <t>COLONIA. CENTRO</t>
  </si>
  <si>
    <t>COLONIA EMILIANO ZAPATA 38030.</t>
  </si>
  <si>
    <t>COLONIA FOVISSTE</t>
  </si>
  <si>
    <t>COLONIA LAGOS</t>
  </si>
  <si>
    <t>COLONIA LATINOAMERICANA</t>
  </si>
  <si>
    <t>COLONIA EMILIANO ZAPATA</t>
  </si>
  <si>
    <t>COLONIA RANCHO SECO</t>
  </si>
  <si>
    <t>COLONIA FOVISSSTE</t>
  </si>
  <si>
    <t>COLONIA LAS FLORES</t>
  </si>
  <si>
    <t>COLONIA VILLAS DEL PARAISO</t>
  </si>
  <si>
    <t>COLONIA SANTA MARIA I</t>
  </si>
  <si>
    <t>COLONIA GUANAJUATO</t>
  </si>
  <si>
    <t>COLONIA IMSS</t>
  </si>
  <si>
    <t>COLONIA SAN ISIDRO DE TROJES</t>
  </si>
  <si>
    <t>COLONIA GIRASOLES</t>
  </si>
  <si>
    <t>COLONIA FUNDACION</t>
  </si>
  <si>
    <t>COLONIA VALLE DEL REAL</t>
  </si>
  <si>
    <t>COLONIA JARDINES DE CELAYA</t>
  </si>
  <si>
    <t>COLONIA TRES GUERRAS</t>
  </si>
  <si>
    <t>COLONIA BOSQUES DEL SOL</t>
  </si>
  <si>
    <t>COLONIA SAN FRANCISCO</t>
  </si>
  <si>
    <t>COLONIA INFONAVIT MALANQUIN</t>
  </si>
  <si>
    <t>COLONIA EJIDAL</t>
  </si>
  <si>
    <t>COLONIA SAN JUANICO</t>
  </si>
  <si>
    <t>COLONIA BENITO JUAREZ</t>
  </si>
  <si>
    <t>COLONIA AV SANTA CLARA</t>
  </si>
  <si>
    <t>COLONIA GOBERNADORES</t>
  </si>
  <si>
    <t>COLONIA LINDA VISTA</t>
  </si>
  <si>
    <t>COLONIA EJIDAL MONTE BLANCO</t>
  </si>
  <si>
    <t>COLONIA VILLA CELAYA</t>
  </si>
  <si>
    <t>COLONIA AMPLIACION EMILIANO ZAPATA</t>
  </si>
  <si>
    <t>COLONIA RESIDENCIAL TECNOLOGICO</t>
  </si>
  <si>
    <t>COLONIA VILLAS REALES</t>
  </si>
  <si>
    <t>COLONIA CIUDADELA</t>
  </si>
  <si>
    <t>COLONIA TRESGUERRAS</t>
  </si>
  <si>
    <t>COLONIA TERCERA SECCION JARDINES DE CELAYA</t>
  </si>
  <si>
    <t>COLONIA LOS LAURELES 1A SECC</t>
  </si>
  <si>
    <t>COLONIA BARRIO DEL ZAPOTE</t>
  </si>
  <si>
    <t>COLONIA SAN MARTIN DE CAMARGO</t>
  </si>
  <si>
    <t>COLONIA LOS INSURGENTES</t>
  </si>
  <si>
    <t>COLONIA VILLA DE LOS REYES</t>
  </si>
  <si>
    <t>COLONIA U.H. DE TIERRAS NEGRAS</t>
  </si>
  <si>
    <t>COLONIA LAS DELICIAS</t>
  </si>
  <si>
    <t>COLONIA EL CANTAR</t>
  </si>
  <si>
    <t>COLONIA RESURECCION</t>
  </si>
  <si>
    <t>COLONIA BARRIO SAN JUAN</t>
  </si>
  <si>
    <t>COLONIA VALLE HERMOSO</t>
  </si>
  <si>
    <t>COLONIA CONJUNTO HABITACIONAL GIRASOLES</t>
  </si>
  <si>
    <t>COLONIA SAN ANTONIO</t>
  </si>
  <si>
    <t>COLONIA EMILIANO ZAPATO</t>
  </si>
  <si>
    <t>COLONIA SANTA MARIA</t>
  </si>
  <si>
    <t>COLONIA SAN JOSE CASTRO</t>
  </si>
  <si>
    <t>COLONIA SANTA ISABEL</t>
  </si>
  <si>
    <t>COLONIA LOS LAGOS</t>
  </si>
  <si>
    <t>COLONIA LAZARO CARENAZ</t>
  </si>
  <si>
    <t>COLONIA TECNOLOGICO</t>
  </si>
  <si>
    <t>COLONIA VILLA ROMERAL</t>
  </si>
  <si>
    <t>COLONIA PROGRESO SOLIDARIDAD</t>
  </si>
  <si>
    <t>COLONIA ALFREDO VAZQUEZ BONFIL</t>
  </si>
  <si>
    <t>COLONIA CIUDAD INDUSTRIAL</t>
  </si>
  <si>
    <t>COLONIA SANTA ANITA</t>
  </si>
  <si>
    <t>COLONIA LAS AVES</t>
  </si>
  <si>
    <t>COLONIA AMERICAS DEL BAJIO</t>
  </si>
  <si>
    <t>COLONIA DEL BOSQUE</t>
  </si>
  <si>
    <t>COLONIA HACIENDA DEL BOSQUE</t>
  </si>
  <si>
    <t>COLONIA LAZARO CARDENAS</t>
  </si>
  <si>
    <t>COLONIA SANTA TERESITA</t>
  </si>
  <si>
    <t>COLONIA LOS ALAMOS</t>
  </si>
  <si>
    <t>COLONIA BARRIO DE SAN MIGUEL</t>
  </si>
  <si>
    <t>COLONIA ALAMEDA</t>
  </si>
  <si>
    <t>COLONIA CELAYA CENTRO</t>
  </si>
  <si>
    <t>COLONIA CUAHUTEMOC</t>
  </si>
  <si>
    <t xml:space="preserve">COLONIA LOS ALAMOS </t>
  </si>
  <si>
    <t>COLONIA JACARANDAS</t>
  </si>
  <si>
    <t>COLONIA LA MISION</t>
  </si>
  <si>
    <t>COLONIA ARBOLEDAS DE SAN RAFAEL</t>
  </si>
  <si>
    <t>COLONIA LA ESPERANZA</t>
  </si>
  <si>
    <t>COLONIA LOS SANTOS</t>
  </si>
  <si>
    <t>COLONIA VALLE DE LA PRIMAVERA</t>
  </si>
  <si>
    <t>COLONIA VIÑAS DE LA HERRADURA</t>
  </si>
  <si>
    <t>COLONIA SAN FRANCISCO INFONAVIT</t>
  </si>
  <si>
    <t>COLONIA VILLAS DEL ROMERAL</t>
  </si>
  <si>
    <t>COLONIA ROSA LINDA</t>
  </si>
  <si>
    <t>COLONIA RENACIMIENTO</t>
  </si>
  <si>
    <t>COLONIA PRADOS EL NARANJAL</t>
  </si>
  <si>
    <t>COLONIA CIUDAD INDUSTRIAL DE CELAYA</t>
  </si>
  <si>
    <t>COLONIA EL BECERRO (SANTOS DEGOLLADO)</t>
  </si>
  <si>
    <t>COLONIA LOS PIRULES</t>
  </si>
  <si>
    <t>COLONIA VILLAS DEL BAJÍO I</t>
  </si>
  <si>
    <t>COLONIA MONTE CAMARGO</t>
  </si>
  <si>
    <t>COLONIA INDUSTRIALES</t>
  </si>
  <si>
    <t>PARQUE IREKUA</t>
  </si>
  <si>
    <t>GRILLITO CANTOR, VIVEROS REVOLUCION, 36699 IRAPUATO, GTO.</t>
  </si>
  <si>
    <t>IRAPUATO</t>
  </si>
  <si>
    <t>PLAZA ABASOLO</t>
  </si>
  <si>
    <t>NO REELECCIÓN 306, COL. CENTRO, 36500 IRAPUATO, GTO.</t>
  </si>
  <si>
    <t>PARQUE LOS COBOS</t>
  </si>
  <si>
    <t>C. SEVILLA, BERNARDO COBOS, 36610, IRAPUATO, GTO</t>
  </si>
  <si>
    <t>PLAZA MADERO (FUENTE FLORENTINA)</t>
  </si>
  <si>
    <t>PORTAL CARRANZA 12-30, COL. CENTRO, 36500 IRAPUATO, GTO.</t>
  </si>
  <si>
    <t>PLAZA DEL RELOJ DE SOL</t>
  </si>
  <si>
    <t>JUAN ÁLVAREZ 272-282, COL. CENTRO, 36500 IRAPUATO, GTO.</t>
  </si>
  <si>
    <t>AGORA DEL HOSPITALITO</t>
  </si>
  <si>
    <t>BARRIO DE LA PIEDRA LISA, IRAPUATO, GTO.</t>
  </si>
  <si>
    <t>PRIMERO DE MAYO</t>
  </si>
  <si>
    <t>FERNANDO AMILPA 2121, 1RO DE MAYO, 36644, IRAPUATO, GTO</t>
  </si>
  <si>
    <t>PLAZA DEL COMERCIO</t>
  </si>
  <si>
    <t>DIAZ ORDAS IXTOC CENTRO, 36500 IRAPUATO, GTO.</t>
  </si>
  <si>
    <t>PLAZA CLOUTHIER</t>
  </si>
  <si>
    <t>PLAZA MANUEL CLOUTHIER, BARRIO DE SAN MIGUEL, 36510 IRAPUATO, GTO.</t>
  </si>
  <si>
    <t>UNIDAD DEPORTIVA NORTE IRAPUATO</t>
  </si>
  <si>
    <t>AV TULIPANES, CD DEPORTIVA, DEPORTIVA NORTE, 36612 IRAPUATO, GTO.</t>
  </si>
  <si>
    <t>PLAZA DEL ARTISTA</t>
  </si>
  <si>
    <t>PLAZA DEL ARTISTA, COL. CENTRO, IRAPUATO, GTO.</t>
  </si>
  <si>
    <t>PARQUE EL ZARAPE "LAS CARMELITAS"</t>
  </si>
  <si>
    <t>EL ZARAPE, LAS CARMELITAS, 36595, IRAPUATO,GTO</t>
  </si>
  <si>
    <t>PLAZUELA DE SANTIAGUITO</t>
  </si>
  <si>
    <t>C. PIPILA 147, BARRIO DE SANTIAGUITO, 36588 IRAPUATO, GTO.</t>
  </si>
  <si>
    <t>JARDIN EXTERIOR MERCADO BENITO JUAREZ</t>
  </si>
  <si>
    <t>OAXACA 13, GUERRERO, 36520 IRAPUATO, GTO.</t>
  </si>
  <si>
    <t>UNIDAD DEPORTIVA SUR</t>
  </si>
  <si>
    <t>DEPORTIVA SUR, 36590 IRAPUATO, GTO.</t>
  </si>
  <si>
    <t>UNIDAD DEPORTIVA EL COPAL</t>
  </si>
  <si>
    <t>CARRETERA IRAPUATO-SILAO</t>
  </si>
  <si>
    <t>MIRADOR DE IRAPUATO</t>
  </si>
  <si>
    <t>CUARTO CIRCUITO VÍAL</t>
  </si>
  <si>
    <t>MEGA PARQUE</t>
  </si>
  <si>
    <t>AVENIDA DEL BOSQUE</t>
  </si>
  <si>
    <t>ZOOLOGICO DE IRAPUATO</t>
  </si>
  <si>
    <t>AVENIDA HACIENDA LA VIRGEN</t>
  </si>
  <si>
    <t>PARQUE ECOLOGICO DE IRAPUATO</t>
  </si>
  <si>
    <t>AV. DE LA ALTIPLANICIE</t>
  </si>
  <si>
    <t>INFORUM</t>
  </si>
  <si>
    <t>AV. SIGLO XXI</t>
  </si>
  <si>
    <t>CASA DEL JUBILADO IRAPUATO</t>
  </si>
  <si>
    <t>C. NUEZ DE LA INDIA, 408, NOGALIA, 36680</t>
  </si>
  <si>
    <t>ESTACIONAMIENTO SUBTERRANEO ISSEG IRAPUATO</t>
  </si>
  <si>
    <t>PLAZA HIDALGO S/N, CENTRO IRAPUATO C.P. 36500</t>
  </si>
  <si>
    <t>11DJN4296O - L.S. VIGOTSKY</t>
  </si>
  <si>
    <t>CALLE HACIENDA DE GAVIA NUMERO EXTERIOR: SN, FRACCIONAMIENTO HACI</t>
  </si>
  <si>
    <t>11DES0022H - SECUNDARIA GENERAL NUM. 1</t>
  </si>
  <si>
    <t>SAN ISIDRO NUM. 999</t>
  </si>
  <si>
    <t>11DES0043U - DR. FRANCISCO FLORES ORNELAS</t>
  </si>
  <si>
    <t>AVENIDA PASEO DE LA ALTIPLANICIE NUM. SN</t>
  </si>
  <si>
    <t>11DES0060K - RICARDO FLORES MAGON</t>
  </si>
  <si>
    <t>TULA NUM. 1524</t>
  </si>
  <si>
    <t>11DES0087R - SECUNDARIA GENERAL NUM. 4</t>
  </si>
  <si>
    <t>TERRAGOÑA NUM. SN</t>
  </si>
  <si>
    <t>11DJN0056O - ESTEFANIA CASTAÑEDA</t>
  </si>
  <si>
    <t>CALLE SOP NUMERO EXTERIOR: 1071 , COLONIA 18 DE AGOSTO, CODIGO PO</t>
  </si>
  <si>
    <t>SISTEMA DEL DESARROLLO INTEGRAL DE LA FAMILIA MUNICIPIO DE IRAPUATO GUANAJUATO</t>
  </si>
  <si>
    <t>RIO USUMACINTA, LA PRADERA, 36630, IRAPUATO, GTO</t>
  </si>
  <si>
    <t>11DJN0093S - MARIA MONTESSORI</t>
  </si>
  <si>
    <t>RIO TANTUAN NUM. 1851</t>
  </si>
  <si>
    <t>11DJN0117L - BERTHA VON GLUMER</t>
  </si>
  <si>
    <t>CALLE DANIEL BAUTISTA NUMERO EXTERIOR: SN, COLONIA CIUDAD DEPORTI</t>
  </si>
  <si>
    <t>11DJN0118K - BEATRIZ ORDOÑEZ ACUÑA</t>
  </si>
  <si>
    <t>REY GUSTAVO ADOLFO XIII NUM. 1285</t>
  </si>
  <si>
    <t>11DJN0350R - 1 DE MAYO</t>
  </si>
  <si>
    <t>LEY DEL SEGURO SOCIAL S/N ESQ. CALLE SEGURIDAD SOCIAL</t>
  </si>
  <si>
    <t>11DJN0215M - EL PRINCIPITO</t>
  </si>
  <si>
    <t>FRAY SEBASTIAN DE APARICIO S/N FRENTE A LOS EDIFICIOS DE FOVISSST</t>
  </si>
  <si>
    <t>11DJN0351Q - NIÑOS HEROES</t>
  </si>
  <si>
    <t>CELAYA NUM. 114</t>
  </si>
  <si>
    <t>11DJN0352P - ANTONIO CASO</t>
  </si>
  <si>
    <t>PROLONGACION AVENIDA MORELOS S/N</t>
  </si>
  <si>
    <t>11DJN0558H - BELISARIO DOMINGUEZ</t>
  </si>
  <si>
    <t>CALLE VILLA COAPA NUMERO EXTERIOR: 1380 , COLONIA SAN JUAN DE RET</t>
  </si>
  <si>
    <t>11DJN0718E - MOISES SAENZ GARZA</t>
  </si>
  <si>
    <t>AVENIDA MARIANO ABASOLO NUMERO EXTERIOR: 2242 , COLONIA LAS DILIG</t>
  </si>
  <si>
    <t>11DJN0870Z - ALFREDO BERNARDO NOBEL</t>
  </si>
  <si>
    <t>DIVISION DEL NORTE NUM. 2670</t>
  </si>
  <si>
    <t>11DJN0872Y - OVIDIO DECROLY</t>
  </si>
  <si>
    <t>JUSTICIA SOCIAL NUM. 124</t>
  </si>
  <si>
    <t>11DJN0876U - GENERAL ALVARO OBREGON</t>
  </si>
  <si>
    <t>MARIANO ARISTA Y MANUEL ACUÑA S/N</t>
  </si>
  <si>
    <t>11DJN0877T - MANUEL LOPEZ COTILLA</t>
  </si>
  <si>
    <t>SAN FRANCISCO DE LA CHARCA8 EL NIDO)</t>
  </si>
  <si>
    <t>11DJN2602S - JOSE ROSAS MORENO</t>
  </si>
  <si>
    <t>CAMINO REAL DE LO DE JUAREZ</t>
  </si>
  <si>
    <t>11DJN2604Q - QUETZALCOATL</t>
  </si>
  <si>
    <t>AGUASCALIENTES NUM. 32</t>
  </si>
  <si>
    <t>11DJN2606O - CITLALI</t>
  </si>
  <si>
    <t>LIVERPOOL NUM. 427</t>
  </si>
  <si>
    <t>11DJN2618T - FRANCISCO GABILONDO SOLER</t>
  </si>
  <si>
    <t>TORIL S/N</t>
  </si>
  <si>
    <t>11DJN2686Q - JOSE MARIA LICEAGA</t>
  </si>
  <si>
    <t>CALLE GALILEO NUMERO EXTERIOR: SN, FRACCIONAMIENTO VILLAS EL DORA</t>
  </si>
  <si>
    <t>11DJN2764D - LEONA VICARIO</t>
  </si>
  <si>
    <t>AZUCENA S/N</t>
  </si>
  <si>
    <t>11DJN2766B - BRIGIDA ALFARO</t>
  </si>
  <si>
    <t>CAMALEON NUM. 30</t>
  </si>
  <si>
    <t>11DJN2768Z - IGNACIO MANUEL ALTAMIRANO</t>
  </si>
  <si>
    <t>RIO NILO NUM. 400 FRACCIONAMIENTO CUARTO DIA</t>
  </si>
  <si>
    <t>11DJN2850Z - IRAPUATO</t>
  </si>
  <si>
    <t>SEVILLA S/N INFONAVIT</t>
  </si>
  <si>
    <t>11DJN3661O - JACINTO CANEK</t>
  </si>
  <si>
    <t>AVENIDA SAN JUAN NUM. 1636</t>
  </si>
  <si>
    <t>11DJN4047H - LIBERTAD</t>
  </si>
  <si>
    <t>SALTILLO NUM. 210 ESQUINA CASETA DE POLICIA</t>
  </si>
  <si>
    <t>11DJN4144J - JOSE VASCONCELOS</t>
  </si>
  <si>
    <t>HERMOSILLO S/N</t>
  </si>
  <si>
    <t>11DJN4212Q - PATRIA MEXICANA</t>
  </si>
  <si>
    <t>SANTA INES ESQ.CON SAN VALENTIN S/N</t>
  </si>
  <si>
    <t>11DJN4293R - FEDERICO FROEBEL</t>
  </si>
  <si>
    <t>SALVADOR DIAZ MIRON S/N</t>
  </si>
  <si>
    <t>11DPR2074H - MAESTRO DAVID ALFARO SIQUEIROS</t>
  </si>
  <si>
    <t>PROLONGACION ABASOLO D/N S/N</t>
  </si>
  <si>
    <t>11DPR0406T - EL NIGROMANTE</t>
  </si>
  <si>
    <t>RIO TUXPAN S/N BOULEVARD LA PRADERA</t>
  </si>
  <si>
    <t>11DPR0537L - LEYES DE REFORMA</t>
  </si>
  <si>
    <t>TERESA VARA S/N</t>
  </si>
  <si>
    <t>11DPR1267P - ALFREDO V BONFIL</t>
  </si>
  <si>
    <t>ABELARDO RODRIGUEZ NUM. 290</t>
  </si>
  <si>
    <t>11DPR0836J - HEROE DE NACOZARI</t>
  </si>
  <si>
    <t>JUAN JOSE TORRES LANDA S/N A UN LADO DEL SINDICATO DE FERROCARRIL</t>
  </si>
  <si>
    <t>11MSU0038H -INSTITUTO TECNOLÓGICO SUPERIOR DE IRAPUATO</t>
  </si>
  <si>
    <t>CARRETERA SILAO-IRAPUATO KM. 12.5, EL COPAL, C.P. 36821, IRAPUATO, GTO.</t>
  </si>
  <si>
    <t>11DPR0918T - ADOLFO LOPEZ MATEOS</t>
  </si>
  <si>
    <t>PARNASO S/N</t>
  </si>
  <si>
    <t>11DPR1499F - GENERAL ALVARO OBREGON</t>
  </si>
  <si>
    <t>JUAN CANO NUM. 70</t>
  </si>
  <si>
    <t>11DPR0951A - DR. JOSE MARIA LUIS MORA</t>
  </si>
  <si>
    <t>JUAN CANO NUM. 340</t>
  </si>
  <si>
    <t>11DPR0997W - CONSTITUYENTES DE 1857</t>
  </si>
  <si>
    <t>CALLE BRISAS NUMERO EXTERIOR: 343 , COLONIA LAS REYNAS, CODIGO PO</t>
  </si>
  <si>
    <t>11DPR0998V - GENERAL VICENTE GUERRERO SALDANA</t>
  </si>
  <si>
    <t>AVENIDA SANTA FE NUM. 200</t>
  </si>
  <si>
    <t>11DPR1505Z - LOPEZ GARCIA</t>
  </si>
  <si>
    <t>ARANDAS</t>
  </si>
  <si>
    <t>11DPR1148B - REVOLUCION</t>
  </si>
  <si>
    <t>AVENIDA CALZADA DE LOS CHINACOS NUM. 1254 CERCA DEL LIENZO CHARRO</t>
  </si>
  <si>
    <t>11DPR1152O - NARCISO MENDOZA</t>
  </si>
  <si>
    <t>CALLE SAGRADO CORAZON DE JESUS NUMERO EXTERIOR: SN, EJIDO CAMINO</t>
  </si>
  <si>
    <t>11DPR1396J - GENERAL MANUEL AVILA CAMACHO</t>
  </si>
  <si>
    <t>AVENIDA IRAPUATO Y SAN ANTONIO S/N</t>
  </si>
  <si>
    <t>11DPR1468M - LAZARO CARDENAS</t>
  </si>
  <si>
    <t>EL REFUGIO NUM. 1513</t>
  </si>
  <si>
    <t>11DPR1492M - FRANCISCO J. MUGICA</t>
  </si>
  <si>
    <t>AVENIDA MORELOS NUMERO EXTERIOR: SN, COLONIA MORELOS, CODIGO POST</t>
  </si>
  <si>
    <t>11DPR1500E - ADOLFO LOPEZ MATEOS</t>
  </si>
  <si>
    <t>AVENIDA JUAN JOSE TORRES LANDA NUM. 30</t>
  </si>
  <si>
    <t>11DPR1648X - MARTIRES DE CANANEA</t>
  </si>
  <si>
    <t>CALLE JUSTICIA SOCIAL NUMERO EXTERIOR: 1271 , COLONIA ESFUERZO OB</t>
  </si>
  <si>
    <t>11DPR2007J - BENITO JUAREZ</t>
  </si>
  <si>
    <t>FCO.I.MADERO S/N</t>
  </si>
  <si>
    <t>11DPR2181Q - VASCO DE QUIROGA</t>
  </si>
  <si>
    <t>CALLE FRAY SEBASTIAN DE APARICIO NUMERO EXTERIOR: SN, UNIDAD HABI</t>
  </si>
  <si>
    <t>11DPR2410T - JOSE VASCONCELOS</t>
  </si>
  <si>
    <t>COAHUILA NUM. 1293</t>
  </si>
  <si>
    <t>11DPR2665U - HERMANOS FLORES MAGON</t>
  </si>
  <si>
    <t>CELAYA Y QUINTANA ROO S/N</t>
  </si>
  <si>
    <t>20.674014711455573,</t>
  </si>
  <si>
    <t>11DPR2672D - CUAUHTEMOC</t>
  </si>
  <si>
    <t>MARIANO J GARCIA NUM. 343</t>
  </si>
  <si>
    <t>11DPR2694P - PRIMERO DE MAYO</t>
  </si>
  <si>
    <t>LEY DEL SEGURO SOCIAL S/N</t>
  </si>
  <si>
    <t>11DPR3326B - FERNANDO MONTES DE OCA</t>
  </si>
  <si>
    <t>REY SOL S/N</t>
  </si>
  <si>
    <t>11DPR3361H - 18 DE MARZO</t>
  </si>
  <si>
    <t>18 DE MARZO NUM. 240</t>
  </si>
  <si>
    <t>11DPR3373M - GUILLERMO PRIETO</t>
  </si>
  <si>
    <t>AVENIDA SANTA MONICA S/N</t>
  </si>
  <si>
    <t>11DPR3393Z - LEONA VICARIO</t>
  </si>
  <si>
    <t>CALLE MARIANO ABASOLO NUMERO EXTERIOR: SN, COLONIA BENITO JUAREZ</t>
  </si>
  <si>
    <t>11DPR3402R - 15 DE SEPTIEMBRE</t>
  </si>
  <si>
    <t>CALLE AVELLANO NUMERO EXTERIOR: SN, COLONIA LOS FRESNOS, CODIGO P</t>
  </si>
  <si>
    <t>11DPR3431M - BERNARDO COBOS</t>
  </si>
  <si>
    <t>SEVILLA S/N</t>
  </si>
  <si>
    <t>11DPR3503P - JUSTO SIERRA</t>
  </si>
  <si>
    <t>JAMAICA NUM. 2082</t>
  </si>
  <si>
    <t>11DPR3582S - SENTIMIENTOS DE LA NACION</t>
  </si>
  <si>
    <t>CALLE VELA NOVA NUMERO EXTERIOR: 44 , COLONIA VALLE DEL SOL, CODI</t>
  </si>
  <si>
    <t>11DPR3815R - ALICIA GARCIA RAMIREZ</t>
  </si>
  <si>
    <t>CASCADA DE AGUA CRISTALINAS NUM. 386</t>
  </si>
  <si>
    <t>11DST0005J - ESCUELA SECUNDARIA TECNICA NUM. 5 ING. GUILLERMO SOTO FIERRO</t>
  </si>
  <si>
    <t>AVENIDA SAN PEDRO NUMERO EXTERIOR: 299 , COLONIA SAN PEDRO, CODIG</t>
  </si>
  <si>
    <t>11DST0032G - SECUNDARIA TECNICA NUM. 32</t>
  </si>
  <si>
    <t>ESQUINA REY GUSTAVO ADOLFO NUM. SN</t>
  </si>
  <si>
    <t>11DST0059N - SECUNDARIA TECNICA NUM. 41</t>
  </si>
  <si>
    <t>ANTONIO GALINDEZ NUM. 170</t>
  </si>
  <si>
    <t>11DST0071I - SECUNDARIA TECNICA NUM. 46</t>
  </si>
  <si>
    <t>AVENIDA DE LOS INSURGENTES NUM. SN</t>
  </si>
  <si>
    <t>11DST0074F - SECUNDARIA TECNICA NUM. 51</t>
  </si>
  <si>
    <t>ANTARES NUM. 469</t>
  </si>
  <si>
    <t>11EES0024E - ESCUELA SECUNDARIA</t>
  </si>
  <si>
    <t>CALLE CAMPESTRE DEL VALLE NUMERO EXTERIOR: SN, COLONIA JARDINES D</t>
  </si>
  <si>
    <t>OFICINAS DE GOBIERNO MUNICIPAL</t>
  </si>
  <si>
    <t>BLVD LAZARO CARDENAS, 3247, LA MODERNA, 36690</t>
  </si>
  <si>
    <t>11DES0113Z - BICENTENARIO DE LA INDEPENDENCIA</t>
  </si>
  <si>
    <t>ARANZAZU NUM. SN</t>
  </si>
  <si>
    <t>11EJN0019J - LAS AMERICAS</t>
  </si>
  <si>
    <t>SUDAMERICA S/N ESQUINA CON CARIBE</t>
  </si>
  <si>
    <t>11EJN0060Z - OSCAR FRANCISCO ALCOCER VILLASEÑOR</t>
  </si>
  <si>
    <t>AVENIDA AVENIDA 2 S/N FRACCIONAMIENTO SAN MARCOS</t>
  </si>
  <si>
    <t>11EJN0202H - EMILIANO ZAPATA</t>
  </si>
  <si>
    <t>18 DE MARZO NUM. 213</t>
  </si>
  <si>
    <t>11EJN0204F - PIERRE FAURE</t>
  </si>
  <si>
    <t>AVENIDA SAN JUAN Y ANTILLAS S/N</t>
  </si>
  <si>
    <t>11EJN0209A - CONVIVENCIA FAMILIAR</t>
  </si>
  <si>
    <t>HACIENDA DE SAN ANTONIO ESQ. BRISAS DE LA MONTAÑA S/N</t>
  </si>
  <si>
    <t>11EJN0312N - LEONA VICARIO</t>
  </si>
  <si>
    <t>CASCADA DE LAS FLORES S/N.</t>
  </si>
  <si>
    <t>11EJN0339U - GABRIELA MISTRAL</t>
  </si>
  <si>
    <t>CALLE JAVIER MINA NUMERO EXTERIOR: SN, COLONIA LUIS ALONSO GONZAL</t>
  </si>
  <si>
    <t>11EJN0355L - MARIA MONTESSORI</t>
  </si>
  <si>
    <t>PRIVADA SAN CLEMENTE S/N PRIVADA</t>
  </si>
  <si>
    <t>11EJN0374Z - ROBERTO OWEN</t>
  </si>
  <si>
    <t>GARDENIA NUM. 1180</t>
  </si>
  <si>
    <t>11EJN0395M - LILIA MENDIOLA</t>
  </si>
  <si>
    <t>22 DE ABRIL S/N</t>
  </si>
  <si>
    <t>11EJN0396L - "DIEGO RIVERA "</t>
  </si>
  <si>
    <t>DIF NUM. 100</t>
  </si>
  <si>
    <t>11EPR0124K - NACIONES UNIDAS</t>
  </si>
  <si>
    <t>16 DE DICIEMBRE S/N</t>
  </si>
  <si>
    <t>11EPR0129F - MIGUEL HIDALGO</t>
  </si>
  <si>
    <t>PROLONGACION GUILLERMO PRIETO NUM. 1390</t>
  </si>
  <si>
    <t>11EPR0130V - CLUB DE LEONES</t>
  </si>
  <si>
    <t>CALLE SINALOA Y OAXACA NUMERO EXTERIOR: SN, COLONIA MIGUEL HIDALG</t>
  </si>
  <si>
    <t>11EPR0131U - BENITO JUAREZ</t>
  </si>
  <si>
    <t>CALLE 5 DE FEBRERO NUMERO EXTERIOR: 329 , COLONIA IRAPUATO CENTRO</t>
  </si>
  <si>
    <t>11EPR0134R - AGUILUCHOS DE CHAPULTEPEC</t>
  </si>
  <si>
    <t>PLAZUELA ABASOLO NUM. 2</t>
  </si>
  <si>
    <t>JUNTA DE AGUA POTABLE, DRENAJE, ALCANTARILLADO Y SANEAMIENTO DEL MUNICIPIO DE IRAPUATO</t>
  </si>
  <si>
    <t>Prolongación, Av. Juan José Torres Landa #1720, Fraccionamiento Independencia, 36559 Irapuato, Gto.</t>
  </si>
  <si>
    <t>11EPR0136P - MARGARITA MAZA DE JUAREZ</t>
  </si>
  <si>
    <t>AVENIDA DE LA REFORMA NUMERO EXTERIOR: SN, COLONIA GAMEZ, CODIGO</t>
  </si>
  <si>
    <t>11EPR0138N - JESUS R. MARQUEZ</t>
  </si>
  <si>
    <t>CALLE CASIMIRO LICEAGA NUMERO EXTERIOR: 655 , COLONIA MODERNA, CO</t>
  </si>
  <si>
    <t>11EPR0139M - JOSE MARIA MORELOS</t>
  </si>
  <si>
    <t>RAMOS ARISPE NUM. 100</t>
  </si>
  <si>
    <t>11EPR0141A - HERMELINDA RIVERA</t>
  </si>
  <si>
    <t>20 DE NOVIEMBRE NUM. 359</t>
  </si>
  <si>
    <t>11EPR0143Z - GABRIELA CHEMALI NASSAR</t>
  </si>
  <si>
    <t>CALLE MOROLEON NUMERO EXTERIOR: 582 , COLONIA PLAN DE GUANAJUATO,</t>
  </si>
  <si>
    <t>11EPR0144Y - 20 DE NOVIEMBRE</t>
  </si>
  <si>
    <t>20 DE NOVIEMBRE NUM. 389</t>
  </si>
  <si>
    <t>11EPR0145X - 18 DE MARZO</t>
  </si>
  <si>
    <t>BOULEVARD SAN ROQUE S/N</t>
  </si>
  <si>
    <t>11EPR0150I - NIÑOS HEROES</t>
  </si>
  <si>
    <t>CALLE FRANCISCO SARABIA NUMERO EXTERIOR: 502 , COLONIA SANTA JULI</t>
  </si>
  <si>
    <t>11EPR0448R - MELCHOR OCAMPO</t>
  </si>
  <si>
    <t>GUILLERMO PRIETO NUM. 310</t>
  </si>
  <si>
    <t>11EPR0552C - JOSEFA ORTIZ DE DOMINGUEZ</t>
  </si>
  <si>
    <t>CASUARINA S/N</t>
  </si>
  <si>
    <t>11EPR0583W - INSURGENTES</t>
  </si>
  <si>
    <t>CALLE TRES NUMERO EXTERIOR: SN, COLONIA SAN MARCOS, CODIGO POSTAL</t>
  </si>
  <si>
    <t>11EPR0603T - RAFAEL BARBA PEREZ</t>
  </si>
  <si>
    <t>ESTRELLA S/N</t>
  </si>
  <si>
    <t>11EPR0789O - MA. ESTHER RODRIGUEZ FLORES</t>
  </si>
  <si>
    <t>CALLE 22 DE ABRIL NUMERO EXTERIOR: SN, COLONIA ERNESTO CHE GUEVAR</t>
  </si>
  <si>
    <t>11EPR0814X - FRANCISCO GONZALEZ BOCANEGRA</t>
  </si>
  <si>
    <t>CALLE CERRO DEL TEPEYAC NUMERO EXTERIOR: SN, COLONIA JOSEFA ORTIZ</t>
  </si>
  <si>
    <t>11EPR0824D - TIERRA Y LIBERTAD</t>
  </si>
  <si>
    <t>LUIS ALONSO GONZALEZ GARCIA</t>
  </si>
  <si>
    <t>11EPR0866C - LAS AMERICAS</t>
  </si>
  <si>
    <t>CALLE SUDAMERICA NUMERO EXTERIOR: SN, COLONIA LAS AMERICAS, CODIG</t>
  </si>
  <si>
    <t>11ETV0001Z - TELESECUNDARIA NUM. 18</t>
  </si>
  <si>
    <t>ZARAGOZA NUM. 381</t>
  </si>
  <si>
    <t>11ETV0002Z - TELESECUNDARIA NUM. 19</t>
  </si>
  <si>
    <t>JORGE NEGRETE S/N</t>
  </si>
  <si>
    <t>11ETV0003Y - TELESECUNDARIA NUM. 20</t>
  </si>
  <si>
    <t>AGUSTIN ZARAGOZA S/N</t>
  </si>
  <si>
    <t>11ETV0420K - TELESECUNDARIA NUM. 403</t>
  </si>
  <si>
    <t>OLIVO NUM. 381</t>
  </si>
  <si>
    <t>11ETV0881U - TELESECUNDARIA NUM. 881</t>
  </si>
  <si>
    <t>CALLE 22 DE ABRIL NUMERO EXTERIOR: 625 , COLONIA ERNESTO CHE GUEV</t>
  </si>
  <si>
    <t>11DPR3926W - SOR JUANA INES DE LA CRUZ</t>
  </si>
  <si>
    <t>CIUDAD VICTORIA NUM. 229</t>
  </si>
  <si>
    <t>11DPR3927V - OCTAVIO PAZ</t>
  </si>
  <si>
    <t>CALLE BRISA DE LA PRADERA NUMERO EXTERIOR: SN, FRACCIONAMIENTO NO</t>
  </si>
  <si>
    <t>11DPR3946J - GENERAL MEDARDO GONZALEZ PEÑA</t>
  </si>
  <si>
    <t>CALLE EINSTEIN NUMERO EXTERIOR: SN,FRACCIONAMIENTO VILLAS EL DORA</t>
  </si>
  <si>
    <t>11DJN0695K - SALVADOR ALMARAZ</t>
  </si>
  <si>
    <t>CALLE HACIENDA DE LA GAVIA NUMERO EXTERIOR: 573 , FRACCIONAMIENTO</t>
  </si>
  <si>
    <t>HUB-I CASA DEL EMPRENDEDOR IRAPUATO</t>
  </si>
  <si>
    <t>CORTAZAR NUM. 64, ZONA CENTRO, IRAPUATO</t>
  </si>
  <si>
    <t>PLAZA COMUNITARIA PURISIMA DEL JARDIN</t>
  </si>
  <si>
    <t>PBRO. PABLO CHAVEZ , PURISIMA DEL JARDIN, IRAPUATO</t>
  </si>
  <si>
    <t>11DJN4339W - 30 DE ABRIL</t>
  </si>
  <si>
    <t>CASTILLO BRETON NUM. 846</t>
  </si>
  <si>
    <t>11DJN4340L - INSURGENTES</t>
  </si>
  <si>
    <t>CUBILETE NUM. 497</t>
  </si>
  <si>
    <t>11DJN4341K - MANUEL M PONCE</t>
  </si>
  <si>
    <t>TOPACIO S/N</t>
  </si>
  <si>
    <t>11DPR3379G - ANDRES QUINTANA ROO</t>
  </si>
  <si>
    <t>CALLE:COLONIA CONSTITUCION DE APATZINGAN COLOLIA:</t>
  </si>
  <si>
    <t>11DJN4143K - NIÑOS HEROES</t>
  </si>
  <si>
    <t>Valle Verde, 36555 Irapuato, Gto.</t>
  </si>
  <si>
    <t>11DJN2767A - JAIME TORRES BODET</t>
  </si>
  <si>
    <t>Calle Miguel Hidalgo, Constitucion de Apatzingan, 36545 Irapuato, Gto.</t>
  </si>
  <si>
    <t>11EJN0375Z - JEAN PIAGET</t>
  </si>
  <si>
    <t>Bambú 521, Los Fresnos, 36555 Irapuato, Gto.</t>
  </si>
  <si>
    <t>PLAZA COMUNITARIA SAN JUAN DE RETANA</t>
  </si>
  <si>
    <t>CALLE LUPITA, ENTRE CAFETALES Y NARVARTE , COLONIA NUEVO MEXICO, C.P. 36576, IRAPUATO, GTO</t>
  </si>
  <si>
    <t>PARQUE BENITO JUAREZ</t>
  </si>
  <si>
    <t>6 DE NOVIEMBRE, RAFAEL ABASCAL 345, BENITO JUAREZ I, 36557, IRAPUATO, GTO</t>
  </si>
  <si>
    <t>INSTITUTO ESTATAL DE CAPACITACIÓN PLANTEL IRAPUATO</t>
  </si>
  <si>
    <t>BLVD. ARANDAS, 1855, FRACC. JARDINES DE SAN ANTONIO, 36660</t>
  </si>
  <si>
    <t>INSTITUTO GUANAJUATENSE PARA LAS PERSONAS CON DISCAPACIDAD</t>
  </si>
  <si>
    <t>CALLE DIF 1, COL. COLÓN 2DA. SECC., IRAPUATO, C.P. 36540</t>
  </si>
  <si>
    <t>BENITO JUAREZ</t>
  </si>
  <si>
    <t>AVENIDA MARIANO J. GARCIA #343, COL. BENITO JUAREZ I., IRAPUATO, GTO.</t>
  </si>
  <si>
    <t>SAN GABRIEL</t>
  </si>
  <si>
    <t>DIVISION DEL NORTE #160, COL. SAN GABRIEL 3RA SECCION, IRAPUATO, GTO.</t>
  </si>
  <si>
    <t>CEDECOM 24 DE ABRIL</t>
  </si>
  <si>
    <t>PORCHE, S/N, 24 DE ABRIL, IRAPUATO.GTO</t>
  </si>
  <si>
    <t>CENTRO DE GOBIERNO IRAPUATO</t>
  </si>
  <si>
    <t>AV. SIGLO XXI, NO. 412, LOS SAUCES, 36823</t>
  </si>
  <si>
    <t>SECRETARÍA DE GOBIERNO REGISTRO CIVIL</t>
  </si>
  <si>
    <t>BLVRD DÍAZ ORDAZ, 155, LOS EUCALIPTOS, 36660</t>
  </si>
  <si>
    <t>OFICIALIA DEL REGISTRO CIVIL LOS EUCALIPTOS</t>
  </si>
  <si>
    <t>C. JESÚS MARÍA COVARRUBIAS, 628, LOS EUCALIPTOS, 36660</t>
  </si>
  <si>
    <t>CENTRO DE GOBIERNO DEL MUNICIPIO DE IRAPUATO (OLT)</t>
  </si>
  <si>
    <t>ÁLVARO OBREGÓN # 100, ZONA CENTRO, C.P. 36588, IRAPUATO, GTO. (OLT)</t>
  </si>
  <si>
    <t>JUNTA LOCAL DE CONCILIACION Y ARBITRAJE DE IRAPUATO</t>
  </si>
  <si>
    <t>BLVD. LUIS DONALDO COLOSIO, 1477, EL RANCHITO, 36559</t>
  </si>
  <si>
    <t>OFICIALIA DEL REGISTRO CIVIL SAN MIGUELITO</t>
  </si>
  <si>
    <t>C. 6 DE NOVIEMBRE NO.166, SAN MIGUELITO, 36550</t>
  </si>
  <si>
    <t>REGISTRO PUBLICO VEHICULAR</t>
  </si>
  <si>
    <t>BLVD. PASEO SOLIDARIDAD, 9928, LÁZARO CÁRDENAS, 36540</t>
  </si>
  <si>
    <t>11ENL0004F - ESCUELA NORMAL OFICIAL DE IRAPUATO</t>
  </si>
  <si>
    <t>LIBRA 275, COL. VALLE DEL SOL, C.P. 36590, IRAPUATO, GTO.</t>
  </si>
  <si>
    <t>11MSU0036J - UNIVERSIDAD PEDAGÓGICA NACIONAL UNIDAD 111 IRAPUATO</t>
  </si>
  <si>
    <t>CECITE PLANTEL III ( COL. VILLAS DE BERNALEJO) 
SOBRE LA AV. PRINCIPAL AL FONDO.</t>
  </si>
  <si>
    <t>11ETC0025V - COLEGIO DE ESTUDIOS CIENTIFICOS Y TECNOLOGICOS DEL ESTADO DE GUANAJUATO PLANTEL IRAPUATO II</t>
  </si>
  <si>
    <t>COMUNIDAD EL COPAL, IRAPUATO, GTO.</t>
  </si>
  <si>
    <t>11ETC0035B - COLEGIO DE ESTUDIOS CIENTIFICOS Y TECNOLOGICOS DEL ESTADO DE GUANAJUATO PLANTEL IRAPUATO III</t>
  </si>
  <si>
    <t>VILLAS DE BERNALEJO, IRAPUATO, GTO.</t>
  </si>
  <si>
    <t>11ETC0015O - COLEGIO DE ESTUDIOS CIENTIFICOS Y TECNOLOGICOS DEL ESTADO DE GUANAJUATO PLANTEL IRAPUATO</t>
  </si>
  <si>
    <t>HELECHOS, COL. VALLE VERDE, IRAPUATO, GTO.</t>
  </si>
  <si>
    <t>11DPT0002P - PLANTEL CONALEP 029. IRAPUATO</t>
  </si>
  <si>
    <t>CALLE FIESTA CHARRA S/N, COLONIA LAS CARMELITAS, C. P. 36500. IRAPUATO, GTO.</t>
  </si>
  <si>
    <t>HOSPITAL GENERAL IRAPUATO</t>
  </si>
  <si>
    <t>REVERTE MEXICANO ESQUINA AVENIDA GUERRERO - CALLE REVERTE MEXICANO ESQ. AV. GUERRERO</t>
  </si>
  <si>
    <t>INSTITUTO TECNOLÓGICO SUPERIOR DE IRAPUATO</t>
  </si>
  <si>
    <t>FLORENCIA 101, RESIDENCIAL CAMPESTRE, 36698, IRAPUATO, GTO</t>
  </si>
  <si>
    <t>CENTRO DE DESARROLLO EDUCATIVO SEG</t>
  </si>
  <si>
    <t>Ejercito Nacional no 842, Colonia las Reynas, Irapuato, Gto</t>
  </si>
  <si>
    <t>CAISES BENITO JUAREZ</t>
  </si>
  <si>
    <t>MARIANO J. GARCIA - A UN COSTADO DE CENTRO IMPULSO SOCIAL</t>
  </si>
  <si>
    <t>CAISES LAS MISIONES</t>
  </si>
  <si>
    <t>SANTA CLARA ESQUINA SAN CARLOS -</t>
  </si>
  <si>
    <t>CISAME IRAPUATO</t>
  </si>
  <si>
    <t>DIEGO DE VELAZQUEZ (ATRÁS DEL CAISES COLON) - DIEGO DE VELASQUEZ S/N FRACC COLÓN (ATRÁS DEL CAISES COLON)</t>
  </si>
  <si>
    <t>CAISES TORRES LANDA</t>
  </si>
  <si>
    <t>TORRES LANDA - BLVD. TORRES LANDA NO. 45, COL. CENTRO</t>
  </si>
  <si>
    <t>CAISES GALAXIA EL NARANJAL</t>
  </si>
  <si>
    <t>CORAL - DENTRO DEL FRACCIONAMIENTO GALAXIA EL NARANJAL</t>
  </si>
  <si>
    <t>CAISES PURISIMA DEL JARIDN</t>
  </si>
  <si>
    <t>JARDÍN ENTRE DIEGO RIVERA Y PEDRO VARGAS COVARRUBIAS - AV. JARDÍN ENTRE DIEGO RIVERA Y PEDRO VARGAS COVARRUBIAS</t>
  </si>
  <si>
    <t>CENTRO NUEVA VIDA</t>
  </si>
  <si>
    <t>GERARDO MURILLO - PROLONGACIÓN AV. JARDÍN ENTRE EL CAPA Y EL CAISES PURÍSIMA DEL JARDÍN, COL. FRACCIONAMIENTO PURÍSIMA DEL JARDÍN</t>
  </si>
  <si>
    <t>UNEME CAPA IRAPUATO</t>
  </si>
  <si>
    <t>AVENIDA JARDÍN ENTRE EL CAPA Y EL CAISES PURÍSIMA DEL JARDÍN - PROLONGACIÓN AV. JARDÍN ESQ. DIEGO RIVERA, COL. FRACCIONAMIENTO PURÍSIMA DEL JARDÍN</t>
  </si>
  <si>
    <t>11ETH0161U - BACHILLERATO SABES VALLE DE LAS FLORES</t>
  </si>
  <si>
    <t>MANUEL A. CAMACHO</t>
  </si>
  <si>
    <t>CENTRO DE INVESTIGACIÓN Y DE ESTUDIOS AVANZADOS DEL IPN</t>
  </si>
  <si>
    <t>LIBRAMIENTO NORTE CARRETERA IRAPUATO LEÓN KILÓMETRO 9.6, CARR PANAMERICANA IRAPUATO LEÓN, 36821 IRAPUATO, GTO.</t>
  </si>
  <si>
    <t>PRESIDENCIA MUNICIPAL DE IRAPUATO</t>
  </si>
  <si>
    <t>JDN. PRINCIPAL S/N, COL. CENTRO, 36500 IRAPUATO, GTO.</t>
  </si>
  <si>
    <t>TU PUEDES GUANAJUATO IRAPUATO</t>
  </si>
  <si>
    <t>BLVD DÍAZ ORDAZ, 3274,LAS REYNAS IRAPUATO,36660</t>
  </si>
  <si>
    <t>PLAZA PÚBLICA BAHIA</t>
  </si>
  <si>
    <t>PONCIANO ARRIAGA 397, BARRIO DE LA PIEDRA LISA, 36588, IRAPUATO,GTO</t>
  </si>
  <si>
    <t>SECRETARÍA DE GOBIERNO DEFENSORIA</t>
  </si>
  <si>
    <t>BLVD. DÍAZ ORDAZ, 155, LOS EUCALIPTOS, 36660</t>
  </si>
  <si>
    <t>11ESU0062Z - UNIVERSIDAD DEL SABES CENTRO IRAPUATO</t>
  </si>
  <si>
    <t>CALLE MEXICALI, NO. 544</t>
  </si>
  <si>
    <t>CENTRO DE INVESTIGACIÓN Y DE ESTUDIOS AVANZADOS DEL IPN UNIDAD DE GEONOMIA</t>
  </si>
  <si>
    <t>COLONIA CIUDAD DEPORTIVA</t>
  </si>
  <si>
    <t>COLONIA VALLE DEL SOL</t>
  </si>
  <si>
    <t>COMUNIDAD EX HACIENDA DEL COPAL</t>
  </si>
  <si>
    <t>COLONIA VILLAS DE IRAPUATO</t>
  </si>
  <si>
    <t>COLONIA HACIENDAS EL CARRIZAL</t>
  </si>
  <si>
    <t>COLONIA SAN ROQUE</t>
  </si>
  <si>
    <t>COLONIA CUARTO DIA</t>
  </si>
  <si>
    <t>COLONIA  JARDINES DE LA HACIENDA</t>
  </si>
  <si>
    <t xml:space="preserve"> COLONIA FRANCISCO VILLA</t>
  </si>
  <si>
    <t>COLONIA EL COPAL</t>
  </si>
  <si>
    <t xml:space="preserve"> COLONIA SANTA FE</t>
  </si>
  <si>
    <t xml:space="preserve"> COLONIA SAN PEDRO</t>
  </si>
  <si>
    <t>COLONIA COLON</t>
  </si>
  <si>
    <t xml:space="preserve"> COLONIA SAN ROQUE</t>
  </si>
  <si>
    <t>COLONIA EL CANTADOR</t>
  </si>
  <si>
    <t>COLONIA COLÓN</t>
  </si>
  <si>
    <t>COLONIA SAN GABRIEL 3RA SECC</t>
  </si>
  <si>
    <t>COLONIA VILLAS DE BERNALEJO</t>
  </si>
  <si>
    <t>COLONIA RESIDENCIAL CAMPESTRE</t>
  </si>
  <si>
    <t>COLONIA ÁLVARO OBREGÓN</t>
  </si>
  <si>
    <t>COLONIA PURISIMA DEL JARDÍN</t>
  </si>
  <si>
    <t xml:space="preserve">COLONIA PURÍSIMA DEL JARDÍN </t>
  </si>
  <si>
    <t>COLONIA VALLE LAS FLORES 2DA. SECC.</t>
  </si>
  <si>
    <t xml:space="preserve"> COMUNIDAD EL COPALILLO</t>
  </si>
  <si>
    <t>COLONIA LAS REYNAS</t>
  </si>
  <si>
    <t>COLONIA LOS EUCALIPTOS</t>
  </si>
  <si>
    <t>COLONIA JARDINES DE IRAPUATO</t>
  </si>
  <si>
    <t>COLONIA BERNARDO COBOS</t>
  </si>
  <si>
    <t>COLONIA 1 DE MAYO</t>
  </si>
  <si>
    <t>COLONIA LAS CARMELITAS</t>
  </si>
  <si>
    <t>COLONIA BARRIO DE SANTIAGUITO</t>
  </si>
  <si>
    <t>COLONIA GUERRERO</t>
  </si>
  <si>
    <t>COLONIA CASCADA DE LAS ESTRELLAS</t>
  </si>
  <si>
    <t>COLONIA LOS SAUCES</t>
  </si>
  <si>
    <t>COLONIA NOGALIA</t>
  </si>
  <si>
    <t>COLONIA VILLA DE IRAPUATO</t>
  </si>
  <si>
    <t>COLONIA LABORATORIO COMISION FEDERAL DE ELECTRICIDAD</t>
  </si>
  <si>
    <t>COLONIA BERNADO COBOS</t>
  </si>
  <si>
    <t>COLONIA 18 DE AGOSTO</t>
  </si>
  <si>
    <t>COLONIA LA PRADERA</t>
  </si>
  <si>
    <t>COLONIA LOS REYES</t>
  </si>
  <si>
    <t>COLONIA SANTA CECILIA (LOS HOYOS)</t>
  </si>
  <si>
    <t>COLONIA SAN JUAN DE RETANA</t>
  </si>
  <si>
    <t>COLONIA LAS DILIGENCIAS</t>
  </si>
  <si>
    <t>COLONIA FLORES MAGON NORTE</t>
  </si>
  <si>
    <t>COLONIA ESFUERSO OBRERO</t>
  </si>
  <si>
    <t>COLONIA SAN FRANCISCO DE LA CHARCA (EL NIDO)</t>
  </si>
  <si>
    <t>COLONIA ARANDAS</t>
  </si>
  <si>
    <t>COLONIA EL COBANO</t>
  </si>
  <si>
    <t>COLONIA LA ESTANCIA</t>
  </si>
  <si>
    <t>COLONIA GANADERA</t>
  </si>
  <si>
    <t>COLONIA VILLAS EL DORADO</t>
  </si>
  <si>
    <t>COLONIA SEGUNDA SECCION LAS HERAS</t>
  </si>
  <si>
    <t>COLONIA FRECCIONAMIENTO VALLE DEL SOL</t>
  </si>
  <si>
    <t>COLONIA INFONAVIT</t>
  </si>
  <si>
    <t>COLONIA III SECC SAN MIGUELITO</t>
  </si>
  <si>
    <t>COLONIA EL MILAGRO</t>
  </si>
  <si>
    <t>COLONIA FRANCISCO VILLA</t>
  </si>
  <si>
    <t>COLONIA SAN MIGUELITO</t>
  </si>
  <si>
    <t>COLONIA LA PRESIDENTES</t>
  </si>
  <si>
    <t>COLONIA ALVARO OBREGON</t>
  </si>
  <si>
    <t>COLONIA FERROCARILERA</t>
  </si>
  <si>
    <t>COLONIA CAMINO REAL DE LO DE JUAREZ</t>
  </si>
  <si>
    <t>COLONIA SAN GABRIEL</t>
  </si>
  <si>
    <t>COLONIA RODRIGUEZ</t>
  </si>
  <si>
    <t>COLONIA ESFUERZO OBRERO</t>
  </si>
  <si>
    <t>COLONIA UNIDAD HABITACIONAL VASCO DE QUIROGA FOVISSSTE</t>
  </si>
  <si>
    <t>COLONIA SOLIDARIA</t>
  </si>
  <si>
    <t>COLONIA LOS HOYOS</t>
  </si>
  <si>
    <t>COLONIA FRACC LOS REYES</t>
  </si>
  <si>
    <t>COLONIA LAS HERAS</t>
  </si>
  <si>
    <t>COLONIA SAN MARTIN DE PORRES</t>
  </si>
  <si>
    <t>COLONIA BENITO JUAREZ 1</t>
  </si>
  <si>
    <t>COLONIA LOS FRESNOS</t>
  </si>
  <si>
    <t>COLONIA LA LUPITA</t>
  </si>
  <si>
    <t>COLONIA BELLA VISTA</t>
  </si>
  <si>
    <t>COLONIA SAN PEDRO</t>
  </si>
  <si>
    <t>COLONIA JARDINES DEL VALLE</t>
  </si>
  <si>
    <t>COLONIA LABORATORIO CFE</t>
  </si>
  <si>
    <t>COLONIA RINCON DE LOS ARCOS</t>
  </si>
  <si>
    <t>COLONIA LAS BRISAS</t>
  </si>
  <si>
    <t>COLONIA LUIS ALONSO GONZALEZ</t>
  </si>
  <si>
    <t>COLONIA CHE GUEVARA</t>
  </si>
  <si>
    <t>COLONIA LO DE JUAREZ</t>
  </si>
  <si>
    <t>COLONIA RENOVACION</t>
  </si>
  <si>
    <t>COLONIA MIGUEL HIDALGO</t>
  </si>
  <si>
    <t>COLONIA IRAPUATO CENTRO</t>
  </si>
  <si>
    <t>COLONIA GAMEZ</t>
  </si>
  <si>
    <t>COLONIA MODERNA</t>
  </si>
  <si>
    <t>COLONIA PLAN DE GUANAJUATO</t>
  </si>
  <si>
    <t>COLONIA BARRIO DE SAN VICENTE</t>
  </si>
  <si>
    <t>COLONIA SANTA JULIA</t>
  </si>
  <si>
    <t>COLONIA LAS ROSAS</t>
  </si>
  <si>
    <t>COLONIA ERNESTO CHE GUEVARA</t>
  </si>
  <si>
    <t>COLONIA JOSEFA ORTIZ</t>
  </si>
  <si>
    <t xml:space="preserve">COLONIA LUIS GONZALEZ GARCIA </t>
  </si>
  <si>
    <t>COLONIA OBRERO</t>
  </si>
  <si>
    <t>COLONIA JARDINES DE LA HACIENDA</t>
  </si>
  <si>
    <t>COLONIA PURISIMA DEL JARDIN</t>
  </si>
  <si>
    <t>COLONIA LA MODERNA</t>
  </si>
  <si>
    <t>COLONIA CONSTITUCION DE APATZINGAN</t>
  </si>
  <si>
    <t>COLONIA NUEVO MEXICO</t>
  </si>
  <si>
    <t>COLONIA BENITO JUAREZ I</t>
  </si>
  <si>
    <t>COLONIA JARDINES DE SAN ANTONIO</t>
  </si>
  <si>
    <t>COLONIA PROGRESIVA EL JARAL</t>
  </si>
  <si>
    <t>COLONIA EL RANCHITO</t>
  </si>
  <si>
    <t>COLONIA VIVEROS REVOLUCION</t>
  </si>
  <si>
    <t>COLONIA LÁZARO CÁRDENAS</t>
  </si>
  <si>
    <t>COLONIA. VALLE DEL SOL</t>
  </si>
  <si>
    <t>COLONIA RANCHERIA CAMPO DE GOLF</t>
  </si>
  <si>
    <t>COLONIA BENITO JUÁREZ</t>
  </si>
  <si>
    <t>COLONIA LAS MISIONES</t>
  </si>
  <si>
    <t xml:space="preserve">COLONIA COLÓN 2da SECCIÓN </t>
  </si>
  <si>
    <t>COLONIA GALAXIA EL NARANAL</t>
  </si>
  <si>
    <t>COLONIA BARRIO DE LA PIEDRA LISA</t>
  </si>
  <si>
    <t>71a</t>
  </si>
  <si>
    <t>71b</t>
  </si>
  <si>
    <t>65a</t>
  </si>
  <si>
    <t>65b</t>
  </si>
  <si>
    <t>No se visualiza el SSID el Acces Point se encuentra muy retirado de nuestro punto aún y cuando se buscó la mejor ubicación y no se nos permitió el ingreso a las instalaciones</t>
  </si>
  <si>
    <t>Hay demasiados cortes (pérdida de paquetes, el ancho de banda también es bajo, puede deberse a que el Acces Point se encuentra muy retirado de la calle, no se nos permitió el ingreso al plantel</t>
  </si>
  <si>
    <t>37a</t>
  </si>
  <si>
    <t>37b</t>
  </si>
  <si>
    <t>45a</t>
  </si>
  <si>
    <t>45b</t>
  </si>
  <si>
    <t>43a</t>
  </si>
  <si>
    <t>43b</t>
  </si>
  <si>
    <t>La conexión fue rápida y constante, la navegación fue fluida, no se observan anomalías, tiene buena señal pero el ancho de banda es bajo, puede deberse a la lejanía del Acces Point</t>
  </si>
  <si>
    <t>La conexión fue sencilla y rápida, la navegación fue constante sin embargo no se pudo realizar el test de velocidad esto puede deberse a que el Acces Point se encuentra retirado de nosotros y no se nos permitió el ingreso</t>
  </si>
  <si>
    <t>68a</t>
  </si>
  <si>
    <t>68b</t>
  </si>
  <si>
    <t>63a</t>
  </si>
  <si>
    <t>63b</t>
  </si>
  <si>
    <t>828a</t>
  </si>
  <si>
    <t>828b</t>
  </si>
  <si>
    <t>70a</t>
  </si>
  <si>
    <t>70b</t>
  </si>
  <si>
    <t>Antonio Morales</t>
  </si>
  <si>
    <t>El sitio presentó buena señal, no hubo intermitencia en la navegación sin embargo cuando se pretendía realizar el test de velocidad marcaba error en todos los intentos</t>
  </si>
  <si>
    <t>La conexión fue rápida y la navegación constante pero al momento de cargar Youtube presentó algo de lentitud, al final si lo cargó bien</t>
  </si>
  <si>
    <t>La conexión fue rápida y la navegación constante solo que en el test de velocidad mostró un ancho de banda muy bajo esto puede deberse a la cantidad de usuario conectados</t>
  </si>
  <si>
    <t>La conexión fue fácil pero presentó algo de lentitud en la navegación puede deberse a la gran cantidad de dispositivos conectados ya que está a un costado de un mercado y un tianguis</t>
  </si>
  <si>
    <t>La conexión fue rápida y la navegación constante, no se observan anomalías solo el ancho de banda muy bajo esto puede deberse a que el Acces Point se encuentra muy lejos</t>
  </si>
  <si>
    <t>En el momento la conexión fue rápida y la navegación fluida, pero comenta el vigilante que el servicio es algo intermitente y que no tiene buena señal, que hay ocasiones que él tiene que estar debajo del Acces Point para poder navegar correctamente</t>
  </si>
  <si>
    <t>La conexión fue rápida y la navegación constante, no se observan anomalías solo el ancho de banda muy bajoa pesar de que el Acces Point se encuentra cerca y no hay dispositivos conectados</t>
  </si>
  <si>
    <t>La conexión fue rápida y la navegación constante, no se observan anomalías pero no se pudo realizar el test de velocidad por intermitencias posiblemente por que el Acces Point se encuentra lejos</t>
  </si>
  <si>
    <t>No se puede realizar el test de velocidad ya que el servicio es muy inestable, el Acces Point se encuentra dentro del inmueble y no se nos permitió ingresar</t>
  </si>
  <si>
    <t>La conexión fue rápida y la navegación constante, no se observan anomalías pero se observa muy bajo el ancho de banda a pesar de que el Acces Point se encuentra cerca y no hay dispositivos conectados</t>
  </si>
  <si>
    <t>11DES0045S- ALFONSO PARTIDA SIERRA</t>
  </si>
  <si>
    <t>PADRE RAFAEL GARCILITA S/N COL. EL DURAZNO</t>
  </si>
  <si>
    <t>SALAMANCA</t>
  </si>
  <si>
    <t>11DES0089P - JOSE VASCONCELOS</t>
  </si>
  <si>
    <t>CALLE SILAO NUMERO EXTERIOR: SN, COLONIA GUANAJUATO</t>
  </si>
  <si>
    <t>11DST0070J - SECUNDARIA TECNICA NUM. 48</t>
  </si>
  <si>
    <t>CALLE EJIDO PARRAL NUMERO EXTERIOR: SN, COLONIA FRANCISCO VILLA,</t>
  </si>
  <si>
    <t>11DPR2261B - MOISES SAENZ GARZA</t>
  </si>
  <si>
    <t>PADRE RAFAEL GARCILITA S/N</t>
  </si>
  <si>
    <t>11DPR2460A - GRAL. LÁZARO CÁRDENAS</t>
  </si>
  <si>
    <t>LAZARO CARDENAS EMILIANO ZAPATA S/N</t>
  </si>
  <si>
    <t>JURISDICCION SANITARIA V SALAMANCA</t>
  </si>
  <si>
    <t>C. ALVARO OBREGON 501, CENTRO, 36750, SALAMANCA</t>
  </si>
  <si>
    <t>USAE SALAMANCA</t>
  </si>
  <si>
    <t>AV COMONFORT 2107, VILLAS DEL VALLE, 36786, SALAMANCA GTO</t>
  </si>
  <si>
    <t>FARMACIA ISSEG F-197</t>
  </si>
  <si>
    <t>TENIXTEPEC 1701 ESQ MONTE AMBERES PLAZA COMERCIAL PREDIO, EL MONTE, 36730, SALAMANCA</t>
  </si>
  <si>
    <t>11DBA0015B - JOSE LOPEZ PORTILLO</t>
  </si>
  <si>
    <t>AV COMONFORT 531, GUANAJUATO, 36780, SALAMANCA</t>
  </si>
  <si>
    <t>11DJN2524E - JOSE IGNACIO BARTOLACHE</t>
  </si>
  <si>
    <t>CALLE PARRAL NUMERO EXTERIOR: 600 , COLONIA FRANCISCO VILLA</t>
  </si>
  <si>
    <t>11DES0016X - SECUNDARIA GENERAL ALBINO GARCIA</t>
  </si>
  <si>
    <t>CALLE SILAO NUMERO EXTERIOR: SN, COLONIA GUANAJUATO, CODIGO POSTA</t>
  </si>
  <si>
    <t>11DJN0081N - PEMEX SECCION 24</t>
  </si>
  <si>
    <t>PANUCO Y EBANO S/N</t>
  </si>
  <si>
    <t>11DJN0083L - AMADO NERVO</t>
  </si>
  <si>
    <t>SILAO E IRAPUATO S/N</t>
  </si>
  <si>
    <t>11DJN0405D - ESTEFANIA CASTAÑEDA</t>
  </si>
  <si>
    <t>RIO LERMA NUM. 232-A</t>
  </si>
  <si>
    <t>11DJN0289D - BARTOLOME SANCHEZ TORRADO</t>
  </si>
  <si>
    <t>PRIVADA RAFAEL CAMPUZANO NUM. 150</t>
  </si>
  <si>
    <t>11DJN0398K - DANIEL DELGADILLO</t>
  </si>
  <si>
    <t>MONTES DE OCA NUM. 404</t>
  </si>
  <si>
    <t>11DJN0399J - LIC. JOSE VASCONCELOS</t>
  </si>
  <si>
    <t>MATAMOROS NUM. 1017</t>
  </si>
  <si>
    <t>11DJN0400I - SOR JUANA INES DE LA CRUZ</t>
  </si>
  <si>
    <t>PRIVADA DE LA PAZ S/N</t>
  </si>
  <si>
    <t>11DJN0402G - FRANCISCO GABILONDO SOLER</t>
  </si>
  <si>
    <t>EFREN SANCHEZ NUM. 206</t>
  </si>
  <si>
    <t>11DJN0403F - FERNANDO GONZALEZ ROA</t>
  </si>
  <si>
    <t>JOSE M. VALTIERRA NUM. 136</t>
  </si>
  <si>
    <t>11DJN0404E - JUAN ENRIQUE PESTALOZZI</t>
  </si>
  <si>
    <t>PROLONGACION GUERRERO NUM. 1500-A</t>
  </si>
  <si>
    <t>11DJN0511N - LAUREANA W. GONZALEZ</t>
  </si>
  <si>
    <t>MIGUEL HIDALGO</t>
  </si>
  <si>
    <t>11DJN2425E - MARIANO MATAMOROS</t>
  </si>
  <si>
    <t>DEL ROSARIO NUM. 201</t>
  </si>
  <si>
    <t>11DJN2804O - JUAN ALDAMA</t>
  </si>
  <si>
    <t>LOS PIRULES NUM. 102</t>
  </si>
  <si>
    <t>11DJN2838E - JEAN PIAGET</t>
  </si>
  <si>
    <t>BENITO JUAREZ NUM. 8</t>
  </si>
  <si>
    <t>11DJN2915T - SANTOS DEGOLLADO</t>
  </si>
  <si>
    <t>RINCON DE SAN PEDRO NUM. 101-A</t>
  </si>
  <si>
    <t>11DJN3720N - ROSAURA ZAPATA CANO</t>
  </si>
  <si>
    <t>LOS CONEJOS</t>
  </si>
  <si>
    <t>11DJN3757A - NEZAHUALCOYOTL</t>
  </si>
  <si>
    <t>CALLE VALLE DEL TORO NUMERO EXTERIOR: 106 , FRACCIONAMIENTO VILLA</t>
  </si>
  <si>
    <t>11DJN4061A - BENITO JUAREZ</t>
  </si>
  <si>
    <t>ORQUIDEAS NUM. 301</t>
  </si>
  <si>
    <t>11DJN4126U - IGNACIO COMONFORT</t>
  </si>
  <si>
    <t>CALLE HIDALGO NUMERO EXTERIOR: 5 , RANCHERIA EL PITAHAYO, CODIGO</t>
  </si>
  <si>
    <t>11DJN4195Q - OCTAVIO PAZ</t>
  </si>
  <si>
    <t>TARANDACUAO NUM. 134</t>
  </si>
  <si>
    <t>11DJN4274C - MARIA MONTESSORI</t>
  </si>
  <si>
    <t>LOS ANGELES DE ARRIBA</t>
  </si>
  <si>
    <t>FARMACIA ISSEG F-026</t>
  </si>
  <si>
    <t>AV. HIDALGO # 105 CENTRO SALAMANCA 36700</t>
  </si>
  <si>
    <t>11DPR0843T - VENUSTIANO CARRANZA</t>
  </si>
  <si>
    <t>XOLOTL S/N</t>
  </si>
  <si>
    <t>11DPR0842U - NIÑOS HEROES</t>
  </si>
  <si>
    <t>RIO MADONTE 300 NUM. 300</t>
  </si>
  <si>
    <t>11DPR0848O - LIC. BENITO JUAREZ</t>
  </si>
  <si>
    <t>ARBOL GRANDE S/N</t>
  </si>
  <si>
    <t>11DPR0904Q - MIGUEL HIDALGO</t>
  </si>
  <si>
    <t>CALLE INDEPENDENCIA NUMERO EXTERIOR: 500 , COLONIA SALAMANCA CENT</t>
  </si>
  <si>
    <t>11DPR1933S - EL PIPILA</t>
  </si>
  <si>
    <t>LABORES S/N</t>
  </si>
  <si>
    <t>11DPR1770Y - ANDRES DELGADO</t>
  </si>
  <si>
    <t>IRAPUATO S/N</t>
  </si>
  <si>
    <t>11DPR2588F - XIDOO</t>
  </si>
  <si>
    <t>PROLONGACION PROLONGACION GUERRERO S/N</t>
  </si>
  <si>
    <t>11DPR2670F - VICENTE GUERRERO</t>
  </si>
  <si>
    <t>CALLE SOR JUANA INES DE LA CRUZ NUMERO EXTERIOR: 200 , COLONIA LO</t>
  </si>
  <si>
    <t>11DPR3429Y - EDUARDO SOTO INNES</t>
  </si>
  <si>
    <t>TENIXTEPEC S/N</t>
  </si>
  <si>
    <t>11DPR3445P - IGNACIO ZARAGOZA</t>
  </si>
  <si>
    <t>SAN JUDAS TADEO S/N</t>
  </si>
  <si>
    <t>11DPR3451Z - 18 DE MARZO</t>
  </si>
  <si>
    <t>SOR JUANA INES DE LA CRUZ NUM. 900</t>
  </si>
  <si>
    <t>CINERGIA UG</t>
  </si>
  <si>
    <t>Ciudad universitaria No. 112, Comunidad de San Rafael de Uruétaro, 36880 Salamanca, Gto.</t>
  </si>
  <si>
    <t>11DPR3630L - LUIS G. ARAUJO</t>
  </si>
  <si>
    <t>ROGELIO GUTIERREZ NUM. 114</t>
  </si>
  <si>
    <t>11DPR3665A - BARTOLOME SANCHEZ TORRADO</t>
  </si>
  <si>
    <t>JAIME NUNO NUM. 600</t>
  </si>
  <si>
    <t>11DPR3710X - LA INDEPENDENCIA DE MEXICO</t>
  </si>
  <si>
    <t>ESTADO DE CAMPECHE NUM. 300</t>
  </si>
  <si>
    <t>11DPR3723A - PEDRO GONZALEZ</t>
  </si>
  <si>
    <t>ENERO NUM. 806</t>
  </si>
  <si>
    <t>11DPR3785N - 21 DE MARZO</t>
  </si>
  <si>
    <t>COMUNICACION PONIENTE NUM. 805</t>
  </si>
  <si>
    <t>11DST0007H - SECUNDARIA TECNICA NUM. 7</t>
  </si>
  <si>
    <t>RUBEN DARIO S/N ATRAS IMSS, ESQ. CALLE PLURIPARTIDISTA</t>
  </si>
  <si>
    <t>11DST0054S - SECUNDARIA TECNICA NUM. 38</t>
  </si>
  <si>
    <t>AVENIDA VALLE DE SANTIAGO NUMERO EXTERIOR: 1929 , COLONIA BENITO</t>
  </si>
  <si>
    <t>11EST0011T - 18 DE MARZO</t>
  </si>
  <si>
    <t>OBREGON NUM. 426 FRENTE A TEMPLO SAN ANTONIO DE PADUA</t>
  </si>
  <si>
    <t>11EJN0004H - NARCISO MENDOZA</t>
  </si>
  <si>
    <t>FRACCIONAMIENTO JOYAS DEL SUR S/N</t>
  </si>
  <si>
    <t>11EJN0024V - FRIDA KAHLO CALDERON</t>
  </si>
  <si>
    <t>SAN BERNARDO S/N</t>
  </si>
  <si>
    <t>11EJN0045H - MARIA ENRIQUETA</t>
  </si>
  <si>
    <t>PIRUL NUM. 112</t>
  </si>
  <si>
    <t>FARMACIA ISSEG F-098</t>
  </si>
  <si>
    <t>EZEQUIEL ORDOÑEZ 403-303, COLONIA BELLAVISTA, C.P. 36730, SALAMANCA GTO.</t>
  </si>
  <si>
    <t>11EJN0292Q - MAESTRA ELENA TORRES CUELLAR</t>
  </si>
  <si>
    <t>GREMIOS NUM. 156</t>
  </si>
  <si>
    <t>11EJN0419F - MARIA GUADALUPE CONTRERAS MORALES</t>
  </si>
  <si>
    <t>CALLE SERAFINES NUMERO EXTERIOR: SN, COLONIA AMPLIACION LA GLORIA</t>
  </si>
  <si>
    <t>11EJN0869J - SAKAY</t>
  </si>
  <si>
    <t>CALLE AGUSTIN MELGAR NUMERO EXTERIOR: 1 , COLONIA SUBURBANA LOS A</t>
  </si>
  <si>
    <t>11EJN1188L - 2004 AÑO DE LA EDUCACION PREESCOLAR OBLIGATORIA</t>
  </si>
  <si>
    <t>LUIS DE VELAZCO ORIENTE NUM. 102</t>
  </si>
  <si>
    <t>11EPR0253E - FRANCISCO I. MADERO</t>
  </si>
  <si>
    <t>PIRUL NUM. 200</t>
  </si>
  <si>
    <t>11EPR0258Z - 15 DE SEPTIEMBRE</t>
  </si>
  <si>
    <t>AVENIDA JUAREZ NUM. 1198-A</t>
  </si>
  <si>
    <t>11EPR0260O - CENTRO ESCOLAR PEMEX NUM. 2</t>
  </si>
  <si>
    <t>CALLE EMILIO CARRANZA NUMERO EXTERIOR: 425 , COLONIA SALAMANCA CE</t>
  </si>
  <si>
    <t>11EPR0468E - HIMNO NACIONAL</t>
  </si>
  <si>
    <t>PROLONGACION AVENIDA SALAMANCA</t>
  </si>
  <si>
    <t>11EPR0470T - CLUB DE LEONES</t>
  </si>
  <si>
    <t>LAURELES</t>
  </si>
  <si>
    <t>11EPR0473Q - MA. GUADALUPE ARROYO</t>
  </si>
  <si>
    <t>CALLE MONTERREY NUMERO EXTERIOR: 338 , COLONIA SALAMANCA CENTRO,</t>
  </si>
  <si>
    <t>11EPR0809L - PROFESOR PRIMITIVO SOTO</t>
  </si>
  <si>
    <t>NICOLAS CANO NUM. 135</t>
  </si>
  <si>
    <t>11EPR0810A - NARCISO MENDOZA</t>
  </si>
  <si>
    <t>EFREN SANCHEZ NUM. 201</t>
  </si>
  <si>
    <t>11EPR0860I - SOLIDARIDAD</t>
  </si>
  <si>
    <t>CALLE SERAFINES NUMERO EXTERIOR: 515 , COLONIA LA GLORIA, CODIGO</t>
  </si>
  <si>
    <t>FARMACIA ISSEG F123</t>
  </si>
  <si>
    <t>AV. FAJA DE ORO 800 EDIFICIO MORELOS ANTIGUO BARRIO SAN ROQUE</t>
  </si>
  <si>
    <t>REGISTRO PÚBLICO DE LA PROPIEDAD Y DE COMERCIO (OLT)</t>
  </si>
  <si>
    <t>LÁZARO CÁRDENAS 600, COLONIA TAMAULIPAS, C.P. 36700, SALAMANCA, GTO.</t>
  </si>
  <si>
    <t>11DJN4614K - CARLOS FUENTES</t>
  </si>
  <si>
    <t>ROSARIO CASTELLANOS NUM. SN</t>
  </si>
  <si>
    <t>11DES0129Z - HEROES SALMANTINOS</t>
  </si>
  <si>
    <t>CALLE LEON NUMERO EXTERIOR: 1110 , COLONIA CONSTELACION, CODIGO P</t>
  </si>
  <si>
    <t>11DCN0004Z - CENTRO DE ESTUDIOS TECNOLOGICOS EN AGUAS CONTINENTALES NUM. 14, SALAMANCA, GUANAJUATO</t>
  </si>
  <si>
    <t>MÉXICO 45 KM 90, 36782, SALAMANCA, GTO</t>
  </si>
  <si>
    <t>11ETK0360G - TELEBACHILLERATO COMUNITARIO SALAMANCA, LA LUZ LA CAL</t>
  </si>
  <si>
    <t>CALLE MIGUEL HIDALGO, NO. 200</t>
  </si>
  <si>
    <t>FARMACIA ISSEG F215</t>
  </si>
  <si>
    <t>AV. VALLE DE SANTIAGO 720 A. GUANAJUATO</t>
  </si>
  <si>
    <t>FARMACIA ISSEG F223</t>
  </si>
  <si>
    <t>COMUNICACIÓN NORTE 110 UNIDAD HABITACIONAL RENOVACIÓN</t>
  </si>
  <si>
    <t>SECRETARÍA DE ECONOMIA SALAMANCA</t>
  </si>
  <si>
    <t>MORELOS 405, CENTRO, SALAMANCA, 36700</t>
  </si>
  <si>
    <t>OFICIALIA DEL REGISTRO CIVIL</t>
  </si>
  <si>
    <t>C. REVOLUCIÓN 103-ALTOS, CENTRO, 36700</t>
  </si>
  <si>
    <t>MODULO DE ATENCIÓN SALAMANCA CASA DEL JUBILADO</t>
  </si>
  <si>
    <t>AV. DE LOS DEPORTES 504, EL DEPORTIVO, 36700 SALAMANCA, GTO.</t>
  </si>
  <si>
    <t>OFICIALIA DEL REGISTRO CIVIL BUGAMBILIAS</t>
  </si>
  <si>
    <t>JAVIER DE BURGOS NO. 510 FRACC. BUGAMBILIAS, SALAMANCA - CP. 36700</t>
  </si>
  <si>
    <t>11ETC0007F - COLEGIO DE ESTUDIOS CIENTIFICOS Y TECNOLOGICOS DEL ESTADO DE GUANAJUATO PLANTEL SALAMANCA</t>
  </si>
  <si>
    <t>JUNIO 819, CONSTELACIÓN 3679, SALAMANCA, GTO.</t>
  </si>
  <si>
    <t>11DPT0015T - PLANTEL CONALEP 321. SALAMANCA</t>
  </si>
  <si>
    <t>AVE. CONALEP # 210, COLONIA SAN RAFAEL DE URUÉTARO. C. P. 36886, SALAMANCA, GTO.</t>
  </si>
  <si>
    <t>CAISES SALAMANCA</t>
  </si>
  <si>
    <t>VALLE DE SANTIAGO - AV. VALLE DE SANTIAGO S/N</t>
  </si>
  <si>
    <t>UMAPS JARDINES DEL SOL</t>
  </si>
  <si>
    <t>MATAMOROS - MATAMOROS 1417</t>
  </si>
  <si>
    <t>CENTRO ESTATAL DE CUIDADOS CRITICOS SALAMANCA</t>
  </si>
  <si>
    <t>TELOCUTLA ESQUINA CON ÁRBOL GRANDE - TELOCUTLA ESQUINA CON ÁRBOL GRANDE, COL. BELLA VISTA</t>
  </si>
  <si>
    <t>HOSPITAL GENERAL DE SALAMANCA</t>
  </si>
  <si>
    <t>DE LOS DEPORTES - AVENIDA DE LOS DEPORTES 515 FRACCIONAMIENTO EL DEPORTIVO, SALAMANCA, GTO.</t>
  </si>
  <si>
    <t>UMAPS LAZARO CARDENAS</t>
  </si>
  <si>
    <t>PRINCIPAL FUERA DE LA COLONIA - CALLE PRINCIPAL FUERA DE LA COLONIA S/N</t>
  </si>
  <si>
    <t>SAN JAVIER</t>
  </si>
  <si>
    <t>CALLE DEL SANTUARIO S/N, COL. SAN JAVIER, SALAMANCA, GTO.</t>
  </si>
  <si>
    <t>LA GLORIA</t>
  </si>
  <si>
    <t>CALLE LA GLORIA # 904, COL. LA GLORIA, SALAMANCA GTO.</t>
  </si>
  <si>
    <t>11ETH0135W - BACHILLERATO SABES 18 DE MARZO - SALAMANCA</t>
  </si>
  <si>
    <t>CALLE ESTADO DE JALISCO, NO. 113</t>
  </si>
  <si>
    <t>11ETH0136V - BACHILLERATO SABES LAS REYNAS</t>
  </si>
  <si>
    <t>NINGUNO PADRE RAFAEL GARCILITA, NO. 115</t>
  </si>
  <si>
    <t>FARMACIA ISSEG F143</t>
  </si>
  <si>
    <t>HIDALGO 404, CENTRO, SALAMANCA, GTO.</t>
  </si>
  <si>
    <t xml:space="preserve"> COLONIA DEPORTIVO</t>
  </si>
  <si>
    <t xml:space="preserve"> COLONIA EL DURAZNO</t>
  </si>
  <si>
    <t xml:space="preserve"> COLONIA VILLAS DEL VALLE</t>
  </si>
  <si>
    <t xml:space="preserve"> COLONIA EL MONTE</t>
  </si>
  <si>
    <t xml:space="preserve"> COLONIA SALAMANCA CENTRO</t>
  </si>
  <si>
    <t xml:space="preserve"> COLONIA BELLAVISTA</t>
  </si>
  <si>
    <t xml:space="preserve"> COLONIA SAN GONZALO</t>
  </si>
  <si>
    <t xml:space="preserve"> COLONIA SAN JUAN CHIHUAHUA</t>
  </si>
  <si>
    <t xml:space="preserve"> COLONIA ALAMOS</t>
  </si>
  <si>
    <t xml:space="preserve"> COLONIA INFONAVIT I</t>
  </si>
  <si>
    <t xml:space="preserve"> COLONIA HUMANISTA</t>
  </si>
  <si>
    <t xml:space="preserve"> COLONIA CONTRIBUYENTES</t>
  </si>
  <si>
    <t xml:space="preserve"> COLONIA JARDINES DEL SOL</t>
  </si>
  <si>
    <t xml:space="preserve"> COLONIA LA LUZ</t>
  </si>
  <si>
    <t xml:space="preserve"> COLONIA SAN JAVIER</t>
  </si>
  <si>
    <t xml:space="preserve"> COLONIA SAN JUAN DE RAZOS</t>
  </si>
  <si>
    <t xml:space="preserve"> COLONIA LA CRUZ</t>
  </si>
  <si>
    <t xml:space="preserve"> COLONIA INFONAVIT II</t>
  </si>
  <si>
    <t xml:space="preserve"> COLONIA SAN NICOLAS DE URUETARO</t>
  </si>
  <si>
    <t>COLONIA VILLAS DEL VALLE</t>
  </si>
  <si>
    <t xml:space="preserve"> COLONIA SAN JOSE CODOGO</t>
  </si>
  <si>
    <t>COMUNIDAD EL PITAHAYO</t>
  </si>
  <si>
    <t xml:space="preserve"> COLONIA DEL PARQUE 3ª SECCION</t>
  </si>
  <si>
    <t xml:space="preserve"> COLONIA RANCHERIA LOS ANGELES DE ARRIBA</t>
  </si>
  <si>
    <t xml:space="preserve"> COLONIA EL PARAISO SECCION 2</t>
  </si>
  <si>
    <t xml:space="preserve"> COLONIA SAN JUAN DE LA PRESA</t>
  </si>
  <si>
    <t xml:space="preserve"> COMUNIDAD DE SAN RAFAEL DE URUÉTARO</t>
  </si>
  <si>
    <t xml:space="preserve"> COLONIA SAN JOSE</t>
  </si>
  <si>
    <t xml:space="preserve"> COLONIA 18 DE MARZO</t>
  </si>
  <si>
    <t xml:space="preserve"> COLONIA OLIMPO</t>
  </si>
  <si>
    <t xml:space="preserve"> COLONIA LAS JOYAS DEL SUR</t>
  </si>
  <si>
    <t xml:space="preserve"> COLONIA EL BELEM</t>
  </si>
  <si>
    <t xml:space="preserve"> COLONIA VILLARREAL</t>
  </si>
  <si>
    <t>COLONIA INFONAVIT I</t>
  </si>
  <si>
    <t xml:space="preserve"> COLONIA AMPLIACION LA GLORIA</t>
  </si>
  <si>
    <t xml:space="preserve"> COLONIA SUBURBANA LOS ANGELES DE ABAJO</t>
  </si>
  <si>
    <t xml:space="preserve"> COLONIA LOS VIRREYES I</t>
  </si>
  <si>
    <t xml:space="preserve"> COLONIA NATIVITAS</t>
  </si>
  <si>
    <t xml:space="preserve"> COLONIA CONSTITUYENTES</t>
  </si>
  <si>
    <t xml:space="preserve"> COLONIA HUMANISTA 1</t>
  </si>
  <si>
    <t xml:space="preserve"> COLONIA LA GLORIA</t>
  </si>
  <si>
    <t xml:space="preserve"> COLONIA TAMAULIPAS</t>
  </si>
  <si>
    <t xml:space="preserve"> COLONIA CONSTELACION</t>
  </si>
  <si>
    <t xml:space="preserve"> COMUNIDAD SAN JUAN DE RAZOS</t>
  </si>
  <si>
    <t xml:space="preserve"> COLONIA RENOVACIÓN</t>
  </si>
  <si>
    <t xml:space="preserve"> COLONIA EL DEPORTIVO</t>
  </si>
  <si>
    <t xml:space="preserve"> COLONIA BUGAMBILIAS</t>
  </si>
  <si>
    <t xml:space="preserve"> COLONIA CONSTELACIÓN 3679</t>
  </si>
  <si>
    <t>COMUNIDAD SAN NICOLAS DE URUETARO</t>
  </si>
  <si>
    <t xml:space="preserve"> COLONIA JUAREZ</t>
  </si>
  <si>
    <t>COLONIA JARDINES DEL SOL</t>
  </si>
  <si>
    <t xml:space="preserve">COLONIA DEPORTIVO </t>
  </si>
  <si>
    <t xml:space="preserve"> COLONIA EL MOLINO II</t>
  </si>
  <si>
    <t>CANCHA DE USOS MÚLTIPLES LOMAS DE MARFIL</t>
  </si>
  <si>
    <t>LOMAS DE MARFIL</t>
  </si>
  <si>
    <t>GUANAJUATO</t>
  </si>
  <si>
    <t>CANCHA DE USOS MÚLTIPLES LAS TERESAS</t>
  </si>
  <si>
    <t>FRACC. EX HACIENDA LS TERESAS</t>
  </si>
  <si>
    <t>EX ESTACIÓN DEL FERROCARRIL</t>
  </si>
  <si>
    <t>ZONA CENTRO, 36000 GUANAJUATO, GTO.</t>
  </si>
  <si>
    <t>ZONA CERRO DEL GALLO (PIPILA)</t>
  </si>
  <si>
    <t>CERRO DE SAN MIGUEL S/N, ZONA CENTRO, 36000 GUANAJUATO, GTO.</t>
  </si>
  <si>
    <t>UNIDAD DEPORTIVA TORRES LANDA</t>
  </si>
  <si>
    <t>ZONA NORIA ALTA</t>
  </si>
  <si>
    <t>UNIDAD DEPORTIVA ARNULFO VÁZQUEZ NIETO</t>
  </si>
  <si>
    <t>MEZQUITE MOCHO, ARROYO VERDE, 36251 MARFIL, GTO.</t>
  </si>
  <si>
    <t>OFICINA DE ATENCION ISSEG</t>
  </si>
  <si>
    <t>POZUELOS, COMPLEJO ADMINISTRATIVO POZUELOS, 36089</t>
  </si>
  <si>
    <t>CENTRO DE INVESTIGACIÓN EN MATEMATICAS A.C.</t>
  </si>
  <si>
    <t>JALISCO S/N, COL. VALENCIANA, GUANAJUATO, GTO.</t>
  </si>
  <si>
    <t>ESTACIONAMIENTO SAN PEDRO</t>
  </si>
  <si>
    <t>SOSTENES ROCHA NO. 35, CENTRO GUANAJUATO C.P. 36000</t>
  </si>
  <si>
    <t>DIRECCION GENERAL DEL REGISTRO CIVIL</t>
  </si>
  <si>
    <t>CARR. GUANAJUATO-JUVENTINO ROSAS 9.5 CONJUNTO ADMINISTRATIVO, 36259, YERBABUENA GTO</t>
  </si>
  <si>
    <t>FARMACIA ISSEG F089</t>
  </si>
  <si>
    <t>CARR. GUANAJUATO - JUVENTINO ROSAS KM. 7.5, LOC. 3 (EL ESTABLO) YERBABUENA GUANAJUATO 36259</t>
  </si>
  <si>
    <t>FARMACIA ISSEG F100</t>
  </si>
  <si>
    <t>PASEO DE LA PRESA # 091 - BAJOS CENTRO GUANAJUATO 36000</t>
  </si>
  <si>
    <t>FARMACIA ISSEG F102</t>
  </si>
  <si>
    <t>CARR. CUOTA GUANAJUATO - SILAO KM. 555 S/N BUROCRATAS GUANAJUATO 36250</t>
  </si>
  <si>
    <t>FARMACIA ISSEG 070</t>
  </si>
  <si>
    <t>GTA. SAN CLEMENTE NÚM. 8, LA GUALDRA, GUANAJUATO, GTO. CP 36000</t>
  </si>
  <si>
    <t>FARMACIA ISSEG F219</t>
  </si>
  <si>
    <t>AV. SANTA FE # 89 BARRIO DE CERVERA GUANAJUATO 36250</t>
  </si>
  <si>
    <t>OFICINAS CENTRALES ISSEG</t>
  </si>
  <si>
    <t>CARR. GUANAJUATO-JUVENTINO ROSAS KM. 10, YERBABUENA, 36250</t>
  </si>
  <si>
    <t>11EJN1232I - JARDIN DE NIÑOS</t>
  </si>
  <si>
    <t>BOULEVARD GUANAJUATO NUM. 98 FRENTE A LA COMISION FEDERAL DE ELEC</t>
  </si>
  <si>
    <t>11DPR3581T - LIC. EUQUERIO GUERRERO LOPEZ</t>
  </si>
  <si>
    <t>CALLE ALONSO QUIJANO NUMERO EXTERIOR: SN,COLONIA LAS TERESAS, COD</t>
  </si>
  <si>
    <t>11DES0021I - GUADALUPE VICTORIA</t>
  </si>
  <si>
    <t>AVENIDA CERRO TROZADO NUMERO EXTERIOR: 54 , COLONIA PUEBLITO DE R</t>
  </si>
  <si>
    <t>11DES0091D - QUANAX-HUATO</t>
  </si>
  <si>
    <t>PASEO MADERO NUM. SN FRENTE AL JARDIN EMBAJADORAS</t>
  </si>
  <si>
    <t>11DJN0072F - MA. CONCEPCION DOVALINA</t>
  </si>
  <si>
    <t>PIPILA S/N PRIV. SAN MATIAS</t>
  </si>
  <si>
    <t>11DJN0088G - PROFR. EDUARDO ZARZA OCAMPO</t>
  </si>
  <si>
    <t>PASTITA NUM. 156 SALIDA A LA CARR. PANORAMICA</t>
  </si>
  <si>
    <t>11DJN0260Z - DIEGO RIVERA</t>
  </si>
  <si>
    <t>CALLE CERRO TROZADO NUMERO EXTERIOR: 54 , COLONIA PUEBLITO DE ROC</t>
  </si>
  <si>
    <t>11DJN0268R - PROFRA. ELISA LOPEZ LOPEZ</t>
  </si>
  <si>
    <t>BOULEVARD CONJUNTO ADMINISTRATIVO POZUELOS S/N A UN LADO DE LA ME</t>
  </si>
  <si>
    <t>11DJN0313N - RAMON LOPEZ VELARDE</t>
  </si>
  <si>
    <t>LA YERBABUENA ATRAS DE LA PARROQUIA DE LA COMUNIDAD</t>
  </si>
  <si>
    <t>11DJN3105A - PROFRA. BEATRIZ ORDOÑEZ ACUÑA</t>
  </si>
  <si>
    <t>LAS TERESAS A UN LADO DE LA PRIMARIA</t>
  </si>
  <si>
    <t>11DJN4199M - DAVID ALFARO SIQUEIROS</t>
  </si>
  <si>
    <t>TIRO CAPULIN S/N</t>
  </si>
  <si>
    <t>11DJN4227S - DRA. LAURA ROTTER HERNANDEZ</t>
  </si>
  <si>
    <t>LAS BATEAS</t>
  </si>
  <si>
    <t>11DPR2065Z - ELISA BAZ DE ARMIDA</t>
  </si>
  <si>
    <t>CERRO DEL GALLO S/N</t>
  </si>
  <si>
    <t>11DPR1551L - VICENTE GUERRERO</t>
  </si>
  <si>
    <t>YERBABUENA AUN LADO DE LA TELESECUNDARIA</t>
  </si>
  <si>
    <t>11DPR1758C - 22 DE ABRIL</t>
  </si>
  <si>
    <t>CALLE CAMINO CARRETERO NUMERO EXTERIOR: 18 -BIS, COLONIA EL CARR</t>
  </si>
  <si>
    <t>11DPR1756E - LUIS GONZALEZ OBREGON</t>
  </si>
  <si>
    <t>JARDIN JARDIN EMBAJADORAS-PASEO MADERO S/N A UN LADO DE LA SEC. G</t>
  </si>
  <si>
    <t>11DPR1625M - GENERAL SOSTENES ROCHA</t>
  </si>
  <si>
    <t>JALAPITA S/N PUENTE MARLBORO</t>
  </si>
  <si>
    <t>11DPR1827I - INSURGENTE PIPILA</t>
  </si>
  <si>
    <t>PUEBLITO DE ROCHA NUM. 54-BIS CENTRO DE CONVIVENCIA EL ENCINO</t>
  </si>
  <si>
    <t>11DPR1932T - JUAN B DIOSDADO</t>
  </si>
  <si>
    <t>CALLE GUALDRA NUMERO EXTERIOR: 3 , COLONIA LA GUALDRA, CODIGO POS</t>
  </si>
  <si>
    <t>11DES0096Z - IGNACIO RAMIREZ</t>
  </si>
  <si>
    <t>CALLE LOMAS DE SAN MIGUEL NUMERO EXTERIOR: 1 , FRACCIONAMIENTO LO</t>
  </si>
  <si>
    <t>11DPR3808H - JUAN BAUTISTA MORALES</t>
  </si>
  <si>
    <t>NAPOLEON GOMEZ SADA S/N</t>
  </si>
  <si>
    <t>11DST0051V - SECUNDARIA TECNICA NUM. 34</t>
  </si>
  <si>
    <t>CALLE CAMINO A LA ALDANA NUMERO EXTERIOR: SN, COLONIA PUEBLITO DE</t>
  </si>
  <si>
    <t>11DST0075E - SECUNDARIA TECNICA NUM. 52</t>
  </si>
  <si>
    <t>CALLE SANCHO PANZA NUMERO EXTERIOR: 10 , COLONIA LAS TERESAS, COD</t>
  </si>
  <si>
    <t>11EJN0189D - JOSE VASCONCELOS</t>
  </si>
  <si>
    <t>CALLE CHIAPAS NUMERO EXTERIOR: SN, COLONIA ENCINO, CODIGO POSTAL</t>
  </si>
  <si>
    <t>11EJN0002J - ROSAURA ZAPATA</t>
  </si>
  <si>
    <t>MUNICIPIO LIBRE FTE. A INSTALACIONES DEPORTIVAS DE LA UG</t>
  </si>
  <si>
    <t>11EJN0094Q - MARIA MONTESSORI</t>
  </si>
  <si>
    <t>ANTIGUO CAMINO MINERO S/N</t>
  </si>
  <si>
    <t>11EJN0211P - PIERRE FAURE</t>
  </si>
  <si>
    <t>NORIA ALTA S/N SECCION 6 EDIFICIO 29-A, ATRAS DE LA FACULTAD DE Q</t>
  </si>
  <si>
    <t>11EJN0234Z - GREGORIO TORRES QUINTERO</t>
  </si>
  <si>
    <t>CAMINO CAMINO VIEJO A LA ALDANA S/N ATRAS DE LA PLAZA DE TOROS</t>
  </si>
  <si>
    <t>11EJN0394N - ESPERANZA LOPEZ LOPEZ</t>
  </si>
  <si>
    <t>JAZMIN S/N ATRAS DE LA UNIVERSIDAD DE LEON</t>
  </si>
  <si>
    <t>11EJN0420V - ELENA TORRES CUELLAR</t>
  </si>
  <si>
    <t>MORELOS S/N</t>
  </si>
  <si>
    <t>11EPR0044Z - MA. CONCEPCION AMEZQUITA</t>
  </si>
  <si>
    <t>CARRETERA PANORAMICA CARRIZO</t>
  </si>
  <si>
    <t>11EPR0110H - MTRO. JUSTO SIERRA</t>
  </si>
  <si>
    <t>PUEBLITO DE ROCHA S/N A UN ALDO DEL LA PRIMARIA "INSURGENTE PIPIL</t>
  </si>
  <si>
    <t>11EPR0112F - MAESTRO JUAN B. DIOSDADO</t>
  </si>
  <si>
    <t>CALLE SOSTENES ROCHA NUMERO EXTERIOR: 33 AUN COSTADO DEL TEATRO</t>
  </si>
  <si>
    <t>11EPR0115C - BENITO JUAREZ</t>
  </si>
  <si>
    <t>CALLE CONSTANCIA NUMERO EXTERIOR: 1 DETRAS DEL TEMPLO DE SAN DIE</t>
  </si>
  <si>
    <t>DIRECCIÓN GENERAL DE RECURSOS HUMANOS DE LA SECRETARIA DE SALUD</t>
  </si>
  <si>
    <t>CARR A PUENTECILLAS S/N, 36259 FRACCIONAMIENTO COLONIAL GUANAJUATO, GTO.</t>
  </si>
  <si>
    <t>11EES0148N - CENTRO EDUCACIONAL PILOTO</t>
  </si>
  <si>
    <t>CALLE DE LOS PINOS NUMERO EXTERIOR: SN, COLONIA SANTA FE, CODIGO</t>
  </si>
  <si>
    <t>11ETV0575M - LEONARDO DA VINCI</t>
  </si>
  <si>
    <t>DE LOS CORRALES S/N</t>
  </si>
  <si>
    <t>11DJN0266T - JAIME TORRES BODET</t>
  </si>
  <si>
    <t>PRIVADA DOCTOR J. JESUS RODRIGUEZ GAONA NUMERO EXTERIOR: SN, FRAC</t>
  </si>
  <si>
    <t>11DPR3985L - INDEPENDENCIA</t>
  </si>
  <si>
    <t>CALLE GUADALUPE VICTORIA NUMERO EXTERIOR: 74 A, COLONIA LOMAS DE</t>
  </si>
  <si>
    <t>11DES0025E - JORGE IBARGÜENGOITIA</t>
  </si>
  <si>
    <t>CALLE BELLO AMANECER NUMERO EXTERIOR: 25 A, COLONIA CUPULAS, COD</t>
  </si>
  <si>
    <t>11EES0118T- PRESIDENTE BENITO JUAREZ</t>
  </si>
  <si>
    <t>PASTITA S/N</t>
  </si>
  <si>
    <t>11DPR1769I - IGNACIO ALLENDE</t>
  </si>
  <si>
    <t>CARRETERA PANORAMICA TRAMO PRESA DE LA OLLA - ESC. NORMAL</t>
  </si>
  <si>
    <t>11DPR1554I - AMADO NERVO</t>
  </si>
  <si>
    <t>VALENCIANA</t>
  </si>
  <si>
    <t>11ETV0093G - TELESECUNDARIA NUM . 93</t>
  </si>
  <si>
    <t>CALLE VALENCIANA NUMERO EXTERIOR: SN, CONGREGACION VALENCIANA, CO</t>
  </si>
  <si>
    <t>11DJN0311P - ING PONCIANO AGUILAR</t>
  </si>
  <si>
    <t>CARRETERA PANORAMICA TRAMO MELLADO RUMBO A MINA DE RAYAS</t>
  </si>
  <si>
    <t>11DPR2027X MOISES SÁENZ "FEDERAL 7"</t>
  </si>
  <si>
    <t>PASEO DE LA PRESA # 34, BARRIO DE LA PRESA, C.P. 36000 GUANAJUATO, GTO.</t>
  </si>
  <si>
    <t>11ETV0261M - SOR JUANA INES DE LA CRUZ</t>
  </si>
  <si>
    <t>PLATEROS NUM. 2 FRACC. LAS PALMAS CERRO DEL CUARTO</t>
  </si>
  <si>
    <t>SECRETARIA DE EDUCACION DE GUANAJUATO</t>
  </si>
  <si>
    <t>POZUELOS SUPERMANZANA CIRCUITO SUPERIOR, 5, COMPLEJO ADMINISTRATIVO POZUELOS, 36080</t>
  </si>
  <si>
    <t>SECRETARIA DE MEDIO AMBIENTE Y ORDENAMIENTO TERRITORIAL</t>
  </si>
  <si>
    <t>CAMINO ALDANA, 12, PUEBLITO DE ROCHA, 36040</t>
  </si>
  <si>
    <t>COMISIÓN ESTATAL DEL AGUA DE GUANAJUATO</t>
  </si>
  <si>
    <t>AUTOPISTA GUANAJUATO - SILAO, KM. 1, LOS ALCALDES, 36255</t>
  </si>
  <si>
    <t>COORDINACIÓN GENERAL DE COMUNICACIÓN SOCIAL</t>
  </si>
  <si>
    <t>PASEO DE LA PRESA 113</t>
  </si>
  <si>
    <t>COORDINACIÓN GENERAL JURÍDICA</t>
  </si>
  <si>
    <t>BOULEVARD GUANAJUATO, , POZUELOS, 36089</t>
  </si>
  <si>
    <t>COMISION DEL DEPORTE DEL ESTADO DE GUANAJUATO (POLI-DEPORTIVO)</t>
  </si>
  <si>
    <t>BUROCRATA, , MARFIL, 36251</t>
  </si>
  <si>
    <t>SISTEMA ESTATAL PARA EL DESARROLLO INTEGRAL DE LA FAMILIA MARFIL</t>
  </si>
  <si>
    <t>CALLE ACCESO A LA NUEVA CENTRAL DE AUTOBUSES Y CARRETERA DE CUOTA GUANAJUATO-SILAO, MARFIL, 36250</t>
  </si>
  <si>
    <t>DIF ESTATAL</t>
  </si>
  <si>
    <t>SECRETARIA DE FINANZAS</t>
  </si>
  <si>
    <t>PASEO DE LA PRESA # 172, ZONA CENTRO, C.P. 36000, GUANAJUATO, GTO.</t>
  </si>
  <si>
    <t>MACROCENTRO 1, CENTRO ACUATICO</t>
  </si>
  <si>
    <t>CARRETARA DE GUANAJUATO A DOLORES HIDALGO KM 1.5, VALENCIANA, 36240. GUANAJUATO,GTO</t>
  </si>
  <si>
    <t>CALLEJÓN DEL CHAN, NÚMERO 42 Y 43, ZONA CENTRO, 36000</t>
  </si>
  <si>
    <t>SISTEMA ESTATAL PARA EL DESARROLLO INTEGRAL DE LA FAMILIA SAN GABRIEL DE BARRERA</t>
  </si>
  <si>
    <t>EXHACIENDA SAN GABRIEL DE BARRERA CARRETERA GUANAJUATO-MARFIL, KILÓMETRO 2.5, MARFIL, 36000</t>
  </si>
  <si>
    <t>OFICINAS CENTRALES DIF</t>
  </si>
  <si>
    <t>PASEO DE LA PRESA, 89-A, ZONA CENTRO, 36000</t>
  </si>
  <si>
    <t>SISTEMA ESTATAL PARA EL DESARROLLO INTEGRAL DE LA FAMILIA CAPILLAS</t>
  </si>
  <si>
    <t>INSURGENCIA, 17, ZONA CENTRO, 36000</t>
  </si>
  <si>
    <t>SEDESHU ADMINISTRATIVO</t>
  </si>
  <si>
    <t>CARRETERA A JUVENTINO ROSAS, KILÓMETRO 9.5, C.P. 36250, GUANAJUATO, GTO.</t>
  </si>
  <si>
    <t>AREA DE TRANSPORTES DIF ESTATAL</t>
  </si>
  <si>
    <t>SECRETARÍA DE FINANZAS DGRMSG (DIRECCION GENERAL DE RECURSOS MATERIALES)</t>
  </si>
  <si>
    <t>SIPINNA GUANAJUATO</t>
  </si>
  <si>
    <t>PASEO DE LA PRESA 87, ZONA CENTRO, C.P. 36000, GUANAJUATO, GTO.</t>
  </si>
  <si>
    <t>MUSEO DE ARTE OLGA COSTA - JOSE TOMAS CHAVEZ MORADO</t>
  </si>
  <si>
    <t>PASTITA, 158, CENTRO, 36000</t>
  </si>
  <si>
    <t>INSTITUTO ESTATAL DE CAPACITACIÓN PLANTEL DE GUANAJUATO</t>
  </si>
  <si>
    <t>CONJUNTO ADMINISTRATIVO POZUELOS, , POZUELOS, 36000</t>
  </si>
  <si>
    <t>PALACIO DE GOBIERNO DEL ESTADO DE GUANAJUATO (DTIT)</t>
  </si>
  <si>
    <t>PASEO DE LA PRESA 103, COL CENTRO, C.P. 36,000, GUANAJUATO.GTO</t>
  </si>
  <si>
    <t>AUDITORIO DEL ESTADO</t>
  </si>
  <si>
    <t>PUEBLITO DE ROCHA, 36040 GUANAJUATO, GTO.</t>
  </si>
  <si>
    <t>DIRECCION GENERAL DE ADMINISTRACION</t>
  </si>
  <si>
    <t>Guanajuato-Marfil No 1, Colonia Marfil</t>
  </si>
  <si>
    <t>11EIT0003D - INSTITUTO TECNOLÓGICO SUPERIOR DE GUANAJUATO</t>
  </si>
  <si>
    <t>CARRETERA GUANAJUATO A PUENTECILLAS KM 10.5, PUENTECILLAS, 36262 GUANAJUATO, GTO.</t>
  </si>
  <si>
    <t>PROCURADURÍA DE PROTECCION DE LAS NIÑAS, NIÑOS Y ADOLESCENTES</t>
  </si>
  <si>
    <t>PLAZA GALEREÑA PISO NUM. 5 Y 6, Carr. Gto-Juventino Rosas km 6 Col. Burócratas</t>
  </si>
  <si>
    <t>HUB-I CASA DEL EMPRENDEDOR GUANAJUATO</t>
  </si>
  <si>
    <t>CALLE JARDÍN DE LA UNIÓN GUANAJUATO, “EXCONVENTO DIEGUINO” S/N, EN GUANAJUATO, GTO</t>
  </si>
  <si>
    <t>LAS PALOMAS</t>
  </si>
  <si>
    <t>CALLE PALOMA REAL #76, COL. DE LAS PALOMAS, MARFIL, GUANAJUATO, GTO.</t>
  </si>
  <si>
    <t>OFICINA RECAUDADORA (POZUELOS)</t>
  </si>
  <si>
    <t>POZUELOS, 74, COMPLEJO ADMINISTRATIVO POZUELOS, 36089</t>
  </si>
  <si>
    <t>DIRECCION DE RECURSOS HUMANOS (GALEREÑA)</t>
  </si>
  <si>
    <t>PLAZA GALEREÑA, BUROCRATA, 36251 MARFIL, GTO.</t>
  </si>
  <si>
    <t>SECRETARÍA DE FINANZAS (PUEBLITO DE ROCHA)</t>
  </si>
  <si>
    <t>PUEBLITO DE ROCHA - MARFIL, , 36040,</t>
  </si>
  <si>
    <t>11ETV0084Z - TELESECUNDARIA NUM. 94</t>
  </si>
  <si>
    <t>SUBIDA DEL MOLINO S/N DETRAS DE LA ESCUELA NORMAL</t>
  </si>
  <si>
    <t>ALMACEN REGISTRO CIVIL</t>
  </si>
  <si>
    <t>CARR. GUANAJUATO-SILAO, KM 5, SN GUANAJUATO -CP. 36265</t>
  </si>
  <si>
    <t>DIRECCION GENERAL DE REGISTROS PUBLICOS DE LA PROPIEDAD Y NOTARIAS</t>
  </si>
  <si>
    <t>CALLE NUEVA , 26 - 29, NORIA ALTA, 36050, AUDITORIO DEL ESTADO CENTRO DE CONVENCIONES</t>
  </si>
  <si>
    <t>SECRETARÍA DE GOBIERNO (SUBSECRETARIA DEL TRABAJO Y PREVISION SOCIAL)</t>
  </si>
  <si>
    <t>CARRETERA GUANAJUATO - JUVENTINO ROSAS, KM. 6.5, MMARFIL, 36250</t>
  </si>
  <si>
    <t>OFICINA DE TRANSPORTE DEL ESTADO (GALEREÑA</t>
  </si>
  <si>
    <t>SECRETARÍA DE GOBIERNO (SECRETARIADO EJECUTIVO DEL SISTEMA ESTATAL DE SEGURIDAD PUBLICA SESESP)</t>
  </si>
  <si>
    <t>C. SAN MATÍAS, 25, SAN JAVIER, 36020</t>
  </si>
  <si>
    <t>SECRETARIO EJECUTIVO DEL SISTEMA ESTATAL DE SEGURIDAD PUBLICA</t>
  </si>
  <si>
    <t>CALLE SAN MATÍAS, Nº 18 GUANAJUATO - CP. 36020</t>
  </si>
  <si>
    <t>11ADG0165D USAE GUANAJUATO</t>
  </si>
  <si>
    <t>JESUS RODRIGUEZ GAONA S/N FRACCIONAMIENTO DE LOS SANTOS, MARFIL, GTO</t>
  </si>
  <si>
    <t>DIRECCION GENERAL DE ASUNTOS JURIDICOS</t>
  </si>
  <si>
    <t>CARRETERA PANÓRAMICA KM. 12, GUANAJUATO - CP. 36000</t>
  </si>
  <si>
    <t>SECRETARIA DE OBRA PUBLICA (OLT)</t>
  </si>
  <si>
    <t>SECRETARÍA DE INFRAESTRUCTURA, CONECTIVIDAD Y MOVILIDAD MARFIL</t>
  </si>
  <si>
    <t>SUBSECRETARIA DE INFRAESTRUCTURA VIAL SICOM</t>
  </si>
  <si>
    <t>PLAZA HIDALGO, N. 1, ZONA CENTRO, 36000</t>
  </si>
  <si>
    <t>SECRETARÍA DE MEDIO AMBIENTE Y ORDENAMIENTO TERRITORIAL PUEBLITO DE ROCHA</t>
  </si>
  <si>
    <t>ALDANA, 12, COL. PUEBLITO DE ROCHA, 36040</t>
  </si>
  <si>
    <t>SECRETARÍA DE MEDIO AMBIENTE Y ORDENAMIENTO TERRITORIAL POZUELOS</t>
  </si>
  <si>
    <t>CONJUNTO ADMINISTRATIVO POZUELOS, VIALIDAD 1 , CONJUNTO ADMINISTRATIVO POZUELOS, 36000</t>
  </si>
  <si>
    <t>MUSEO DE LAS MOMIAS</t>
  </si>
  <si>
    <t>EXPLANADA DEL PANTEON MUNICIPAL CENTRO</t>
  </si>
  <si>
    <t>SECRETARÍA DE SEGURIDAD PÚBLICA</t>
  </si>
  <si>
    <t>CARRETERA GUANAJUATO - JUVENTINO ROSAS, KM 7.5, BUROCRATA, 36251</t>
  </si>
  <si>
    <t>SECRETARÍA DE LA TRANSPARENCIA Y RENDICIÓN DE CUENTAS</t>
  </si>
  <si>
    <t>11MSU0036J - UNIVERSIDAD PEDAGÓGICA NACIONAL UNIDAD 111 GUANAJUATO</t>
  </si>
  <si>
    <t>CARRETERA PUEBLITO DE ROCHA, CALLE AL CENTRO DE CONVENCIONES. NO. 3 COL. PUEBLITO DE ROCHA; C.P. 36040. ZONA XIV, GUANAJUATO,GTO.</t>
  </si>
  <si>
    <t>11ENL0002H - BENEMÉRITA Y CENTENARIA ESCUELA NORMAL OFICIAL DE GUANAJUATO</t>
  </si>
  <si>
    <t>PASEO DE LA PRESA NO. 56, BARRIO LA PRESA, GUANAJUATO CAPITAL</t>
  </si>
  <si>
    <t>11DLT0002T - CENTRO DE ACTUALIZACIÓN DEL MAGISTERIO PLANTEL GTO.</t>
  </si>
  <si>
    <t>PRIVADA DE LOS MORALES NO.23 YERBABUAENA GUANAJUATO GTO. C.P. 36250</t>
  </si>
  <si>
    <t>11ENL0003G - ESCUELA NORMAL SUPERIOR OFICIAL DE GUANAJUATO</t>
  </si>
  <si>
    <t>CARRETERA GUANAJUATO -MARFIL KM 2.5, CP 36250 GUANAJUATO, GTO.</t>
  </si>
  <si>
    <t>11ETC0030G - COLEGIO DE ESTUDIOS CIENTIFICOS Y TECNOLOGICOS DEL ESTADO DE GUANAJUATO PLANTEL GUANAJUATO</t>
  </si>
  <si>
    <t>AV. LOMA EXHACIENDA PUENTECILLAS, PUENTECILLAS, GUANAJUATO.</t>
  </si>
  <si>
    <t>SECRETARIA DE SALUD GUANAJUATO</t>
  </si>
  <si>
    <t>DE TAMAZUCA, 4, ZONA CENTRO, 36000</t>
  </si>
  <si>
    <t>COORDINACIÓN DE ASUNTOS JURÍDICOS DE LA SECRETARIA DE SALUD</t>
  </si>
  <si>
    <t>BLVD. GUANAJUATO, 64, BOULEVARD GUANAJUATO, 36000</t>
  </si>
  <si>
    <t>UNIDAD MEDICA DE ESPECIALIDADES GUANAJUATO</t>
  </si>
  <si>
    <t>CUOTA GUANAJUATO-SILAO KM. 6.5 - CARRETERA DE CUOTA GTO-SILAO KM. 6.5 COLONIA LOS ALCALDES</t>
  </si>
  <si>
    <t>CAISES PARDO GUANAJUATO</t>
  </si>
  <si>
    <t>PARDO - CALLE PARDO NO. 5</t>
  </si>
  <si>
    <t>UMAPS MARFIL</t>
  </si>
  <si>
    <t>CARRETERA LIBRE GUANAJUATO-SILAO KM. 5 - CARRETERA LIBRE GTO. SILAO KM. 5</t>
  </si>
  <si>
    <t>HOSPITAL GENERAL DR VALENTIN GRACIA</t>
  </si>
  <si>
    <t>CARRETERA DE CUOTA GUANAJUATO-SILAO KM. 6.5 - CARR. DE CUOTA GTO - SILAO KM. 6.5, COL. LOS ALCALDES</t>
  </si>
  <si>
    <t>UNEME CAPA GUANAJUATO</t>
  </si>
  <si>
    <t>DIRECCION DE RECURSOS MATERIALES Y SERVICIOS GENERALES</t>
  </si>
  <si>
    <t>BO. LA QUINTA, MARFIL, 36251</t>
  </si>
  <si>
    <t>CEPAV</t>
  </si>
  <si>
    <t>CENTRO ESPECIALIZADO EN ATENCION A VICTIMAS</t>
  </si>
  <si>
    <t>C. VÍCTOR CERVERA PACHECO 14, BUROCRATA, 36251</t>
  </si>
  <si>
    <t>COORDINACION DE CONTRALORIA INTERNA</t>
  </si>
  <si>
    <t>C. DE LA VIA 2989, LAS TERESAS, 36254 MARFIL, GTO.</t>
  </si>
  <si>
    <t>DIRECCIÓN DE CONTROL PATRIMONIAL ISSAPEG</t>
  </si>
  <si>
    <t>GTO 67 6123, 36251 YERBABUENA, GTO.</t>
  </si>
  <si>
    <t>UMAPS LA YERBABUENA</t>
  </si>
  <si>
    <t>ATRÁS DEL TEMPLO DE LA COMUNIDAD - ATRÁS DEL TEMPLO DE LA COMUNIDAD</t>
  </si>
  <si>
    <t>DEPARTAMENTO DE SERVICIOS GENERALES (ISAPEG)</t>
  </si>
  <si>
    <t>CARR. GUANAJUATO - JUVENTINO ROSAS ESQUINA, BUROCRATA, 36259 MARFIL, GTO.</t>
  </si>
  <si>
    <t>SECRETARÍA DEL NUEVO COMIENZO</t>
  </si>
  <si>
    <t>PASEO DE LA PRESA #99, ZONA CENTRO, GUANAJUATO, GTO.</t>
  </si>
  <si>
    <t>DIRECCION GENERAL DE DEFENSORIA PÚBLICA</t>
  </si>
  <si>
    <t>CARRETERA A PUENTECILLAS # 26, ARROYO BLANCO, 36263, PUENTECILLAS, GTO.</t>
  </si>
  <si>
    <t>PRESIDENCIA MUNICIPAL DE GUANAJUATO</t>
  </si>
  <si>
    <t>LUIS GONZÁLEZ OBREGÓN 12, ZONA CENTRO, 36000 GUANAJUATO, GTO.</t>
  </si>
  <si>
    <t>OFICINA CENTRAL PUENTECILLAS</t>
  </si>
  <si>
    <t>CARRETERA A GUANAJUATO-PUENTECILLAS KM 9.5, GUANAJUATO, GTO.</t>
  </si>
  <si>
    <t>11ETH0193M - BACHILLERATO SABES LOS PINITOS</t>
  </si>
  <si>
    <t>CALLE ROBLE, NO. 1</t>
  </si>
  <si>
    <t>11ETH0194L - BACHILLERATO SABES LAS TERESAS</t>
  </si>
  <si>
    <t>NINGUNO 2A DE HOSPITALES, NO. 31</t>
  </si>
  <si>
    <t>PLAZA PÚBLICA EL EDÉN</t>
  </si>
  <si>
    <t>EL EDÉN S/N COLONIA MARFIL, GUANAJUATO, GTO.</t>
  </si>
  <si>
    <t>PLAZA PÚBLICA EL ENCINO</t>
  </si>
  <si>
    <t>EL ENCINO S/N, COLONIA PUEBLITO DE ROCHA, GUANAJUATO, GTO.</t>
  </si>
  <si>
    <t>GLORIETA SANTA FE</t>
  </si>
  <si>
    <t>CARR. GUANAJUATO-JUVENTINO ROSAS 3191, BUROCRATA, 36252, MARFIL.GTO</t>
  </si>
  <si>
    <t>PLAZA PÚBLICA CÚPULAS</t>
  </si>
  <si>
    <t>CONOCIDO EN FRACCIONAMIENTO CÚPULAS, GUANAJUATO, GTO.</t>
  </si>
  <si>
    <t>CANCHA DE USOS MULTIPLES LOS ALCALDES</t>
  </si>
  <si>
    <t>CONOCIDO EN FRACCIONAMIENTO LOS ALCALDES, GUANAJUATO, GTO.</t>
  </si>
  <si>
    <t>CANCHA DE USOS MULTIPLES LA HACIENDA</t>
  </si>
  <si>
    <t>CONOCIDO EN FRACCIONAMIENTO LA HACIENDA, MANZANA 11, GUANAJUATO, GTO.</t>
  </si>
  <si>
    <t>CANCHA DE USOS MULTIPLES PUEBLITO DE ROCHA</t>
  </si>
  <si>
    <t>CONOCIDO EN FRACCIONAMIENTO PUEBLITO DE ROCHA, GUANAJUATO, GTO.</t>
  </si>
  <si>
    <t>PLAZUELA DE VALENCIANA</t>
  </si>
  <si>
    <t>CONOCIDO A UN COSTADO DEL TEMPLO DE VALENCIANA C.P. 36023 GUANAJUATO, GTO.</t>
  </si>
  <si>
    <t xml:space="preserve"> COLONIA MARFIL</t>
  </si>
  <si>
    <t>COLONIA MARFIL</t>
  </si>
  <si>
    <t xml:space="preserve"> COLONIA NORIA ALTA</t>
  </si>
  <si>
    <t xml:space="preserve"> COLONIA ARROYO VERDE MARFIL</t>
  </si>
  <si>
    <t>COLONIA COMPLEJO ADMINISTRATIVO POZUELOS</t>
  </si>
  <si>
    <t xml:space="preserve"> COLONIA VALENCIANA</t>
  </si>
  <si>
    <t xml:space="preserve"> COLONIA GUANAJUATO CENTRO</t>
  </si>
  <si>
    <t>COLONIA YERBABUENA</t>
  </si>
  <si>
    <t xml:space="preserve"> COLONIA BURÓCRATAS</t>
  </si>
  <si>
    <t xml:space="preserve"> COLONIA LA GUALDRA</t>
  </si>
  <si>
    <t xml:space="preserve"> COLONIA BARRIO DE CERVERA GUANAJUATO</t>
  </si>
  <si>
    <t xml:space="preserve"> COLONIA LOMAS DE POZUELOS</t>
  </si>
  <si>
    <t>COLONIA LAS TERESAS</t>
  </si>
  <si>
    <t xml:space="preserve"> COLONIA PUEBLITO DE ROCHA</t>
  </si>
  <si>
    <t xml:space="preserve"> COLONIA EMBAJADORAS</t>
  </si>
  <si>
    <t xml:space="preserve"> COLONIA SAN MATIAS</t>
  </si>
  <si>
    <t>COLONIA PAXTITLAN</t>
  </si>
  <si>
    <t xml:space="preserve"> COLONIA POZUELOS</t>
  </si>
  <si>
    <t xml:space="preserve"> COLONIA LAS TERESAS</t>
  </si>
  <si>
    <t xml:space="preserve"> COLONIA MARTIRES</t>
  </si>
  <si>
    <t xml:space="preserve"> COLONIA CERRO DEL GALLO</t>
  </si>
  <si>
    <t xml:space="preserve"> COLONIA EL CARRIZO</t>
  </si>
  <si>
    <t xml:space="preserve"> COLONIA LOMAS DE CERVERA</t>
  </si>
  <si>
    <t xml:space="preserve"> COLONIA MARTIRES 22 DE ABRIL</t>
  </si>
  <si>
    <t xml:space="preserve"> COLONIA ENCINO</t>
  </si>
  <si>
    <t>COLONIA MUNICIPIO LIBRE</t>
  </si>
  <si>
    <t xml:space="preserve"> COLONIA CARRIZO</t>
  </si>
  <si>
    <t>COLONIA NORIA ALTA</t>
  </si>
  <si>
    <t xml:space="preserve"> COLONIA ARROYO VERDE</t>
  </si>
  <si>
    <t xml:space="preserve"> COLONIA COLONIAL GUANAJUATO</t>
  </si>
  <si>
    <t xml:space="preserve"> COLONIA LOMA DE LOS SANTOS</t>
  </si>
  <si>
    <t xml:space="preserve"> COLONIA LOMAS DE SANTA FE II</t>
  </si>
  <si>
    <t xml:space="preserve"> COLONIA CUPULAS</t>
  </si>
  <si>
    <t xml:space="preserve"> COLONIA CARRETERA A DOLORES HIDALGO</t>
  </si>
  <si>
    <t xml:space="preserve"> COLONIA MELLADO</t>
  </si>
  <si>
    <t xml:space="preserve"> COLONIA BARRIO DE LA PRESA</t>
  </si>
  <si>
    <t xml:space="preserve"> COLONIA LAS PALMAS CERRO DEL CUARTO</t>
  </si>
  <si>
    <t xml:space="preserve"> COLONIA LOS ALCALDES</t>
  </si>
  <si>
    <t xml:space="preserve"> COLONIA BUROCRATAS</t>
  </si>
  <si>
    <t xml:space="preserve"> COLONIA YERBABUENA</t>
  </si>
  <si>
    <t>COMUNIDAD DE PUENTECILLAS</t>
  </si>
  <si>
    <t xml:space="preserve"> COLONIA LOMA DE POZUELOS</t>
  </si>
  <si>
    <t xml:space="preserve"> COLONIA BUROCRATA</t>
  </si>
  <si>
    <t xml:space="preserve"> COLONIA GUIJAS 12</t>
  </si>
  <si>
    <t xml:space="preserve"> COLONIA BARRIO LA PRESA</t>
  </si>
  <si>
    <t xml:space="preserve"> COLONIA EQUIPAMIENTO ITESG (TECNOLOGICO)</t>
  </si>
  <si>
    <t>COLONIA CERRO DE LA CAMPANA</t>
  </si>
  <si>
    <t xml:space="preserve"> COLONIA LOS ALCALDFES</t>
  </si>
  <si>
    <t xml:space="preserve"> COLONIA ARROYO BLANCO</t>
  </si>
  <si>
    <t>COMUNIDAD PUENTECILLAS</t>
  </si>
  <si>
    <t xml:space="preserve"> COLONIA CÚPULAS</t>
  </si>
  <si>
    <t xml:space="preserve"> COLONIA MINERAL DE LA HACIENDA</t>
  </si>
  <si>
    <t xml:space="preserve"> COLONIA SANTA FE EN PUEBLITO DE ROCHA</t>
  </si>
  <si>
    <t xml:space="preserve"> COLONIA VELENCIANA</t>
  </si>
  <si>
    <t>Se conecta pero no le da salida a internet, no se pueden realizar las pruebas</t>
  </si>
  <si>
    <t>No es posible conectarse a la red, el Acces Point se encuentra muy lejos y no se nos permitió el acceso</t>
  </si>
  <si>
    <t>La conexión fue rapida, pero hay intermitencia en la navegación puede deberse a que el Acces Point está muy retirado</t>
  </si>
  <si>
    <t>La conexión fue rápida, el Youtube no lo pudo cargar y el ancho de banda es muy bajo, puede ser por que el Acces Point está muy retirado y no se nos permitio accesar al sitio</t>
  </si>
  <si>
    <t>La conexión fue rápida, la navegación no tubo cortes pero el ancho de banda es bajo, puede ser por que el Acces Point está retirado y no se nos permitió ingresar</t>
  </si>
  <si>
    <t>Se acude a sitio pero no se visualiza el Acces Point, no hay señalética y tampoco se observa poste, se consulta con las personas a los alrededores y comentan que ahí no ha habiso internet libre para la gente</t>
  </si>
  <si>
    <t>Este sitio presenta problemas de continuidad y ancho de banda, a pesar de estar cerca había mucha pérdida de paquetes</t>
  </si>
  <si>
    <t>Buen ancho de banda</t>
  </si>
  <si>
    <t>831a</t>
  </si>
  <si>
    <t>831b</t>
  </si>
  <si>
    <t>La conexión fue rápida pero hubo lentitud en la navegación, el youtube lo cargo con problemas al igual que las páginas web, puede deberse a que el Acces Point se encuentra dentro de las instalaciones</t>
  </si>
  <si>
    <t>La conexión fue rápida y al principio se pudo navegar y hacer pruebas pero después de un tiempo se perdió la salida a internet aún y cuando se estaba conectado</t>
  </si>
  <si>
    <t>La conexión fue rápida y al principio se pudo navegar y hacer pruebas pero después de un tiempo se perdió la salida a internet aún y cuando se estaba conectado, puede deberse a la lejanía del Acces Point</t>
  </si>
  <si>
    <t>CONEXIÓN FÁCIL</t>
  </si>
  <si>
    <t>León</t>
  </si>
  <si>
    <t>Silao</t>
  </si>
  <si>
    <t>Guanajuato</t>
  </si>
  <si>
    <t>Irapuato</t>
  </si>
  <si>
    <t>Salamanca</t>
  </si>
  <si>
    <t>Celaya</t>
  </si>
  <si>
    <t>MUNICIPIO</t>
  </si>
  <si>
    <t>TOTAL</t>
  </si>
  <si>
    <t>MENSAJERO</t>
  </si>
  <si>
    <t>FACEBOOK</t>
  </si>
  <si>
    <t>YOUTUBE</t>
  </si>
  <si>
    <t>GOOGLE MAPS</t>
  </si>
  <si>
    <t>NAVEGACIÓN</t>
  </si>
  <si>
    <t>NEVAGACIÓN CONSTANTE</t>
  </si>
  <si>
    <t>BUEN ANCHO DE BANDA</t>
  </si>
  <si>
    <t>Comparación de error en la primer y segunda visita</t>
  </si>
  <si>
    <t>ERROR 1</t>
  </si>
  <si>
    <t>ERROR 2</t>
  </si>
  <si>
    <t>% ERROR 1</t>
  </si>
  <si>
    <t>% ÉXITO 1</t>
  </si>
  <si>
    <t>% ERROR 2</t>
  </si>
  <si>
    <t>% ÉXITO 2</t>
  </si>
  <si>
    <t>No se conectó a la red, no fue posible realizar las pruebas</t>
  </si>
  <si>
    <t>sin video</t>
  </si>
  <si>
    <t>53a</t>
  </si>
  <si>
    <t>53b</t>
  </si>
  <si>
    <t>53c</t>
  </si>
  <si>
    <t>Se tardó demasiado en dar salida a internet, aproxidamente 5 minutos, una vez que tenía servicio todo fue muy bien, no se presentaron anomalias</t>
  </si>
  <si>
    <t>Se ve la red (SSID) pero no se logra la conexión, se intentó en diferentes puntos pero no se consiguió</t>
  </si>
  <si>
    <t>Total</t>
  </si>
  <si>
    <t>Total de sitios visitados</t>
  </si>
  <si>
    <t>Visitado</t>
  </si>
  <si>
    <t>Se visualiza la erd (SSID) pero no se puede lograr la conexión, puede que sea por la lejanía del Acces Point, no se pudo ingresar ya que se encontraba cerrado</t>
  </si>
  <si>
    <t>La conexión fue fácil pero presentó algo de lentitud en la navegación puede deberse a la gran cantidad de dispositivos conectados</t>
  </si>
  <si>
    <t>No se visualiza la red (SSID) no se pudieron realizar las pruebas, puede ser por que está muy retirado el Acces Point o se encuentra apagado el equipo.</t>
  </si>
  <si>
    <t>No se visualiza la red (SSID) no se pudieron realizar las pruebas, puede ser por que está muy retirado el Acces Point y no permitieron el ingreso al inmueble</t>
  </si>
  <si>
    <t>El servicio presenta interrupciones y no permitió navegar después de rato, tampoco permitió realizar el test de velocidad y el ancho de banda es muy bajo</t>
  </si>
  <si>
    <t>El siti ocuenta con la señalética correspondiente pero comenta el personal que nunca se instaló ahí equipo</t>
  </si>
  <si>
    <t>Tiene mucha intermitencia se desconectó y ya no permitió que se restableciera la salida a internet, el personal del inmueble comenta que hay que estar muy cerca para tener buena señal</t>
  </si>
  <si>
    <t>La conexión fue rápida sólo que al momento de realizar el test de velocidad marcó error en la conexión, se tuvo que realizar dos veces</t>
  </si>
  <si>
    <t>Este sitio presentó interrupciones en la navegación, y el ancho de banda es muy bajo, puede deberse a que el Acces Point se encuentra muy retirado</t>
  </si>
  <si>
    <t>El servicio presentó interrupciones al final al momento de realizar el test de velocidad, y el ancho de banda es muy bajo</t>
  </si>
  <si>
    <t>Permitió la conexión pero no dio salida a internet</t>
  </si>
  <si>
    <t>Este sitio presentó interrupciones en la navegación, y también al momento de generar el test de velocidad</t>
  </si>
  <si>
    <t>Se visualiza el SSID se logra establecer la conexión pero no da salida a internet, se realizó la prueba con diversos dispositivos todos marcan lo mismo.</t>
  </si>
  <si>
    <t>La conexión fue rápida, la navegación fue fluida, tiene buena señal pero no permitió realizar el test de velocidad</t>
  </si>
  <si>
    <t>El sitio presenta muchas interrupciones (pérdida de paquetes) no permitió realizar el test de velocidad</t>
  </si>
  <si>
    <t>La conexión fue rápida, la navegación fue fluida, tiene buena señal pero no permitió realizar el test de velocidad, el personal comenta que el servicio presenta intermitencia, ya que de momentos hay cortes y no les permite navegar</t>
  </si>
  <si>
    <t>Al final se interrumpió la salida a internet y no permitió realizar el test de velocidad ni navegar en youtube</t>
  </si>
  <si>
    <t>Calif 1</t>
  </si>
  <si>
    <t>Calif 2</t>
  </si>
  <si>
    <t>Resultado</t>
  </si>
  <si>
    <t>No fue posible realizar el análisis por que no había señal</t>
  </si>
  <si>
    <t>Sitio sigue presentando intermitencia y el ancho de banda es muy bajo</t>
  </si>
  <si>
    <t>Sitio sigue presentando intermitencia, no se pudo realizar el test de velocidad, personal de la institutción comentó que fueron personas a revisar el internet pero él lo siguie viendo muy intermitente</t>
  </si>
  <si>
    <t>Mejoría</t>
  </si>
  <si>
    <t>Se mantiene</t>
  </si>
  <si>
    <t>Pérdida</t>
  </si>
  <si>
    <t>No terminó el test de velocidad, al parecer hubo un corte de electricidad en la zona</t>
  </si>
  <si>
    <t>Este sitio no tiene señal</t>
  </si>
  <si>
    <t>La conexión fue rápida y constante, la navegación fue fluida, no se observan anomalías, tiene buena señal, el ancho de banda es muy bajo puede deberse a que el Acces Point se encuentra lejos y no se nos permitió el ingreso</t>
  </si>
  <si>
    <t>Se desconecto a la mitad del análisis y cuando se volvió a conectar ya no permitía navegar</t>
  </si>
  <si>
    <t>Errores por tipo de sitio</t>
  </si>
  <si>
    <t>Error visita 1</t>
  </si>
  <si>
    <t>Error visita 2</t>
  </si>
  <si>
    <t>La conexión fue rápida y constante, la navegación fue fluida, no se observan anomalías, tiene buena señal pero es bajo el ancho de banda, pero el ancho de banda es muy bajo</t>
  </si>
  <si>
    <t>La conexión fue rápida pero no permitió navegar en chrome, tiene buena señal</t>
  </si>
  <si>
    <t>El Acces Point se encuentra muy retirado de nuestro punto y no permitieron ingresar al inmueble por estar en paro laboral</t>
  </si>
  <si>
    <t>Se conectó dio muy poco tiempo salida a internet, después de rato ya no permitió navegar</t>
  </si>
  <si>
    <t>Este sitio  no cargó el youtube y tampoco se pudo navegar con chrome puede deberse a que el Acces Point se encuentra muy retirado</t>
  </si>
  <si>
    <t>La conexión fue rápida presentó un pequeño corte en la navegación y el ancho de banda es muy bajo, puede deberse a que el Acces Point está muy lejos</t>
  </si>
  <si>
    <t>1061a</t>
  </si>
  <si>
    <t>1061b</t>
  </si>
  <si>
    <t>1061c</t>
  </si>
  <si>
    <t>Hay 9 sitios que no cuentan con video dando un total de 417 sitios con reporte</t>
  </si>
  <si>
    <t>Se realiza la conexión pero no da salida a internet</t>
  </si>
  <si>
    <t>Servicio con internet muy inestable, no se pudo realiza el test de velocidad, puede deberse a que el Acces Point se encuentra muy lejos</t>
  </si>
  <si>
    <t>No permitió realizar el test de velocidad</t>
  </si>
  <si>
    <t>La conexión fue rápida y constante, la navegación fue fluida, no se observan anomalías, tiene buena señal, pero el ancho de banda es muy bajo puede deberse a que el Acces Point se encuentra muy retirado</t>
  </si>
  <si>
    <t>Permite conectar pero no da salida a internet</t>
  </si>
  <si>
    <t>No permitió navegar con Chrome, y hubo un pequeño corte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</si>
</sst>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Verdana"/>
      <scheme val="minor"/>
    </font>
    <font>
      <sz val="9"/>
      <color theme="1"/>
      <name val="Calibri"/>
      <family val="2"/>
    </font>
    <font>
      <u/>
      <sz val="11"/>
      <color theme="10"/>
      <name val="Verdana"/>
      <family val="2"/>
      <scheme val="minor"/>
    </font>
    <font>
      <u/>
      <sz val="9"/>
      <color theme="10"/>
      <name val="Calibri"/>
      <family val="2"/>
    </font>
    <font>
      <b/>
      <sz val="9"/>
      <color rgb="FFFF0000"/>
      <name val="Calibri"/>
      <family val="2"/>
    </font>
    <font>
      <sz val="11"/>
      <color theme="1"/>
      <name val="Verdana"/>
      <family val="2"/>
      <scheme val="minor"/>
    </font>
    <font>
      <u/>
      <sz val="11"/>
      <color theme="1"/>
      <name val="Verdana"/>
      <family val="2"/>
      <scheme val="minor"/>
    </font>
    <font>
      <b/>
      <sz val="11"/>
      <color theme="1"/>
      <name val="Calibri"/>
      <family val="2"/>
    </font>
    <font>
      <sz val="11"/>
      <color theme="1"/>
      <name val="Calibri"/>
      <family val="2"/>
    </font>
    <font>
      <b/>
      <sz val="16"/>
      <color theme="0"/>
      <name val="Calibri"/>
      <family val="2"/>
    </font>
    <font>
      <b/>
      <sz val="18"/>
      <color theme="1"/>
      <name val="Calibri"/>
      <family val="2"/>
    </font>
    <font>
      <b/>
      <sz val="14"/>
      <color theme="1"/>
      <name val="Calibri"/>
      <family val="2"/>
    </font>
    <font>
      <b/>
      <sz val="9"/>
      <color theme="1"/>
      <name val="Calibri"/>
      <family val="2"/>
    </font>
    <font>
      <b/>
      <sz val="16"/>
      <color theme="2" tint="-0.749992370372631"/>
      <name val="Calibri"/>
      <family val="2"/>
    </font>
    <font>
      <b/>
      <sz val="12"/>
      <color rgb="FFC00000"/>
      <name val="Calibri"/>
      <family val="2"/>
    </font>
    <font>
      <b/>
      <sz val="12"/>
      <name val="Calibri"/>
      <family val="2"/>
    </font>
    <font>
      <b/>
      <sz val="12"/>
      <color theme="0"/>
      <name val="Calibri"/>
      <family val="2"/>
    </font>
    <font>
      <b/>
      <sz val="12"/>
      <color theme="3" tint="9.9978637043366805E-2"/>
      <name val="Calibri"/>
      <family val="2"/>
    </font>
    <font>
      <sz val="11"/>
      <color rgb="FFFF0000"/>
      <name val="Calibri"/>
      <family val="2"/>
    </font>
    <font>
      <b/>
      <sz val="11"/>
      <color rgb="FF009A04"/>
      <name val="Calibri"/>
      <family val="2"/>
    </font>
    <font>
      <sz val="9"/>
      <color theme="1"/>
      <name val="Verdana"/>
      <family val="2"/>
      <scheme val="minor"/>
    </font>
    <font>
      <b/>
      <sz val="9"/>
      <color theme="0"/>
      <name val="Verdana"/>
      <family val="2"/>
      <scheme val="minor"/>
    </font>
    <font>
      <b/>
      <sz val="11"/>
      <color theme="1"/>
      <name val="Verdana"/>
      <family val="2"/>
      <scheme val="minor"/>
    </font>
    <font>
      <b/>
      <sz val="12"/>
      <color theme="2" tint="-0.749992370372631"/>
      <name val="Calibri"/>
      <family val="2"/>
    </font>
  </fonts>
  <fills count="13">
    <fill>
      <patternFill patternType="none"/>
    </fill>
    <fill>
      <patternFill patternType="gray125"/>
    </fill>
    <fill>
      <patternFill patternType="solid">
        <fgColor rgb="FFFFFFFF"/>
        <bgColor rgb="FFFFFFFF"/>
      </patternFill>
    </fill>
    <fill>
      <patternFill patternType="solid">
        <fgColor theme="5"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143">
    <xf numFmtId="0" fontId="0" fillId="0" borderId="0" xfId="0"/>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xf numFmtId="0" fontId="3" fillId="0" borderId="1" xfId="1" applyFont="1" applyBorder="1" applyAlignment="1">
      <alignment horizontal="center"/>
    </xf>
    <xf numFmtId="0" fontId="1" fillId="2" borderId="1" xfId="0" applyFont="1" applyFill="1" applyBorder="1" applyAlignment="1">
      <alignment horizontal="left" vertical="center"/>
    </xf>
    <xf numFmtId="15" fontId="1" fillId="0" borderId="0" xfId="0" applyNumberFormat="1" applyFont="1" applyAlignment="1">
      <alignment horizontal="center"/>
    </xf>
    <xf numFmtId="0" fontId="4" fillId="0" borderId="0" xfId="0" applyFont="1"/>
    <xf numFmtId="0" fontId="1" fillId="0" borderId="3" xfId="0" applyFont="1" applyBorder="1" applyAlignment="1">
      <alignment horizontal="center"/>
    </xf>
    <xf numFmtId="0" fontId="1" fillId="0" borderId="4" xfId="0" applyFont="1" applyBorder="1" applyAlignment="1">
      <alignment horizontal="center"/>
    </xf>
    <xf numFmtId="0" fontId="1" fillId="0" borderId="4" xfId="0" applyFont="1" applyBorder="1"/>
    <xf numFmtId="0" fontId="3" fillId="0" borderId="4" xfId="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9" xfId="0" applyFont="1" applyBorder="1"/>
    <xf numFmtId="0" fontId="3" fillId="0" borderId="9" xfId="1" applyFont="1" applyBorder="1" applyAlignment="1">
      <alignment horizontal="center"/>
    </xf>
    <xf numFmtId="0" fontId="1" fillId="0" borderId="10" xfId="0" applyFont="1" applyBorder="1" applyAlignment="1">
      <alignment horizontal="center"/>
    </xf>
    <xf numFmtId="0" fontId="1" fillId="3" borderId="2" xfId="0" applyFont="1" applyFill="1" applyBorder="1" applyAlignment="1">
      <alignment horizontal="center"/>
    </xf>
    <xf numFmtId="0" fontId="1" fillId="3" borderId="2" xfId="0" applyFont="1" applyFill="1" applyBorder="1"/>
    <xf numFmtId="0" fontId="1" fillId="0" borderId="7" xfId="0" applyFont="1" applyBorder="1" applyAlignment="1">
      <alignment horizontal="center" vertical="center"/>
    </xf>
    <xf numFmtId="0" fontId="1" fillId="4" borderId="6" xfId="0" applyFont="1" applyFill="1" applyBorder="1" applyAlignment="1">
      <alignment horizontal="center"/>
    </xf>
    <xf numFmtId="0" fontId="1" fillId="3" borderId="2" xfId="0" applyFont="1" applyFill="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9"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2" xfId="0" applyFont="1" applyBorder="1"/>
    <xf numFmtId="0" fontId="1" fillId="0" borderId="12" xfId="0" applyFont="1" applyBorder="1" applyAlignment="1">
      <alignment horizontal="left"/>
    </xf>
    <xf numFmtId="0" fontId="3" fillId="0" borderId="12" xfId="1"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2" xfId="0" applyFont="1" applyBorder="1" applyAlignment="1">
      <alignment horizontal="center"/>
    </xf>
    <xf numFmtId="0" fontId="1" fillId="0" borderId="2" xfId="0" applyFont="1" applyBorder="1"/>
    <xf numFmtId="0" fontId="1" fillId="0" borderId="2" xfId="0" applyFont="1" applyBorder="1" applyAlignment="1">
      <alignment horizontal="left"/>
    </xf>
    <xf numFmtId="0" fontId="3" fillId="0" borderId="2" xfId="1" applyFont="1" applyBorder="1" applyAlignment="1">
      <alignment horizontal="center"/>
    </xf>
    <xf numFmtId="0" fontId="3" fillId="0" borderId="15" xfId="1" applyFont="1" applyBorder="1" applyAlignment="1">
      <alignment horizontal="center"/>
    </xf>
    <xf numFmtId="0" fontId="3" fillId="0" borderId="5" xfId="1" applyFont="1" applyBorder="1" applyAlignment="1">
      <alignment horizontal="center"/>
    </xf>
    <xf numFmtId="0" fontId="3" fillId="0" borderId="7" xfId="1" applyFont="1" applyBorder="1" applyAlignment="1">
      <alignment horizontal="center"/>
    </xf>
    <xf numFmtId="0" fontId="3" fillId="0" borderId="10" xfId="1" applyFont="1" applyBorder="1" applyAlignment="1">
      <alignment horizontal="center"/>
    </xf>
    <xf numFmtId="0" fontId="0" fillId="0" borderId="0" xfId="0" applyAlignment="1">
      <alignment horizontal="center"/>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0" fontId="7" fillId="5" borderId="7" xfId="0" applyFont="1" applyFill="1" applyBorder="1" applyAlignment="1">
      <alignment horizontal="center"/>
    </xf>
    <xf numFmtId="0" fontId="7" fillId="5" borderId="10" xfId="0" applyFont="1" applyFill="1" applyBorder="1" applyAlignment="1">
      <alignment horizontal="center"/>
    </xf>
    <xf numFmtId="0" fontId="7" fillId="5" borderId="6" xfId="0" applyFont="1" applyFill="1" applyBorder="1" applyAlignment="1">
      <alignment horizontal="center"/>
    </xf>
    <xf numFmtId="0" fontId="7" fillId="5" borderId="8" xfId="0" applyFont="1" applyFill="1" applyBorder="1" applyAlignment="1">
      <alignment horizontal="center"/>
    </xf>
    <xf numFmtId="0" fontId="8" fillId="0" borderId="19" xfId="0" applyFont="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8" fillId="0" borderId="24" xfId="0" applyFont="1" applyBorder="1" applyAlignment="1">
      <alignment horizontal="center"/>
    </xf>
    <xf numFmtId="0" fontId="7" fillId="6" borderId="28" xfId="0" applyFont="1" applyFill="1" applyBorder="1" applyAlignment="1">
      <alignment horizontal="center"/>
    </xf>
    <xf numFmtId="0" fontId="7" fillId="6" borderId="25" xfId="0" applyFont="1" applyFill="1" applyBorder="1" applyAlignment="1">
      <alignment horizontal="center"/>
    </xf>
    <xf numFmtId="0" fontId="7" fillId="6" borderId="27" xfId="0" applyFont="1" applyFill="1" applyBorder="1" applyAlignment="1">
      <alignment horizontal="center"/>
    </xf>
    <xf numFmtId="0" fontId="7" fillId="6" borderId="16" xfId="0" applyFont="1" applyFill="1" applyBorder="1" applyAlignment="1">
      <alignment horizontal="center"/>
    </xf>
    <xf numFmtId="0" fontId="11" fillId="0" borderId="21" xfId="0" applyFont="1" applyBorder="1" applyAlignment="1">
      <alignment horizontal="right"/>
    </xf>
    <xf numFmtId="0" fontId="11" fillId="5" borderId="17" xfId="0" applyFont="1" applyFill="1" applyBorder="1" applyAlignment="1">
      <alignment horizontal="right"/>
    </xf>
    <xf numFmtId="0" fontId="11" fillId="0" borderId="17" xfId="0" applyFont="1" applyBorder="1" applyAlignment="1">
      <alignment horizontal="right"/>
    </xf>
    <xf numFmtId="0" fontId="11" fillId="5" borderId="18" xfId="0" applyFont="1" applyFill="1" applyBorder="1" applyAlignment="1">
      <alignment horizontal="right"/>
    </xf>
    <xf numFmtId="0" fontId="12" fillId="0" borderId="0" xfId="0" applyFont="1"/>
    <xf numFmtId="0" fontId="8" fillId="0" borderId="0" xfId="0" applyFont="1"/>
    <xf numFmtId="0" fontId="8" fillId="0" borderId="0" xfId="0" applyFont="1" applyAlignment="1">
      <alignment horizontal="center"/>
    </xf>
    <xf numFmtId="0" fontId="7" fillId="0" borderId="32" xfId="0" applyFont="1" applyBorder="1" applyAlignment="1">
      <alignment horizontal="center"/>
    </xf>
    <xf numFmtId="0" fontId="6" fillId="0" borderId="0" xfId="0" applyFont="1" applyAlignment="1">
      <alignment horizontal="center"/>
    </xf>
    <xf numFmtId="0" fontId="7" fillId="0" borderId="38" xfId="0" applyFont="1" applyBorder="1" applyAlignment="1">
      <alignment horizontal="center"/>
    </xf>
    <xf numFmtId="0" fontId="8" fillId="0" borderId="1" xfId="0" applyFont="1" applyBorder="1" applyAlignment="1">
      <alignment horizontal="center"/>
    </xf>
    <xf numFmtId="0" fontId="8" fillId="0" borderId="29"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39" xfId="0" applyFont="1" applyBorder="1" applyAlignment="1">
      <alignment horizontal="center"/>
    </xf>
    <xf numFmtId="0" fontId="8" fillId="0" borderId="6" xfId="0" applyFont="1" applyBorder="1" applyAlignment="1">
      <alignment horizontal="center"/>
    </xf>
    <xf numFmtId="0" fontId="15" fillId="0" borderId="37" xfId="0" applyFont="1" applyBorder="1" applyAlignment="1">
      <alignment horizontal="center"/>
    </xf>
    <xf numFmtId="0" fontId="15" fillId="0" borderId="19" xfId="0" applyFont="1" applyBorder="1" applyAlignment="1">
      <alignment horizontal="center"/>
    </xf>
    <xf numFmtId="0" fontId="8" fillId="0" borderId="14" xfId="0" applyFont="1" applyBorder="1" applyAlignment="1">
      <alignment horizontal="center"/>
    </xf>
    <xf numFmtId="0" fontId="8" fillId="0" borderId="2" xfId="0" applyFont="1" applyBorder="1" applyAlignment="1">
      <alignment horizontal="center"/>
    </xf>
    <xf numFmtId="0" fontId="8" fillId="0" borderId="40" xfId="0" applyFont="1" applyBorder="1" applyAlignment="1">
      <alignment horizontal="center"/>
    </xf>
    <xf numFmtId="0" fontId="15" fillId="0" borderId="41" xfId="0" applyFont="1" applyBorder="1" applyAlignment="1">
      <alignment horizontal="center"/>
    </xf>
    <xf numFmtId="0" fontId="7" fillId="0" borderId="25" xfId="0" applyFont="1" applyBorder="1" applyAlignment="1">
      <alignment horizontal="center"/>
    </xf>
    <xf numFmtId="0" fontId="16" fillId="10" borderId="16" xfId="0" applyFont="1" applyFill="1" applyBorder="1" applyAlignment="1">
      <alignment horizontal="center"/>
    </xf>
    <xf numFmtId="0" fontId="7" fillId="0" borderId="0" xfId="0" applyFont="1" applyAlignment="1">
      <alignment horizontal="center"/>
    </xf>
    <xf numFmtId="0" fontId="14" fillId="0" borderId="0" xfId="0" applyFont="1"/>
    <xf numFmtId="0" fontId="16" fillId="0" borderId="0" xfId="0" applyFont="1" applyAlignment="1">
      <alignment horizontal="center"/>
    </xf>
    <xf numFmtId="0" fontId="2" fillId="0" borderId="1" xfId="1" applyBorder="1" applyAlignment="1">
      <alignment horizontal="center"/>
    </xf>
    <xf numFmtId="1" fontId="18" fillId="0" borderId="22" xfId="2" applyNumberFormat="1" applyFont="1" applyBorder="1" applyAlignment="1">
      <alignment horizontal="center"/>
    </xf>
    <xf numFmtId="1" fontId="18" fillId="5" borderId="6" xfId="0" applyNumberFormat="1" applyFont="1" applyFill="1" applyBorder="1" applyAlignment="1">
      <alignment horizontal="center"/>
    </xf>
    <xf numFmtId="1" fontId="18" fillId="0" borderId="6" xfId="0" applyNumberFormat="1" applyFont="1" applyBorder="1" applyAlignment="1">
      <alignment horizontal="center"/>
    </xf>
    <xf numFmtId="1" fontId="18" fillId="5" borderId="8" xfId="0" applyNumberFormat="1" applyFont="1" applyFill="1" applyBorder="1" applyAlignment="1">
      <alignment horizontal="center"/>
    </xf>
    <xf numFmtId="1" fontId="19" fillId="0" borderId="23" xfId="2" applyNumberFormat="1" applyFont="1" applyBorder="1" applyAlignment="1">
      <alignment horizontal="center"/>
    </xf>
    <xf numFmtId="1" fontId="19" fillId="5" borderId="7" xfId="0" applyNumberFormat="1" applyFont="1" applyFill="1" applyBorder="1" applyAlignment="1">
      <alignment horizontal="center"/>
    </xf>
    <xf numFmtId="1" fontId="19" fillId="0" borderId="7" xfId="0" applyNumberFormat="1" applyFont="1" applyBorder="1" applyAlignment="1">
      <alignment horizontal="center"/>
    </xf>
    <xf numFmtId="1" fontId="19" fillId="5" borderId="10" xfId="0" applyNumberFormat="1" applyFont="1" applyFill="1" applyBorder="1" applyAlignment="1">
      <alignment horizontal="center"/>
    </xf>
    <xf numFmtId="1" fontId="19" fillId="0" borderId="23" xfId="0" applyNumberFormat="1" applyFont="1" applyBorder="1" applyAlignment="1">
      <alignment horizontal="center"/>
    </xf>
    <xf numFmtId="0" fontId="20" fillId="0" borderId="0" xfId="0" applyFont="1" applyAlignment="1">
      <alignment horizontal="center"/>
    </xf>
    <xf numFmtId="0" fontId="20" fillId="12" borderId="45" xfId="0" applyFont="1" applyFill="1" applyBorder="1" applyAlignment="1">
      <alignment horizontal="center"/>
    </xf>
    <xf numFmtId="0" fontId="20" fillId="12" borderId="46" xfId="0" applyFont="1" applyFill="1" applyBorder="1" applyAlignment="1">
      <alignment horizontal="center"/>
    </xf>
    <xf numFmtId="0" fontId="20" fillId="12" borderId="47" xfId="0" applyFont="1" applyFill="1" applyBorder="1" applyAlignment="1">
      <alignment horizontal="center"/>
    </xf>
    <xf numFmtId="0" fontId="20" fillId="0" borderId="45" xfId="0" applyFont="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0" fontId="20" fillId="0" borderId="42" xfId="0" applyFont="1" applyBorder="1" applyAlignment="1">
      <alignment horizontal="center"/>
    </xf>
    <xf numFmtId="0" fontId="20" fillId="0" borderId="43" xfId="0" applyFont="1" applyBorder="1" applyAlignment="1">
      <alignment horizontal="center"/>
    </xf>
    <xf numFmtId="0" fontId="20" fillId="0" borderId="44" xfId="0" applyFont="1" applyBorder="1" applyAlignment="1">
      <alignment horizontal="center"/>
    </xf>
    <xf numFmtId="0" fontId="21" fillId="11" borderId="45" xfId="0" applyFont="1" applyFill="1" applyBorder="1" applyAlignment="1">
      <alignment horizontal="center" vertical="center"/>
    </xf>
    <xf numFmtId="0" fontId="21" fillId="11" borderId="46" xfId="0" applyFont="1" applyFill="1" applyBorder="1" applyAlignment="1">
      <alignment horizontal="center" vertical="center"/>
    </xf>
    <xf numFmtId="0" fontId="21" fillId="11" borderId="47" xfId="0" applyFont="1" applyFill="1" applyBorder="1" applyAlignment="1">
      <alignment horizontal="center" vertical="center"/>
    </xf>
    <xf numFmtId="0" fontId="21" fillId="11" borderId="0" xfId="0" applyFont="1" applyFill="1" applyAlignment="1">
      <alignment horizontal="center" vertical="center"/>
    </xf>
    <xf numFmtId="0" fontId="22" fillId="0" borderId="1" xfId="0" applyFont="1" applyBorder="1" applyAlignment="1">
      <alignment horizontal="center"/>
    </xf>
    <xf numFmtId="0" fontId="15" fillId="0" borderId="20" xfId="0" applyFont="1" applyBorder="1" applyAlignment="1">
      <alignment horizontal="center"/>
    </xf>
    <xf numFmtId="0" fontId="7" fillId="9" borderId="50" xfId="0" applyFont="1" applyFill="1" applyBorder="1" applyAlignment="1">
      <alignment horizontal="center"/>
    </xf>
    <xf numFmtId="0" fontId="7" fillId="9" borderId="51" xfId="0" applyFont="1" applyFill="1" applyBorder="1" applyAlignment="1">
      <alignment horizontal="center"/>
    </xf>
    <xf numFmtId="0" fontId="14" fillId="9" borderId="52" xfId="0" applyFont="1" applyFill="1" applyBorder="1" applyAlignment="1">
      <alignment horizontal="center"/>
    </xf>
    <xf numFmtId="0" fontId="7" fillId="9" borderId="48" xfId="0" applyFont="1" applyFill="1" applyBorder="1" applyAlignment="1">
      <alignment horizontal="center"/>
    </xf>
    <xf numFmtId="0" fontId="7" fillId="9" borderId="53" xfId="0" applyFont="1" applyFill="1" applyBorder="1" applyAlignment="1">
      <alignment horizontal="center"/>
    </xf>
    <xf numFmtId="0" fontId="9" fillId="7" borderId="25" xfId="0" applyFont="1" applyFill="1" applyBorder="1" applyAlignment="1">
      <alignment horizontal="center"/>
    </xf>
    <xf numFmtId="0" fontId="9" fillId="7" borderId="26" xfId="0" applyFont="1" applyFill="1" applyBorder="1" applyAlignment="1">
      <alignment horizontal="center"/>
    </xf>
    <xf numFmtId="0" fontId="9" fillId="7" borderId="27" xfId="0" applyFont="1" applyFill="1" applyBorder="1" applyAlignment="1">
      <alignment horizontal="center"/>
    </xf>
    <xf numFmtId="0" fontId="8" fillId="0" borderId="17" xfId="0" applyFont="1" applyBorder="1" applyAlignment="1">
      <alignment horizontal="right"/>
    </xf>
    <xf numFmtId="0" fontId="8" fillId="0" borderId="35" xfId="0" applyFont="1" applyBorder="1" applyAlignment="1">
      <alignment horizontal="right"/>
    </xf>
    <xf numFmtId="0" fontId="8" fillId="9" borderId="17" xfId="0" applyFont="1" applyFill="1" applyBorder="1" applyAlignment="1">
      <alignment horizontal="right"/>
    </xf>
    <xf numFmtId="0" fontId="8" fillId="9" borderId="35" xfId="0" applyFont="1" applyFill="1" applyBorder="1" applyAlignment="1">
      <alignment horizontal="right"/>
    </xf>
    <xf numFmtId="0" fontId="8" fillId="9" borderId="18" xfId="0" applyFont="1" applyFill="1" applyBorder="1" applyAlignment="1">
      <alignment horizontal="right"/>
    </xf>
    <xf numFmtId="0" fontId="8" fillId="9" borderId="36" xfId="0" applyFont="1" applyFill="1" applyBorder="1" applyAlignment="1">
      <alignment horizontal="right"/>
    </xf>
    <xf numFmtId="0" fontId="10" fillId="0" borderId="29"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23" fillId="8" borderId="25" xfId="0" applyFont="1" applyFill="1" applyBorder="1" applyAlignment="1">
      <alignment horizontal="center"/>
    </xf>
    <xf numFmtId="0" fontId="23" fillId="8" borderId="27" xfId="0" applyFont="1" applyFill="1" applyBorder="1" applyAlignment="1">
      <alignment horizontal="center"/>
    </xf>
    <xf numFmtId="0" fontId="17" fillId="9" borderId="49" xfId="0" applyFont="1" applyFill="1" applyBorder="1" applyAlignment="1">
      <alignment horizontal="center"/>
    </xf>
    <xf numFmtId="0" fontId="17" fillId="9" borderId="50" xfId="0" applyFont="1" applyFill="1" applyBorder="1" applyAlignment="1">
      <alignment horizontal="center"/>
    </xf>
    <xf numFmtId="0" fontId="13" fillId="8" borderId="25" xfId="0" applyFont="1" applyFill="1" applyBorder="1" applyAlignment="1">
      <alignment horizontal="center"/>
    </xf>
    <xf numFmtId="0" fontId="13" fillId="8" borderId="32" xfId="0" applyFont="1" applyFill="1" applyBorder="1" applyAlignment="1">
      <alignment horizontal="center"/>
    </xf>
    <xf numFmtId="0" fontId="13" fillId="8" borderId="38" xfId="0" applyFont="1" applyFill="1" applyBorder="1" applyAlignment="1">
      <alignment horizontal="center"/>
    </xf>
    <xf numFmtId="0" fontId="8" fillId="0" borderId="33" xfId="0" applyFont="1" applyBorder="1" applyAlignment="1">
      <alignment horizontal="right"/>
    </xf>
    <xf numFmtId="0" fontId="8" fillId="0" borderId="34" xfId="0" applyFont="1" applyBorder="1" applyAlignment="1">
      <alignment horizontal="right"/>
    </xf>
    <xf numFmtId="0" fontId="1" fillId="0" borderId="0" xfId="0" applyNumberFormat="1" applyFont="1" applyAlignment="1">
      <alignment horizontal="center"/>
    </xf>
  </cellXfs>
  <cellStyles count="3">
    <cellStyle name="Hipervínculo" xfId="1" builtinId="8"/>
    <cellStyle name="Normal" xfId="0" builtinId="0"/>
    <cellStyle name="Porcentaje" xfId="2" builtinId="5"/>
  </cellStyles>
  <dxfs count="85">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bgColor auto="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24994659260841701"/>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mpleto-style" pivot="0" count="3" xr9:uid="{00000000-0011-0000-FFFF-FFFF00000000}">
      <tableStyleElement type="headerRow" dxfId="84"/>
      <tableStyleElement type="firstRowStripe" dxfId="83"/>
      <tableStyleElement type="secondRowStripe" dxfId="82"/>
    </tableStyle>
  </tableStyles>
  <colors>
    <mruColors>
      <color rgb="FF009A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Estadísticas!$B$28:$B$33</c:f>
              <c:numCache>
                <c:formatCode>General</c:formatCode>
                <c:ptCount val="6"/>
                <c:pt idx="0">
                  <c:v>13</c:v>
                </c:pt>
                <c:pt idx="1">
                  <c:v>5</c:v>
                </c:pt>
                <c:pt idx="2">
                  <c:v>5</c:v>
                </c:pt>
                <c:pt idx="3">
                  <c:v>1</c:v>
                </c:pt>
                <c:pt idx="4">
                  <c:v>3</c:v>
                </c:pt>
                <c:pt idx="5">
                  <c:v>2</c:v>
                </c:pt>
              </c:numCache>
            </c:numRef>
          </c:val>
          <c:smooth val="0"/>
          <c:extLst>
            <c:ext xmlns:c16="http://schemas.microsoft.com/office/drawing/2014/chart" uri="{C3380CC4-5D6E-409C-BE32-E72D297353CC}">
              <c16:uniqueId val="{00000000-7CD8-4140-B37B-151B77D2503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Estadísticas!$C$28:$C$33</c:f>
              <c:numCache>
                <c:formatCode>General</c:formatCode>
                <c:ptCount val="6"/>
                <c:pt idx="0">
                  <c:v>4</c:v>
                </c:pt>
                <c:pt idx="1">
                  <c:v>0</c:v>
                </c:pt>
                <c:pt idx="2">
                  <c:v>0</c:v>
                </c:pt>
                <c:pt idx="3">
                  <c:v>0</c:v>
                </c:pt>
                <c:pt idx="4">
                  <c:v>0</c:v>
                </c:pt>
                <c:pt idx="5">
                  <c:v>0</c:v>
                </c:pt>
              </c:numCache>
            </c:numRef>
          </c:val>
          <c:smooth val="0"/>
          <c:extLst>
            <c:ext xmlns:c16="http://schemas.microsoft.com/office/drawing/2014/chart" uri="{C3380CC4-5D6E-409C-BE32-E72D297353CC}">
              <c16:uniqueId val="{00000001-7CD8-4140-B37B-151B77D2503D}"/>
            </c:ext>
          </c:extLst>
        </c:ser>
        <c:dLbls>
          <c:showLegendKey val="0"/>
          <c:showVal val="1"/>
          <c:showCatName val="0"/>
          <c:showSerName val="0"/>
          <c:showPercent val="0"/>
          <c:showBubbleSize val="0"/>
        </c:dLbls>
        <c:marker val="1"/>
        <c:smooth val="0"/>
        <c:axId val="538842160"/>
        <c:axId val="538838560"/>
      </c:lineChart>
      <c:catAx>
        <c:axId val="53884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38560"/>
        <c:crosses val="autoZero"/>
        <c:auto val="1"/>
        <c:lblAlgn val="ctr"/>
        <c:lblOffset val="100"/>
        <c:noMultiLvlLbl val="0"/>
      </c:catAx>
      <c:valAx>
        <c:axId val="538838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4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Estadísticas!$B$37:$B$42</c:f>
              <c:numCache>
                <c:formatCode>General</c:formatCode>
                <c:ptCount val="6"/>
                <c:pt idx="0">
                  <c:v>10</c:v>
                </c:pt>
                <c:pt idx="1">
                  <c:v>3</c:v>
                </c:pt>
                <c:pt idx="2">
                  <c:v>10</c:v>
                </c:pt>
                <c:pt idx="3">
                  <c:v>1</c:v>
                </c:pt>
                <c:pt idx="4">
                  <c:v>3</c:v>
                </c:pt>
                <c:pt idx="5">
                  <c:v>2</c:v>
                </c:pt>
              </c:numCache>
            </c:numRef>
          </c:val>
          <c:smooth val="0"/>
          <c:extLst>
            <c:ext xmlns:c16="http://schemas.microsoft.com/office/drawing/2014/chart" uri="{C3380CC4-5D6E-409C-BE32-E72D297353CC}">
              <c16:uniqueId val="{00000000-87EC-43B8-BEBB-71F39A63FC61}"/>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Estadísticas!$C$37:$C$42</c:f>
              <c:numCache>
                <c:formatCode>General</c:formatCode>
                <c:ptCount val="6"/>
                <c:pt idx="0">
                  <c:v>8</c:v>
                </c:pt>
                <c:pt idx="1">
                  <c:v>0</c:v>
                </c:pt>
                <c:pt idx="2">
                  <c:v>0</c:v>
                </c:pt>
                <c:pt idx="3">
                  <c:v>0</c:v>
                </c:pt>
                <c:pt idx="4">
                  <c:v>0</c:v>
                </c:pt>
                <c:pt idx="5">
                  <c:v>0</c:v>
                </c:pt>
              </c:numCache>
            </c:numRef>
          </c:val>
          <c:smooth val="0"/>
          <c:extLst>
            <c:ext xmlns:c16="http://schemas.microsoft.com/office/drawing/2014/chart" uri="{C3380CC4-5D6E-409C-BE32-E72D297353CC}">
              <c16:uniqueId val="{00000001-87EC-43B8-BEBB-71F39A63FC61}"/>
            </c:ext>
          </c:extLst>
        </c:ser>
        <c:dLbls>
          <c:dLblPos val="t"/>
          <c:showLegendKey val="0"/>
          <c:showVal val="1"/>
          <c:showCatName val="0"/>
          <c:showSerName val="0"/>
          <c:showPercent val="0"/>
          <c:showBubbleSize val="0"/>
        </c:dLbls>
        <c:marker val="1"/>
        <c:smooth val="0"/>
        <c:axId val="487382664"/>
        <c:axId val="487382304"/>
      </c:lineChart>
      <c:catAx>
        <c:axId val="487382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304"/>
        <c:crosses val="autoZero"/>
        <c:auto val="1"/>
        <c:lblAlgn val="ctr"/>
        <c:lblOffset val="100"/>
        <c:noMultiLvlLbl val="0"/>
      </c:catAx>
      <c:valAx>
        <c:axId val="4873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Estadísticas!$B$46:$B$51</c:f>
              <c:numCache>
                <c:formatCode>General</c:formatCode>
                <c:ptCount val="6"/>
                <c:pt idx="0">
                  <c:v>6</c:v>
                </c:pt>
                <c:pt idx="1">
                  <c:v>4</c:v>
                </c:pt>
                <c:pt idx="2">
                  <c:v>7</c:v>
                </c:pt>
                <c:pt idx="3">
                  <c:v>1</c:v>
                </c:pt>
                <c:pt idx="4">
                  <c:v>3</c:v>
                </c:pt>
                <c:pt idx="5">
                  <c:v>2</c:v>
                </c:pt>
              </c:numCache>
            </c:numRef>
          </c:val>
          <c:smooth val="0"/>
          <c:extLst>
            <c:ext xmlns:c16="http://schemas.microsoft.com/office/drawing/2014/chart" uri="{C3380CC4-5D6E-409C-BE32-E72D297353CC}">
              <c16:uniqueId val="{00000000-B8E7-44E1-A7A5-0F12255580A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Estadísticas!$C$46:$C$51</c:f>
              <c:numCache>
                <c:formatCode>General</c:formatCode>
                <c:ptCount val="6"/>
                <c:pt idx="0">
                  <c:v>4</c:v>
                </c:pt>
                <c:pt idx="1">
                  <c:v>0</c:v>
                </c:pt>
                <c:pt idx="2">
                  <c:v>0</c:v>
                </c:pt>
                <c:pt idx="3">
                  <c:v>0</c:v>
                </c:pt>
                <c:pt idx="4">
                  <c:v>0</c:v>
                </c:pt>
                <c:pt idx="5">
                  <c:v>0</c:v>
                </c:pt>
              </c:numCache>
            </c:numRef>
          </c:val>
          <c:smooth val="0"/>
          <c:extLst>
            <c:ext xmlns:c16="http://schemas.microsoft.com/office/drawing/2014/chart" uri="{C3380CC4-5D6E-409C-BE32-E72D297353CC}">
              <c16:uniqueId val="{00000001-B8E7-44E1-A7A5-0F12255580A4}"/>
            </c:ext>
          </c:extLst>
        </c:ser>
        <c:dLbls>
          <c:dLblPos val="t"/>
          <c:showLegendKey val="0"/>
          <c:showVal val="1"/>
          <c:showCatName val="0"/>
          <c:showSerName val="0"/>
          <c:showPercent val="0"/>
          <c:showBubbleSize val="0"/>
        </c:dLbls>
        <c:marker val="1"/>
        <c:smooth val="0"/>
        <c:axId val="540007640"/>
        <c:axId val="540006920"/>
      </c:lineChart>
      <c:catAx>
        <c:axId val="540007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6920"/>
        <c:crosses val="autoZero"/>
        <c:auto val="1"/>
        <c:lblAlgn val="ctr"/>
        <c:lblOffset val="100"/>
        <c:noMultiLvlLbl val="0"/>
      </c:catAx>
      <c:valAx>
        <c:axId val="540006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7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Estadísticas!$B$55:$B$60</c:f>
              <c:numCache>
                <c:formatCode>General</c:formatCode>
                <c:ptCount val="6"/>
                <c:pt idx="0">
                  <c:v>17</c:v>
                </c:pt>
                <c:pt idx="1">
                  <c:v>4</c:v>
                </c:pt>
                <c:pt idx="2">
                  <c:v>13</c:v>
                </c:pt>
                <c:pt idx="3">
                  <c:v>3</c:v>
                </c:pt>
                <c:pt idx="4">
                  <c:v>5</c:v>
                </c:pt>
                <c:pt idx="5">
                  <c:v>2</c:v>
                </c:pt>
              </c:numCache>
            </c:numRef>
          </c:val>
          <c:smooth val="0"/>
          <c:extLst>
            <c:ext xmlns:c16="http://schemas.microsoft.com/office/drawing/2014/chart" uri="{C3380CC4-5D6E-409C-BE32-E72D297353CC}">
              <c16:uniqueId val="{00000000-152C-4C40-BDFB-970CF7399CC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Estadísticas!$C$55:$C$60</c:f>
              <c:numCache>
                <c:formatCode>General</c:formatCode>
                <c:ptCount val="6"/>
                <c:pt idx="0">
                  <c:v>18</c:v>
                </c:pt>
                <c:pt idx="1">
                  <c:v>0</c:v>
                </c:pt>
                <c:pt idx="2">
                  <c:v>0</c:v>
                </c:pt>
                <c:pt idx="3">
                  <c:v>0</c:v>
                </c:pt>
                <c:pt idx="4">
                  <c:v>0</c:v>
                </c:pt>
                <c:pt idx="5">
                  <c:v>0</c:v>
                </c:pt>
              </c:numCache>
            </c:numRef>
          </c:val>
          <c:smooth val="0"/>
          <c:extLst>
            <c:ext xmlns:c16="http://schemas.microsoft.com/office/drawing/2014/chart" uri="{C3380CC4-5D6E-409C-BE32-E72D297353CC}">
              <c16:uniqueId val="{00000001-152C-4C40-BDFB-970CF7399CCD}"/>
            </c:ext>
          </c:extLst>
        </c:ser>
        <c:dLbls>
          <c:dLblPos val="t"/>
          <c:showLegendKey val="0"/>
          <c:showVal val="1"/>
          <c:showCatName val="0"/>
          <c:showSerName val="0"/>
          <c:showPercent val="0"/>
          <c:showBubbleSize val="0"/>
        </c:dLbls>
        <c:marker val="1"/>
        <c:smooth val="0"/>
        <c:axId val="341936640"/>
        <c:axId val="341937360"/>
      </c:lineChart>
      <c:catAx>
        <c:axId val="34193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7360"/>
        <c:crosses val="autoZero"/>
        <c:auto val="1"/>
        <c:lblAlgn val="ctr"/>
        <c:lblOffset val="100"/>
        <c:noMultiLvlLbl val="0"/>
      </c:catAx>
      <c:valAx>
        <c:axId val="34193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6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Estadísticas!$B$64:$B$69</c:f>
              <c:numCache>
                <c:formatCode>General</c:formatCode>
                <c:ptCount val="6"/>
                <c:pt idx="0">
                  <c:v>6</c:v>
                </c:pt>
                <c:pt idx="1">
                  <c:v>3</c:v>
                </c:pt>
                <c:pt idx="2">
                  <c:v>7</c:v>
                </c:pt>
                <c:pt idx="3">
                  <c:v>1</c:v>
                </c:pt>
                <c:pt idx="4">
                  <c:v>3</c:v>
                </c:pt>
                <c:pt idx="5">
                  <c:v>2</c:v>
                </c:pt>
              </c:numCache>
            </c:numRef>
          </c:val>
          <c:smooth val="0"/>
          <c:extLst>
            <c:ext xmlns:c16="http://schemas.microsoft.com/office/drawing/2014/chart" uri="{C3380CC4-5D6E-409C-BE32-E72D297353CC}">
              <c16:uniqueId val="{00000000-3CEB-46DD-9D9D-00ADA9A7B8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Estadísticas!$C$64:$C$69</c:f>
              <c:numCache>
                <c:formatCode>General</c:formatCode>
                <c:ptCount val="6"/>
                <c:pt idx="0">
                  <c:v>5</c:v>
                </c:pt>
                <c:pt idx="1">
                  <c:v>0</c:v>
                </c:pt>
                <c:pt idx="2">
                  <c:v>0</c:v>
                </c:pt>
                <c:pt idx="3">
                  <c:v>0</c:v>
                </c:pt>
                <c:pt idx="4">
                  <c:v>0</c:v>
                </c:pt>
                <c:pt idx="5">
                  <c:v>0</c:v>
                </c:pt>
              </c:numCache>
            </c:numRef>
          </c:val>
          <c:smooth val="0"/>
          <c:extLst>
            <c:ext xmlns:c16="http://schemas.microsoft.com/office/drawing/2014/chart" uri="{C3380CC4-5D6E-409C-BE32-E72D297353CC}">
              <c16:uniqueId val="{00000001-3CEB-46DD-9D9D-00ADA9A7B854}"/>
            </c:ext>
          </c:extLst>
        </c:ser>
        <c:dLbls>
          <c:dLblPos val="t"/>
          <c:showLegendKey val="0"/>
          <c:showVal val="1"/>
          <c:showCatName val="0"/>
          <c:showSerName val="0"/>
          <c:showPercent val="0"/>
          <c:showBubbleSize val="0"/>
        </c:dLbls>
        <c:marker val="1"/>
        <c:smooth val="0"/>
        <c:axId val="546880400"/>
        <c:axId val="546880760"/>
      </c:lineChart>
      <c:catAx>
        <c:axId val="546880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760"/>
        <c:crosses val="autoZero"/>
        <c:auto val="1"/>
        <c:lblAlgn val="ctr"/>
        <c:lblOffset val="100"/>
        <c:noMultiLvlLbl val="0"/>
      </c:catAx>
      <c:valAx>
        <c:axId val="546880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4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Estadísticas!$B$73:$B$78</c:f>
              <c:numCache>
                <c:formatCode>General</c:formatCode>
                <c:ptCount val="6"/>
                <c:pt idx="0">
                  <c:v>12</c:v>
                </c:pt>
                <c:pt idx="1">
                  <c:v>5</c:v>
                </c:pt>
                <c:pt idx="2">
                  <c:v>11</c:v>
                </c:pt>
                <c:pt idx="3">
                  <c:v>2</c:v>
                </c:pt>
                <c:pt idx="4">
                  <c:v>3</c:v>
                </c:pt>
                <c:pt idx="5">
                  <c:v>2</c:v>
                </c:pt>
              </c:numCache>
            </c:numRef>
          </c:val>
          <c:smooth val="0"/>
          <c:extLst>
            <c:ext xmlns:c16="http://schemas.microsoft.com/office/drawing/2014/chart" uri="{C3380CC4-5D6E-409C-BE32-E72D297353CC}">
              <c16:uniqueId val="{00000000-BDC3-4530-98A9-DA89B8C77C0F}"/>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Estadísticas!$C$73:$C$78</c:f>
              <c:numCache>
                <c:formatCode>General</c:formatCode>
                <c:ptCount val="6"/>
                <c:pt idx="0">
                  <c:v>18</c:v>
                </c:pt>
                <c:pt idx="1">
                  <c:v>0</c:v>
                </c:pt>
                <c:pt idx="2">
                  <c:v>0</c:v>
                </c:pt>
                <c:pt idx="3">
                  <c:v>0</c:v>
                </c:pt>
                <c:pt idx="4">
                  <c:v>0</c:v>
                </c:pt>
                <c:pt idx="5">
                  <c:v>0</c:v>
                </c:pt>
              </c:numCache>
            </c:numRef>
          </c:val>
          <c:smooth val="0"/>
          <c:extLst>
            <c:ext xmlns:c16="http://schemas.microsoft.com/office/drawing/2014/chart" uri="{C3380CC4-5D6E-409C-BE32-E72D297353CC}">
              <c16:uniqueId val="{00000001-BDC3-4530-98A9-DA89B8C77C0F}"/>
            </c:ext>
          </c:extLst>
        </c:ser>
        <c:dLbls>
          <c:dLblPos val="t"/>
          <c:showLegendKey val="0"/>
          <c:showVal val="1"/>
          <c:showCatName val="0"/>
          <c:showSerName val="0"/>
          <c:showPercent val="0"/>
          <c:showBubbleSize val="0"/>
        </c:dLbls>
        <c:marker val="1"/>
        <c:smooth val="0"/>
        <c:axId val="546081200"/>
        <c:axId val="546085880"/>
      </c:lineChart>
      <c:catAx>
        <c:axId val="54608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5880"/>
        <c:crosses val="autoZero"/>
        <c:auto val="1"/>
        <c:lblAlgn val="ctr"/>
        <c:lblOffset val="100"/>
        <c:noMultiLvlLbl val="0"/>
      </c:catAx>
      <c:valAx>
        <c:axId val="546085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12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Estadísticas!$B$82:$B$87</c:f>
              <c:numCache>
                <c:formatCode>General</c:formatCode>
                <c:ptCount val="6"/>
                <c:pt idx="0">
                  <c:v>26</c:v>
                </c:pt>
                <c:pt idx="1">
                  <c:v>6</c:v>
                </c:pt>
                <c:pt idx="2">
                  <c:v>17</c:v>
                </c:pt>
                <c:pt idx="3">
                  <c:v>4</c:v>
                </c:pt>
                <c:pt idx="4">
                  <c:v>3</c:v>
                </c:pt>
                <c:pt idx="5">
                  <c:v>2</c:v>
                </c:pt>
              </c:numCache>
            </c:numRef>
          </c:val>
          <c:smooth val="0"/>
          <c:extLst>
            <c:ext xmlns:c16="http://schemas.microsoft.com/office/drawing/2014/chart" uri="{C3380CC4-5D6E-409C-BE32-E72D297353CC}">
              <c16:uniqueId val="{00000000-9DD3-4621-A193-DB53D26890D8}"/>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Estadísticas!$C$82:$C$87</c:f>
              <c:numCache>
                <c:formatCode>General</c:formatCode>
                <c:ptCount val="6"/>
                <c:pt idx="0">
                  <c:v>17</c:v>
                </c:pt>
                <c:pt idx="1">
                  <c:v>0</c:v>
                </c:pt>
                <c:pt idx="2">
                  <c:v>0</c:v>
                </c:pt>
                <c:pt idx="3">
                  <c:v>0</c:v>
                </c:pt>
                <c:pt idx="4">
                  <c:v>0</c:v>
                </c:pt>
                <c:pt idx="5">
                  <c:v>0</c:v>
                </c:pt>
              </c:numCache>
            </c:numRef>
          </c:val>
          <c:smooth val="0"/>
          <c:extLst>
            <c:ext xmlns:c16="http://schemas.microsoft.com/office/drawing/2014/chart" uri="{C3380CC4-5D6E-409C-BE32-E72D297353CC}">
              <c16:uniqueId val="{00000001-9DD3-4621-A193-DB53D26890D8}"/>
            </c:ext>
          </c:extLst>
        </c:ser>
        <c:dLbls>
          <c:dLblPos val="t"/>
          <c:showLegendKey val="0"/>
          <c:showVal val="1"/>
          <c:showCatName val="0"/>
          <c:showSerName val="0"/>
          <c:showPercent val="0"/>
          <c:showBubbleSize val="0"/>
        </c:dLbls>
        <c:marker val="1"/>
        <c:smooth val="0"/>
        <c:axId val="486376128"/>
        <c:axId val="486374328"/>
      </c:lineChart>
      <c:catAx>
        <c:axId val="48637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4328"/>
        <c:crosses val="autoZero"/>
        <c:auto val="1"/>
        <c:lblAlgn val="ctr"/>
        <c:lblOffset val="100"/>
        <c:noMultiLvlLbl val="0"/>
      </c:catAx>
      <c:valAx>
        <c:axId val="486374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612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Estadísticas!$B$91:$B$96</c:f>
              <c:numCache>
                <c:formatCode>General</c:formatCode>
                <c:ptCount val="6"/>
                <c:pt idx="0">
                  <c:v>45</c:v>
                </c:pt>
                <c:pt idx="1">
                  <c:v>11</c:v>
                </c:pt>
                <c:pt idx="2">
                  <c:v>13</c:v>
                </c:pt>
                <c:pt idx="3">
                  <c:v>11</c:v>
                </c:pt>
                <c:pt idx="4">
                  <c:v>8</c:v>
                </c:pt>
                <c:pt idx="5">
                  <c:v>6</c:v>
                </c:pt>
              </c:numCache>
            </c:numRef>
          </c:val>
          <c:smooth val="0"/>
          <c:extLst>
            <c:ext xmlns:c16="http://schemas.microsoft.com/office/drawing/2014/chart" uri="{C3380CC4-5D6E-409C-BE32-E72D297353CC}">
              <c16:uniqueId val="{00000000-771F-4F74-BDD0-09037C7DA809}"/>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Estadísticas!$C$91:$C$96</c:f>
              <c:numCache>
                <c:formatCode>General</c:formatCode>
                <c:ptCount val="6"/>
                <c:pt idx="0">
                  <c:v>343</c:v>
                </c:pt>
                <c:pt idx="1">
                  <c:v>88</c:v>
                </c:pt>
                <c:pt idx="2">
                  <c:v>145</c:v>
                </c:pt>
                <c:pt idx="3">
                  <c:v>196</c:v>
                </c:pt>
                <c:pt idx="4">
                  <c:v>94</c:v>
                </c:pt>
                <c:pt idx="5">
                  <c:v>179</c:v>
                </c:pt>
              </c:numCache>
            </c:numRef>
          </c:val>
          <c:smooth val="0"/>
          <c:extLst>
            <c:ext xmlns:c16="http://schemas.microsoft.com/office/drawing/2014/chart" uri="{C3380CC4-5D6E-409C-BE32-E72D297353CC}">
              <c16:uniqueId val="{00000001-771F-4F74-BDD0-09037C7DA809}"/>
            </c:ext>
          </c:extLst>
        </c:ser>
        <c:dLbls>
          <c:dLblPos val="t"/>
          <c:showLegendKey val="0"/>
          <c:showVal val="1"/>
          <c:showCatName val="0"/>
          <c:showSerName val="0"/>
          <c:showPercent val="0"/>
          <c:showBubbleSize val="0"/>
        </c:dLbls>
        <c:marker val="1"/>
        <c:smooth val="0"/>
        <c:axId val="492603608"/>
        <c:axId val="492599648"/>
      </c:lineChart>
      <c:catAx>
        <c:axId val="492603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599648"/>
        <c:crosses val="autoZero"/>
        <c:auto val="1"/>
        <c:lblAlgn val="ctr"/>
        <c:lblOffset val="100"/>
        <c:noMultiLvlLbl val="0"/>
      </c:catAx>
      <c:valAx>
        <c:axId val="49259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603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247649</xdr:colOff>
      <xdr:row>25</xdr:row>
      <xdr:rowOff>4762</xdr:rowOff>
    </xdr:from>
    <xdr:to>
      <xdr:col>20</xdr:col>
      <xdr:colOff>9525</xdr:colOff>
      <xdr:row>33</xdr:row>
      <xdr:rowOff>9525</xdr:rowOff>
    </xdr:to>
    <xdr:graphicFrame macro="">
      <xdr:nvGraphicFramePr>
        <xdr:cNvPr id="2" name="Gráfico 1">
          <a:extLst>
            <a:ext uri="{FF2B5EF4-FFF2-40B4-BE49-F238E27FC236}">
              <a16:creationId xmlns:a16="http://schemas.microsoft.com/office/drawing/2014/main" id="{DAD61B39-655D-AF8C-28FF-B54AE3FB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33</xdr:row>
      <xdr:rowOff>185737</xdr:rowOff>
    </xdr:from>
    <xdr:to>
      <xdr:col>20</xdr:col>
      <xdr:colOff>9525</xdr:colOff>
      <xdr:row>41</xdr:row>
      <xdr:rowOff>180975</xdr:rowOff>
    </xdr:to>
    <xdr:graphicFrame macro="">
      <xdr:nvGraphicFramePr>
        <xdr:cNvPr id="3" name="Gráfico 2">
          <a:extLst>
            <a:ext uri="{FF2B5EF4-FFF2-40B4-BE49-F238E27FC236}">
              <a16:creationId xmlns:a16="http://schemas.microsoft.com/office/drawing/2014/main" id="{315904A5-9952-0671-891B-77E63EF0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228599</xdr:colOff>
      <xdr:row>42</xdr:row>
      <xdr:rowOff>180976</xdr:rowOff>
    </xdr:from>
    <xdr:to>
      <xdr:col>20</xdr:col>
      <xdr:colOff>19049</xdr:colOff>
      <xdr:row>51</xdr:row>
      <xdr:rowOff>1</xdr:rowOff>
    </xdr:to>
    <xdr:graphicFrame macro="">
      <xdr:nvGraphicFramePr>
        <xdr:cNvPr id="4" name="Gráfico 3">
          <a:extLst>
            <a:ext uri="{FF2B5EF4-FFF2-40B4-BE49-F238E27FC236}">
              <a16:creationId xmlns:a16="http://schemas.microsoft.com/office/drawing/2014/main" id="{8F4C51D2-AFFB-7556-B7BD-D01112BF5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252412</xdr:colOff>
      <xdr:row>51</xdr:row>
      <xdr:rowOff>185736</xdr:rowOff>
    </xdr:from>
    <xdr:to>
      <xdr:col>20</xdr:col>
      <xdr:colOff>9525</xdr:colOff>
      <xdr:row>60</xdr:row>
      <xdr:rowOff>9524</xdr:rowOff>
    </xdr:to>
    <xdr:graphicFrame macro="">
      <xdr:nvGraphicFramePr>
        <xdr:cNvPr id="5" name="Gráfico 4">
          <a:extLst>
            <a:ext uri="{FF2B5EF4-FFF2-40B4-BE49-F238E27FC236}">
              <a16:creationId xmlns:a16="http://schemas.microsoft.com/office/drawing/2014/main" id="{ADE47787-AA8A-051A-E8D5-D614D62F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233362</xdr:colOff>
      <xdr:row>60</xdr:row>
      <xdr:rowOff>176212</xdr:rowOff>
    </xdr:from>
    <xdr:to>
      <xdr:col>20</xdr:col>
      <xdr:colOff>9525</xdr:colOff>
      <xdr:row>69</xdr:row>
      <xdr:rowOff>0</xdr:rowOff>
    </xdr:to>
    <xdr:graphicFrame macro="">
      <xdr:nvGraphicFramePr>
        <xdr:cNvPr id="6" name="Gráfico 5">
          <a:extLst>
            <a:ext uri="{FF2B5EF4-FFF2-40B4-BE49-F238E27FC236}">
              <a16:creationId xmlns:a16="http://schemas.microsoft.com/office/drawing/2014/main" id="{51F9076D-729B-CEB3-0B30-A900C342C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252412</xdr:colOff>
      <xdr:row>69</xdr:row>
      <xdr:rowOff>176212</xdr:rowOff>
    </xdr:from>
    <xdr:to>
      <xdr:col>19</xdr:col>
      <xdr:colOff>447675</xdr:colOff>
      <xdr:row>78</xdr:row>
      <xdr:rowOff>0</xdr:rowOff>
    </xdr:to>
    <xdr:graphicFrame macro="">
      <xdr:nvGraphicFramePr>
        <xdr:cNvPr id="7" name="Gráfico 6">
          <a:extLst>
            <a:ext uri="{FF2B5EF4-FFF2-40B4-BE49-F238E27FC236}">
              <a16:creationId xmlns:a16="http://schemas.microsoft.com/office/drawing/2014/main" id="{0FE66890-89A0-0F9D-D639-E6B3FF7BE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257175</xdr:colOff>
      <xdr:row>78</xdr:row>
      <xdr:rowOff>176212</xdr:rowOff>
    </xdr:from>
    <xdr:to>
      <xdr:col>20</xdr:col>
      <xdr:colOff>9524</xdr:colOff>
      <xdr:row>87</xdr:row>
      <xdr:rowOff>9525</xdr:rowOff>
    </xdr:to>
    <xdr:graphicFrame macro="">
      <xdr:nvGraphicFramePr>
        <xdr:cNvPr id="8" name="Gráfico 7">
          <a:extLst>
            <a:ext uri="{FF2B5EF4-FFF2-40B4-BE49-F238E27FC236}">
              <a16:creationId xmlns:a16="http://schemas.microsoft.com/office/drawing/2014/main" id="{DBA653E2-8861-7548-093D-72B046D20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242886</xdr:colOff>
      <xdr:row>87</xdr:row>
      <xdr:rowOff>166687</xdr:rowOff>
    </xdr:from>
    <xdr:to>
      <xdr:col>20</xdr:col>
      <xdr:colOff>9524</xdr:colOff>
      <xdr:row>96</xdr:row>
      <xdr:rowOff>38100</xdr:rowOff>
    </xdr:to>
    <xdr:graphicFrame macro="">
      <xdr:nvGraphicFramePr>
        <xdr:cNvPr id="9" name="Gráfico 8">
          <a:extLst>
            <a:ext uri="{FF2B5EF4-FFF2-40B4-BE49-F238E27FC236}">
              <a16:creationId xmlns:a16="http://schemas.microsoft.com/office/drawing/2014/main" id="{F0E0B7AE-C592-6CFB-F001-4D36B72CE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133350</xdr:colOff>
      <xdr:row>0</xdr:row>
      <xdr:rowOff>0</xdr:rowOff>
    </xdr:from>
    <xdr:to>
      <xdr:col>17</xdr:col>
      <xdr:colOff>447675</xdr:colOff>
      <xdr:row>3</xdr:row>
      <xdr:rowOff>181472</xdr:rowOff>
    </xdr:to>
    <xdr:pic>
      <xdr:nvPicPr>
        <xdr:cNvPr id="11" name="Imagen 10">
          <a:extLst>
            <a:ext uri="{FF2B5EF4-FFF2-40B4-BE49-F238E27FC236}">
              <a16:creationId xmlns:a16="http://schemas.microsoft.com/office/drawing/2014/main" id="{BBC74672-37E1-EC90-FF95-3E5C340509FA}"/>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1082" b="29042"/>
        <a:stretch>
          <a:fillRect/>
        </a:stretch>
      </xdr:blipFill>
      <xdr:spPr>
        <a:xfrm>
          <a:off x="8372475" y="0"/>
          <a:ext cx="2143125" cy="85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4067F5-ACED-4843-9AA1-5A62DD7F88B1}" name="Tabla14" displayName="Tabla14" ref="A1:AE1138" totalsRowShown="0" headerRowDxfId="81" dataDxfId="80">
  <tableColumns count="31">
    <tableColumn id="1" xr3:uid="{CC0D987B-08A2-4D03-8486-3DFC4AA86733}" name="Sitio" dataDxfId="79"/>
    <tableColumn id="2" xr3:uid="{4221F5EC-F07C-446B-8F22-F62A95D93684}" name="Tipo de conexión" dataDxfId="78"/>
    <tableColumn id="3" xr3:uid="{2E9FBB93-3748-4765-BECE-1B830162F7D8}" name="Tipo de espacio" dataDxfId="77"/>
    <tableColumn id="4" xr3:uid="{B3CC477D-4F15-44F9-A4BE-EC77CA4D5571}" name="Tipo" dataDxfId="76"/>
    <tableColumn id="5" xr3:uid="{1073FA76-6D7F-48A9-A1B6-8722C7B1805A}" name="Nombre" dataDxfId="75"/>
    <tableColumn id="6" xr3:uid="{6EA3CB0B-2533-4D81-AFC8-7552F4DDC0EE}" name="Ubicación" dataDxfId="74"/>
    <tableColumn id="7" xr3:uid="{F4A79770-9BB8-4F77-BB4C-6AD79C4330F9}" name="Colonia" dataDxfId="73"/>
    <tableColumn id="8" xr3:uid="{B578A43F-63CE-4DC7-840C-3382567D96E9}" name="Municipio" dataDxfId="72"/>
    <tableColumn id="9" xr3:uid="{C024E50C-DBAE-4E9B-B413-740C7D13B824}" name="Latitud" dataDxfId="71"/>
    <tableColumn id="10" xr3:uid="{3D09A3DB-83E8-457E-87BE-E680BEF018EE}" name="Longitud" dataDxfId="70"/>
    <tableColumn id="11" xr3:uid="{C6BCEC44-206E-4840-B191-C0F4FE6960F0}" name="Visitado" dataDxfId="69"/>
    <tableColumn id="12" xr3:uid="{842F23B1-3761-4852-A8CE-7D86E40C5310}" name="Liga" dataDxfId="68" dataCellStyle="Hipervínculo">
      <calculatedColumnFormula>HYPERLINK("https://www.google.com/maps?q=" &amp; I2 &amp; "," &amp; J2, "Ver en Google Maps")</calculatedColumnFormula>
    </tableColumn>
    <tableColumn id="13" xr3:uid="{11EE5470-E2F6-4FC5-AA49-3D1C188C0959}" name="Aps" dataDxfId="67"/>
    <tableColumn id="14" xr3:uid="{D954B8C4-4893-4550-BEFC-26CA8B5FDC7B}" name="Fecha de rev" dataDxfId="66"/>
    <tableColumn id="30" xr3:uid="{E292A79C-F4AA-4693-9723-FADB86354701}" name="Día" dataDxfId="65">
      <calculatedColumnFormula>DAY(Tabla14[[#This Row],[Fecha de rev]])</calculatedColumnFormula>
    </tableColumn>
    <tableColumn id="29" xr3:uid="{9118F088-B79F-4CC1-AFBD-B49BEC7AFE0D}" name="Mes" dataDxfId="64">
      <calculatedColumnFormula>MONTH(Tabla14[[#This Row],[Fecha de rev]])</calculatedColumnFormula>
    </tableColumn>
    <tableColumn id="28" xr3:uid="{4476EE38-3F84-4B51-A23B-6F475493FE15}" name="Año" dataDxfId="63">
      <calculatedColumnFormula>YEAR(Tabla14[[#This Row],[Fecha de rev]])</calculatedColumnFormula>
    </tableColumn>
    <tableColumn id="15" xr3:uid="{BD7C33AD-F867-47D6-BBC3-5D4234DA884A}" name="Visita" dataDxfId="62"/>
    <tableColumn id="16" xr3:uid="{358AF7FF-5E3D-42A1-8B34-41CEF2D7A8A7}" name="Conexión fácil" dataDxfId="61"/>
    <tableColumn id="17" xr3:uid="{8A10675C-31BD-4848-BC0D-60DC3EB4DCE4}" name="Mensajero" dataDxfId="60"/>
    <tableColumn id="18" xr3:uid="{1EACA4C0-7A4F-47D9-A70F-A4FF45E39F49}" name="Facebook" dataDxfId="59"/>
    <tableColumn id="19" xr3:uid="{64175FCD-FBDD-4F88-A3BC-DA5648441C29}" name="Youtube" dataDxfId="58"/>
    <tableColumn id="20" xr3:uid="{0E4F65C0-D28F-470C-B063-1FFDBC4A90EB}" name="Maps" dataDxfId="57"/>
    <tableColumn id="21" xr3:uid="{04ECD859-D4E3-41F8-97C1-6B7C91F0D187}" name="Navegador" dataDxfId="56"/>
    <tableColumn id="22" xr3:uid="{658147BF-C30E-429A-B1E9-A628CD35002B}" name="Nav Constante" dataDxfId="55"/>
    <tableColumn id="31" xr3:uid="{C84ED5C4-7B13-4D0C-A5B6-8562F75FF80F}" name="Buen ancho de banda" dataDxfId="54"/>
    <tableColumn id="23" xr3:uid="{A7CC6487-D646-4876-B36B-E2C1E9D7147C}" name="Bajada" dataDxfId="53"/>
    <tableColumn id="24" xr3:uid="{9FA37C94-85FE-449B-B328-7142E19BA55A}" name="Subida" dataDxfId="52"/>
    <tableColumn id="25" xr3:uid="{44CB5239-1050-4DBD-B4AF-B231DE0C383C}" name="Observaciones" dataDxfId="51"/>
    <tableColumn id="26" xr3:uid="{46C0B659-78CB-4001-9C62-C4740DB77028}" name="Supervisor" dataDxfId="50"/>
    <tableColumn id="27" xr3:uid="{1DDAACAD-9F14-494F-9113-94C433757238}" name="Calificación" dataDxfId="49">
      <calculatedColumnFormula>COUNTIF(S2:Z2, "si")</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493DD-6C40-429D-8756-DE462FEC3087}" name="Tabla1" displayName="Tabla1" ref="A1:AE1138" totalsRowShown="0" headerRowDxfId="48" dataDxfId="47">
  <tableColumns count="31">
    <tableColumn id="1" xr3:uid="{16BFFA9B-AFC2-4BC3-B91F-7E26AC4A8D17}" name="Sitio" dataDxfId="46"/>
    <tableColumn id="2" xr3:uid="{6AD4F340-5732-4C09-843E-7F0651500467}" name="Tipo de conexión" dataDxfId="45"/>
    <tableColumn id="3" xr3:uid="{18DC960B-3915-4F1A-9E31-75A2F8B72A71}" name="Tipo de espacio" dataDxfId="44"/>
    <tableColumn id="4" xr3:uid="{EC2F069F-0F20-4F27-9131-B847744A31BA}" name="Tipo" dataDxfId="43"/>
    <tableColumn id="5" xr3:uid="{2A2BE942-39B5-4063-8D24-ABB9AF07EE08}" name="Nombre" dataDxfId="42"/>
    <tableColumn id="6" xr3:uid="{D5A35ED0-93EB-46F2-940C-1F250067E69E}" name="Ubicación" dataDxfId="41"/>
    <tableColumn id="7" xr3:uid="{371D8081-C764-44D1-8DC9-0165B0F0135C}" name="Colonia" dataDxfId="40"/>
    <tableColumn id="8" xr3:uid="{CBF3D579-0D4D-4303-9D1D-6D92AC001366}" name="Municipio" dataDxfId="39"/>
    <tableColumn id="9" xr3:uid="{6EEAA673-E871-494C-AD2A-DEA95FCA64CF}" name="Latitud" dataDxfId="38"/>
    <tableColumn id="10" xr3:uid="{DE50F5E0-022B-4873-B972-ABAED35E729E}" name="Longitud" dataDxfId="37"/>
    <tableColumn id="11" xr3:uid="{8DFEB950-EE79-447C-83E4-6B5187A9B479}" name="Visitado" dataDxfId="36"/>
    <tableColumn id="12" xr3:uid="{46FBCF0F-DBD0-430F-B068-9E3FDB492A02}" name="Liga" dataDxfId="35" dataCellStyle="Hipervínculo">
      <calculatedColumnFormula>HYPERLINK("https://www.google.com/maps?q=" &amp; I2 &amp; "," &amp; J2, "Ver en Google Maps")</calculatedColumnFormula>
    </tableColumn>
    <tableColumn id="13" xr3:uid="{DE295F96-3FEB-4FA0-AF40-FF284F8F6178}" name="Aps" dataDxfId="34" dataCellStyle="Hipervínculo"/>
    <tableColumn id="14" xr3:uid="{0C5FCD39-C109-434D-B19B-A00507AFD58C}" name="Fecha de rev" dataDxfId="33"/>
    <tableColumn id="30" xr3:uid="{DF2FBF22-F6A3-454C-B079-79E0E3F23524}" name="Día" dataDxfId="32">
      <calculatedColumnFormula>DAY(Tabla1[[#This Row],[Fecha de rev]])</calculatedColumnFormula>
    </tableColumn>
    <tableColumn id="29" xr3:uid="{EDFF9539-97A7-4981-8FB5-5310D1C2E353}" name="Mes" dataDxfId="31">
      <calculatedColumnFormula>MONTH(Tabla1[[#This Row],[Fecha de rev]])</calculatedColumnFormula>
    </tableColumn>
    <tableColumn id="28" xr3:uid="{AD461EB9-AE7C-47AD-9ABE-6A72C8375A04}" name="Año" dataDxfId="30">
      <calculatedColumnFormula>YEAR(Tabla1[[#This Row],[Fecha de rev]])</calculatedColumnFormula>
    </tableColumn>
    <tableColumn id="15" xr3:uid="{397ED901-BCF1-4A6D-8020-AC9BB9FA2F86}" name="Visita" dataDxfId="29"/>
    <tableColumn id="16" xr3:uid="{33126F2B-7013-406B-81E6-99B283E875AC}" name="Conexión fácil" dataDxfId="28"/>
    <tableColumn id="17" xr3:uid="{1789ABEC-92D0-44F7-BAA0-A783CD70E6AC}" name="Mensajero" dataDxfId="27"/>
    <tableColumn id="18" xr3:uid="{7593B803-24D5-4987-92D2-9BC4685CA6CB}" name="Facebook" dataDxfId="26"/>
    <tableColumn id="19" xr3:uid="{CECFEBF2-16FC-458C-9C6D-BA26F4480D70}" name="Youtube" dataDxfId="25"/>
    <tableColumn id="20" xr3:uid="{469A1EDE-23F7-457C-A133-288824A105C2}" name="Maps" dataDxfId="24"/>
    <tableColumn id="21" xr3:uid="{FFB40B34-3EB5-4725-B5EF-04A4669CA576}" name="Navegador" dataDxfId="23"/>
    <tableColumn id="22" xr3:uid="{54CF9D72-D01E-487B-97BE-1D9BCC5C40B8}" name="Nav Constante" dataDxfId="22"/>
    <tableColumn id="31" xr3:uid="{D666AE95-47D9-4F49-96E9-AFFF60192CDD}" name="Buen ancho de banda" dataDxfId="21"/>
    <tableColumn id="23" xr3:uid="{C5E87780-BCA4-4F2D-BC93-0C48988AF343}" name="Bajada" dataDxfId="20"/>
    <tableColumn id="24" xr3:uid="{EBA0A6C5-7C19-4301-A2AE-612552F69134}" name="Subida" dataDxfId="19"/>
    <tableColumn id="25" xr3:uid="{27F5E0A4-08F7-4662-BA11-2E0877830F98}" name="Observaciones" dataDxfId="18"/>
    <tableColumn id="26" xr3:uid="{C6C46F3E-50B2-46D8-B0D8-A615ADFB2806}" name="Supervisor" dataDxfId="17"/>
    <tableColumn id="27" xr3:uid="{07FC9B20-916D-4859-BBC9-D11ACD7E0D44}" name="Calificación" dataDxfId="16">
      <calculatedColumnFormula>COUNTIF(S2:Z2, "si")</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1BA2-B9E3-4704-B72C-74AC369AEF28}">
  <sheetPr codeName="Hoja3"/>
  <dimension ref="A1:AC418"/>
  <sheetViews>
    <sheetView topLeftCell="H1" workbookViewId="0">
      <selection activeCell="K4" sqref="K4"/>
    </sheetView>
  </sheetViews>
  <sheetFormatPr baseColWidth="10" defaultRowHeight="14.25" x14ac:dyDescent="0.2"/>
  <cols>
    <col min="1" max="1" width="16.19921875" customWidth="1"/>
    <col min="2" max="2" width="6.296875" customWidth="1"/>
    <col min="3" max="3" width="6.296875" style="45" customWidth="1"/>
    <col min="4" max="4" width="6" style="45" customWidth="1"/>
    <col min="5" max="7" width="7.19921875" style="45" bestFit="1" customWidth="1"/>
    <col min="8" max="8" width="6.69921875" style="45" bestFit="1" customWidth="1"/>
    <col min="9" max="9" width="4.19921875" style="45" bestFit="1" customWidth="1"/>
    <col min="10" max="11" width="8.296875" bestFit="1" customWidth="1"/>
    <col min="12" max="21" width="4.796875" customWidth="1"/>
    <col min="22" max="24" width="5.8984375" style="100" customWidth="1"/>
    <col min="25" max="25" width="9.69921875" style="100" customWidth="1"/>
    <col min="26" max="26" width="2" customWidth="1"/>
    <col min="27" max="27" width="5.8984375" bestFit="1" customWidth="1"/>
    <col min="28" max="28" width="9.09765625" bestFit="1" customWidth="1"/>
    <col min="29" max="29" width="6" bestFit="1" customWidth="1"/>
    <col min="30" max="124" width="4.796875" customWidth="1"/>
  </cols>
  <sheetData>
    <row r="1" spans="1:29" ht="15" thickBot="1" x14ac:dyDescent="0.25"/>
    <row r="2" spans="1:29" ht="21.75" thickBot="1" x14ac:dyDescent="0.4">
      <c r="A2" s="137" t="s">
        <v>3065</v>
      </c>
      <c r="B2" s="138"/>
      <c r="C2" s="138"/>
      <c r="D2" s="138"/>
      <c r="E2" s="138"/>
      <c r="F2" s="138"/>
      <c r="G2" s="138"/>
      <c r="H2" s="138"/>
      <c r="I2" s="139"/>
      <c r="J2" s="133" t="s">
        <v>3097</v>
      </c>
      <c r="K2" s="134"/>
      <c r="T2" s="68"/>
      <c r="U2" s="68"/>
      <c r="V2" s="110" t="s">
        <v>942</v>
      </c>
      <c r="W2" s="111" t="s">
        <v>3084</v>
      </c>
      <c r="X2" s="111" t="s">
        <v>3085</v>
      </c>
      <c r="Y2" s="112" t="s">
        <v>3086</v>
      </c>
      <c r="AA2" s="113" t="s">
        <v>3090</v>
      </c>
      <c r="AB2" s="113" t="s">
        <v>3091</v>
      </c>
      <c r="AC2" s="113" t="s">
        <v>3092</v>
      </c>
    </row>
    <row r="3" spans="1:29" ht="16.5" thickBot="1" x14ac:dyDescent="0.3">
      <c r="A3" s="135" t="s">
        <v>0</v>
      </c>
      <c r="B3" s="136"/>
      <c r="C3" s="116" t="s">
        <v>3035</v>
      </c>
      <c r="D3" s="116" t="s">
        <v>3036</v>
      </c>
      <c r="E3" s="116" t="s">
        <v>3037</v>
      </c>
      <c r="F3" s="116" t="s">
        <v>3038</v>
      </c>
      <c r="G3" s="116" t="s">
        <v>3039</v>
      </c>
      <c r="H3" s="117" t="s">
        <v>3040</v>
      </c>
      <c r="I3" s="118" t="s">
        <v>3064</v>
      </c>
      <c r="J3" s="119" t="s">
        <v>3098</v>
      </c>
      <c r="K3" s="120" t="s">
        <v>3099</v>
      </c>
      <c r="T3" s="68"/>
      <c r="U3" s="68"/>
      <c r="V3" s="101">
        <v>1</v>
      </c>
      <c r="W3" s="102">
        <f>VLOOKUP(V3,Tabla14[],31,0)</f>
        <v>8</v>
      </c>
      <c r="X3" s="102">
        <f>VLOOKUP(V3,Tabla1[],31,0)</f>
        <v>8</v>
      </c>
      <c r="Y3" s="103" t="str">
        <f>IF(X3&gt;W3,"Mejoría",IF(X3&lt;W3,"Pérdida","Se mantiene"))</f>
        <v>Se mantiene</v>
      </c>
      <c r="AA3" s="114">
        <f>COUNTIF(Y:Y,AA2)</f>
        <v>61</v>
      </c>
      <c r="AB3" s="114">
        <f>COUNTIF(Y:Y,AB2)</f>
        <v>114</v>
      </c>
      <c r="AC3" s="114">
        <f>COUNTIF(Y:Y,AC2)</f>
        <v>240</v>
      </c>
    </row>
    <row r="4" spans="1:29" ht="15.75" x14ac:dyDescent="0.25">
      <c r="A4" s="140" t="s">
        <v>7</v>
      </c>
      <c r="B4" s="141"/>
      <c r="C4" s="75">
        <f>COUNTIFS('BD1'!C:C,Estadísticas!A4,'BD1'!H:H,Estadísticas!$C$3,'BD1'!K:K,"ok")</f>
        <v>4</v>
      </c>
      <c r="D4" s="76">
        <f>COUNTIFS('BD1'!C:C,Estadísticas!A4,'BD1'!H:H,Estadísticas!$D$3,'BD1'!K:K,"ok")</f>
        <v>8</v>
      </c>
      <c r="E4" s="76">
        <f>COUNTIFS('BD1'!C:C,Estadísticas!A4,'BD1'!H:H,Estadísticas!$E$3,'BD1'!K:K,"ok")</f>
        <v>13</v>
      </c>
      <c r="F4" s="76">
        <f>COUNTIFS('BD1'!C:C,Estadísticas!A4,'BD1'!H:H,Estadísticas!$F$3,'BD1'!K:K,"ok")</f>
        <v>28</v>
      </c>
      <c r="G4" s="76">
        <f>COUNTIFS('BD1'!C:C,Estadísticas!A4,'BD1'!H:H,Estadísticas!$G$3,'BD1'!K:K,"ok")</f>
        <v>0</v>
      </c>
      <c r="H4" s="77">
        <f>COUNTIFS('BD1'!C:C,Estadísticas!A4,'BD1'!H:H,Estadísticas!$H$3,'BD1'!K:K,"ok")</f>
        <v>10</v>
      </c>
      <c r="I4" s="79">
        <f>SUM(C4:H4)</f>
        <v>63</v>
      </c>
      <c r="J4" s="79">
        <f>SUM(COUNTIFS('BD1'!C:C, Estadísticas!A4, 'BD1'!AE:AE,"7"),COUNTIFS('BD1'!C:C, Estadísticas!A4, 'BD1'!AE:AE,"6"),COUNTIFS('BD1'!C:C, Estadísticas!A4, 'BD1'!AE:AE,"5"),COUNTIFS('BD1'!C:C, Estadísticas!A4, 'BD1'!AE:AE,"4"),COUNTIFS('BD1'!C:C, Estadísticas!A4, 'BD1'!AE:AE,"3"),COUNTIFS('BD1'!C:C, Estadísticas!A4, 'BD1'!AE:AE,"2"),COUNTIFS('BD1'!C:C, Estadísticas!A4, 'BD1'!AE:AE,"1"),COUNTIFS('BD1'!C:C, Estadísticas!A4, 'BD1'!AE:AE,"0"))</f>
        <v>8</v>
      </c>
      <c r="K4" s="79">
        <f>SUM(COUNTIFS('BD2'!C:C, Estadísticas!A4, 'BD2'!AE:AE,"7"),COUNTIFS('BD2'!C:C, Estadísticas!A4, 'BD2'!AE:AE,"6"),COUNTIFS('BD2'!C:C, Estadísticas!A4, 'BD2'!AE:AE,"5"),COUNTIFS('BD2'!C:C, Estadísticas!A4, 'BD2'!AE:AE,"4"),COUNTIFS('BD2'!C:C, Estadísticas!A4, 'BD2'!AE:AE,"3"),COUNTIFS('BD2'!C:C, Estadísticas!A4, 'BD2'!AE:AE,"2"),COUNTIFS('BD2'!C:C, Estadísticas!A4, 'BD2'!AE:AE,"1"),COUNTIFS('BD2'!C:C, Estadísticas!A4, 'BD2'!AE:AE,"0"))</f>
        <v>61</v>
      </c>
      <c r="T4" s="68"/>
      <c r="U4" s="68"/>
      <c r="V4" s="104">
        <v>2</v>
      </c>
      <c r="W4" s="105">
        <f>VLOOKUP(V4,Tabla14[],31,0)</f>
        <v>8</v>
      </c>
      <c r="X4" s="105">
        <f>VLOOKUP(V4,Tabla1[],31,0)</f>
        <v>7</v>
      </c>
      <c r="Y4" s="106" t="str">
        <f t="shared" ref="Y4:Y67" si="0">IF(X4&gt;W4,"Mejoría",IF(X4&lt;W4,"Pérdida","Se mantiene"))</f>
        <v>Pérdida</v>
      </c>
    </row>
    <row r="5" spans="1:29" ht="15.75" x14ac:dyDescent="0.25">
      <c r="A5" s="126" t="s">
        <v>11</v>
      </c>
      <c r="B5" s="127"/>
      <c r="C5" s="78">
        <f>COUNTIFS('BD1'!C:C,Estadísticas!A5,'BD1'!H:H,Estadísticas!$C$3,'BD1'!K:K,"ok")</f>
        <v>15</v>
      </c>
      <c r="D5" s="73">
        <f>COUNTIFS('BD1'!C:C,Estadísticas!A5,'BD1'!H:H,Estadísticas!$D$3,'BD1'!K:K,"ok")</f>
        <v>3</v>
      </c>
      <c r="E5" s="73">
        <f>COUNTIFS('BD1'!C:C,Estadísticas!A5,'BD1'!H:H,Estadísticas!$E$3,'BD1'!K:K,"ok")</f>
        <v>7</v>
      </c>
      <c r="F5" s="73">
        <f>COUNTIFS('BD1'!C:C,Estadísticas!A5,'BD1'!H:H,Estadísticas!$F$3,'BD1'!K:K,"ok")</f>
        <v>5</v>
      </c>
      <c r="G5" s="73">
        <f>COUNTIFS('BD1'!C:C,Estadísticas!A5,'BD1'!H:H,Estadísticas!$G$3,'BD1'!K:K,"ok")</f>
        <v>0</v>
      </c>
      <c r="H5" s="74">
        <f>COUNTIFS('BD1'!C:C,Estadísticas!A5,'BD1'!H:H,Estadísticas!$H$3,'BD1'!K:K,"ok")</f>
        <v>4</v>
      </c>
      <c r="I5" s="80">
        <f t="shared" ref="I5:I19" si="1">SUM(C5:H5)</f>
        <v>34</v>
      </c>
      <c r="J5" s="80">
        <f>SUM(COUNTIFS('BD1'!C:C, Estadísticas!A5, 'BD1'!AE:AE,"7"),COUNTIFS('BD1'!C:C, Estadísticas!A5, 'BD1'!AE:AE,"6"),COUNTIFS('BD1'!C:C, Estadísticas!A5, 'BD1'!AE:AE,"5"),COUNTIFS('BD1'!C:C, Estadísticas!A5, 'BD1'!AE:AE,"4"),COUNTIFS('BD1'!C:C, Estadísticas!A5, 'BD1'!AE:AE,"3"),COUNTIFS('BD1'!C:C, Estadísticas!A5, 'BD1'!AE:AE,"2"),COUNTIFS('BD1'!C:C, Estadísticas!A5, 'BD1'!AE:AE,"1"),COUNTIFS('BD1'!C:C, Estadísticas!A5, 'BD1'!AE:AE,"0"))</f>
        <v>4</v>
      </c>
      <c r="K5" s="80">
        <f>SUM(COUNTIFS('BD2'!C:C, Estadísticas!A5, 'BD2'!AE:AE,"7"),COUNTIFS('BD2'!C:C, Estadísticas!A5, 'BD2'!AE:AE,"6"),COUNTIFS('BD2'!C:C, Estadísticas!A5, 'BD2'!AE:AE,"5"),COUNTIFS('BD2'!C:C, Estadísticas!A5, 'BD2'!AE:AE,"4"),COUNTIFS('BD2'!C:C, Estadísticas!A5, 'BD2'!AE:AE,"3"),COUNTIFS('BD2'!C:C, Estadísticas!A5, 'BD2'!AE:AE,"2"),COUNTIFS('BD2'!C:C, Estadísticas!A5, 'BD2'!AE:AE,"1"),COUNTIFS('BD2'!C:C, Estadísticas!A5, 'BD2'!AE:AE,"0"))</f>
        <v>24</v>
      </c>
      <c r="L5" s="68"/>
      <c r="M5" s="68"/>
      <c r="N5" s="68"/>
      <c r="O5" s="68"/>
      <c r="P5" s="68"/>
      <c r="Q5" s="68"/>
      <c r="R5" s="68"/>
      <c r="S5" s="68"/>
      <c r="T5" s="68"/>
      <c r="U5" s="68"/>
      <c r="V5" s="101">
        <v>3</v>
      </c>
      <c r="W5" s="102">
        <f>VLOOKUP(V5,Tabla14[],31,0)</f>
        <v>8</v>
      </c>
      <c r="X5" s="102">
        <f>VLOOKUP(V5,Tabla1[],31,0)</f>
        <v>0</v>
      </c>
      <c r="Y5" s="103" t="str">
        <f t="shared" si="0"/>
        <v>Pérdida</v>
      </c>
    </row>
    <row r="6" spans="1:29" ht="15.75" x14ac:dyDescent="0.25">
      <c r="A6" s="124" t="s">
        <v>426</v>
      </c>
      <c r="B6" s="125"/>
      <c r="C6" s="78">
        <f>COUNTIFS('BD1'!C:C,Estadísticas!A6,'BD1'!H:H,Estadísticas!$C$3,'BD1'!K:K,"ok")</f>
        <v>1</v>
      </c>
      <c r="D6" s="73">
        <f>COUNTIFS('BD1'!C:C,Estadísticas!A6,'BD1'!H:H,Estadísticas!$D$3,'BD1'!K:K,"ok")</f>
        <v>0</v>
      </c>
      <c r="E6" s="73">
        <f>COUNTIFS('BD1'!C:C,Estadísticas!A6,'BD1'!H:H,Estadísticas!$E$3,'BD1'!K:K,"ok")</f>
        <v>1</v>
      </c>
      <c r="F6" s="73">
        <f>COUNTIFS('BD1'!C:C,Estadísticas!A6,'BD1'!H:H,Estadísticas!$F$3,'BD1'!K:K,"ok")</f>
        <v>0</v>
      </c>
      <c r="G6" s="73">
        <f>COUNTIFS('BD1'!C:C,Estadísticas!A6,'BD1'!H:H,Estadísticas!$G$3,'BD1'!K:K,"ok")</f>
        <v>0</v>
      </c>
      <c r="H6" s="74">
        <f>COUNTIFS('BD1'!C:C,Estadísticas!A6,'BD1'!H:H,Estadísticas!$H$3,'BD1'!K:K,"ok")</f>
        <v>1</v>
      </c>
      <c r="I6" s="80">
        <f t="shared" si="1"/>
        <v>3</v>
      </c>
      <c r="J6" s="80">
        <f>SUM(COUNTIFS('BD1'!C:C, Estadísticas!A6, 'BD1'!AE:AE,"7"),COUNTIFS('BD1'!C:C, Estadísticas!A6, 'BD1'!AE:AE,"6"),COUNTIFS('BD1'!C:C, Estadísticas!A6, 'BD1'!AE:AE,"5"),COUNTIFS('BD1'!C:C, Estadísticas!A6, 'BD1'!AE:AE,"4"),COUNTIFS('BD1'!C:C, Estadísticas!A6, 'BD1'!AE:AE,"3"),COUNTIFS('BD1'!C:C, Estadísticas!A6, 'BD1'!AE:AE,"2"),COUNTIFS('BD1'!C:C, Estadísticas!A6, 'BD1'!AE:AE,"1"),COUNTIFS('BD1'!C:C, Estadísticas!A6, 'BD1'!AE:AE,"0"))</f>
        <v>1</v>
      </c>
      <c r="K6" s="80">
        <f>SUM(COUNTIFS('BD2'!C:C, Estadísticas!A6, 'BD2'!AE:AE,"7"),COUNTIFS('BD2'!C:C, Estadísticas!A6, 'BD2'!AE:AE,"6"),COUNTIFS('BD2'!C:C, Estadísticas!A6, 'BD2'!AE:AE,"5"),COUNTIFS('BD2'!C:C, Estadísticas!A6, 'BD2'!AE:AE,"4"),COUNTIFS('BD2'!C:C, Estadísticas!A6, 'BD2'!AE:AE,"3"),COUNTIFS('BD2'!C:C, Estadísticas!A6, 'BD2'!AE:AE,"2"),COUNTIFS('BD2'!C:C, Estadísticas!A6, 'BD2'!AE:AE,"1"),COUNTIFS('BD2'!C:C, Estadísticas!A6, 'BD2'!AE:AE,"0"))</f>
        <v>2</v>
      </c>
      <c r="L6" s="68"/>
      <c r="M6" s="68"/>
      <c r="N6" s="68"/>
      <c r="O6" s="68"/>
      <c r="P6" s="68"/>
      <c r="Q6" s="68"/>
      <c r="R6" s="68"/>
      <c r="S6" s="68"/>
      <c r="T6" s="68"/>
      <c r="U6" s="68"/>
      <c r="V6" s="104">
        <v>4</v>
      </c>
      <c r="W6" s="105">
        <f>VLOOKUP(V6,Tabla14[],31,0)</f>
        <v>8</v>
      </c>
      <c r="X6" s="105">
        <f>VLOOKUP(V6,Tabla1[],31,0)</f>
        <v>8</v>
      </c>
      <c r="Y6" s="106" t="str">
        <f t="shared" si="0"/>
        <v>Se mantiene</v>
      </c>
    </row>
    <row r="7" spans="1:29" ht="15.75" x14ac:dyDescent="0.25">
      <c r="A7" s="126" t="s">
        <v>18</v>
      </c>
      <c r="B7" s="127"/>
      <c r="C7" s="78">
        <f>COUNTIFS('BD1'!C:C,Estadísticas!A7,'BD1'!H:H,Estadísticas!$C$3,'BD1'!K:K,"ok")</f>
        <v>1</v>
      </c>
      <c r="D7" s="73">
        <f>COUNTIFS('BD1'!C:C,Estadísticas!A7,'BD1'!H:H,Estadísticas!$D$3,'BD1'!K:K,"ok")</f>
        <v>0</v>
      </c>
      <c r="E7" s="73">
        <f>COUNTIFS('BD1'!C:C,Estadísticas!A7,'BD1'!H:H,Estadísticas!$E$3,'BD1'!K:K,"ok")</f>
        <v>1</v>
      </c>
      <c r="F7" s="73">
        <f>COUNTIFS('BD1'!C:C,Estadísticas!A7,'BD1'!H:H,Estadísticas!$F$3,'BD1'!K:K,"ok")</f>
        <v>0</v>
      </c>
      <c r="G7" s="73">
        <f>COUNTIFS('BD1'!C:C,Estadísticas!A7,'BD1'!H:H,Estadísticas!$G$3,'BD1'!K:K,"ok")</f>
        <v>0</v>
      </c>
      <c r="H7" s="74">
        <f>COUNTIFS('BD1'!C:C,Estadísticas!A7,'BD1'!H:H,Estadísticas!$H$3,'BD1'!K:K,"ok")</f>
        <v>1</v>
      </c>
      <c r="I7" s="80">
        <f t="shared" si="1"/>
        <v>3</v>
      </c>
      <c r="J7" s="80">
        <f>SUM(COUNTIFS('BD1'!C:C, Estadísticas!A7, 'BD1'!AE:AE,"7"),COUNTIFS('BD1'!C:C, Estadísticas!A7, 'BD1'!AE:AE,"6"),COUNTIFS('BD1'!C:C, Estadísticas!A7, 'BD1'!AE:AE,"5"),COUNTIFS('BD1'!C:C, Estadísticas!A7, 'BD1'!AE:AE,"4"),COUNTIFS('BD1'!C:C, Estadísticas!A7, 'BD1'!AE:AE,"3"),COUNTIFS('BD1'!C:C, Estadísticas!A7, 'BD1'!AE:AE,"2"),COUNTIFS('BD1'!C:C, Estadísticas!A7, 'BD1'!AE:AE,"1"),COUNTIFS('BD1'!C:C, Estadísticas!A7, 'BD1'!AE:AE,"0"))</f>
        <v>1</v>
      </c>
      <c r="K7" s="80">
        <f>SUM(COUNTIFS('BD2'!C:C, Estadísticas!A7, 'BD2'!AE:AE,"7"),COUNTIFS('BD2'!C:C, Estadísticas!A7, 'BD2'!AE:AE,"6"),COUNTIFS('BD2'!C:C, Estadísticas!A7, 'BD2'!AE:AE,"5"),COUNTIFS('BD2'!C:C, Estadísticas!A7, 'BD2'!AE:AE,"4"),COUNTIFS('BD2'!C:C, Estadísticas!A7, 'BD2'!AE:AE,"3"),COUNTIFS('BD2'!C:C, Estadísticas!A7, 'BD2'!AE:AE,"2"),COUNTIFS('BD2'!C:C, Estadísticas!A7, 'BD2'!AE:AE,"1"),COUNTIFS('BD2'!C:C, Estadísticas!A7, 'BD2'!AE:AE,"0"))</f>
        <v>2</v>
      </c>
      <c r="L7" s="68"/>
      <c r="M7" s="68"/>
      <c r="N7" s="68"/>
      <c r="O7" s="68"/>
      <c r="P7" s="68"/>
      <c r="Q7" s="68"/>
      <c r="R7" s="68"/>
      <c r="S7" s="68"/>
      <c r="T7" s="68"/>
      <c r="U7" s="68"/>
      <c r="V7" s="101">
        <v>5</v>
      </c>
      <c r="W7" s="102">
        <f>VLOOKUP(V7,Tabla14[],31,0)</f>
        <v>8</v>
      </c>
      <c r="X7" s="102">
        <f>VLOOKUP(V7,Tabla1[],31,0)</f>
        <v>8</v>
      </c>
      <c r="Y7" s="103" t="str">
        <f t="shared" si="0"/>
        <v>Se mantiene</v>
      </c>
    </row>
    <row r="8" spans="1:29" ht="15.75" x14ac:dyDescent="0.25">
      <c r="A8" s="124" t="s">
        <v>429</v>
      </c>
      <c r="B8" s="125"/>
      <c r="C8" s="78">
        <f>COUNTIFS('BD1'!C:C,Estadísticas!A8,'BD1'!H:H,Estadísticas!$C$3,'BD1'!K:K,"ok")</f>
        <v>153</v>
      </c>
      <c r="D8" s="73">
        <f>COUNTIFS('BD1'!C:C,Estadísticas!A8,'BD1'!H:H,Estadísticas!$D$3,'BD1'!K:K,"ok")</f>
        <v>0</v>
      </c>
      <c r="E8" s="73">
        <f>COUNTIFS('BD1'!C:C,Estadísticas!A8,'BD1'!H:H,Estadísticas!$E$3,'BD1'!K:K,"ok")</f>
        <v>10</v>
      </c>
      <c r="F8" s="73">
        <f>COUNTIFS('BD1'!C:C,Estadísticas!A8,'BD1'!H:H,Estadísticas!$F$3,'BD1'!K:K,"ok")</f>
        <v>12</v>
      </c>
      <c r="G8" s="73">
        <f>COUNTIFS('BD1'!C:C,Estadísticas!A8,'BD1'!H:H,Estadísticas!$G$3,'BD1'!K:K,"ok")</f>
        <v>13</v>
      </c>
      <c r="H8" s="74">
        <f>COUNTIFS('BD1'!C:C,Estadísticas!A8,'BD1'!H:H,Estadísticas!$H$3,'BD1'!K:K,"ok")</f>
        <v>4</v>
      </c>
      <c r="I8" s="80">
        <f t="shared" si="1"/>
        <v>192</v>
      </c>
      <c r="J8" s="80">
        <f>SUM(COUNTIFS('BD1'!C:C, Estadísticas!A8, 'BD1'!AE:AE,"7"),COUNTIFS('BD1'!C:C, Estadísticas!A8, 'BD1'!AE:AE,"6"),COUNTIFS('BD1'!C:C, Estadísticas!A8, 'BD1'!AE:AE,"5"),COUNTIFS('BD1'!C:C, Estadísticas!A8, 'BD1'!AE:AE,"4"),COUNTIFS('BD1'!C:C, Estadísticas!A8, 'BD1'!AE:AE,"3"),COUNTIFS('BD1'!C:C, Estadísticas!A8, 'BD1'!AE:AE,"2"),COUNTIFS('BD1'!C:C, Estadísticas!A8, 'BD1'!AE:AE,"1"),COUNTIFS('BD1'!C:C, Estadísticas!A8, 'BD1'!AE:AE,"0"))</f>
        <v>65</v>
      </c>
      <c r="K8" s="80">
        <f>SUM(COUNTIFS('BD2'!C:C, Estadísticas!A8, 'BD2'!AE:AE,"7"),COUNTIFS('BD2'!C:C, Estadísticas!A8, 'BD2'!AE:AE,"6"),COUNTIFS('BD2'!C:C, Estadísticas!A8, 'BD2'!AE:AE,"5"),COUNTIFS('BD2'!C:C, Estadísticas!A8, 'BD2'!AE:AE,"4"),COUNTIFS('BD2'!C:C, Estadísticas!A8, 'BD2'!AE:AE,"3"),COUNTIFS('BD2'!C:C, Estadísticas!A8, 'BD2'!AE:AE,"2"),COUNTIFS('BD2'!C:C, Estadísticas!A8, 'BD2'!AE:AE,"1"),COUNTIFS('BD2'!C:C, Estadísticas!A8, 'BD2'!AE:AE,"0"))</f>
        <v>135</v>
      </c>
      <c r="L8" s="68"/>
      <c r="M8" s="68"/>
      <c r="N8" s="68"/>
      <c r="O8" s="68"/>
      <c r="P8" s="68"/>
      <c r="Q8" s="68"/>
      <c r="R8" s="68"/>
      <c r="S8" s="68"/>
      <c r="T8" s="68"/>
      <c r="U8" s="68"/>
      <c r="V8" s="104">
        <v>6</v>
      </c>
      <c r="W8" s="105">
        <f>VLOOKUP(V8,Tabla14[],31,0)</f>
        <v>8</v>
      </c>
      <c r="X8" s="105">
        <f>VLOOKUP(V8,Tabla1[],31,0)</f>
        <v>8</v>
      </c>
      <c r="Y8" s="106" t="str">
        <f t="shared" si="0"/>
        <v>Se mantiene</v>
      </c>
    </row>
    <row r="9" spans="1:29" ht="15.75" x14ac:dyDescent="0.25">
      <c r="A9" s="126" t="s">
        <v>14</v>
      </c>
      <c r="B9" s="127"/>
      <c r="C9" s="78">
        <f>COUNTIFS('BD1'!C:C,Estadísticas!A9,'BD1'!H:H,Estadísticas!$C$3,'BD1'!K:K,"ok")</f>
        <v>10</v>
      </c>
      <c r="D9" s="73">
        <f>COUNTIFS('BD1'!C:C,Estadísticas!A9,'BD1'!H:H,Estadísticas!$D$3,'BD1'!K:K,"ok")</f>
        <v>6</v>
      </c>
      <c r="E9" s="73">
        <f>COUNTIFS('BD1'!C:C,Estadísticas!A9,'BD1'!H:H,Estadísticas!$E$3,'BD1'!K:K,"ok")</f>
        <v>11</v>
      </c>
      <c r="F9" s="73">
        <f>COUNTIFS('BD1'!C:C,Estadísticas!A9,'BD1'!H:H,Estadísticas!$F$3,'BD1'!K:K,"ok")</f>
        <v>4</v>
      </c>
      <c r="G9" s="73">
        <f>COUNTIFS('BD1'!C:C,Estadísticas!A9,'BD1'!H:H,Estadísticas!$G$3,'BD1'!K:K,"ok")</f>
        <v>3</v>
      </c>
      <c r="H9" s="74">
        <f>COUNTIFS('BD1'!C:C,Estadísticas!A9,'BD1'!H:H,Estadísticas!$H$3,'BD1'!K:K,"ok")</f>
        <v>4</v>
      </c>
      <c r="I9" s="80">
        <f t="shared" si="1"/>
        <v>38</v>
      </c>
      <c r="J9" s="80">
        <f>SUM(COUNTIFS('BD1'!C:C, Estadísticas!A9, 'BD1'!AE:AE,"7"),COUNTIFS('BD1'!C:C, Estadísticas!A9, 'BD1'!AE:AE,"6"),COUNTIFS('BD1'!C:C, Estadísticas!A9, 'BD1'!AE:AE,"5"),COUNTIFS('BD1'!C:C, Estadísticas!A9, 'BD1'!AE:AE,"4"),COUNTIFS('BD1'!C:C, Estadísticas!A9, 'BD1'!AE:AE,"3"),COUNTIFS('BD1'!C:C, Estadísticas!A9, 'BD1'!AE:AE,"2"),COUNTIFS('BD1'!C:C, Estadísticas!A9, 'BD1'!AE:AE,"1"),COUNTIFS('BD1'!C:C, Estadísticas!A9, 'BD1'!AE:AE,"0"))</f>
        <v>17</v>
      </c>
      <c r="K9" s="80">
        <f>SUM(COUNTIFS('BD2'!C:C, Estadísticas!A9, 'BD2'!AE:AE,"7"),COUNTIFS('BD2'!C:C, Estadísticas!A9, 'BD2'!AE:AE,"6"),COUNTIFS('BD2'!C:C, Estadísticas!A9, 'BD2'!AE:AE,"5"),COUNTIFS('BD2'!C:C, Estadísticas!A9, 'BD2'!AE:AE,"4"),COUNTIFS('BD2'!C:C, Estadísticas!A9, 'BD2'!AE:AE,"3"),COUNTIFS('BD2'!C:C, Estadísticas!A9, 'BD2'!AE:AE,"2"),COUNTIFS('BD2'!C:C, Estadísticas!A9, 'BD2'!AE:AE,"1"),COUNTIFS('BD2'!C:C, Estadísticas!A9, 'BD2'!AE:AE,"0"))</f>
        <v>37</v>
      </c>
      <c r="L9" s="68"/>
      <c r="M9" s="68"/>
      <c r="N9" s="68"/>
      <c r="O9" s="68"/>
      <c r="P9" s="68"/>
      <c r="Q9" s="68"/>
      <c r="R9" s="68"/>
      <c r="S9" s="68"/>
      <c r="T9" s="68"/>
      <c r="U9" s="68"/>
      <c r="V9" s="101">
        <v>7</v>
      </c>
      <c r="W9" s="102">
        <f>VLOOKUP(V9,Tabla14[],31,0)</f>
        <v>8</v>
      </c>
      <c r="X9" s="102">
        <f>VLOOKUP(V9,Tabla1[],31,0)</f>
        <v>7</v>
      </c>
      <c r="Y9" s="103" t="str">
        <f t="shared" si="0"/>
        <v>Pérdida</v>
      </c>
    </row>
    <row r="10" spans="1:29" ht="15.75" x14ac:dyDescent="0.25">
      <c r="A10" s="124" t="s">
        <v>87</v>
      </c>
      <c r="B10" s="125"/>
      <c r="C10" s="78">
        <f>COUNTIFS('BD1'!C:C,Estadísticas!A10,'BD1'!H:H,Estadísticas!$C$3,'BD1'!K:K,"ok")</f>
        <v>28</v>
      </c>
      <c r="D10" s="73">
        <f>COUNTIFS('BD1'!C:C,Estadísticas!A10,'BD1'!H:H,Estadísticas!$D$3,'BD1'!K:K,"ok")</f>
        <v>0</v>
      </c>
      <c r="E10" s="73">
        <f>COUNTIFS('BD1'!C:C,Estadísticas!A10,'BD1'!H:H,Estadísticas!$E$3,'BD1'!K:K,"ok")</f>
        <v>7</v>
      </c>
      <c r="F10" s="73">
        <f>COUNTIFS('BD1'!C:C,Estadísticas!A10,'BD1'!H:H,Estadísticas!$F$3,'BD1'!K:K,"ok")</f>
        <v>4</v>
      </c>
      <c r="G10" s="73">
        <f>COUNTIFS('BD1'!C:C,Estadísticas!A10,'BD1'!H:H,Estadísticas!$G$3,'BD1'!K:K,"ok")</f>
        <v>2</v>
      </c>
      <c r="H10" s="74">
        <f>COUNTIFS('BD1'!C:C,Estadísticas!A10,'BD1'!H:H,Estadísticas!$H$3,'BD1'!K:K,"ok")</f>
        <v>0</v>
      </c>
      <c r="I10" s="80">
        <f t="shared" si="1"/>
        <v>41</v>
      </c>
      <c r="J10" s="80">
        <f>SUM(COUNTIFS('BD1'!C:C, Estadísticas!A10, 'BD1'!AE:AE,"7"),COUNTIFS('BD1'!C:C, Estadísticas!A10, 'BD1'!AE:AE,"6"),COUNTIFS('BD1'!C:C, Estadísticas!A10, 'BD1'!AE:AE,"5"),COUNTIFS('BD1'!C:C, Estadísticas!A10, 'BD1'!AE:AE,"4"),COUNTIFS('BD1'!C:C, Estadísticas!A10, 'BD1'!AE:AE,"3"),COUNTIFS('BD1'!C:C, Estadísticas!A10, 'BD1'!AE:AE,"2"),COUNTIFS('BD1'!C:C, Estadísticas!A10, 'BD1'!AE:AE,"1"),COUNTIFS('BD1'!C:C, Estadísticas!A10, 'BD1'!AE:AE,"0"))</f>
        <v>8</v>
      </c>
      <c r="K10" s="80">
        <f>SUM(COUNTIFS('BD2'!C:C, Estadísticas!A10, 'BD2'!AE:AE,"7"),COUNTIFS('BD2'!C:C, Estadísticas!A10, 'BD2'!AE:AE,"6"),COUNTIFS('BD2'!C:C, Estadísticas!A10, 'BD2'!AE:AE,"5"),COUNTIFS('BD2'!C:C, Estadísticas!A10, 'BD2'!AE:AE,"4"),COUNTIFS('BD2'!C:C, Estadísticas!A10, 'BD2'!AE:AE,"3"),COUNTIFS('BD2'!C:C, Estadísticas!A10, 'BD2'!AE:AE,"2"),COUNTIFS('BD2'!C:C, Estadísticas!A10, 'BD2'!AE:AE,"1"),COUNTIFS('BD2'!C:C, Estadísticas!A10, 'BD2'!AE:AE,"0"))</f>
        <v>33</v>
      </c>
      <c r="L10" s="68"/>
      <c r="M10" s="68"/>
      <c r="N10" s="68"/>
      <c r="O10" s="68"/>
      <c r="P10" s="68"/>
      <c r="Q10" s="68"/>
      <c r="R10" s="68"/>
      <c r="S10" s="68"/>
      <c r="T10" s="68"/>
      <c r="U10" s="68"/>
      <c r="V10" s="104">
        <v>8</v>
      </c>
      <c r="W10" s="105">
        <f>VLOOKUP(V10,Tabla14[],31,0)</f>
        <v>8</v>
      </c>
      <c r="X10" s="105">
        <f>VLOOKUP(V10,Tabla1[],31,0)</f>
        <v>8</v>
      </c>
      <c r="Y10" s="106" t="str">
        <f t="shared" si="0"/>
        <v>Se mantiene</v>
      </c>
    </row>
    <row r="11" spans="1:29" ht="15.75" x14ac:dyDescent="0.25">
      <c r="A11" s="126" t="s">
        <v>350</v>
      </c>
      <c r="B11" s="127"/>
      <c r="C11" s="78">
        <f>COUNTIFS('BD1'!C:C,Estadísticas!A11,'BD1'!H:H,Estadísticas!$C$3,'BD1'!K:K,"ok")</f>
        <v>0</v>
      </c>
      <c r="D11" s="73">
        <f>COUNTIFS('BD1'!C:C,Estadísticas!A11,'BD1'!H:H,Estadísticas!$D$3,'BD1'!K:K,"ok")</f>
        <v>0</v>
      </c>
      <c r="E11" s="73">
        <f>COUNTIFS('BD1'!C:C,Estadísticas!A11,'BD1'!H:H,Estadísticas!$E$3,'BD1'!K:K,"ok")</f>
        <v>1</v>
      </c>
      <c r="F11" s="73">
        <f>COUNTIFS('BD1'!C:C,Estadísticas!A11,'BD1'!H:H,Estadísticas!$F$3,'BD1'!K:K,"ok")</f>
        <v>0</v>
      </c>
      <c r="G11" s="73">
        <f>COUNTIFS('BD1'!C:C,Estadísticas!A11,'BD1'!H:H,Estadísticas!$G$3,'BD1'!K:K,"ok")</f>
        <v>2</v>
      </c>
      <c r="H11" s="74">
        <f>COUNTIFS('BD1'!C:C,Estadísticas!A11,'BD1'!H:H,Estadísticas!$H$3,'BD1'!K:K,"ok")</f>
        <v>0</v>
      </c>
      <c r="I11" s="80">
        <f t="shared" si="1"/>
        <v>3</v>
      </c>
      <c r="J11" s="80">
        <f>SUM(COUNTIFS('BD1'!C:C, Estadísticas!A11, 'BD1'!AE:AE,"7"),COUNTIFS('BD1'!C:C, Estadísticas!A11, 'BD1'!AE:AE,"6"),COUNTIFS('BD1'!C:C, Estadísticas!A11, 'BD1'!AE:AE,"5"),COUNTIFS('BD1'!C:C, Estadísticas!A11, 'BD1'!AE:AE,"4"),COUNTIFS('BD1'!C:C, Estadísticas!A11, 'BD1'!AE:AE,"3"),COUNTIFS('BD1'!C:C, Estadísticas!A11, 'BD1'!AE:AE,"2"),COUNTIFS('BD1'!C:C, Estadísticas!A11, 'BD1'!AE:AE,"1"),COUNTIFS('BD1'!C:C, Estadísticas!A11, 'BD1'!AE:AE,"0"))</f>
        <v>2</v>
      </c>
      <c r="K11" s="80">
        <f>SUM(COUNTIFS('BD2'!C:C, Estadísticas!A11, 'BD2'!AE:AE,"7"),COUNTIFS('BD2'!C:C, Estadísticas!A11, 'BD2'!AE:AE,"6"),COUNTIFS('BD2'!C:C, Estadísticas!A11, 'BD2'!AE:AE,"5"),COUNTIFS('BD2'!C:C, Estadísticas!A11, 'BD2'!AE:AE,"4"),COUNTIFS('BD2'!C:C, Estadísticas!A11, 'BD2'!AE:AE,"3"),COUNTIFS('BD2'!C:C, Estadísticas!A11, 'BD2'!AE:AE,"2"),COUNTIFS('BD2'!C:C, Estadísticas!A11, 'BD2'!AE:AE,"1"),COUNTIFS('BD2'!C:C, Estadísticas!A11, 'BD2'!AE:AE,"0"))</f>
        <v>3</v>
      </c>
      <c r="L11" s="68"/>
      <c r="M11" s="68"/>
      <c r="N11" s="68"/>
      <c r="O11" s="68"/>
      <c r="P11" s="68"/>
      <c r="Q11" s="68"/>
      <c r="R11" s="68"/>
      <c r="S11" s="68"/>
      <c r="T11" s="68"/>
      <c r="U11" s="68"/>
      <c r="V11" s="101">
        <v>9</v>
      </c>
      <c r="W11" s="102">
        <f>VLOOKUP(V11,Tabla14[],31,0)</f>
        <v>7</v>
      </c>
      <c r="X11" s="102">
        <f>VLOOKUP(V11,Tabla1[],31,0)</f>
        <v>8</v>
      </c>
      <c r="Y11" s="103" t="str">
        <f t="shared" si="0"/>
        <v>Mejoría</v>
      </c>
    </row>
    <row r="12" spans="1:29" ht="15.75" x14ac:dyDescent="0.25">
      <c r="A12" s="124" t="s">
        <v>15</v>
      </c>
      <c r="B12" s="125"/>
      <c r="C12" s="78">
        <f>COUNTIFS('BD1'!C:C,Estadísticas!A12,'BD1'!H:H,Estadísticas!$C$3,'BD1'!K:K,"ok")</f>
        <v>0</v>
      </c>
      <c r="D12" s="73">
        <f>COUNTIFS('BD1'!C:C,Estadísticas!A12,'BD1'!H:H,Estadísticas!$D$3,'BD1'!K:K,"ok")</f>
        <v>5</v>
      </c>
      <c r="E12" s="73">
        <f>COUNTIFS('BD1'!C:C,Estadísticas!A12,'BD1'!H:H,Estadísticas!$E$3,'BD1'!K:K,"ok")</f>
        <v>0</v>
      </c>
      <c r="F12" s="73">
        <f>COUNTIFS('BD1'!C:C,Estadísticas!A12,'BD1'!H:H,Estadísticas!$F$3,'BD1'!K:K,"ok")</f>
        <v>0</v>
      </c>
      <c r="G12" s="73">
        <f>COUNTIFS('BD1'!C:C,Estadísticas!A12,'BD1'!H:H,Estadísticas!$G$3,'BD1'!K:K,"ok")</f>
        <v>0</v>
      </c>
      <c r="H12" s="74">
        <f>COUNTIFS('BD1'!C:C,Estadísticas!A12,'BD1'!H:H,Estadísticas!$H$3,'BD1'!K:K,"ok")</f>
        <v>0</v>
      </c>
      <c r="I12" s="80">
        <f t="shared" si="1"/>
        <v>5</v>
      </c>
      <c r="J12" s="80">
        <f>SUM(COUNTIFS('BD1'!C:C, Estadísticas!A12, 'BD1'!AE:AE,"7"),COUNTIFS('BD1'!C:C, Estadísticas!A12, 'BD1'!AE:AE,"6"),COUNTIFS('BD1'!C:C, Estadísticas!A12, 'BD1'!AE:AE,"5"),COUNTIFS('BD1'!C:C, Estadísticas!A12, 'BD1'!AE:AE,"4"),COUNTIFS('BD1'!C:C, Estadísticas!A12, 'BD1'!AE:AE,"3"),COUNTIFS('BD1'!C:C, Estadísticas!A12, 'BD1'!AE:AE,"2"),COUNTIFS('BD1'!C:C, Estadísticas!A12, 'BD1'!AE:AE,"1"),COUNTIFS('BD1'!C:C, Estadísticas!A12, 'BD1'!AE:AE,"0"))</f>
        <v>2</v>
      </c>
      <c r="K12" s="80">
        <f>SUM(COUNTIFS('BD2'!C:C, Estadísticas!A12, 'BD2'!AE:AE,"7"),COUNTIFS('BD2'!C:C, Estadísticas!A12, 'BD2'!AE:AE,"6"),COUNTIFS('BD2'!C:C, Estadísticas!A12, 'BD2'!AE:AE,"5"),COUNTIFS('BD2'!C:C, Estadísticas!A12, 'BD2'!AE:AE,"4"),COUNTIFS('BD2'!C:C, Estadísticas!A12, 'BD2'!AE:AE,"3"),COUNTIFS('BD2'!C:C, Estadísticas!A12, 'BD2'!AE:AE,"2"),COUNTIFS('BD2'!C:C, Estadísticas!A12, 'BD2'!AE:AE,"1"),COUNTIFS('BD2'!C:C, Estadísticas!A12, 'BD2'!AE:AE,"0"))</f>
        <v>5</v>
      </c>
      <c r="L12" s="68"/>
      <c r="M12" s="68"/>
      <c r="N12" s="68"/>
      <c r="O12" s="68"/>
      <c r="P12" s="68"/>
      <c r="Q12" s="68"/>
      <c r="R12" s="68"/>
      <c r="S12" s="68"/>
      <c r="T12" s="68"/>
      <c r="U12" s="68"/>
      <c r="V12" s="104">
        <v>10</v>
      </c>
      <c r="W12" s="105">
        <f>VLOOKUP(V12,Tabla14[],31,0)</f>
        <v>8</v>
      </c>
      <c r="X12" s="105">
        <f>VLOOKUP(V12,Tabla1[],31,0)</f>
        <v>8</v>
      </c>
      <c r="Y12" s="106" t="str">
        <f t="shared" si="0"/>
        <v>Se mantiene</v>
      </c>
    </row>
    <row r="13" spans="1:29" ht="15.75" x14ac:dyDescent="0.25">
      <c r="A13" s="126" t="s">
        <v>17</v>
      </c>
      <c r="B13" s="127"/>
      <c r="C13" s="78">
        <f>COUNTIFS('BD1'!C:C,Estadísticas!A13,'BD1'!H:H,Estadísticas!$C$3,'BD1'!K:K,"ok")</f>
        <v>0</v>
      </c>
      <c r="D13" s="73">
        <f>COUNTIFS('BD1'!C:C,Estadísticas!A13,'BD1'!H:H,Estadísticas!$D$3,'BD1'!K:K,"ok")</f>
        <v>9</v>
      </c>
      <c r="E13" s="73">
        <f>COUNTIFS('BD1'!C:C,Estadísticas!A13,'BD1'!H:H,Estadísticas!$E$3,'BD1'!K:K,"ok")</f>
        <v>0</v>
      </c>
      <c r="F13" s="73">
        <f>COUNTIFS('BD1'!C:C,Estadísticas!A13,'BD1'!H:H,Estadísticas!$F$3,'BD1'!K:K,"ok")</f>
        <v>0</v>
      </c>
      <c r="G13" s="73">
        <f>COUNTIFS('BD1'!C:C,Estadísticas!A13,'BD1'!H:H,Estadísticas!$G$3,'BD1'!K:K,"ok")</f>
        <v>0</v>
      </c>
      <c r="H13" s="74">
        <f>COUNTIFS('BD1'!C:C,Estadísticas!A13,'BD1'!H:H,Estadísticas!$H$3,'BD1'!K:K,"ok")</f>
        <v>0</v>
      </c>
      <c r="I13" s="80">
        <f t="shared" si="1"/>
        <v>9</v>
      </c>
      <c r="J13" s="80">
        <f>SUM(COUNTIFS('BD1'!C:C, Estadísticas!A13, 'BD1'!AE:AE,"7"),COUNTIFS('BD1'!C:C, Estadísticas!A13, 'BD1'!AE:AE,"6"),COUNTIFS('BD1'!C:C, Estadísticas!A13, 'BD1'!AE:AE,"5"),COUNTIFS('BD1'!C:C, Estadísticas!A13, 'BD1'!AE:AE,"4"),COUNTIFS('BD1'!C:C, Estadísticas!A13, 'BD1'!AE:AE,"3"),COUNTIFS('BD1'!C:C, Estadísticas!A13, 'BD1'!AE:AE,"2"),COUNTIFS('BD1'!C:C, Estadísticas!A13, 'BD1'!AE:AE,"1"),COUNTIFS('BD1'!C:C, Estadísticas!A13, 'BD1'!AE:AE,"0"))</f>
        <v>3</v>
      </c>
      <c r="K13" s="80">
        <f>SUM(COUNTIFS('BD2'!C:C, Estadísticas!A13, 'BD2'!AE:AE,"7"),COUNTIFS('BD2'!C:C, Estadísticas!A13, 'BD2'!AE:AE,"6"),COUNTIFS('BD2'!C:C, Estadísticas!A13, 'BD2'!AE:AE,"5"),COUNTIFS('BD2'!C:C, Estadísticas!A13, 'BD2'!AE:AE,"4"),COUNTIFS('BD2'!C:C, Estadísticas!A13, 'BD2'!AE:AE,"3"),COUNTIFS('BD2'!C:C, Estadísticas!A13, 'BD2'!AE:AE,"2"),COUNTIFS('BD2'!C:C, Estadísticas!A13, 'BD2'!AE:AE,"1"),COUNTIFS('BD2'!C:C, Estadísticas!A13, 'BD2'!AE:AE,"0"))</f>
        <v>9</v>
      </c>
      <c r="L13" s="68"/>
      <c r="M13" s="68"/>
      <c r="N13" s="68"/>
      <c r="O13" s="68"/>
      <c r="P13" s="68"/>
      <c r="Q13" s="68"/>
      <c r="R13" s="68"/>
      <c r="S13" s="68"/>
      <c r="T13" s="68"/>
      <c r="U13" s="68"/>
      <c r="V13" s="101">
        <v>11</v>
      </c>
      <c r="W13" s="102">
        <f>VLOOKUP(V13,Tabla14[],31,0)</f>
        <v>8</v>
      </c>
      <c r="X13" s="102">
        <f>VLOOKUP(V13,Tabla1[],31,0)</f>
        <v>8</v>
      </c>
      <c r="Y13" s="103" t="str">
        <f t="shared" si="0"/>
        <v>Se mantiene</v>
      </c>
    </row>
    <row r="14" spans="1:29" ht="15.75" x14ac:dyDescent="0.25">
      <c r="A14" s="124" t="s">
        <v>16</v>
      </c>
      <c r="B14" s="125"/>
      <c r="C14" s="78">
        <f>COUNTIFS('BD1'!C:C,Estadísticas!A14,'BD1'!H:H,Estadísticas!$C$3,'BD1'!K:K,"ok")</f>
        <v>0</v>
      </c>
      <c r="D14" s="73">
        <f>COUNTIFS('BD1'!C:C,Estadísticas!A14,'BD1'!H:H,Estadísticas!$D$3,'BD1'!K:K,"ok")</f>
        <v>14</v>
      </c>
      <c r="E14" s="73">
        <f>COUNTIFS('BD1'!C:C,Estadísticas!A14,'BD1'!H:H,Estadísticas!$E$3,'BD1'!K:K,"ok")</f>
        <v>0</v>
      </c>
      <c r="F14" s="73">
        <f>COUNTIFS('BD1'!C:C,Estadísticas!A14,'BD1'!H:H,Estadísticas!$F$3,'BD1'!K:K,"ok")</f>
        <v>0</v>
      </c>
      <c r="G14" s="73">
        <f>COUNTIFS('BD1'!C:C,Estadísticas!A14,'BD1'!H:H,Estadísticas!$G$3,'BD1'!K:K,"ok")</f>
        <v>0</v>
      </c>
      <c r="H14" s="74">
        <f>COUNTIFS('BD1'!C:C,Estadísticas!A14,'BD1'!H:H,Estadísticas!$H$3,'BD1'!K:K,"ok")</f>
        <v>0</v>
      </c>
      <c r="I14" s="80">
        <f t="shared" si="1"/>
        <v>14</v>
      </c>
      <c r="J14" s="80">
        <f>SUM(COUNTIFS('BD1'!C:C, Estadísticas!A14, 'BD1'!AE:AE,"7"),COUNTIFS('BD1'!C:C, Estadísticas!A14, 'BD1'!AE:AE,"6"),COUNTIFS('BD1'!C:C, Estadísticas!A14, 'BD1'!AE:AE,"5"),COUNTIFS('BD1'!C:C, Estadísticas!A14, 'BD1'!AE:AE,"4"),COUNTIFS('BD1'!C:C, Estadísticas!A14, 'BD1'!AE:AE,"3"),COUNTIFS('BD1'!C:C, Estadísticas!A14, 'BD1'!AE:AE,"2"),COUNTIFS('BD1'!C:C, Estadísticas!A14, 'BD1'!AE:AE,"1"),COUNTIFS('BD1'!C:C, Estadísticas!A14, 'BD1'!AE:AE,"0"))</f>
        <v>4</v>
      </c>
      <c r="K14" s="80">
        <f>SUM(COUNTIFS('BD2'!C:C, Estadísticas!A14, 'BD2'!AE:AE,"7"),COUNTIFS('BD2'!C:C, Estadísticas!A14, 'BD2'!AE:AE,"6"),COUNTIFS('BD2'!C:C, Estadísticas!A14, 'BD2'!AE:AE,"5"),COUNTIFS('BD2'!C:C, Estadísticas!A14, 'BD2'!AE:AE,"4"),COUNTIFS('BD2'!C:C, Estadísticas!A14, 'BD2'!AE:AE,"3"),COUNTIFS('BD2'!C:C, Estadísticas!A14, 'BD2'!AE:AE,"2"),COUNTIFS('BD2'!C:C, Estadísticas!A14, 'BD2'!AE:AE,"1"),COUNTIFS('BD2'!C:C, Estadísticas!A14, 'BD2'!AE:AE,"0"))</f>
        <v>14</v>
      </c>
      <c r="L14" s="68"/>
      <c r="M14" s="68"/>
      <c r="N14" s="68"/>
      <c r="O14" s="68"/>
      <c r="P14" s="68"/>
      <c r="Q14" s="68"/>
      <c r="R14" s="68"/>
      <c r="S14" s="68"/>
      <c r="T14" s="68"/>
      <c r="U14" s="68"/>
      <c r="V14" s="104">
        <v>12</v>
      </c>
      <c r="W14" s="105">
        <f>VLOOKUP(V14,Tabla14[],31,0)</f>
        <v>8</v>
      </c>
      <c r="X14" s="105">
        <f>VLOOKUP(V14,Tabla1[],31,0)</f>
        <v>7</v>
      </c>
      <c r="Y14" s="106" t="str">
        <f t="shared" si="0"/>
        <v>Pérdida</v>
      </c>
    </row>
    <row r="15" spans="1:29" ht="15.75" x14ac:dyDescent="0.25">
      <c r="A15" s="126" t="s">
        <v>1280</v>
      </c>
      <c r="B15" s="127"/>
      <c r="C15" s="78">
        <f>COUNTIFS('BD1'!C:C,Estadísticas!A15,'BD1'!H:H,Estadísticas!$C$3,'BD1'!K:K,"ok")</f>
        <v>0</v>
      </c>
      <c r="D15" s="73">
        <f>COUNTIFS('BD1'!C:C,Estadísticas!A15,'BD1'!H:H,Estadísticas!$D$3,'BD1'!K:K,"ok")</f>
        <v>2</v>
      </c>
      <c r="E15" s="73">
        <f>COUNTIFS('BD1'!C:C,Estadísticas!A15,'BD1'!H:H,Estadísticas!$E$3,'BD1'!K:K,"ok")</f>
        <v>0</v>
      </c>
      <c r="F15" s="73">
        <f>COUNTIFS('BD1'!C:C,Estadísticas!A15,'BD1'!H:H,Estadísticas!$F$3,'BD1'!K:K,"ok")</f>
        <v>0</v>
      </c>
      <c r="G15" s="73">
        <f>COUNTIFS('BD1'!C:C,Estadísticas!A15,'BD1'!H:H,Estadísticas!$G$3,'BD1'!K:K,"ok")</f>
        <v>0</v>
      </c>
      <c r="H15" s="74">
        <f>COUNTIFS('BD1'!C:C,Estadísticas!A15,'BD1'!H:H,Estadísticas!$H$3,'BD1'!K:K,"ok")</f>
        <v>0</v>
      </c>
      <c r="I15" s="80">
        <f t="shared" si="1"/>
        <v>2</v>
      </c>
      <c r="J15" s="80">
        <f>SUM(COUNTIFS('BD1'!C:C, Estadísticas!A15, 'BD1'!AE:AE,"7"),COUNTIFS('BD1'!C:C, Estadísticas!A15, 'BD1'!AE:AE,"6"),COUNTIFS('BD1'!C:C, Estadísticas!A15, 'BD1'!AE:AE,"5"),COUNTIFS('BD1'!C:C, Estadísticas!A15, 'BD1'!AE:AE,"4"),COUNTIFS('BD1'!C:C, Estadísticas!A15, 'BD1'!AE:AE,"3"),COUNTIFS('BD1'!C:C, Estadísticas!A15, 'BD1'!AE:AE,"2"),COUNTIFS('BD1'!C:C, Estadísticas!A15, 'BD1'!AE:AE,"1"),COUNTIFS('BD1'!C:C, Estadísticas!A15, 'BD1'!AE:AE,"0"))</f>
        <v>1</v>
      </c>
      <c r="K15" s="80">
        <f>SUM(COUNTIFS('BD2'!C:C, Estadísticas!A15, 'BD2'!AE:AE,"7"),COUNTIFS('BD2'!C:C, Estadísticas!A15, 'BD2'!AE:AE,"6"),COUNTIFS('BD2'!C:C, Estadísticas!A15, 'BD2'!AE:AE,"5"),COUNTIFS('BD2'!C:C, Estadísticas!A15, 'BD2'!AE:AE,"4"),COUNTIFS('BD2'!C:C, Estadísticas!A15, 'BD2'!AE:AE,"3"),COUNTIFS('BD2'!C:C, Estadísticas!A15, 'BD2'!AE:AE,"2"),COUNTIFS('BD2'!C:C, Estadísticas!A15, 'BD2'!AE:AE,"1"),COUNTIFS('BD2'!C:C, Estadísticas!A15, 'BD2'!AE:AE,"0"))</f>
        <v>2</v>
      </c>
      <c r="L15" s="68"/>
      <c r="M15" s="68"/>
      <c r="N15" s="68"/>
      <c r="O15" s="68"/>
      <c r="P15" s="68"/>
      <c r="Q15" s="68"/>
      <c r="R15" s="68"/>
      <c r="S15" s="68"/>
      <c r="T15" s="68"/>
      <c r="U15" s="68"/>
      <c r="V15" s="101" t="s">
        <v>402</v>
      </c>
      <c r="W15" s="102">
        <f>VLOOKUP(V15,Tabla14[],31,0)</f>
        <v>8</v>
      </c>
      <c r="X15" s="102">
        <f>VLOOKUP(V15,Tabla1[],31,0)</f>
        <v>7</v>
      </c>
      <c r="Y15" s="103" t="str">
        <f t="shared" si="0"/>
        <v>Pérdida</v>
      </c>
    </row>
    <row r="16" spans="1:29" ht="15.75" x14ac:dyDescent="0.25">
      <c r="A16" s="124" t="s">
        <v>1384</v>
      </c>
      <c r="B16" s="125"/>
      <c r="C16" s="78">
        <f>COUNTIFS('BD1'!C:C,Estadísticas!A16,'BD1'!H:H,Estadísticas!$C$3,'BD1'!K:K,"ok")</f>
        <v>0</v>
      </c>
      <c r="D16" s="73">
        <f>COUNTIFS('BD1'!C:C,Estadísticas!A16,'BD1'!H:H,Estadísticas!$D$3,'BD1'!K:K,"ok")</f>
        <v>0</v>
      </c>
      <c r="E16" s="73">
        <f>COUNTIFS('BD1'!C:C,Estadísticas!A16,'BD1'!H:H,Estadísticas!$E$3,'BD1'!K:K,"ok")</f>
        <v>0</v>
      </c>
      <c r="F16" s="73">
        <f>COUNTIFS('BD1'!C:C,Estadísticas!A16,'BD1'!H:H,Estadísticas!$F$3,'BD1'!K:K,"ok")</f>
        <v>0</v>
      </c>
      <c r="G16" s="73">
        <f>COUNTIFS('BD1'!C:C,Estadísticas!A16,'BD1'!H:H,Estadísticas!$G$3,'BD1'!K:K,"ok")</f>
        <v>0</v>
      </c>
      <c r="H16" s="74">
        <f>COUNTIFS('BD1'!C:C,Estadísticas!A16,'BD1'!H:H,Estadísticas!$H$3,'BD1'!K:K,"ok")</f>
        <v>0</v>
      </c>
      <c r="I16" s="80">
        <f t="shared" si="1"/>
        <v>0</v>
      </c>
      <c r="J16" s="80">
        <f>SUM(COUNTIFS('BD1'!C:C, Estadísticas!A16, 'BD1'!AE:AE,"7"),COUNTIFS('BD1'!C:C, Estadísticas!A16, 'BD1'!AE:AE,"6"),COUNTIFS('BD1'!C:C, Estadísticas!A16, 'BD1'!AE:AE,"5"),COUNTIFS('BD1'!C:C, Estadísticas!A16, 'BD1'!AE:AE,"4"),COUNTIFS('BD1'!C:C, Estadísticas!A16, 'BD1'!AE:AE,"3"),COUNTIFS('BD1'!C:C, Estadísticas!A16, 'BD1'!AE:AE,"2"),COUNTIFS('BD1'!C:C, Estadísticas!A16, 'BD1'!AE:AE,"1"),COUNTIFS('BD1'!C:C, Estadísticas!A16, 'BD1'!AE:AE,"0"))</f>
        <v>0</v>
      </c>
      <c r="K16" s="80">
        <f>SUM(COUNTIFS('BD2'!C:C, Estadísticas!A16, 'BD2'!AE:AE,"7"),COUNTIFS('BD2'!C:C, Estadísticas!A16, 'BD2'!AE:AE,"6"),COUNTIFS('BD2'!C:C, Estadísticas!A16, 'BD2'!AE:AE,"5"),COUNTIFS('BD2'!C:C, Estadísticas!A16, 'BD2'!AE:AE,"4"),COUNTIFS('BD2'!C:C, Estadísticas!A16, 'BD2'!AE:AE,"3"),COUNTIFS('BD2'!C:C, Estadísticas!A16, 'BD2'!AE:AE,"2"),COUNTIFS('BD2'!C:C, Estadísticas!A16, 'BD2'!AE:AE,"1"),COUNTIFS('BD2'!C:C, Estadísticas!A16, 'BD2'!AE:AE,"0"))</f>
        <v>0</v>
      </c>
      <c r="L16" s="68"/>
      <c r="M16" s="68"/>
      <c r="N16" s="68"/>
      <c r="O16" s="68"/>
      <c r="P16" s="68"/>
      <c r="Q16" s="68"/>
      <c r="R16" s="68"/>
      <c r="S16" s="68"/>
      <c r="T16" s="68"/>
      <c r="U16" s="68"/>
      <c r="V16" s="104" t="s">
        <v>403</v>
      </c>
      <c r="W16" s="105">
        <f>VLOOKUP(V16,Tabla14[],31,0)</f>
        <v>7</v>
      </c>
      <c r="X16" s="105">
        <f>VLOOKUP(V16,Tabla1[],31,0)</f>
        <v>7</v>
      </c>
      <c r="Y16" s="106" t="str">
        <f t="shared" si="0"/>
        <v>Se mantiene</v>
      </c>
    </row>
    <row r="17" spans="1:25" ht="15.75" x14ac:dyDescent="0.25">
      <c r="A17" s="126" t="s">
        <v>336</v>
      </c>
      <c r="B17" s="127"/>
      <c r="C17" s="78">
        <f>COUNTIFS('BD1'!C:C,Estadísticas!A17,'BD1'!H:H,Estadísticas!$C$3,'BD1'!K:K,"ok")</f>
        <v>0</v>
      </c>
      <c r="D17" s="73">
        <f>COUNTIFS('BD1'!C:C,Estadísticas!A17,'BD1'!H:H,Estadísticas!$D$3,'BD1'!K:K,"ok")</f>
        <v>0</v>
      </c>
      <c r="E17" s="73">
        <f>COUNTIFS('BD1'!C:C,Estadísticas!A17,'BD1'!H:H,Estadísticas!$E$3,'BD1'!K:K,"ok")</f>
        <v>0</v>
      </c>
      <c r="F17" s="73">
        <f>COUNTIFS('BD1'!C:C,Estadísticas!A17,'BD1'!H:H,Estadísticas!$F$3,'BD1'!K:K,"ok")</f>
        <v>0</v>
      </c>
      <c r="G17" s="73">
        <f>COUNTIFS('BD1'!C:C,Estadísticas!A17,'BD1'!H:H,Estadísticas!$G$3,'BD1'!K:K,"ok")</f>
        <v>0</v>
      </c>
      <c r="H17" s="74">
        <f>COUNTIFS('BD1'!C:C,Estadísticas!A17,'BD1'!H:H,Estadísticas!$H$3,'BD1'!K:K,"ok")</f>
        <v>0</v>
      </c>
      <c r="I17" s="80">
        <f t="shared" si="1"/>
        <v>0</v>
      </c>
      <c r="J17" s="80">
        <f>SUM(COUNTIFS('BD1'!C:C, Estadísticas!A17, 'BD1'!AE:AE,"7"),COUNTIFS('BD1'!C:C, Estadísticas!A17, 'BD1'!AE:AE,"6"),COUNTIFS('BD1'!C:C, Estadísticas!A17, 'BD1'!AE:AE,"5"),COUNTIFS('BD1'!C:C, Estadísticas!A17, 'BD1'!AE:AE,"4"),COUNTIFS('BD1'!C:C, Estadísticas!A17, 'BD1'!AE:AE,"3"),COUNTIFS('BD1'!C:C, Estadísticas!A17, 'BD1'!AE:AE,"2"),COUNTIFS('BD1'!C:C, Estadísticas!A17, 'BD1'!AE:AE,"1"),COUNTIFS('BD1'!C:C, Estadísticas!A17, 'BD1'!AE:AE,"0"))</f>
        <v>0</v>
      </c>
      <c r="K17" s="80">
        <f>SUM(COUNTIFS('BD2'!C:C, Estadísticas!A17, 'BD2'!AE:AE,"7"),COUNTIFS('BD2'!C:C, Estadísticas!A17, 'BD2'!AE:AE,"6"),COUNTIFS('BD2'!C:C, Estadísticas!A17, 'BD2'!AE:AE,"5"),COUNTIFS('BD2'!C:C, Estadísticas!A17, 'BD2'!AE:AE,"4"),COUNTIFS('BD2'!C:C, Estadísticas!A17, 'BD2'!AE:AE,"3"),COUNTIFS('BD2'!C:C, Estadísticas!A17, 'BD2'!AE:AE,"2"),COUNTIFS('BD2'!C:C, Estadísticas!A17, 'BD2'!AE:AE,"1"),COUNTIFS('BD2'!C:C, Estadísticas!A17, 'BD2'!AE:AE,"0"))</f>
        <v>0</v>
      </c>
      <c r="L17" s="68"/>
      <c r="M17" s="68"/>
      <c r="N17" s="68"/>
      <c r="O17" s="68"/>
      <c r="P17" s="68"/>
      <c r="Q17" s="68"/>
      <c r="R17" s="68"/>
      <c r="S17" s="68"/>
      <c r="T17" s="68"/>
      <c r="U17" s="68"/>
      <c r="V17" s="101">
        <v>14</v>
      </c>
      <c r="W17" s="102">
        <f>VLOOKUP(V17,Tabla14[],31,0)</f>
        <v>8</v>
      </c>
      <c r="X17" s="102">
        <f>VLOOKUP(V17,Tabla1[],31,0)</f>
        <v>7</v>
      </c>
      <c r="Y17" s="103" t="str">
        <f t="shared" si="0"/>
        <v>Pérdida</v>
      </c>
    </row>
    <row r="18" spans="1:25" ht="15.75" x14ac:dyDescent="0.25">
      <c r="A18" s="124" t="s">
        <v>132</v>
      </c>
      <c r="B18" s="125"/>
      <c r="C18" s="78">
        <f>COUNTIFS('BD1'!C:C,Estadísticas!A18,'BD1'!H:H,Estadísticas!$C$3,'BD1'!K:K,"ok")</f>
        <v>0</v>
      </c>
      <c r="D18" s="73">
        <f>COUNTIFS('BD1'!C:C,Estadísticas!A18,'BD1'!H:H,Estadísticas!$D$3,'BD1'!K:K,"ok")</f>
        <v>0</v>
      </c>
      <c r="E18" s="73">
        <f>COUNTIFS('BD1'!C:C,Estadísticas!A18,'BD1'!H:H,Estadísticas!$E$3,'BD1'!K:K,"ok")</f>
        <v>0</v>
      </c>
      <c r="F18" s="73">
        <f>COUNTIFS('BD1'!C:C,Estadísticas!A18,'BD1'!H:H,Estadísticas!$F$3,'BD1'!K:K,"ok")</f>
        <v>0</v>
      </c>
      <c r="G18" s="73">
        <f>COUNTIFS('BD1'!C:C,Estadísticas!A18,'BD1'!H:H,Estadísticas!$G$3,'BD1'!K:K,"ok")</f>
        <v>0</v>
      </c>
      <c r="H18" s="74">
        <f>COUNTIFS('BD1'!C:C,Estadísticas!A18,'BD1'!H:H,Estadísticas!$H$3,'BD1'!K:K,"ok")</f>
        <v>0</v>
      </c>
      <c r="I18" s="80">
        <f t="shared" si="1"/>
        <v>0</v>
      </c>
      <c r="J18" s="80">
        <f>SUM(COUNTIFS('BD1'!C:C, Estadísticas!A18, 'BD1'!AE:AE,"7"),COUNTIFS('BD1'!C:C, Estadísticas!A18, 'BD1'!AE:AE,"6"),COUNTIFS('BD1'!C:C, Estadísticas!A18, 'BD1'!AE:AE,"5"),COUNTIFS('BD1'!C:C, Estadísticas!A18, 'BD1'!AE:AE,"4"),COUNTIFS('BD1'!C:C, Estadísticas!A18, 'BD1'!AE:AE,"3"),COUNTIFS('BD1'!C:C, Estadísticas!A18, 'BD1'!AE:AE,"2"),COUNTIFS('BD1'!C:C, Estadísticas!A18, 'BD1'!AE:AE,"1"),COUNTIFS('BD1'!C:C, Estadísticas!A18, 'BD1'!AE:AE,"0"))</f>
        <v>0</v>
      </c>
      <c r="K18" s="80">
        <f>SUM(COUNTIFS('BD2'!C:C, Estadísticas!A18, 'BD2'!AE:AE,"7"),COUNTIFS('BD2'!C:C, Estadísticas!A18, 'BD2'!AE:AE,"6"),COUNTIFS('BD2'!C:C, Estadísticas!A18, 'BD2'!AE:AE,"5"),COUNTIFS('BD2'!C:C, Estadísticas!A18, 'BD2'!AE:AE,"4"),COUNTIFS('BD2'!C:C, Estadísticas!A18, 'BD2'!AE:AE,"3"),COUNTIFS('BD2'!C:C, Estadísticas!A18, 'BD2'!AE:AE,"2"),COUNTIFS('BD2'!C:C, Estadísticas!A18, 'BD2'!AE:AE,"1"),COUNTIFS('BD2'!C:C, Estadísticas!A18, 'BD2'!AE:AE,"0"))</f>
        <v>0</v>
      </c>
      <c r="L18" s="68"/>
      <c r="M18" s="68"/>
      <c r="N18" s="68"/>
      <c r="O18" s="68"/>
      <c r="P18" s="68"/>
      <c r="Q18" s="68"/>
      <c r="R18" s="68"/>
      <c r="S18" s="68"/>
      <c r="T18" s="68"/>
      <c r="U18" s="68"/>
      <c r="V18" s="104">
        <v>15</v>
      </c>
      <c r="W18" s="105">
        <f>VLOOKUP(V18,Tabla14[],31,0)</f>
        <v>8</v>
      </c>
      <c r="X18" s="105">
        <f>VLOOKUP(V18,Tabla1[],31,0)</f>
        <v>8</v>
      </c>
      <c r="Y18" s="106" t="str">
        <f t="shared" si="0"/>
        <v>Se mantiene</v>
      </c>
    </row>
    <row r="19" spans="1:25" ht="16.5" thickBot="1" x14ac:dyDescent="0.3">
      <c r="A19" s="128" t="s">
        <v>1450</v>
      </c>
      <c r="B19" s="129"/>
      <c r="C19" s="81">
        <f>COUNTIFS('BD1'!C:C,Estadísticas!A19,'BD1'!H:H,Estadísticas!$C$3,'BD1'!K:K,"ok")</f>
        <v>0</v>
      </c>
      <c r="D19" s="82">
        <f>COUNTIFS('BD1'!C:C,Estadísticas!A19,'BD1'!H:H,Estadísticas!$D$3,'BD1'!K:K,"ok")</f>
        <v>0</v>
      </c>
      <c r="E19" s="82">
        <f>COUNTIFS('BD1'!C:C,Estadísticas!A19,'BD1'!H:H,Estadísticas!$E$3,'BD1'!K:K,"ok")</f>
        <v>0</v>
      </c>
      <c r="F19" s="82">
        <f>COUNTIFS('BD1'!C:C,Estadísticas!A19,'BD1'!H:H,Estadísticas!$F$3,'BD1'!K:K,"ok")</f>
        <v>0</v>
      </c>
      <c r="G19" s="82">
        <f>COUNTIFS('BD1'!C:C,Estadísticas!A19,'BD1'!H:H,Estadísticas!$G$3,'BD1'!K:K,"ok")</f>
        <v>0</v>
      </c>
      <c r="H19" s="83">
        <f>COUNTIFS('BD1'!C:C,Estadísticas!A19,'BD1'!H:H,Estadísticas!$H$3,'BD1'!K:K,"ok")</f>
        <v>1</v>
      </c>
      <c r="I19" s="84">
        <f t="shared" si="1"/>
        <v>1</v>
      </c>
      <c r="J19" s="115">
        <f>SUM(COUNTIFS('BD1'!C:C, Estadísticas!A19, 'BD1'!AE:AE,"7"),COUNTIFS('BD1'!C:C, Estadísticas!A19, 'BD1'!AE:AE,"6"),COUNTIFS('BD1'!C:C, Estadísticas!A19, 'BD1'!AE:AE,"5"),COUNTIFS('BD1'!C:C, Estadísticas!A19, 'BD1'!AE:AE,"4"),COUNTIFS('BD1'!C:C, Estadísticas!A19, 'BD1'!AE:AE,"3"),COUNTIFS('BD1'!C:C, Estadísticas!A19, 'BD1'!AE:AE,"2"),COUNTIFS('BD1'!C:C, Estadísticas!A19, 'BD1'!AE:AE,"1"),COUNTIFS('BD1'!C:C, Estadísticas!A19, 'BD1'!AE:AE,"0"))</f>
        <v>0</v>
      </c>
      <c r="K19" s="115">
        <f>SUM(COUNTIFS('BD2'!C:C, Estadísticas!A19, 'BD2'!AE:AE,"7"),COUNTIFS('BD2'!C:C, Estadísticas!A19, 'BD2'!AE:AE,"6"),COUNTIFS('BD2'!C:C, Estadísticas!A19, 'BD2'!AE:AE,"5"),COUNTIFS('BD2'!C:C, Estadísticas!A19, 'BD2'!AE:AE,"4"),COUNTIFS('BD2'!C:C, Estadísticas!A19, 'BD2'!AE:AE,"3"),COUNTIFS('BD2'!C:C, Estadísticas!A19, 'BD2'!AE:AE,"2"),COUNTIFS('BD2'!C:C, Estadísticas!A19, 'BD2'!AE:AE,"1"),COUNTIFS('BD2'!C:C, Estadísticas!A19, 'BD2'!AE:AE,"0"))</f>
        <v>1</v>
      </c>
      <c r="L19" s="68"/>
      <c r="M19" s="68"/>
      <c r="N19" s="68"/>
      <c r="O19" s="68"/>
      <c r="P19" s="68"/>
      <c r="Q19" s="68"/>
      <c r="R19" s="68"/>
      <c r="S19" s="68"/>
      <c r="T19" s="68"/>
      <c r="U19" s="68"/>
      <c r="V19" s="101">
        <v>16</v>
      </c>
      <c r="W19" s="102">
        <f>VLOOKUP(V19,Tabla14[],31,0)</f>
        <v>8</v>
      </c>
      <c r="X19" s="102">
        <f>VLOOKUP(V19,Tabla1[],31,0)</f>
        <v>8</v>
      </c>
      <c r="Y19" s="103" t="str">
        <f t="shared" si="0"/>
        <v>Se mantiene</v>
      </c>
    </row>
    <row r="20" spans="1:25" ht="16.5" thickBot="1" x14ac:dyDescent="0.3">
      <c r="A20" s="68"/>
      <c r="B20" s="68"/>
      <c r="C20" s="85">
        <f>SUM(C4:C19)</f>
        <v>212</v>
      </c>
      <c r="D20" s="70">
        <f t="shared" ref="D20:H20" si="2">SUM(D4:D19)</f>
        <v>47</v>
      </c>
      <c r="E20" s="70">
        <f t="shared" si="2"/>
        <v>51</v>
      </c>
      <c r="F20" s="70">
        <f t="shared" si="2"/>
        <v>53</v>
      </c>
      <c r="G20" s="70">
        <f t="shared" si="2"/>
        <v>20</v>
      </c>
      <c r="H20" s="72">
        <f t="shared" si="2"/>
        <v>25</v>
      </c>
      <c r="I20" s="86">
        <f>SUM(I4:I19)</f>
        <v>408</v>
      </c>
      <c r="J20" s="68"/>
      <c r="K20" s="68"/>
      <c r="L20" s="68"/>
      <c r="M20" s="68"/>
      <c r="N20" s="68"/>
      <c r="O20" s="68"/>
      <c r="P20" s="68"/>
      <c r="Q20" s="68"/>
      <c r="R20" s="68"/>
      <c r="S20" s="68"/>
      <c r="T20" s="68"/>
      <c r="U20" s="68"/>
      <c r="V20" s="104">
        <v>89</v>
      </c>
      <c r="W20" s="105">
        <f>VLOOKUP(V20,Tabla14[],31,0)</f>
        <v>6</v>
      </c>
      <c r="X20" s="105">
        <f>VLOOKUP(V20,Tabla1[],31,0)</f>
        <v>8</v>
      </c>
      <c r="Y20" s="106" t="str">
        <f t="shared" si="0"/>
        <v>Mejoría</v>
      </c>
    </row>
    <row r="21" spans="1:25" ht="15.75" x14ac:dyDescent="0.25">
      <c r="A21" s="68"/>
      <c r="B21" s="68"/>
      <c r="C21" s="87"/>
      <c r="D21" s="87"/>
      <c r="E21" s="87"/>
      <c r="F21" s="87"/>
      <c r="G21" s="87"/>
      <c r="H21" s="87"/>
      <c r="I21" s="89"/>
      <c r="J21" s="68"/>
      <c r="K21" s="68"/>
      <c r="L21" s="68"/>
      <c r="M21" s="68"/>
      <c r="N21" s="68"/>
      <c r="O21" s="68"/>
      <c r="P21" s="68"/>
      <c r="Q21" s="68"/>
      <c r="R21" s="68"/>
      <c r="S21" s="68"/>
      <c r="T21" s="68"/>
      <c r="U21" s="68"/>
      <c r="V21" s="101">
        <v>92</v>
      </c>
      <c r="W21" s="102">
        <f>VLOOKUP(V21,Tabla14[],31,0)</f>
        <v>8</v>
      </c>
      <c r="X21" s="102">
        <f>VLOOKUP(V21,Tabla1[],31,0)</f>
        <v>7</v>
      </c>
      <c r="Y21" s="103" t="str">
        <f t="shared" si="0"/>
        <v>Pérdida</v>
      </c>
    </row>
    <row r="22" spans="1:25" ht="15.75" x14ac:dyDescent="0.25">
      <c r="A22" s="88" t="s">
        <v>3109</v>
      </c>
      <c r="B22" s="68"/>
      <c r="C22" s="69"/>
      <c r="D22" s="69"/>
      <c r="E22" s="69"/>
      <c r="F22" s="69"/>
      <c r="G22" s="69"/>
      <c r="H22" s="69"/>
      <c r="I22" s="69"/>
      <c r="J22" s="68"/>
      <c r="K22" s="68"/>
      <c r="L22" s="68"/>
      <c r="M22" s="68"/>
      <c r="N22" s="68"/>
      <c r="O22" s="68"/>
      <c r="P22" s="68"/>
      <c r="Q22" s="68"/>
      <c r="R22" s="68"/>
      <c r="S22" s="68"/>
      <c r="T22" s="68"/>
      <c r="U22" s="68"/>
      <c r="V22" s="104">
        <v>96</v>
      </c>
      <c r="W22" s="105">
        <f>VLOOKUP(V22,Tabla14[],31,0)</f>
        <v>8</v>
      </c>
      <c r="X22" s="105">
        <f>VLOOKUP(V22,Tabla1[],31,0)</f>
        <v>8</v>
      </c>
      <c r="Y22" s="106" t="str">
        <f t="shared" si="0"/>
        <v>Se mantiene</v>
      </c>
    </row>
    <row r="23" spans="1:25" ht="15" x14ac:dyDescent="0.25">
      <c r="A23" s="68"/>
      <c r="B23" s="68"/>
      <c r="C23" s="69"/>
      <c r="D23" s="69"/>
      <c r="E23" s="69"/>
      <c r="F23" s="69"/>
      <c r="G23" s="69"/>
      <c r="H23" s="69"/>
      <c r="I23" s="69"/>
      <c r="J23" s="68"/>
      <c r="K23" s="68"/>
      <c r="L23" s="68"/>
      <c r="M23" s="68"/>
      <c r="N23" s="68"/>
      <c r="O23" s="68"/>
      <c r="P23" s="68"/>
      <c r="Q23" s="68"/>
      <c r="R23" s="68"/>
      <c r="S23" s="68"/>
      <c r="T23" s="68"/>
      <c r="U23" s="68"/>
      <c r="V23" s="101">
        <v>101</v>
      </c>
      <c r="W23" s="102">
        <f>VLOOKUP(V23,Tabla14[],31,0)</f>
        <v>7</v>
      </c>
      <c r="X23" s="102">
        <f>VLOOKUP(V23,Tabla1[],31,0)</f>
        <v>7</v>
      </c>
      <c r="Y23" s="103" t="str">
        <f t="shared" si="0"/>
        <v>Se mantiene</v>
      </c>
    </row>
    <row r="24" spans="1:25" ht="23.25" x14ac:dyDescent="0.35">
      <c r="A24" s="130" t="s">
        <v>3050</v>
      </c>
      <c r="B24" s="131"/>
      <c r="C24" s="131"/>
      <c r="D24" s="131"/>
      <c r="E24" s="131"/>
      <c r="F24" s="131"/>
      <c r="G24" s="131"/>
      <c r="H24" s="131"/>
      <c r="I24" s="131"/>
      <c r="J24" s="131"/>
      <c r="K24" s="131"/>
      <c r="L24" s="131"/>
      <c r="M24" s="131"/>
      <c r="N24" s="131"/>
      <c r="O24" s="131"/>
      <c r="P24" s="131"/>
      <c r="Q24" s="131"/>
      <c r="R24" s="131"/>
      <c r="S24" s="131"/>
      <c r="T24" s="132"/>
      <c r="V24" s="104">
        <v>102</v>
      </c>
      <c r="W24" s="105">
        <f>VLOOKUP(V24,Tabla14[],31,0)</f>
        <v>5</v>
      </c>
      <c r="X24" s="105">
        <f>VLOOKUP(V24,Tabla1[],31,0)</f>
        <v>7</v>
      </c>
      <c r="Y24" s="106" t="str">
        <f t="shared" si="0"/>
        <v>Mejoría</v>
      </c>
    </row>
    <row r="25" spans="1:25" ht="15" thickBot="1" x14ac:dyDescent="0.25">
      <c r="V25" s="101">
        <v>107</v>
      </c>
      <c r="W25" s="102">
        <f>VLOOKUP(V25,Tabla14[],31,0)</f>
        <v>8</v>
      </c>
      <c r="X25" s="102">
        <f>VLOOKUP(V25,Tabla1[],31,0)</f>
        <v>8</v>
      </c>
      <c r="Y25" s="103" t="str">
        <f t="shared" si="0"/>
        <v>Se mantiene</v>
      </c>
    </row>
    <row r="26" spans="1:25" ht="21.75" thickBot="1" x14ac:dyDescent="0.4">
      <c r="A26" s="121" t="s">
        <v>3034</v>
      </c>
      <c r="B26" s="122"/>
      <c r="C26" s="122"/>
      <c r="D26" s="122"/>
      <c r="E26" s="122"/>
      <c r="F26" s="122"/>
      <c r="G26" s="122"/>
      <c r="H26" s="123"/>
      <c r="V26" s="104">
        <v>109</v>
      </c>
      <c r="W26" s="105">
        <f>VLOOKUP(V26,Tabla14[],31,0)</f>
        <v>8</v>
      </c>
      <c r="X26" s="105">
        <f>VLOOKUP(V26,Tabla1[],31,0)</f>
        <v>8</v>
      </c>
      <c r="Y26" s="106" t="str">
        <f t="shared" si="0"/>
        <v>Se mantiene</v>
      </c>
    </row>
    <row r="27" spans="1:25" ht="15.75" thickBot="1" x14ac:dyDescent="0.3">
      <c r="A27" s="59" t="s">
        <v>3041</v>
      </c>
      <c r="B27" s="60" t="s">
        <v>3051</v>
      </c>
      <c r="C27" s="61" t="s">
        <v>3052</v>
      </c>
      <c r="D27" s="62" t="s">
        <v>3042</v>
      </c>
      <c r="E27" s="60" t="s">
        <v>3053</v>
      </c>
      <c r="F27" s="61" t="s">
        <v>3054</v>
      </c>
      <c r="G27" s="60" t="s">
        <v>3055</v>
      </c>
      <c r="H27" s="61" t="s">
        <v>3056</v>
      </c>
      <c r="V27" s="101">
        <v>112</v>
      </c>
      <c r="W27" s="102">
        <f>VLOOKUP(V27,Tabla14[],31,0)</f>
        <v>7</v>
      </c>
      <c r="X27" s="102">
        <f>VLOOKUP(V27,Tabla1[],31,0)</f>
        <v>7</v>
      </c>
      <c r="Y27" s="103" t="str">
        <f t="shared" si="0"/>
        <v>Se mantiene</v>
      </c>
    </row>
    <row r="28" spans="1:25" ht="18.75" x14ac:dyDescent="0.3">
      <c r="A28" s="63" t="s">
        <v>3035</v>
      </c>
      <c r="B28" s="56">
        <f>COUNTIFS('BD1'!H:H,Estadísticas!A28,'BD1'!S:S,"no")</f>
        <v>13</v>
      </c>
      <c r="C28" s="57">
        <f>COUNTIFS('BD2'!H:H,Estadísticas!A28,'BD2'!S:S,"no")</f>
        <v>4</v>
      </c>
      <c r="D28" s="58">
        <f>(COUNTIFS('BD1'!H:H,Estadísticas!A28,'BD1'!K:K,"ok") + COUNTIFS('BD1'!H:H,Estadísticas!A28,'BD1'!K:K,"sin video"))</f>
        <v>217</v>
      </c>
      <c r="E28" s="91">
        <f t="shared" ref="E28:E33" si="3">B28*100/D28</f>
        <v>5.9907834101382491</v>
      </c>
      <c r="F28" s="95">
        <f>(D28-B28)*100/D28</f>
        <v>94.009216589861751</v>
      </c>
      <c r="G28" s="91">
        <f t="shared" ref="G28:G33" si="4">C28*100/D28</f>
        <v>1.8433179723502304</v>
      </c>
      <c r="H28" s="99">
        <f t="shared" ref="H28:H33" si="5">(D28-C28)*100/D28</f>
        <v>98.156682027649765</v>
      </c>
      <c r="I28" s="71"/>
      <c r="J28" s="46"/>
      <c r="V28" s="104">
        <v>114</v>
      </c>
      <c r="W28" s="105">
        <f>VLOOKUP(V28,Tabla14[],31,0)</f>
        <v>8</v>
      </c>
      <c r="X28" s="105">
        <f>VLOOKUP(V28,Tabla1[],31,0)</f>
        <v>7</v>
      </c>
      <c r="Y28" s="106" t="str">
        <f t="shared" si="0"/>
        <v>Pérdida</v>
      </c>
    </row>
    <row r="29" spans="1:25" ht="18.75" x14ac:dyDescent="0.3">
      <c r="A29" s="64" t="s">
        <v>3036</v>
      </c>
      <c r="B29" s="51">
        <f>COUNTIFS('BD1'!H:H,Estadísticas!A29,'BD1'!S:S,"no")</f>
        <v>5</v>
      </c>
      <c r="C29" s="49">
        <f>COUNTIFS('BD2'!H:H,Estadísticas!A29,'BD2'!S:S,"no")</f>
        <v>0</v>
      </c>
      <c r="D29" s="54">
        <f>(COUNTIFS('BD1'!H:H,Estadísticas!A29,'BD1'!K:K,"ok") + COUNTIFS('BD1'!H:H,Estadísticas!A29,'BD1'!K:K,"sin video"))</f>
        <v>47</v>
      </c>
      <c r="E29" s="92">
        <f t="shared" si="3"/>
        <v>10.638297872340425</v>
      </c>
      <c r="F29" s="96">
        <f t="shared" ref="F29:F33" si="6">(D29-B29)*100/D29</f>
        <v>89.361702127659569</v>
      </c>
      <c r="G29" s="92">
        <f t="shared" si="4"/>
        <v>0</v>
      </c>
      <c r="H29" s="96">
        <f t="shared" si="5"/>
        <v>100</v>
      </c>
      <c r="V29" s="101">
        <v>123</v>
      </c>
      <c r="W29" s="102">
        <f>VLOOKUP(V29,Tabla14[],31,0)</f>
        <v>8</v>
      </c>
      <c r="X29" s="102">
        <f>VLOOKUP(V29,Tabla1[],31,0)</f>
        <v>8</v>
      </c>
      <c r="Y29" s="103" t="str">
        <f t="shared" si="0"/>
        <v>Se mantiene</v>
      </c>
    </row>
    <row r="30" spans="1:25" ht="18.75" x14ac:dyDescent="0.3">
      <c r="A30" s="65" t="s">
        <v>3037</v>
      </c>
      <c r="B30" s="47">
        <f>COUNTIFS('BD1'!H:H,Estadísticas!A30,'BD1'!S:S,"no")</f>
        <v>5</v>
      </c>
      <c r="C30" s="48">
        <f>COUNTIFS('BD2'!H:H,Estadísticas!A30,'BD2'!S:S,"no")</f>
        <v>0</v>
      </c>
      <c r="D30" s="53">
        <f>(COUNTIFS('BD1'!H:H,Estadísticas!A30,'BD1'!K:K,"ok") + COUNTIFS('BD1'!H:H,Estadísticas!A30,'BD1'!K:K,"sin video"))</f>
        <v>55</v>
      </c>
      <c r="E30" s="93">
        <f t="shared" si="3"/>
        <v>9.0909090909090917</v>
      </c>
      <c r="F30" s="97">
        <f t="shared" si="6"/>
        <v>90.909090909090907</v>
      </c>
      <c r="G30" s="93">
        <f t="shared" si="4"/>
        <v>0</v>
      </c>
      <c r="H30" s="97">
        <f t="shared" si="5"/>
        <v>100</v>
      </c>
      <c r="V30" s="104">
        <v>128</v>
      </c>
      <c r="W30" s="105">
        <f>VLOOKUP(V30,Tabla14[],31,0)</f>
        <v>8</v>
      </c>
      <c r="X30" s="105">
        <f>VLOOKUP(V30,Tabla1[],31,0)</f>
        <v>8</v>
      </c>
      <c r="Y30" s="106" t="str">
        <f t="shared" si="0"/>
        <v>Se mantiene</v>
      </c>
    </row>
    <row r="31" spans="1:25" ht="18.75" x14ac:dyDescent="0.3">
      <c r="A31" s="64" t="s">
        <v>3038</v>
      </c>
      <c r="B31" s="51">
        <f>COUNTIFS('BD1'!H:H,Estadísticas!A31,'BD1'!S:S,"no")</f>
        <v>1</v>
      </c>
      <c r="C31" s="49">
        <f>COUNTIFS('BD2'!H:H,Estadísticas!A31,'BD2'!S:S,"no")</f>
        <v>0</v>
      </c>
      <c r="D31" s="54">
        <f>(COUNTIFS('BD1'!H:H,Estadísticas!A31,'BD1'!K:K,"ok") + COUNTIFS('BD1'!H:H,Estadísticas!A31,'BD1'!K:K,"sin video"))</f>
        <v>54</v>
      </c>
      <c r="E31" s="92">
        <f t="shared" si="3"/>
        <v>1.8518518518518519</v>
      </c>
      <c r="F31" s="96">
        <f t="shared" si="6"/>
        <v>98.148148148148152</v>
      </c>
      <c r="G31" s="92">
        <f t="shared" si="4"/>
        <v>0</v>
      </c>
      <c r="H31" s="96">
        <f t="shared" si="5"/>
        <v>100</v>
      </c>
      <c r="V31" s="101">
        <v>131</v>
      </c>
      <c r="W31" s="102">
        <f>VLOOKUP(V31,Tabla14[],31,0)</f>
        <v>8</v>
      </c>
      <c r="X31" s="102">
        <f>VLOOKUP(V31,Tabla1[],31,0)</f>
        <v>7</v>
      </c>
      <c r="Y31" s="103" t="str">
        <f t="shared" si="0"/>
        <v>Pérdida</v>
      </c>
    </row>
    <row r="32" spans="1:25" ht="18.75" x14ac:dyDescent="0.3">
      <c r="A32" s="65" t="s">
        <v>3039</v>
      </c>
      <c r="B32" s="47">
        <f>COUNTIFS('BD1'!H:H,Estadísticas!A32,'BD1'!S:S,"no")</f>
        <v>3</v>
      </c>
      <c r="C32" s="48">
        <f>COUNTIFS('BD2'!H:H,Estadísticas!A32,'BD2'!S:S,"no")</f>
        <v>0</v>
      </c>
      <c r="D32" s="53">
        <f>(COUNTIFS('BD1'!H:H,Estadísticas!A32,'BD1'!K:K,"ok") + COUNTIFS('BD1'!H:H,Estadísticas!A32,'BD1'!K:K,"sin video"))</f>
        <v>20</v>
      </c>
      <c r="E32" s="93">
        <f t="shared" si="3"/>
        <v>15</v>
      </c>
      <c r="F32" s="97">
        <f t="shared" si="6"/>
        <v>85</v>
      </c>
      <c r="G32" s="93">
        <f t="shared" si="4"/>
        <v>0</v>
      </c>
      <c r="H32" s="97">
        <f t="shared" si="5"/>
        <v>100</v>
      </c>
      <c r="V32" s="104">
        <v>136</v>
      </c>
      <c r="W32" s="105">
        <f>VLOOKUP(V32,Tabla14[],31,0)</f>
        <v>8</v>
      </c>
      <c r="X32" s="105">
        <f>VLOOKUP(V32,Tabla1[],31,0)</f>
        <v>7</v>
      </c>
      <c r="Y32" s="106" t="str">
        <f t="shared" si="0"/>
        <v>Pérdida</v>
      </c>
    </row>
    <row r="33" spans="1:25" ht="19.5" thickBot="1" x14ac:dyDescent="0.35">
      <c r="A33" s="66" t="s">
        <v>3040</v>
      </c>
      <c r="B33" s="52">
        <f>COUNTIFS('BD1'!H:H,Estadísticas!A33,'BD1'!S:S,"no")</f>
        <v>2</v>
      </c>
      <c r="C33" s="50">
        <f>COUNTIFS('BD2'!H:H,Estadísticas!A33,'BD2'!S:S,"no")</f>
        <v>0</v>
      </c>
      <c r="D33" s="55">
        <f>(COUNTIFS('BD1'!H:H,Estadísticas!A33,'BD1'!K:K,"ok") + COUNTIFS('BD1'!H:H,Estadísticas!A33,'BD1'!K:K,"sin video"))</f>
        <v>25</v>
      </c>
      <c r="E33" s="94">
        <f t="shared" si="3"/>
        <v>8</v>
      </c>
      <c r="F33" s="98">
        <f t="shared" si="6"/>
        <v>92</v>
      </c>
      <c r="G33" s="94">
        <f t="shared" si="4"/>
        <v>0</v>
      </c>
      <c r="H33" s="98">
        <f t="shared" si="5"/>
        <v>100</v>
      </c>
      <c r="V33" s="101">
        <v>141</v>
      </c>
      <c r="W33" s="102">
        <f>VLOOKUP(V33,Tabla14[],31,0)</f>
        <v>8</v>
      </c>
      <c r="X33" s="102">
        <f>VLOOKUP(V33,Tabla1[],31,0)</f>
        <v>7</v>
      </c>
      <c r="Y33" s="103" t="str">
        <f t="shared" si="0"/>
        <v>Pérdida</v>
      </c>
    </row>
    <row r="34" spans="1:25" ht="15" thickBot="1" x14ac:dyDescent="0.25">
      <c r="V34" s="104">
        <v>142</v>
      </c>
      <c r="W34" s="105">
        <f>VLOOKUP(V34,Tabla14[],31,0)</f>
        <v>8</v>
      </c>
      <c r="X34" s="105">
        <f>VLOOKUP(V34,Tabla1[],31,0)</f>
        <v>8</v>
      </c>
      <c r="Y34" s="106" t="str">
        <f t="shared" si="0"/>
        <v>Se mantiene</v>
      </c>
    </row>
    <row r="35" spans="1:25" ht="21.75" thickBot="1" x14ac:dyDescent="0.4">
      <c r="A35" s="121" t="s">
        <v>3043</v>
      </c>
      <c r="B35" s="122"/>
      <c r="C35" s="122"/>
      <c r="D35" s="122"/>
      <c r="E35" s="122"/>
      <c r="F35" s="122"/>
      <c r="G35" s="122"/>
      <c r="H35" s="123"/>
      <c r="V35" s="101">
        <v>144</v>
      </c>
      <c r="W35" s="102">
        <f>VLOOKUP(V35,Tabla14[],31,0)</f>
        <v>8</v>
      </c>
      <c r="X35" s="102">
        <f>VLOOKUP(V35,Tabla1[],31,0)</f>
        <v>7</v>
      </c>
      <c r="Y35" s="103" t="str">
        <f t="shared" si="0"/>
        <v>Pérdida</v>
      </c>
    </row>
    <row r="36" spans="1:25" ht="15.75" thickBot="1" x14ac:dyDescent="0.3">
      <c r="A36" s="59" t="s">
        <v>3041</v>
      </c>
      <c r="B36" s="60" t="s">
        <v>3051</v>
      </c>
      <c r="C36" s="61" t="s">
        <v>3052</v>
      </c>
      <c r="D36" s="62" t="s">
        <v>3042</v>
      </c>
      <c r="E36" s="60" t="s">
        <v>3053</v>
      </c>
      <c r="F36" s="61" t="s">
        <v>3054</v>
      </c>
      <c r="G36" s="60" t="s">
        <v>3055</v>
      </c>
      <c r="H36" s="61" t="s">
        <v>3056</v>
      </c>
      <c r="V36" s="104">
        <v>147</v>
      </c>
      <c r="W36" s="105">
        <f>VLOOKUP(V36,Tabla14[],31,0)</f>
        <v>8</v>
      </c>
      <c r="X36" s="105">
        <f>VLOOKUP(V36,Tabla1[],31,0)</f>
        <v>7</v>
      </c>
      <c r="Y36" s="106" t="str">
        <f t="shared" si="0"/>
        <v>Pérdida</v>
      </c>
    </row>
    <row r="37" spans="1:25" ht="18.75" x14ac:dyDescent="0.3">
      <c r="A37" s="63" t="s">
        <v>3035</v>
      </c>
      <c r="B37" s="56">
        <f>COUNTIFS('BD1'!H:H,Estadísticas!A37,'BD1'!T:T,"no")</f>
        <v>10</v>
      </c>
      <c r="C37" s="57">
        <f>COUNTIFS('BD2'!H:H,Estadísticas!A37,'BD2'!T:T,"no")</f>
        <v>8</v>
      </c>
      <c r="D37" s="58">
        <f>(COUNTIFS('BD1'!H:H,Estadísticas!A37,'BD1'!K:K,"ok") + COUNTIFS('BD1'!H:H,Estadísticas!A37,'BD1'!K:K,"sin video"))</f>
        <v>217</v>
      </c>
      <c r="E37" s="91">
        <f t="shared" ref="E37:E42" si="7">B37*100/D37</f>
        <v>4.6082949308755756</v>
      </c>
      <c r="F37" s="95">
        <f>(D37-B37)*100/D37</f>
        <v>95.391705069124427</v>
      </c>
      <c r="G37" s="91">
        <f t="shared" ref="G37" si="8">C37*100/D37</f>
        <v>3.6866359447004609</v>
      </c>
      <c r="H37" s="99">
        <f>(D37-C37)*100/D37</f>
        <v>96.313364055299544</v>
      </c>
      <c r="V37" s="101">
        <v>148</v>
      </c>
      <c r="W37" s="102">
        <f>VLOOKUP(V37,Tabla14[],31,0)</f>
        <v>8</v>
      </c>
      <c r="X37" s="102">
        <f>VLOOKUP(V37,Tabla1[],31,0)</f>
        <v>0</v>
      </c>
      <c r="Y37" s="103" t="str">
        <f t="shared" si="0"/>
        <v>Pérdida</v>
      </c>
    </row>
    <row r="38" spans="1:25" ht="18.75" x14ac:dyDescent="0.3">
      <c r="A38" s="64" t="s">
        <v>3036</v>
      </c>
      <c r="B38" s="51">
        <f>COUNTIFS('BD1'!H:H,Estadísticas!A38,'BD1'!T:T,"no")</f>
        <v>3</v>
      </c>
      <c r="C38" s="49">
        <f>COUNTIFS('BD2'!H:H,Estadísticas!A38,'BD2'!T:T,"no")</f>
        <v>0</v>
      </c>
      <c r="D38" s="54">
        <f>(COUNTIFS('BD1'!H:H,Estadísticas!A38,'BD1'!K:K,"ok") + COUNTIFS('BD1'!H:H,Estadísticas!A38,'BD1'!K:K,"sin video"))</f>
        <v>47</v>
      </c>
      <c r="E38" s="92">
        <f t="shared" si="7"/>
        <v>6.3829787234042552</v>
      </c>
      <c r="F38" s="96">
        <f t="shared" ref="F38:F42" si="9">(D38-B38)*100/D38</f>
        <v>93.61702127659575</v>
      </c>
      <c r="G38" s="92">
        <f t="shared" ref="G38:G42" si="10">C38*100/D38</f>
        <v>0</v>
      </c>
      <c r="H38" s="96">
        <f t="shared" ref="H38:H42" si="11">(D38-C38)*100/D38</f>
        <v>100</v>
      </c>
      <c r="V38" s="104">
        <v>163</v>
      </c>
      <c r="W38" s="105">
        <f>VLOOKUP(V38,Tabla14[],31,0)</f>
        <v>8</v>
      </c>
      <c r="X38" s="105">
        <f>VLOOKUP(V38,Tabla1[],31,0)</f>
        <v>7</v>
      </c>
      <c r="Y38" s="106" t="str">
        <f t="shared" si="0"/>
        <v>Pérdida</v>
      </c>
    </row>
    <row r="39" spans="1:25" ht="18.75" x14ac:dyDescent="0.3">
      <c r="A39" s="65" t="s">
        <v>3037</v>
      </c>
      <c r="B39" s="47">
        <f>COUNTIFS('BD1'!H:H,Estadísticas!A39,'BD1'!T:T,"no")</f>
        <v>10</v>
      </c>
      <c r="C39" s="48">
        <f>COUNTIFS('BD2'!H:H,Estadísticas!A39,'BD2'!T:T,"no")</f>
        <v>0</v>
      </c>
      <c r="D39" s="53">
        <f>(COUNTIFS('BD1'!H:H,Estadísticas!A39,'BD1'!K:K,"ok") + COUNTIFS('BD1'!H:H,Estadísticas!A39,'BD1'!K:K,"sin video"))</f>
        <v>55</v>
      </c>
      <c r="E39" s="93">
        <f t="shared" si="7"/>
        <v>18.181818181818183</v>
      </c>
      <c r="F39" s="97">
        <f t="shared" si="9"/>
        <v>81.818181818181813</v>
      </c>
      <c r="G39" s="93">
        <f t="shared" si="10"/>
        <v>0</v>
      </c>
      <c r="H39" s="97">
        <f t="shared" si="11"/>
        <v>100</v>
      </c>
      <c r="V39" s="101">
        <v>164</v>
      </c>
      <c r="W39" s="102">
        <f>VLOOKUP(V39,Tabla14[],31,0)</f>
        <v>8</v>
      </c>
      <c r="X39" s="102">
        <f>VLOOKUP(V39,Tabla1[],31,0)</f>
        <v>8</v>
      </c>
      <c r="Y39" s="103" t="str">
        <f t="shared" si="0"/>
        <v>Se mantiene</v>
      </c>
    </row>
    <row r="40" spans="1:25" ht="18.75" x14ac:dyDescent="0.3">
      <c r="A40" s="64" t="s">
        <v>3038</v>
      </c>
      <c r="B40" s="51">
        <f>COUNTIFS('BD1'!H:H,Estadísticas!A40,'BD1'!T:T,"no")</f>
        <v>1</v>
      </c>
      <c r="C40" s="49">
        <f>COUNTIFS('BD2'!H:H,Estadísticas!A40,'BD2'!T:T,"no")</f>
        <v>0</v>
      </c>
      <c r="D40" s="54">
        <f>(COUNTIFS('BD1'!H:H,Estadísticas!A40,'BD1'!K:K,"ok") + COUNTIFS('BD1'!H:H,Estadísticas!A40,'BD1'!K:K,"sin video"))</f>
        <v>54</v>
      </c>
      <c r="E40" s="92">
        <f t="shared" si="7"/>
        <v>1.8518518518518519</v>
      </c>
      <c r="F40" s="96">
        <f t="shared" si="9"/>
        <v>98.148148148148152</v>
      </c>
      <c r="G40" s="92">
        <f t="shared" si="10"/>
        <v>0</v>
      </c>
      <c r="H40" s="96">
        <f t="shared" si="11"/>
        <v>100</v>
      </c>
      <c r="V40" s="104">
        <v>200</v>
      </c>
      <c r="W40" s="105">
        <f>VLOOKUP(V40,Tabla14[],31,0)</f>
        <v>8</v>
      </c>
      <c r="X40" s="105">
        <f>VLOOKUP(V40,Tabla1[],31,0)</f>
        <v>8</v>
      </c>
      <c r="Y40" s="106" t="str">
        <f t="shared" si="0"/>
        <v>Se mantiene</v>
      </c>
    </row>
    <row r="41" spans="1:25" ht="18.75" x14ac:dyDescent="0.3">
      <c r="A41" s="65" t="s">
        <v>3039</v>
      </c>
      <c r="B41" s="47">
        <f>COUNTIFS('BD1'!H:H,Estadísticas!A41,'BD1'!T:T,"no")</f>
        <v>3</v>
      </c>
      <c r="C41" s="48">
        <f>COUNTIFS('BD2'!H:H,Estadísticas!A41,'BD2'!T:T,"no")</f>
        <v>0</v>
      </c>
      <c r="D41" s="53">
        <f>(COUNTIFS('BD1'!H:H,Estadísticas!A41,'BD1'!K:K,"ok") + COUNTIFS('BD1'!H:H,Estadísticas!A41,'BD1'!K:K,"sin video"))</f>
        <v>20</v>
      </c>
      <c r="E41" s="93">
        <f t="shared" si="7"/>
        <v>15</v>
      </c>
      <c r="F41" s="97">
        <f t="shared" si="9"/>
        <v>85</v>
      </c>
      <c r="G41" s="93">
        <f t="shared" si="10"/>
        <v>0</v>
      </c>
      <c r="H41" s="97">
        <f t="shared" si="11"/>
        <v>100</v>
      </c>
      <c r="V41" s="101">
        <v>202</v>
      </c>
      <c r="W41" s="102">
        <f>VLOOKUP(V41,Tabla14[],31,0)</f>
        <v>8</v>
      </c>
      <c r="X41" s="102">
        <f>VLOOKUP(V41,Tabla1[],31,0)</f>
        <v>7</v>
      </c>
      <c r="Y41" s="103" t="str">
        <f t="shared" si="0"/>
        <v>Pérdida</v>
      </c>
    </row>
    <row r="42" spans="1:25" ht="19.5" thickBot="1" x14ac:dyDescent="0.35">
      <c r="A42" s="66" t="s">
        <v>3040</v>
      </c>
      <c r="B42" s="52">
        <f>COUNTIFS('BD1'!H:H,Estadísticas!A42,'BD1'!T:T,"no")</f>
        <v>2</v>
      </c>
      <c r="C42" s="50">
        <f>COUNTIFS('BD2'!H:H,Estadísticas!A42,'BD2'!T:T,"no")</f>
        <v>0</v>
      </c>
      <c r="D42" s="55">
        <f>(COUNTIFS('BD1'!H:H,Estadísticas!A42,'BD1'!K:K,"ok") + COUNTIFS('BD1'!H:H,Estadísticas!A42,'BD1'!K:K,"sin video"))</f>
        <v>25</v>
      </c>
      <c r="E42" s="94">
        <f t="shared" si="7"/>
        <v>8</v>
      </c>
      <c r="F42" s="98">
        <f t="shared" si="9"/>
        <v>92</v>
      </c>
      <c r="G42" s="94">
        <f t="shared" si="10"/>
        <v>0</v>
      </c>
      <c r="H42" s="98">
        <f t="shared" si="11"/>
        <v>100</v>
      </c>
      <c r="V42" s="104">
        <v>204</v>
      </c>
      <c r="W42" s="105">
        <f>VLOOKUP(V42,Tabla14[],31,0)</f>
        <v>8</v>
      </c>
      <c r="X42" s="105">
        <f>VLOOKUP(V42,Tabla1[],31,0)</f>
        <v>8</v>
      </c>
      <c r="Y42" s="106" t="str">
        <f t="shared" si="0"/>
        <v>Se mantiene</v>
      </c>
    </row>
    <row r="43" spans="1:25" ht="15" thickBot="1" x14ac:dyDescent="0.25">
      <c r="V43" s="101">
        <v>211</v>
      </c>
      <c r="W43" s="102">
        <f>VLOOKUP(V43,Tabla14[],31,0)</f>
        <v>8</v>
      </c>
      <c r="X43" s="102">
        <f>VLOOKUP(V43,Tabla1[],31,0)</f>
        <v>7</v>
      </c>
      <c r="Y43" s="103" t="str">
        <f t="shared" si="0"/>
        <v>Pérdida</v>
      </c>
    </row>
    <row r="44" spans="1:25" ht="21.75" thickBot="1" x14ac:dyDescent="0.4">
      <c r="A44" s="121" t="s">
        <v>3044</v>
      </c>
      <c r="B44" s="122"/>
      <c r="C44" s="122"/>
      <c r="D44" s="122"/>
      <c r="E44" s="122"/>
      <c r="F44" s="122"/>
      <c r="G44" s="122"/>
      <c r="H44" s="123"/>
      <c r="V44" s="104">
        <v>212</v>
      </c>
      <c r="W44" s="105">
        <f>VLOOKUP(V44,Tabla14[],31,0)</f>
        <v>5</v>
      </c>
      <c r="X44" s="105">
        <f>VLOOKUP(V44,Tabla1[],31,0)</f>
        <v>7</v>
      </c>
      <c r="Y44" s="106" t="str">
        <f t="shared" si="0"/>
        <v>Mejoría</v>
      </c>
    </row>
    <row r="45" spans="1:25" ht="15.75" thickBot="1" x14ac:dyDescent="0.3">
      <c r="A45" s="59" t="s">
        <v>3041</v>
      </c>
      <c r="B45" s="60" t="s">
        <v>3051</v>
      </c>
      <c r="C45" s="61" t="s">
        <v>3052</v>
      </c>
      <c r="D45" s="62" t="s">
        <v>3042</v>
      </c>
      <c r="E45" s="60" t="s">
        <v>3053</v>
      </c>
      <c r="F45" s="61" t="s">
        <v>3054</v>
      </c>
      <c r="G45" s="60" t="s">
        <v>3055</v>
      </c>
      <c r="H45" s="61" t="s">
        <v>3056</v>
      </c>
      <c r="V45" s="101">
        <v>214</v>
      </c>
      <c r="W45" s="102">
        <f>VLOOKUP(V45,Tabla14[],31,0)</f>
        <v>8</v>
      </c>
      <c r="X45" s="102">
        <f>VLOOKUP(V45,Tabla1[],31,0)</f>
        <v>7</v>
      </c>
      <c r="Y45" s="103" t="str">
        <f t="shared" si="0"/>
        <v>Pérdida</v>
      </c>
    </row>
    <row r="46" spans="1:25" ht="18.75" x14ac:dyDescent="0.3">
      <c r="A46" s="63" t="s">
        <v>3035</v>
      </c>
      <c r="B46" s="56">
        <f>COUNTIFS('BD1'!H:H,Estadísticas!A46,'BD1'!U:U,"no")</f>
        <v>6</v>
      </c>
      <c r="C46" s="57">
        <f>COUNTIFS('BD2'!H:H,Estadísticas!A46,'BD2'!U:U,"no")</f>
        <v>4</v>
      </c>
      <c r="D46" s="58">
        <f>(COUNTIFS('BD1'!H:H,Estadísticas!A46,'BD1'!K:K,"ok") + COUNTIFS('BD1'!H:H,Estadísticas!A46,'BD1'!K:K,"sin video"))</f>
        <v>217</v>
      </c>
      <c r="E46" s="91">
        <f t="shared" ref="E46:E51" si="12">B46*100/D46</f>
        <v>2.7649769585253456</v>
      </c>
      <c r="F46" s="95">
        <f>(D46-B46)*100/D46</f>
        <v>97.235023041474648</v>
      </c>
      <c r="G46" s="91">
        <f t="shared" ref="G46:G51" si="13">C46*100/D46</f>
        <v>1.8433179723502304</v>
      </c>
      <c r="H46" s="99">
        <f t="shared" ref="H46:H51" si="14">(D46-C46)*100/D46</f>
        <v>98.156682027649765</v>
      </c>
      <c r="V46" s="104">
        <v>215</v>
      </c>
      <c r="W46" s="105">
        <f>VLOOKUP(V46,Tabla14[],31,0)</f>
        <v>8</v>
      </c>
      <c r="X46" s="105">
        <f>VLOOKUP(V46,Tabla1[],31,0)</f>
        <v>7</v>
      </c>
      <c r="Y46" s="106" t="str">
        <f t="shared" si="0"/>
        <v>Pérdida</v>
      </c>
    </row>
    <row r="47" spans="1:25" ht="18.75" x14ac:dyDescent="0.3">
      <c r="A47" s="64" t="s">
        <v>3036</v>
      </c>
      <c r="B47" s="51">
        <f>COUNTIFS('BD1'!H:H,Estadísticas!A47,'BD1'!U:U,"no")</f>
        <v>4</v>
      </c>
      <c r="C47" s="49">
        <f>COUNTIFS('BD2'!H:H,Estadísticas!A47,'BD2'!U:U,"no")</f>
        <v>0</v>
      </c>
      <c r="D47" s="54">
        <f>(COUNTIFS('BD1'!H:H,Estadísticas!A47,'BD1'!K:K,"ok") + COUNTIFS('BD1'!H:H,Estadísticas!A47,'BD1'!K:K,"sin video"))</f>
        <v>47</v>
      </c>
      <c r="E47" s="92">
        <f t="shared" si="12"/>
        <v>8.5106382978723403</v>
      </c>
      <c r="F47" s="96">
        <f t="shared" ref="F47:F51" si="15">(D47-B47)*100/D47</f>
        <v>91.489361702127653</v>
      </c>
      <c r="G47" s="92">
        <f t="shared" si="13"/>
        <v>0</v>
      </c>
      <c r="H47" s="96">
        <f t="shared" si="14"/>
        <v>100</v>
      </c>
      <c r="V47" s="101">
        <v>216</v>
      </c>
      <c r="W47" s="102">
        <f>VLOOKUP(V47,Tabla14[],31,0)</f>
        <v>8</v>
      </c>
      <c r="X47" s="102">
        <f>VLOOKUP(V47,Tabla1[],31,0)</f>
        <v>8</v>
      </c>
      <c r="Y47" s="103" t="str">
        <f t="shared" si="0"/>
        <v>Se mantiene</v>
      </c>
    </row>
    <row r="48" spans="1:25" ht="18.75" x14ac:dyDescent="0.3">
      <c r="A48" s="65" t="s">
        <v>3037</v>
      </c>
      <c r="B48" s="47">
        <f>COUNTIFS('BD1'!H:H,Estadísticas!A48,'BD1'!U:U,"no")</f>
        <v>7</v>
      </c>
      <c r="C48" s="48">
        <f>COUNTIFS('BD2'!H:H,Estadísticas!A48,'BD2'!U:U,"no")</f>
        <v>0</v>
      </c>
      <c r="D48" s="53">
        <f>(COUNTIFS('BD1'!H:H,Estadísticas!A48,'BD1'!K:K,"ok") + COUNTIFS('BD1'!H:H,Estadísticas!A48,'BD1'!K:K,"sin video"))</f>
        <v>55</v>
      </c>
      <c r="E48" s="93">
        <f t="shared" si="12"/>
        <v>12.727272727272727</v>
      </c>
      <c r="F48" s="97">
        <f t="shared" si="15"/>
        <v>87.272727272727266</v>
      </c>
      <c r="G48" s="93">
        <f t="shared" si="13"/>
        <v>0</v>
      </c>
      <c r="H48" s="97">
        <f t="shared" si="14"/>
        <v>100</v>
      </c>
      <c r="V48" s="104">
        <v>217</v>
      </c>
      <c r="W48" s="105">
        <f>VLOOKUP(V48,Tabla14[],31,0)</f>
        <v>8</v>
      </c>
      <c r="X48" s="105">
        <f>VLOOKUP(V48,Tabla1[],31,0)</f>
        <v>0</v>
      </c>
      <c r="Y48" s="106" t="str">
        <f t="shared" si="0"/>
        <v>Pérdida</v>
      </c>
    </row>
    <row r="49" spans="1:25" ht="18.75" x14ac:dyDescent="0.3">
      <c r="A49" s="64" t="s">
        <v>3038</v>
      </c>
      <c r="B49" s="51">
        <f>COUNTIFS('BD1'!H:H,Estadísticas!A49,'BD1'!U:U,"no")</f>
        <v>1</v>
      </c>
      <c r="C49" s="49">
        <f>COUNTIFS('BD2'!H:H,Estadísticas!A49,'BD2'!U:U,"no")</f>
        <v>0</v>
      </c>
      <c r="D49" s="54">
        <f>(COUNTIFS('BD1'!H:H,Estadísticas!A49,'BD1'!K:K,"ok") + COUNTIFS('BD1'!H:H,Estadísticas!A49,'BD1'!K:K,"sin video"))</f>
        <v>54</v>
      </c>
      <c r="E49" s="92">
        <f t="shared" si="12"/>
        <v>1.8518518518518519</v>
      </c>
      <c r="F49" s="96">
        <f t="shared" si="15"/>
        <v>98.148148148148152</v>
      </c>
      <c r="G49" s="92">
        <f t="shared" si="13"/>
        <v>0</v>
      </c>
      <c r="H49" s="96">
        <f t="shared" si="14"/>
        <v>100</v>
      </c>
      <c r="V49" s="101">
        <v>222</v>
      </c>
      <c r="W49" s="102">
        <f>VLOOKUP(V49,Tabla14[],31,0)</f>
        <v>8</v>
      </c>
      <c r="X49" s="102">
        <f>VLOOKUP(V49,Tabla1[],31,0)</f>
        <v>8</v>
      </c>
      <c r="Y49" s="103" t="str">
        <f t="shared" si="0"/>
        <v>Se mantiene</v>
      </c>
    </row>
    <row r="50" spans="1:25" ht="18.75" x14ac:dyDescent="0.3">
      <c r="A50" s="65" t="s">
        <v>3039</v>
      </c>
      <c r="B50" s="47">
        <f>COUNTIFS('BD1'!H:H,Estadísticas!A50,'BD1'!U:U,"no")</f>
        <v>3</v>
      </c>
      <c r="C50" s="48">
        <f>COUNTIFS('BD2'!H:H,Estadísticas!A50,'BD2'!U:U,"no")</f>
        <v>0</v>
      </c>
      <c r="D50" s="53">
        <f>(COUNTIFS('BD1'!H:H,Estadísticas!A50,'BD1'!K:K,"ok") + COUNTIFS('BD1'!H:H,Estadísticas!A50,'BD1'!K:K,"sin video"))</f>
        <v>20</v>
      </c>
      <c r="E50" s="93">
        <f t="shared" si="12"/>
        <v>15</v>
      </c>
      <c r="F50" s="97">
        <f t="shared" si="15"/>
        <v>85</v>
      </c>
      <c r="G50" s="93">
        <f t="shared" si="13"/>
        <v>0</v>
      </c>
      <c r="H50" s="97">
        <f t="shared" si="14"/>
        <v>100</v>
      </c>
      <c r="V50" s="104">
        <v>224</v>
      </c>
      <c r="W50" s="105">
        <f>VLOOKUP(V50,Tabla14[],31,0)</f>
        <v>8</v>
      </c>
      <c r="X50" s="105">
        <f>VLOOKUP(V50,Tabla1[],31,0)</f>
        <v>8</v>
      </c>
      <c r="Y50" s="106" t="str">
        <f t="shared" si="0"/>
        <v>Se mantiene</v>
      </c>
    </row>
    <row r="51" spans="1:25" ht="19.5" thickBot="1" x14ac:dyDescent="0.35">
      <c r="A51" s="66" t="s">
        <v>3040</v>
      </c>
      <c r="B51" s="52">
        <f>COUNTIFS('BD1'!H:H,Estadísticas!A51,'BD1'!U:U,"no")</f>
        <v>2</v>
      </c>
      <c r="C51" s="50">
        <f>COUNTIFS('BD2'!H:H,Estadísticas!A51,'BD2'!U:U,"no")</f>
        <v>0</v>
      </c>
      <c r="D51" s="55">
        <f>(COUNTIFS('BD1'!H:H,Estadísticas!A51,'BD1'!K:K,"ok") + COUNTIFS('BD1'!H:H,Estadísticas!A51,'BD1'!K:K,"sin video"))</f>
        <v>25</v>
      </c>
      <c r="E51" s="94">
        <f t="shared" si="12"/>
        <v>8</v>
      </c>
      <c r="F51" s="98">
        <f t="shared" si="15"/>
        <v>92</v>
      </c>
      <c r="G51" s="94">
        <f t="shared" si="13"/>
        <v>0</v>
      </c>
      <c r="H51" s="98">
        <f t="shared" si="14"/>
        <v>100</v>
      </c>
      <c r="V51" s="101">
        <v>231</v>
      </c>
      <c r="W51" s="102">
        <f>VLOOKUP(V51,Tabla14[],31,0)</f>
        <v>7</v>
      </c>
      <c r="X51" s="102">
        <f>VLOOKUP(V51,Tabla1[],31,0)</f>
        <v>7</v>
      </c>
      <c r="Y51" s="103" t="str">
        <f t="shared" si="0"/>
        <v>Se mantiene</v>
      </c>
    </row>
    <row r="52" spans="1:25" ht="15" thickBot="1" x14ac:dyDescent="0.25">
      <c r="V52" s="104">
        <v>233</v>
      </c>
      <c r="W52" s="105">
        <f>VLOOKUP(V52,Tabla14[],31,0)</f>
        <v>8</v>
      </c>
      <c r="X52" s="105">
        <f>VLOOKUP(V52,Tabla1[],31,0)</f>
        <v>7</v>
      </c>
      <c r="Y52" s="106" t="str">
        <f t="shared" si="0"/>
        <v>Pérdida</v>
      </c>
    </row>
    <row r="53" spans="1:25" ht="21.75" thickBot="1" x14ac:dyDescent="0.4">
      <c r="A53" s="121" t="s">
        <v>3045</v>
      </c>
      <c r="B53" s="122"/>
      <c r="C53" s="122"/>
      <c r="D53" s="122"/>
      <c r="E53" s="122"/>
      <c r="F53" s="122"/>
      <c r="G53" s="122"/>
      <c r="H53" s="123"/>
      <c r="V53" s="101">
        <v>234</v>
      </c>
      <c r="W53" s="102">
        <f>VLOOKUP(V53,Tabla14[],31,0)</f>
        <v>8</v>
      </c>
      <c r="X53" s="102">
        <f>VLOOKUP(V53,Tabla1[],31,0)</f>
        <v>8</v>
      </c>
      <c r="Y53" s="103" t="str">
        <f t="shared" si="0"/>
        <v>Se mantiene</v>
      </c>
    </row>
    <row r="54" spans="1:25" ht="15.75" thickBot="1" x14ac:dyDescent="0.3">
      <c r="A54" s="59" t="s">
        <v>3041</v>
      </c>
      <c r="B54" s="60" t="s">
        <v>3051</v>
      </c>
      <c r="C54" s="61" t="s">
        <v>3052</v>
      </c>
      <c r="D54" s="62" t="s">
        <v>3042</v>
      </c>
      <c r="E54" s="60" t="s">
        <v>3053</v>
      </c>
      <c r="F54" s="61" t="s">
        <v>3054</v>
      </c>
      <c r="G54" s="60" t="s">
        <v>3055</v>
      </c>
      <c r="H54" s="61" t="s">
        <v>3056</v>
      </c>
      <c r="V54" s="104">
        <v>241</v>
      </c>
      <c r="W54" s="105">
        <f>VLOOKUP(V54,Tabla14[],31,0)</f>
        <v>8</v>
      </c>
      <c r="X54" s="105">
        <f>VLOOKUP(V54,Tabla1[],31,0)</f>
        <v>8</v>
      </c>
      <c r="Y54" s="106" t="str">
        <f t="shared" si="0"/>
        <v>Se mantiene</v>
      </c>
    </row>
    <row r="55" spans="1:25" ht="18.75" x14ac:dyDescent="0.3">
      <c r="A55" s="63" t="s">
        <v>3035</v>
      </c>
      <c r="B55" s="56">
        <f>COUNTIFS('BD1'!H:H,Estadísticas!A55,'BD1'!V:V,"no")</f>
        <v>17</v>
      </c>
      <c r="C55" s="57">
        <f>COUNTIFS('BD2'!H:H,Estadísticas!A55,'BD2'!V:V,"no")</f>
        <v>18</v>
      </c>
      <c r="D55" s="58">
        <f>(COUNTIFS('BD1'!H:H,Estadísticas!A55,'BD1'!K:K,"ok") + COUNTIFS('BD1'!H:H,Estadísticas!A55,'BD1'!K:K,"sin video"))</f>
        <v>217</v>
      </c>
      <c r="E55" s="91">
        <f t="shared" ref="E55:E60" si="16">B55*100/D55</f>
        <v>7.8341013824884795</v>
      </c>
      <c r="F55" s="95">
        <f>(D55-B55)*100/D55</f>
        <v>92.165898617511516</v>
      </c>
      <c r="G55" s="91">
        <f t="shared" ref="G55:G60" si="17">C55*100/D55</f>
        <v>8.2949308755760374</v>
      </c>
      <c r="H55" s="99">
        <f t="shared" ref="H55:H60" si="18">(D55-C55)*100/D55</f>
        <v>91.705069124423957</v>
      </c>
      <c r="V55" s="101">
        <v>242</v>
      </c>
      <c r="W55" s="102">
        <f>VLOOKUP(V55,Tabla14[],31,0)</f>
        <v>8</v>
      </c>
      <c r="X55" s="102">
        <f>VLOOKUP(V55,Tabla1[],31,0)</f>
        <v>8</v>
      </c>
      <c r="Y55" s="103" t="str">
        <f t="shared" si="0"/>
        <v>Se mantiene</v>
      </c>
    </row>
    <row r="56" spans="1:25" ht="18.75" x14ac:dyDescent="0.3">
      <c r="A56" s="64" t="s">
        <v>3036</v>
      </c>
      <c r="B56" s="51">
        <f>COUNTIFS('BD1'!H:H,Estadísticas!A56,'BD1'!V:V,"no")</f>
        <v>4</v>
      </c>
      <c r="C56" s="49">
        <f>COUNTIFS('BD2'!H:H,Estadísticas!A56,'BD2'!V:V,"no")</f>
        <v>0</v>
      </c>
      <c r="D56" s="54">
        <f>(COUNTIFS('BD1'!H:H,Estadísticas!A56,'BD1'!K:K,"ok") + COUNTIFS('BD1'!H:H,Estadísticas!A56,'BD1'!K:K,"sin video"))</f>
        <v>47</v>
      </c>
      <c r="E56" s="92">
        <f t="shared" si="16"/>
        <v>8.5106382978723403</v>
      </c>
      <c r="F56" s="96">
        <f t="shared" ref="F56:F60" si="19">(D56-B56)*100/D56</f>
        <v>91.489361702127653</v>
      </c>
      <c r="G56" s="92">
        <f t="shared" si="17"/>
        <v>0</v>
      </c>
      <c r="H56" s="96">
        <f t="shared" si="18"/>
        <v>100</v>
      </c>
      <c r="V56" s="104">
        <v>248</v>
      </c>
      <c r="W56" s="105">
        <f>VLOOKUP(V56,Tabla14[],31,0)</f>
        <v>7</v>
      </c>
      <c r="X56" s="105">
        <f>VLOOKUP(V56,Tabla1[],31,0)</f>
        <v>5</v>
      </c>
      <c r="Y56" s="106" t="str">
        <f t="shared" si="0"/>
        <v>Pérdida</v>
      </c>
    </row>
    <row r="57" spans="1:25" ht="18.75" x14ac:dyDescent="0.3">
      <c r="A57" s="65" t="s">
        <v>3037</v>
      </c>
      <c r="B57" s="47">
        <f>COUNTIFS('BD1'!H:H,Estadísticas!A57,'BD1'!V:V,"no")</f>
        <v>13</v>
      </c>
      <c r="C57" s="48">
        <f>COUNTIFS('BD2'!H:H,Estadísticas!A57,'BD2'!V:V,"no")</f>
        <v>0</v>
      </c>
      <c r="D57" s="53">
        <f>(COUNTIFS('BD1'!H:H,Estadísticas!A57,'BD1'!K:K,"ok") + COUNTIFS('BD1'!H:H,Estadísticas!A57,'BD1'!K:K,"sin video"))</f>
        <v>55</v>
      </c>
      <c r="E57" s="93">
        <f t="shared" si="16"/>
        <v>23.636363636363637</v>
      </c>
      <c r="F57" s="97">
        <f t="shared" si="19"/>
        <v>76.36363636363636</v>
      </c>
      <c r="G57" s="93">
        <f t="shared" si="17"/>
        <v>0</v>
      </c>
      <c r="H57" s="97">
        <f t="shared" si="18"/>
        <v>100</v>
      </c>
      <c r="V57" s="101">
        <v>254</v>
      </c>
      <c r="W57" s="102">
        <f>VLOOKUP(V57,Tabla14[],31,0)</f>
        <v>7</v>
      </c>
      <c r="X57" s="102">
        <f>VLOOKUP(V57,Tabla1[],31,0)</f>
        <v>7</v>
      </c>
      <c r="Y57" s="103" t="str">
        <f t="shared" si="0"/>
        <v>Se mantiene</v>
      </c>
    </row>
    <row r="58" spans="1:25" ht="18.75" x14ac:dyDescent="0.3">
      <c r="A58" s="64" t="s">
        <v>3038</v>
      </c>
      <c r="B58" s="51">
        <f>COUNTIFS('BD1'!H:H,Estadísticas!A58,'BD1'!V:V,"no")</f>
        <v>3</v>
      </c>
      <c r="C58" s="49">
        <f>COUNTIFS('BD2'!H:H,Estadísticas!A58,'BD2'!V:V,"no")</f>
        <v>0</v>
      </c>
      <c r="D58" s="54">
        <f>(COUNTIFS('BD1'!H:H,Estadísticas!A58,'BD1'!K:K,"ok") + COUNTIFS('BD1'!H:H,Estadísticas!A58,'BD1'!K:K,"sin video"))</f>
        <v>54</v>
      </c>
      <c r="E58" s="92">
        <f t="shared" si="16"/>
        <v>5.5555555555555554</v>
      </c>
      <c r="F58" s="96">
        <f t="shared" si="19"/>
        <v>94.444444444444443</v>
      </c>
      <c r="G58" s="92">
        <f t="shared" si="17"/>
        <v>0</v>
      </c>
      <c r="H58" s="96">
        <f t="shared" si="18"/>
        <v>100</v>
      </c>
      <c r="V58" s="104">
        <v>256</v>
      </c>
      <c r="W58" s="105">
        <f>VLOOKUP(V58,Tabla14[],31,0)</f>
        <v>8</v>
      </c>
      <c r="X58" s="105">
        <f>VLOOKUP(V58,Tabla1[],31,0)</f>
        <v>7</v>
      </c>
      <c r="Y58" s="106" t="str">
        <f t="shared" si="0"/>
        <v>Pérdida</v>
      </c>
    </row>
    <row r="59" spans="1:25" ht="18.75" x14ac:dyDescent="0.3">
      <c r="A59" s="65" t="s">
        <v>3039</v>
      </c>
      <c r="B59" s="47">
        <f>COUNTIFS('BD1'!H:H,Estadísticas!A59,'BD1'!V:V,"no")</f>
        <v>5</v>
      </c>
      <c r="C59" s="48">
        <f>COUNTIFS('BD2'!H:H,Estadísticas!A59,'BD2'!V:V,"no")</f>
        <v>0</v>
      </c>
      <c r="D59" s="53">
        <f>(COUNTIFS('BD1'!H:H,Estadísticas!A59,'BD1'!K:K,"ok") + COUNTIFS('BD1'!H:H,Estadísticas!A59,'BD1'!K:K,"sin video"))</f>
        <v>20</v>
      </c>
      <c r="E59" s="93">
        <f t="shared" si="16"/>
        <v>25</v>
      </c>
      <c r="F59" s="97">
        <f t="shared" si="19"/>
        <v>75</v>
      </c>
      <c r="G59" s="93">
        <f t="shared" si="17"/>
        <v>0</v>
      </c>
      <c r="H59" s="97">
        <f t="shared" si="18"/>
        <v>100</v>
      </c>
      <c r="V59" s="101">
        <v>257</v>
      </c>
      <c r="W59" s="102">
        <f>VLOOKUP(V59,Tabla14[],31,0)</f>
        <v>8</v>
      </c>
      <c r="X59" s="102">
        <f>VLOOKUP(V59,Tabla1[],31,0)</f>
        <v>8</v>
      </c>
      <c r="Y59" s="103" t="str">
        <f t="shared" si="0"/>
        <v>Se mantiene</v>
      </c>
    </row>
    <row r="60" spans="1:25" ht="19.5" thickBot="1" x14ac:dyDescent="0.35">
      <c r="A60" s="66" t="s">
        <v>3040</v>
      </c>
      <c r="B60" s="52">
        <f>COUNTIFS('BD1'!H:H,Estadísticas!A60,'BD1'!V:V,"no")</f>
        <v>2</v>
      </c>
      <c r="C60" s="50">
        <f>COUNTIFS('BD2'!H:H,Estadísticas!A60,'BD2'!V:V,"no")</f>
        <v>0</v>
      </c>
      <c r="D60" s="55">
        <f>(COUNTIFS('BD1'!H:H,Estadísticas!A60,'BD1'!K:K,"ok") + COUNTIFS('BD1'!H:H,Estadísticas!A60,'BD1'!K:K,"sin video"))</f>
        <v>25</v>
      </c>
      <c r="E60" s="94">
        <f t="shared" si="16"/>
        <v>8</v>
      </c>
      <c r="F60" s="98">
        <f t="shared" si="19"/>
        <v>92</v>
      </c>
      <c r="G60" s="94">
        <f t="shared" si="17"/>
        <v>0</v>
      </c>
      <c r="H60" s="98">
        <f t="shared" si="18"/>
        <v>100</v>
      </c>
      <c r="V60" s="104">
        <v>259</v>
      </c>
      <c r="W60" s="105">
        <f>VLOOKUP(V60,Tabla14[],31,0)</f>
        <v>8</v>
      </c>
      <c r="X60" s="105">
        <f>VLOOKUP(V60,Tabla1[],31,0)</f>
        <v>8</v>
      </c>
      <c r="Y60" s="106" t="str">
        <f t="shared" si="0"/>
        <v>Se mantiene</v>
      </c>
    </row>
    <row r="61" spans="1:25" ht="15" thickBot="1" x14ac:dyDescent="0.25">
      <c r="V61" s="101">
        <v>266</v>
      </c>
      <c r="W61" s="102">
        <f>VLOOKUP(V61,Tabla14[],31,0)</f>
        <v>8</v>
      </c>
      <c r="X61" s="102">
        <f>VLOOKUP(V61,Tabla1[],31,0)</f>
        <v>7</v>
      </c>
      <c r="Y61" s="103" t="str">
        <f t="shared" si="0"/>
        <v>Pérdida</v>
      </c>
    </row>
    <row r="62" spans="1:25" ht="21.75" thickBot="1" x14ac:dyDescent="0.4">
      <c r="A62" s="121" t="s">
        <v>3046</v>
      </c>
      <c r="B62" s="122"/>
      <c r="C62" s="122"/>
      <c r="D62" s="122"/>
      <c r="E62" s="122"/>
      <c r="F62" s="122"/>
      <c r="G62" s="122"/>
      <c r="H62" s="123"/>
      <c r="V62" s="104">
        <v>269</v>
      </c>
      <c r="W62" s="105">
        <f>VLOOKUP(V62,Tabla14[],31,0)</f>
        <v>8</v>
      </c>
      <c r="X62" s="105">
        <f>VLOOKUP(V62,Tabla1[],31,0)</f>
        <v>3</v>
      </c>
      <c r="Y62" s="106" t="str">
        <f t="shared" si="0"/>
        <v>Pérdida</v>
      </c>
    </row>
    <row r="63" spans="1:25" ht="15.75" thickBot="1" x14ac:dyDescent="0.3">
      <c r="A63" s="59" t="s">
        <v>3041</v>
      </c>
      <c r="B63" s="60" t="s">
        <v>3051</v>
      </c>
      <c r="C63" s="61" t="s">
        <v>3052</v>
      </c>
      <c r="D63" s="62" t="s">
        <v>3042</v>
      </c>
      <c r="E63" s="60" t="s">
        <v>3053</v>
      </c>
      <c r="F63" s="61" t="s">
        <v>3054</v>
      </c>
      <c r="G63" s="60" t="s">
        <v>3055</v>
      </c>
      <c r="H63" s="61" t="s">
        <v>3056</v>
      </c>
      <c r="V63" s="101">
        <v>274</v>
      </c>
      <c r="W63" s="102">
        <f>VLOOKUP(V63,Tabla14[],31,0)</f>
        <v>7</v>
      </c>
      <c r="X63" s="102">
        <f>VLOOKUP(V63,Tabla1[],31,0)</f>
        <v>8</v>
      </c>
      <c r="Y63" s="103" t="str">
        <f t="shared" si="0"/>
        <v>Mejoría</v>
      </c>
    </row>
    <row r="64" spans="1:25" ht="18.75" x14ac:dyDescent="0.3">
      <c r="A64" s="63" t="s">
        <v>3035</v>
      </c>
      <c r="B64" s="56">
        <f>COUNTIFS('BD1'!H:H,Estadísticas!A64,'BD1'!W:W,"no")</f>
        <v>6</v>
      </c>
      <c r="C64" s="57">
        <f>COUNTIFS('BD2'!H:H,Estadísticas!A64,'BD2'!W:W,"no")</f>
        <v>5</v>
      </c>
      <c r="D64" s="58">
        <f>(COUNTIFS('BD1'!H:H,Estadísticas!A64,'BD1'!K:K,"ok") + COUNTIFS('BD1'!H:H,Estadísticas!A64,'BD1'!K:K,"sin video"))</f>
        <v>217</v>
      </c>
      <c r="E64" s="91">
        <f t="shared" ref="E64:E69" si="20">B64*100/D64</f>
        <v>2.7649769585253456</v>
      </c>
      <c r="F64" s="95">
        <f>(D64-B64)*100/D64</f>
        <v>97.235023041474648</v>
      </c>
      <c r="G64" s="91">
        <f t="shared" ref="G64:G69" si="21">C64*100/D64</f>
        <v>2.3041474654377878</v>
      </c>
      <c r="H64" s="99">
        <f t="shared" ref="H64:H69" si="22">(D64-C64)*100/D64</f>
        <v>97.695852534562206</v>
      </c>
      <c r="V64" s="104">
        <v>275</v>
      </c>
      <c r="W64" s="105">
        <f>VLOOKUP(V64,Tabla14[],31,0)</f>
        <v>8</v>
      </c>
      <c r="X64" s="105">
        <f>VLOOKUP(V64,Tabla1[],31,0)</f>
        <v>7</v>
      </c>
      <c r="Y64" s="106" t="str">
        <f t="shared" si="0"/>
        <v>Pérdida</v>
      </c>
    </row>
    <row r="65" spans="1:25" ht="18.75" x14ac:dyDescent="0.3">
      <c r="A65" s="64" t="s">
        <v>3036</v>
      </c>
      <c r="B65" s="51">
        <f>COUNTIFS('BD1'!H:H,Estadísticas!A65,'BD1'!W:W,"no")</f>
        <v>3</v>
      </c>
      <c r="C65" s="49">
        <f>COUNTIFS('BD2'!H:H,Estadísticas!A65,'BD2'!W:W,"no")</f>
        <v>0</v>
      </c>
      <c r="D65" s="54">
        <f>(COUNTIFS('BD1'!H:H,Estadísticas!A65,'BD1'!K:K,"ok") + COUNTIFS('BD1'!H:H,Estadísticas!A65,'BD1'!K:K,"sin video"))</f>
        <v>47</v>
      </c>
      <c r="E65" s="92">
        <f t="shared" si="20"/>
        <v>6.3829787234042552</v>
      </c>
      <c r="F65" s="96">
        <f t="shared" ref="F65:F69" si="23">(D65-B65)*100/D65</f>
        <v>93.61702127659575</v>
      </c>
      <c r="G65" s="92">
        <f t="shared" si="21"/>
        <v>0</v>
      </c>
      <c r="H65" s="96">
        <f t="shared" si="22"/>
        <v>100</v>
      </c>
      <c r="V65" s="101">
        <v>287</v>
      </c>
      <c r="W65" s="102">
        <f>VLOOKUP(V65,Tabla14[],31,0)</f>
        <v>8</v>
      </c>
      <c r="X65" s="102">
        <f>VLOOKUP(V65,Tabla1[],31,0)</f>
        <v>8</v>
      </c>
      <c r="Y65" s="103" t="str">
        <f t="shared" si="0"/>
        <v>Se mantiene</v>
      </c>
    </row>
    <row r="66" spans="1:25" ht="18.75" x14ac:dyDescent="0.3">
      <c r="A66" s="65" t="s">
        <v>3037</v>
      </c>
      <c r="B66" s="47">
        <f>COUNTIFS('BD1'!H:H,Estadísticas!A66,'BD1'!W:W,"no")</f>
        <v>7</v>
      </c>
      <c r="C66" s="48">
        <f>COUNTIFS('BD2'!H:H,Estadísticas!A66,'BD2'!W:W,"no")</f>
        <v>0</v>
      </c>
      <c r="D66" s="53">
        <f>(COUNTIFS('BD1'!H:H,Estadísticas!A66,'BD1'!K:K,"ok") + COUNTIFS('BD1'!H:H,Estadísticas!A66,'BD1'!K:K,"sin video"))</f>
        <v>55</v>
      </c>
      <c r="E66" s="93">
        <f t="shared" si="20"/>
        <v>12.727272727272727</v>
      </c>
      <c r="F66" s="97">
        <f t="shared" si="23"/>
        <v>87.272727272727266</v>
      </c>
      <c r="G66" s="93">
        <f t="shared" si="21"/>
        <v>0</v>
      </c>
      <c r="H66" s="97">
        <f t="shared" si="22"/>
        <v>100</v>
      </c>
      <c r="V66" s="104">
        <v>295</v>
      </c>
      <c r="W66" s="105">
        <f>VLOOKUP(V66,Tabla14[],31,0)</f>
        <v>8</v>
      </c>
      <c r="X66" s="105">
        <f>VLOOKUP(V66,Tabla1[],31,0)</f>
        <v>2</v>
      </c>
      <c r="Y66" s="106" t="str">
        <f t="shared" si="0"/>
        <v>Pérdida</v>
      </c>
    </row>
    <row r="67" spans="1:25" ht="18.75" x14ac:dyDescent="0.3">
      <c r="A67" s="64" t="s">
        <v>3038</v>
      </c>
      <c r="B67" s="51">
        <f>COUNTIFS('BD1'!H:H,Estadísticas!A67,'BD1'!W:W,"no")</f>
        <v>1</v>
      </c>
      <c r="C67" s="49">
        <f>COUNTIFS('BD2'!H:H,Estadísticas!A67,'BD2'!W:W,"no")</f>
        <v>0</v>
      </c>
      <c r="D67" s="54">
        <f>(COUNTIFS('BD1'!H:H,Estadísticas!A67,'BD1'!K:K,"ok") + COUNTIFS('BD1'!H:H,Estadísticas!A67,'BD1'!K:K,"sin video"))</f>
        <v>54</v>
      </c>
      <c r="E67" s="92">
        <f t="shared" si="20"/>
        <v>1.8518518518518519</v>
      </c>
      <c r="F67" s="96">
        <f t="shared" si="23"/>
        <v>98.148148148148152</v>
      </c>
      <c r="G67" s="92">
        <f t="shared" si="21"/>
        <v>0</v>
      </c>
      <c r="H67" s="96">
        <f t="shared" si="22"/>
        <v>100</v>
      </c>
      <c r="V67" s="101">
        <v>298</v>
      </c>
      <c r="W67" s="102">
        <f>VLOOKUP(V67,Tabla14[],31,0)</f>
        <v>8</v>
      </c>
      <c r="X67" s="102">
        <f>VLOOKUP(V67,Tabla1[],31,0)</f>
        <v>7</v>
      </c>
      <c r="Y67" s="103" t="str">
        <f t="shared" si="0"/>
        <v>Pérdida</v>
      </c>
    </row>
    <row r="68" spans="1:25" ht="18.75" x14ac:dyDescent="0.3">
      <c r="A68" s="65" t="s">
        <v>3039</v>
      </c>
      <c r="B68" s="47">
        <f>COUNTIFS('BD1'!H:H,Estadísticas!A68,'BD1'!W:W,"no")</f>
        <v>3</v>
      </c>
      <c r="C68" s="48">
        <f>COUNTIFS('BD2'!H:H,Estadísticas!A68,'BD2'!W:W,"no")</f>
        <v>0</v>
      </c>
      <c r="D68" s="53">
        <f>(COUNTIFS('BD1'!H:H,Estadísticas!A68,'BD1'!K:K,"ok") + COUNTIFS('BD1'!H:H,Estadísticas!A68,'BD1'!K:K,"sin video"))</f>
        <v>20</v>
      </c>
      <c r="E68" s="93">
        <f t="shared" si="20"/>
        <v>15</v>
      </c>
      <c r="F68" s="97">
        <f t="shared" si="23"/>
        <v>85</v>
      </c>
      <c r="G68" s="93">
        <f t="shared" si="21"/>
        <v>0</v>
      </c>
      <c r="H68" s="97">
        <f t="shared" si="22"/>
        <v>100</v>
      </c>
      <c r="V68" s="104">
        <v>305</v>
      </c>
      <c r="W68" s="105">
        <f>VLOOKUP(V68,Tabla14[],31,0)</f>
        <v>6</v>
      </c>
      <c r="X68" s="105">
        <f>VLOOKUP(V68,Tabla1[],31,0)</f>
        <v>8</v>
      </c>
      <c r="Y68" s="106" t="str">
        <f t="shared" ref="Y68:Y131" si="24">IF(X68&gt;W68,"Mejoría",IF(X68&lt;W68,"Pérdida","Se mantiene"))</f>
        <v>Mejoría</v>
      </c>
    </row>
    <row r="69" spans="1:25" ht="19.5" thickBot="1" x14ac:dyDescent="0.35">
      <c r="A69" s="66" t="s">
        <v>3040</v>
      </c>
      <c r="B69" s="52">
        <f>COUNTIFS('BD1'!H:H,Estadísticas!A69,'BD1'!W:W,"no")</f>
        <v>2</v>
      </c>
      <c r="C69" s="50">
        <f>COUNTIFS('BD2'!H:H,Estadísticas!A69,'BD2'!W:W,"no")</f>
        <v>0</v>
      </c>
      <c r="D69" s="55">
        <f>(COUNTIFS('BD1'!H:H,Estadísticas!A69,'BD1'!K:K,"ok") + COUNTIFS('BD1'!H:H,Estadísticas!A69,'BD1'!K:K,"sin video"))</f>
        <v>25</v>
      </c>
      <c r="E69" s="94">
        <f t="shared" si="20"/>
        <v>8</v>
      </c>
      <c r="F69" s="98">
        <f t="shared" si="23"/>
        <v>92</v>
      </c>
      <c r="G69" s="94">
        <f t="shared" si="21"/>
        <v>0</v>
      </c>
      <c r="H69" s="98">
        <f t="shared" si="22"/>
        <v>100</v>
      </c>
      <c r="V69" s="101">
        <v>307</v>
      </c>
      <c r="W69" s="102">
        <f>VLOOKUP(V69,Tabla14[],31,0)</f>
        <v>8</v>
      </c>
      <c r="X69" s="102">
        <f>VLOOKUP(V69,Tabla1[],31,0)</f>
        <v>7</v>
      </c>
      <c r="Y69" s="103" t="str">
        <f t="shared" si="24"/>
        <v>Pérdida</v>
      </c>
    </row>
    <row r="70" spans="1:25" ht="15" thickBot="1" x14ac:dyDescent="0.25">
      <c r="V70" s="104">
        <v>312</v>
      </c>
      <c r="W70" s="105">
        <f>VLOOKUP(V70,Tabla14[],31,0)</f>
        <v>7</v>
      </c>
      <c r="X70" s="105">
        <f>VLOOKUP(V70,Tabla1[],31,0)</f>
        <v>7</v>
      </c>
      <c r="Y70" s="106" t="str">
        <f t="shared" si="24"/>
        <v>Se mantiene</v>
      </c>
    </row>
    <row r="71" spans="1:25" ht="21.75" thickBot="1" x14ac:dyDescent="0.4">
      <c r="A71" s="121" t="s">
        <v>3047</v>
      </c>
      <c r="B71" s="122"/>
      <c r="C71" s="122"/>
      <c r="D71" s="122"/>
      <c r="E71" s="122"/>
      <c r="F71" s="122"/>
      <c r="G71" s="122"/>
      <c r="H71" s="123"/>
      <c r="V71" s="101">
        <v>313</v>
      </c>
      <c r="W71" s="102">
        <f>VLOOKUP(V71,Tabla14[],31,0)</f>
        <v>8</v>
      </c>
      <c r="X71" s="102">
        <f>VLOOKUP(V71,Tabla1[],31,0)</f>
        <v>7</v>
      </c>
      <c r="Y71" s="103" t="str">
        <f t="shared" si="24"/>
        <v>Pérdida</v>
      </c>
    </row>
    <row r="72" spans="1:25" ht="15.75" thickBot="1" x14ac:dyDescent="0.3">
      <c r="A72" s="59" t="s">
        <v>3041</v>
      </c>
      <c r="B72" s="60" t="s">
        <v>3051</v>
      </c>
      <c r="C72" s="61" t="s">
        <v>3052</v>
      </c>
      <c r="D72" s="62" t="s">
        <v>3042</v>
      </c>
      <c r="E72" s="60" t="s">
        <v>3053</v>
      </c>
      <c r="F72" s="61" t="s">
        <v>3054</v>
      </c>
      <c r="G72" s="60" t="s">
        <v>3055</v>
      </c>
      <c r="H72" s="61" t="s">
        <v>3056</v>
      </c>
      <c r="V72" s="104">
        <v>314</v>
      </c>
      <c r="W72" s="105">
        <f>VLOOKUP(V72,Tabla14[],31,0)</f>
        <v>6</v>
      </c>
      <c r="X72" s="105">
        <f>VLOOKUP(V72,Tabla1[],31,0)</f>
        <v>7</v>
      </c>
      <c r="Y72" s="106" t="str">
        <f t="shared" si="24"/>
        <v>Mejoría</v>
      </c>
    </row>
    <row r="73" spans="1:25" ht="18.75" x14ac:dyDescent="0.3">
      <c r="A73" s="63" t="s">
        <v>3035</v>
      </c>
      <c r="B73" s="56">
        <f>COUNTIFS('BD1'!H:H,Estadísticas!A73,'BD1'!X:X,"no")</f>
        <v>12</v>
      </c>
      <c r="C73" s="57">
        <f>COUNTIFS('BD2'!H:H,Estadísticas!A73,'BD2'!X:X,"no")</f>
        <v>18</v>
      </c>
      <c r="D73" s="58">
        <f>(COUNTIFS('BD1'!H:H,Estadísticas!A73,'BD1'!K:K,"ok") + COUNTIFS('BD1'!H:H,Estadísticas!A73,'BD1'!K:K,"sin video"))</f>
        <v>217</v>
      </c>
      <c r="E73" s="91">
        <f t="shared" ref="E73:E78" si="25">B73*100/D73</f>
        <v>5.5299539170506913</v>
      </c>
      <c r="F73" s="95">
        <f>(D73-B73)*100/D73</f>
        <v>94.47004608294931</v>
      </c>
      <c r="G73" s="91">
        <f t="shared" ref="G73:G78" si="26">C73*100/D73</f>
        <v>8.2949308755760374</v>
      </c>
      <c r="H73" s="99">
        <f t="shared" ref="H73:H78" si="27">(D73-C73)*100/D73</f>
        <v>91.705069124423957</v>
      </c>
      <c r="V73" s="101">
        <v>322</v>
      </c>
      <c r="W73" s="102">
        <f>VLOOKUP(V73,Tabla14[],31,0)</f>
        <v>7</v>
      </c>
      <c r="X73" s="102">
        <f>VLOOKUP(V73,Tabla1[],31,0)</f>
        <v>7</v>
      </c>
      <c r="Y73" s="103" t="str">
        <f t="shared" si="24"/>
        <v>Se mantiene</v>
      </c>
    </row>
    <row r="74" spans="1:25" ht="18.75" x14ac:dyDescent="0.3">
      <c r="A74" s="64" t="s">
        <v>3036</v>
      </c>
      <c r="B74" s="51">
        <f>COUNTIFS('BD1'!H:H,Estadísticas!A74,'BD1'!X:X,"no")</f>
        <v>5</v>
      </c>
      <c r="C74" s="49">
        <f>COUNTIFS('BD2'!H:H,Estadísticas!A74,'BD2'!X:X,"no")</f>
        <v>0</v>
      </c>
      <c r="D74" s="54">
        <f>(COUNTIFS('BD1'!H:H,Estadísticas!A74,'BD1'!K:K,"ok") + COUNTIFS('BD1'!H:H,Estadísticas!A74,'BD1'!K:K,"sin video"))</f>
        <v>47</v>
      </c>
      <c r="E74" s="92">
        <f t="shared" si="25"/>
        <v>10.638297872340425</v>
      </c>
      <c r="F74" s="96">
        <f t="shared" ref="F74:F78" si="28">(D74-B74)*100/D74</f>
        <v>89.361702127659569</v>
      </c>
      <c r="G74" s="92">
        <f t="shared" si="26"/>
        <v>0</v>
      </c>
      <c r="H74" s="96">
        <f t="shared" si="27"/>
        <v>100</v>
      </c>
      <c r="V74" s="104">
        <v>333</v>
      </c>
      <c r="W74" s="105">
        <f>VLOOKUP(V74,Tabla14[],31,0)</f>
        <v>7</v>
      </c>
      <c r="X74" s="105">
        <f>VLOOKUP(V74,Tabla1[],31,0)</f>
        <v>8</v>
      </c>
      <c r="Y74" s="106" t="str">
        <f t="shared" si="24"/>
        <v>Mejoría</v>
      </c>
    </row>
    <row r="75" spans="1:25" ht="18.75" x14ac:dyDescent="0.3">
      <c r="A75" s="65" t="s">
        <v>3037</v>
      </c>
      <c r="B75" s="47">
        <f>COUNTIFS('BD1'!H:H,Estadísticas!A75,'BD1'!X:X,"no")</f>
        <v>11</v>
      </c>
      <c r="C75" s="48">
        <f>COUNTIFS('BD2'!H:H,Estadísticas!A75,'BD2'!X:X,"no")</f>
        <v>0</v>
      </c>
      <c r="D75" s="53">
        <f>(COUNTIFS('BD1'!H:H,Estadísticas!A75,'BD1'!K:K,"ok") + COUNTIFS('BD1'!H:H,Estadísticas!A75,'BD1'!K:K,"sin video"))</f>
        <v>55</v>
      </c>
      <c r="E75" s="93">
        <f t="shared" si="25"/>
        <v>20</v>
      </c>
      <c r="F75" s="97">
        <f t="shared" si="28"/>
        <v>80</v>
      </c>
      <c r="G75" s="93">
        <f t="shared" si="26"/>
        <v>0</v>
      </c>
      <c r="H75" s="97">
        <f t="shared" si="27"/>
        <v>100</v>
      </c>
      <c r="V75" s="101">
        <v>335</v>
      </c>
      <c r="W75" s="102">
        <f>VLOOKUP(V75,Tabla14[],31,0)</f>
        <v>0</v>
      </c>
      <c r="X75" s="102">
        <f>VLOOKUP(V75,Tabla1[],31,0)</f>
        <v>7</v>
      </c>
      <c r="Y75" s="103" t="str">
        <f t="shared" si="24"/>
        <v>Mejoría</v>
      </c>
    </row>
    <row r="76" spans="1:25" ht="18.75" x14ac:dyDescent="0.3">
      <c r="A76" s="64" t="s">
        <v>3038</v>
      </c>
      <c r="B76" s="51">
        <f>COUNTIFS('BD1'!H:H,Estadísticas!A76,'BD1'!X:X,"no")</f>
        <v>2</v>
      </c>
      <c r="C76" s="49">
        <f>COUNTIFS('BD2'!H:H,Estadísticas!A76,'BD2'!X:X,"no")</f>
        <v>0</v>
      </c>
      <c r="D76" s="54">
        <f>(COUNTIFS('BD1'!H:H,Estadísticas!A76,'BD1'!K:K,"ok") + COUNTIFS('BD1'!H:H,Estadísticas!A76,'BD1'!K:K,"sin video"))</f>
        <v>54</v>
      </c>
      <c r="E76" s="92">
        <f t="shared" si="25"/>
        <v>3.7037037037037037</v>
      </c>
      <c r="F76" s="96">
        <f t="shared" si="28"/>
        <v>96.296296296296291</v>
      </c>
      <c r="G76" s="92">
        <f t="shared" si="26"/>
        <v>0</v>
      </c>
      <c r="H76" s="96">
        <f t="shared" si="27"/>
        <v>100</v>
      </c>
      <c r="V76" s="104">
        <v>339</v>
      </c>
      <c r="W76" s="105">
        <f>VLOOKUP(V76,Tabla14[],31,0)</f>
        <v>6</v>
      </c>
      <c r="X76" s="105">
        <f>VLOOKUP(V76,Tabla1[],31,0)</f>
        <v>7</v>
      </c>
      <c r="Y76" s="106" t="str">
        <f t="shared" si="24"/>
        <v>Mejoría</v>
      </c>
    </row>
    <row r="77" spans="1:25" ht="18.75" x14ac:dyDescent="0.3">
      <c r="A77" s="65" t="s">
        <v>3039</v>
      </c>
      <c r="B77" s="47">
        <f>COUNTIFS('BD1'!H:H,Estadísticas!A77,'BD1'!X:X,"no")</f>
        <v>3</v>
      </c>
      <c r="C77" s="48">
        <f>COUNTIFS('BD2'!H:H,Estadísticas!A77,'BD2'!X:X,"no")</f>
        <v>0</v>
      </c>
      <c r="D77" s="53">
        <f>(COUNTIFS('BD1'!H:H,Estadísticas!A77,'BD1'!K:K,"ok") + COUNTIFS('BD1'!H:H,Estadísticas!A77,'BD1'!K:K,"sin video"))</f>
        <v>20</v>
      </c>
      <c r="E77" s="93">
        <f t="shared" si="25"/>
        <v>15</v>
      </c>
      <c r="F77" s="97">
        <f t="shared" si="28"/>
        <v>85</v>
      </c>
      <c r="G77" s="93">
        <f t="shared" si="26"/>
        <v>0</v>
      </c>
      <c r="H77" s="97">
        <f t="shared" si="27"/>
        <v>100</v>
      </c>
      <c r="V77" s="101">
        <v>342</v>
      </c>
      <c r="W77" s="102">
        <f>VLOOKUP(V77,Tabla14[],31,0)</f>
        <v>8</v>
      </c>
      <c r="X77" s="102">
        <f>VLOOKUP(V77,Tabla1[],31,0)</f>
        <v>8</v>
      </c>
      <c r="Y77" s="103" t="str">
        <f t="shared" si="24"/>
        <v>Se mantiene</v>
      </c>
    </row>
    <row r="78" spans="1:25" ht="19.5" thickBot="1" x14ac:dyDescent="0.35">
      <c r="A78" s="66" t="s">
        <v>3040</v>
      </c>
      <c r="B78" s="52">
        <f>COUNTIFS('BD1'!H:H,Estadísticas!A78,'BD1'!X:X,"no")</f>
        <v>2</v>
      </c>
      <c r="C78" s="50">
        <f>COUNTIFS('BD2'!H:H,Estadísticas!A78,'BD2'!X:X,"no")</f>
        <v>0</v>
      </c>
      <c r="D78" s="55">
        <f>(COUNTIFS('BD1'!H:H,Estadísticas!A78,'BD1'!K:K,"ok") + COUNTIFS('BD1'!H:H,Estadísticas!A78,'BD1'!K:K,"sin video"))</f>
        <v>25</v>
      </c>
      <c r="E78" s="94">
        <f t="shared" si="25"/>
        <v>8</v>
      </c>
      <c r="F78" s="98">
        <f t="shared" si="28"/>
        <v>92</v>
      </c>
      <c r="G78" s="94">
        <f t="shared" si="26"/>
        <v>0</v>
      </c>
      <c r="H78" s="98">
        <f t="shared" si="27"/>
        <v>100</v>
      </c>
      <c r="V78" s="104">
        <v>345</v>
      </c>
      <c r="W78" s="105">
        <f>VLOOKUP(V78,Tabla14[],31,0)</f>
        <v>7</v>
      </c>
      <c r="X78" s="105">
        <f>VLOOKUP(V78,Tabla1[],31,0)</f>
        <v>7</v>
      </c>
      <c r="Y78" s="106" t="str">
        <f t="shared" si="24"/>
        <v>Se mantiene</v>
      </c>
    </row>
    <row r="79" spans="1:25" ht="15" thickBot="1" x14ac:dyDescent="0.25">
      <c r="V79" s="101">
        <v>352</v>
      </c>
      <c r="W79" s="102">
        <f>VLOOKUP(V79,Tabla14[],31,0)</f>
        <v>8</v>
      </c>
      <c r="X79" s="102">
        <f>VLOOKUP(V79,Tabla1[],31,0)</f>
        <v>7</v>
      </c>
      <c r="Y79" s="103" t="str">
        <f t="shared" si="24"/>
        <v>Pérdida</v>
      </c>
    </row>
    <row r="80" spans="1:25" ht="21.75" thickBot="1" x14ac:dyDescent="0.4">
      <c r="A80" s="121" t="s">
        <v>3048</v>
      </c>
      <c r="B80" s="122"/>
      <c r="C80" s="122"/>
      <c r="D80" s="122"/>
      <c r="E80" s="122"/>
      <c r="F80" s="122"/>
      <c r="G80" s="122"/>
      <c r="H80" s="123"/>
      <c r="V80" s="104">
        <v>354</v>
      </c>
      <c r="W80" s="105">
        <f>VLOOKUP(V80,Tabla14[],31,0)</f>
        <v>7</v>
      </c>
      <c r="X80" s="105">
        <f>VLOOKUP(V80,Tabla1[],31,0)</f>
        <v>8</v>
      </c>
      <c r="Y80" s="106" t="str">
        <f t="shared" si="24"/>
        <v>Mejoría</v>
      </c>
    </row>
    <row r="81" spans="1:25" ht="15.75" thickBot="1" x14ac:dyDescent="0.3">
      <c r="A81" s="59" t="s">
        <v>3041</v>
      </c>
      <c r="B81" s="60" t="s">
        <v>3051</v>
      </c>
      <c r="C81" s="61" t="s">
        <v>3052</v>
      </c>
      <c r="D81" s="62" t="s">
        <v>3042</v>
      </c>
      <c r="E81" s="60" t="s">
        <v>3053</v>
      </c>
      <c r="F81" s="61" t="s">
        <v>3054</v>
      </c>
      <c r="G81" s="60" t="s">
        <v>3055</v>
      </c>
      <c r="H81" s="61" t="s">
        <v>3056</v>
      </c>
      <c r="V81" s="101">
        <v>355</v>
      </c>
      <c r="W81" s="102">
        <f>VLOOKUP(V81,Tabla14[],31,0)</f>
        <v>6</v>
      </c>
      <c r="X81" s="102">
        <f>VLOOKUP(V81,Tabla1[],31,0)</f>
        <v>8</v>
      </c>
      <c r="Y81" s="103" t="str">
        <f t="shared" si="24"/>
        <v>Mejoría</v>
      </c>
    </row>
    <row r="82" spans="1:25" ht="18.75" x14ac:dyDescent="0.3">
      <c r="A82" s="63" t="s">
        <v>3035</v>
      </c>
      <c r="B82" s="56">
        <f>COUNTIFS('BD1'!H:H,Estadísticas!A82,'BD1'!Y:Y,"no")</f>
        <v>26</v>
      </c>
      <c r="C82" s="57">
        <f>COUNTIFS('BD2'!H:H,Estadísticas!A82,'BD2'!Y:Y,"no")</f>
        <v>17</v>
      </c>
      <c r="D82" s="58">
        <f>(COUNTIFS('BD1'!H:H,Estadísticas!A82,'BD1'!K:K,"ok") + COUNTIFS('BD1'!H:H,Estadísticas!A82,'BD1'!K:K,"sin video"))</f>
        <v>217</v>
      </c>
      <c r="E82" s="91">
        <f t="shared" ref="E82:E87" si="29">B82*100/D82</f>
        <v>11.981566820276498</v>
      </c>
      <c r="F82" s="95">
        <f>(D82-B82)*100/D82</f>
        <v>88.018433179723502</v>
      </c>
      <c r="G82" s="91">
        <f t="shared" ref="G82:G87" si="30">C82*100/D82</f>
        <v>7.8341013824884795</v>
      </c>
      <c r="H82" s="99">
        <f t="shared" ref="H82:H87" si="31">(D82-C82)*100/D82</f>
        <v>92.165898617511516</v>
      </c>
      <c r="V82" s="104">
        <v>358</v>
      </c>
      <c r="W82" s="105">
        <f>VLOOKUP(V82,Tabla14[],31,0)</f>
        <v>8</v>
      </c>
      <c r="X82" s="105">
        <f>VLOOKUP(V82,Tabla1[],31,0)</f>
        <v>7</v>
      </c>
      <c r="Y82" s="106" t="str">
        <f t="shared" si="24"/>
        <v>Pérdida</v>
      </c>
    </row>
    <row r="83" spans="1:25" ht="18.75" x14ac:dyDescent="0.3">
      <c r="A83" s="64" t="s">
        <v>3036</v>
      </c>
      <c r="B83" s="51">
        <f>COUNTIFS('BD1'!H:H,Estadísticas!A83,'BD1'!Y:Y,"no")</f>
        <v>6</v>
      </c>
      <c r="C83" s="49">
        <f>COUNTIFS('BD2'!H:H,Estadísticas!A83,'BD2'!Y:Y,"no")</f>
        <v>0</v>
      </c>
      <c r="D83" s="54">
        <f>(COUNTIFS('BD1'!H:H,Estadísticas!A83,'BD1'!K:K,"ok") + COUNTIFS('BD1'!H:H,Estadísticas!A83,'BD1'!K:K,"sin video"))</f>
        <v>47</v>
      </c>
      <c r="E83" s="92">
        <f t="shared" si="29"/>
        <v>12.76595744680851</v>
      </c>
      <c r="F83" s="96">
        <f t="shared" ref="F83:F87" si="32">(D83-B83)*100/D83</f>
        <v>87.234042553191486</v>
      </c>
      <c r="G83" s="92">
        <f t="shared" si="30"/>
        <v>0</v>
      </c>
      <c r="H83" s="96">
        <f t="shared" si="31"/>
        <v>100</v>
      </c>
      <c r="V83" s="101">
        <v>359</v>
      </c>
      <c r="W83" s="102">
        <f>VLOOKUP(V83,Tabla14[],31,0)</f>
        <v>7</v>
      </c>
      <c r="X83" s="102">
        <f>VLOOKUP(V83,Tabla1[],31,0)</f>
        <v>7</v>
      </c>
      <c r="Y83" s="103" t="str">
        <f t="shared" si="24"/>
        <v>Se mantiene</v>
      </c>
    </row>
    <row r="84" spans="1:25" ht="18.75" x14ac:dyDescent="0.3">
      <c r="A84" s="65" t="s">
        <v>3037</v>
      </c>
      <c r="B84" s="47">
        <f>COUNTIFS('BD1'!H:H,Estadísticas!A84,'BD1'!Y:Y,"no")</f>
        <v>17</v>
      </c>
      <c r="C84" s="48">
        <f>COUNTIFS('BD2'!H:H,Estadísticas!A84,'BD2'!Y:Y,"no")</f>
        <v>0</v>
      </c>
      <c r="D84" s="53">
        <f>(COUNTIFS('BD1'!H:H,Estadísticas!A84,'BD1'!K:K,"ok") + COUNTIFS('BD1'!H:H,Estadísticas!A84,'BD1'!K:K,"sin video"))</f>
        <v>55</v>
      </c>
      <c r="E84" s="93">
        <f t="shared" si="29"/>
        <v>30.90909090909091</v>
      </c>
      <c r="F84" s="97">
        <f t="shared" si="32"/>
        <v>69.090909090909093</v>
      </c>
      <c r="G84" s="93">
        <f t="shared" si="30"/>
        <v>0</v>
      </c>
      <c r="H84" s="97">
        <f t="shared" si="31"/>
        <v>100</v>
      </c>
      <c r="V84" s="104">
        <v>360</v>
      </c>
      <c r="W84" s="105">
        <f>VLOOKUP(V84,Tabla14[],31,0)</f>
        <v>8</v>
      </c>
      <c r="X84" s="105">
        <f>VLOOKUP(V84,Tabla1[],31,0)</f>
        <v>8</v>
      </c>
      <c r="Y84" s="106" t="str">
        <f t="shared" si="24"/>
        <v>Se mantiene</v>
      </c>
    </row>
    <row r="85" spans="1:25" ht="18.75" x14ac:dyDescent="0.3">
      <c r="A85" s="64" t="s">
        <v>3038</v>
      </c>
      <c r="B85" s="51">
        <f>COUNTIFS('BD1'!H:H,Estadísticas!A85,'BD1'!Y:Y,"no")</f>
        <v>4</v>
      </c>
      <c r="C85" s="49">
        <f>COUNTIFS('BD2'!H:H,Estadísticas!A85,'BD2'!Y:Y,"no")</f>
        <v>0</v>
      </c>
      <c r="D85" s="54">
        <f>(COUNTIFS('BD1'!H:H,Estadísticas!A85,'BD1'!K:K,"ok") + COUNTIFS('BD1'!H:H,Estadísticas!A85,'BD1'!K:K,"sin video"))</f>
        <v>54</v>
      </c>
      <c r="E85" s="92">
        <f t="shared" si="29"/>
        <v>7.4074074074074074</v>
      </c>
      <c r="F85" s="96">
        <f t="shared" si="32"/>
        <v>92.592592592592595</v>
      </c>
      <c r="G85" s="92">
        <f t="shared" si="30"/>
        <v>0</v>
      </c>
      <c r="H85" s="96">
        <f t="shared" si="31"/>
        <v>100</v>
      </c>
      <c r="V85" s="101">
        <v>361</v>
      </c>
      <c r="W85" s="102">
        <f>VLOOKUP(V85,Tabla14[],31,0)</f>
        <v>8</v>
      </c>
      <c r="X85" s="102">
        <f>VLOOKUP(V85,Tabla1[],31,0)</f>
        <v>7</v>
      </c>
      <c r="Y85" s="103" t="str">
        <f t="shared" si="24"/>
        <v>Pérdida</v>
      </c>
    </row>
    <row r="86" spans="1:25" ht="18.75" x14ac:dyDescent="0.3">
      <c r="A86" s="65" t="s">
        <v>3039</v>
      </c>
      <c r="B86" s="47">
        <f>COUNTIFS('BD1'!H:H,Estadísticas!A86,'BD1'!Y:Y,"no")</f>
        <v>3</v>
      </c>
      <c r="C86" s="48">
        <f>COUNTIFS('BD2'!H:H,Estadísticas!A86,'BD2'!Y:Y,"no")</f>
        <v>0</v>
      </c>
      <c r="D86" s="53">
        <f>(COUNTIFS('BD1'!H:H,Estadísticas!A86,'BD1'!K:K,"ok") + COUNTIFS('BD1'!H:H,Estadísticas!A86,'BD1'!K:K,"sin video"))</f>
        <v>20</v>
      </c>
      <c r="E86" s="93">
        <f t="shared" si="29"/>
        <v>15</v>
      </c>
      <c r="F86" s="97">
        <f t="shared" si="32"/>
        <v>85</v>
      </c>
      <c r="G86" s="93">
        <f t="shared" si="30"/>
        <v>0</v>
      </c>
      <c r="H86" s="97">
        <f t="shared" si="31"/>
        <v>100</v>
      </c>
      <c r="V86" s="104">
        <v>369</v>
      </c>
      <c r="W86" s="105">
        <f>VLOOKUP(V86,Tabla14[],31,0)</f>
        <v>6</v>
      </c>
      <c r="X86" s="105">
        <f>VLOOKUP(V86,Tabla1[],31,0)</f>
        <v>8</v>
      </c>
      <c r="Y86" s="106" t="str">
        <f t="shared" si="24"/>
        <v>Mejoría</v>
      </c>
    </row>
    <row r="87" spans="1:25" ht="19.5" thickBot="1" x14ac:dyDescent="0.35">
      <c r="A87" s="66" t="s">
        <v>3040</v>
      </c>
      <c r="B87" s="52">
        <f>COUNTIFS('BD1'!H:H,Estadísticas!A87,'BD1'!Y:Y,"no")</f>
        <v>2</v>
      </c>
      <c r="C87" s="50">
        <f>COUNTIFS('BD2'!H:H,Estadísticas!A87,'BD2'!Y:Y,"no")</f>
        <v>0</v>
      </c>
      <c r="D87" s="55">
        <f>(COUNTIFS('BD1'!H:H,Estadísticas!A87,'BD1'!K:K,"ok") + COUNTIFS('BD1'!H:H,Estadísticas!A87,'BD1'!K:K,"sin video"))</f>
        <v>25</v>
      </c>
      <c r="E87" s="94">
        <f t="shared" si="29"/>
        <v>8</v>
      </c>
      <c r="F87" s="98">
        <f t="shared" si="32"/>
        <v>92</v>
      </c>
      <c r="G87" s="94">
        <f t="shared" si="30"/>
        <v>0</v>
      </c>
      <c r="H87" s="98">
        <f t="shared" si="31"/>
        <v>100</v>
      </c>
      <c r="V87" s="101">
        <v>372</v>
      </c>
      <c r="W87" s="102">
        <f>VLOOKUP(V87,Tabla14[],31,0)</f>
        <v>8</v>
      </c>
      <c r="X87" s="102">
        <f>VLOOKUP(V87,Tabla1[],31,0)</f>
        <v>8</v>
      </c>
      <c r="Y87" s="103" t="str">
        <f t="shared" si="24"/>
        <v>Se mantiene</v>
      </c>
    </row>
    <row r="88" spans="1:25" ht="15" thickBot="1" x14ac:dyDescent="0.25">
      <c r="V88" s="104">
        <v>380</v>
      </c>
      <c r="W88" s="105">
        <f>VLOOKUP(V88,Tabla14[],31,0)</f>
        <v>8</v>
      </c>
      <c r="X88" s="105">
        <f>VLOOKUP(V88,Tabla1[],31,0)</f>
        <v>7</v>
      </c>
      <c r="Y88" s="106" t="str">
        <f t="shared" si="24"/>
        <v>Pérdida</v>
      </c>
    </row>
    <row r="89" spans="1:25" ht="21.75" thickBot="1" x14ac:dyDescent="0.4">
      <c r="A89" s="121" t="s">
        <v>3049</v>
      </c>
      <c r="B89" s="122"/>
      <c r="C89" s="122"/>
      <c r="D89" s="122"/>
      <c r="E89" s="122"/>
      <c r="F89" s="122"/>
      <c r="G89" s="122"/>
      <c r="H89" s="123"/>
      <c r="V89" s="101">
        <v>381</v>
      </c>
      <c r="W89" s="102">
        <f>VLOOKUP(V89,Tabla14[],31,0)</f>
        <v>8</v>
      </c>
      <c r="X89" s="102">
        <f>VLOOKUP(V89,Tabla1[],31,0)</f>
        <v>7</v>
      </c>
      <c r="Y89" s="103" t="str">
        <f t="shared" si="24"/>
        <v>Pérdida</v>
      </c>
    </row>
    <row r="90" spans="1:25" ht="15.75" thickBot="1" x14ac:dyDescent="0.3">
      <c r="A90" s="59" t="s">
        <v>3041</v>
      </c>
      <c r="B90" s="60" t="s">
        <v>3051</v>
      </c>
      <c r="C90" s="61" t="s">
        <v>3052</v>
      </c>
      <c r="D90" s="62" t="s">
        <v>3042</v>
      </c>
      <c r="E90" s="60" t="s">
        <v>3053</v>
      </c>
      <c r="F90" s="61" t="s">
        <v>3054</v>
      </c>
      <c r="G90" s="60" t="s">
        <v>3055</v>
      </c>
      <c r="H90" s="61" t="s">
        <v>3056</v>
      </c>
      <c r="V90" s="104">
        <v>382</v>
      </c>
      <c r="W90" s="105">
        <f>VLOOKUP(V90,Tabla14[],31,0)</f>
        <v>8</v>
      </c>
      <c r="X90" s="105">
        <f>VLOOKUP(V90,Tabla1[],31,0)</f>
        <v>8</v>
      </c>
      <c r="Y90" s="106" t="str">
        <f t="shared" si="24"/>
        <v>Se mantiene</v>
      </c>
    </row>
    <row r="91" spans="1:25" ht="18.75" x14ac:dyDescent="0.3">
      <c r="A91" s="63" t="s">
        <v>3035</v>
      </c>
      <c r="B91" s="56">
        <f>COUNTIFS('BD1'!H:H,Estadísticas!A91,'BD1'!Z:Z,"no")</f>
        <v>45</v>
      </c>
      <c r="C91" s="57">
        <f>COUNTIFS('BD2'!H:H,Estadísticas!A91,'BD2'!Z:Z,"no")</f>
        <v>343</v>
      </c>
      <c r="D91" s="58">
        <f>(COUNTIFS('BD1'!H:H,Estadísticas!A91,'BD1'!K:K,"ok") + COUNTIFS('BD1'!H:H,Estadísticas!A91,'BD1'!K:K,"sin video"))</f>
        <v>217</v>
      </c>
      <c r="E91" s="91">
        <f t="shared" ref="E91:E96" si="33">B91*100/D91</f>
        <v>20.737327188940093</v>
      </c>
      <c r="F91" s="95">
        <f>(D91-B91)*100/D91</f>
        <v>79.262672811059915</v>
      </c>
      <c r="G91" s="91">
        <f t="shared" ref="G91:G96" si="34">C91*100/D91</f>
        <v>158.06451612903226</v>
      </c>
      <c r="H91" s="99">
        <f t="shared" ref="H91:H96" si="35">(D91-C91)*100/D91</f>
        <v>-58.064516129032256</v>
      </c>
      <c r="V91" s="101">
        <v>384</v>
      </c>
      <c r="W91" s="102">
        <f>VLOOKUP(V91,Tabla14[],31,0)</f>
        <v>8</v>
      </c>
      <c r="X91" s="102">
        <f>VLOOKUP(V91,Tabla1[],31,0)</f>
        <v>8</v>
      </c>
      <c r="Y91" s="103" t="str">
        <f t="shared" si="24"/>
        <v>Se mantiene</v>
      </c>
    </row>
    <row r="92" spans="1:25" ht="18.75" x14ac:dyDescent="0.3">
      <c r="A92" s="64" t="s">
        <v>3036</v>
      </c>
      <c r="B92" s="51">
        <f>COUNTIFS('BD1'!H:H,Estadísticas!A92,'BD1'!Z:Z,"no")</f>
        <v>11</v>
      </c>
      <c r="C92" s="49">
        <f>COUNTIFS('BD2'!H:H,Estadísticas!A92,'BD2'!Z:Z,"no")</f>
        <v>88</v>
      </c>
      <c r="D92" s="54">
        <f>(COUNTIFS('BD1'!H:H,Estadísticas!A92,'BD1'!K:K,"ok") + COUNTIFS('BD1'!H:H,Estadísticas!A92,'BD1'!K:K,"sin video"))</f>
        <v>47</v>
      </c>
      <c r="E92" s="92">
        <f t="shared" si="33"/>
        <v>23.404255319148938</v>
      </c>
      <c r="F92" s="96">
        <f t="shared" ref="F92:F96" si="36">(D92-B92)*100/D92</f>
        <v>76.59574468085107</v>
      </c>
      <c r="G92" s="92">
        <f t="shared" si="34"/>
        <v>187.2340425531915</v>
      </c>
      <c r="H92" s="96">
        <f t="shared" si="35"/>
        <v>-87.234042553191486</v>
      </c>
      <c r="V92" s="104">
        <v>385</v>
      </c>
      <c r="W92" s="105">
        <f>VLOOKUP(V92,Tabla14[],31,0)</f>
        <v>8</v>
      </c>
      <c r="X92" s="105">
        <f>VLOOKUP(V92,Tabla1[],31,0)</f>
        <v>7</v>
      </c>
      <c r="Y92" s="106" t="str">
        <f t="shared" si="24"/>
        <v>Pérdida</v>
      </c>
    </row>
    <row r="93" spans="1:25" ht="18.75" x14ac:dyDescent="0.3">
      <c r="A93" s="65" t="s">
        <v>3037</v>
      </c>
      <c r="B93" s="47">
        <f>COUNTIFS('BD1'!H:H,Estadísticas!A93,'BD1'!Z:Z,"no")</f>
        <v>13</v>
      </c>
      <c r="C93" s="48">
        <f>COUNTIFS('BD2'!H:H,Estadísticas!A93,'BD2'!Z:Z,"no")</f>
        <v>145</v>
      </c>
      <c r="D93" s="53">
        <f>(COUNTIFS('BD1'!H:H,Estadísticas!A93,'BD1'!K:K,"ok") + COUNTIFS('BD1'!H:H,Estadísticas!A93,'BD1'!K:K,"sin video"))</f>
        <v>55</v>
      </c>
      <c r="E93" s="93">
        <f t="shared" si="33"/>
        <v>23.636363636363637</v>
      </c>
      <c r="F93" s="97">
        <f t="shared" si="36"/>
        <v>76.36363636363636</v>
      </c>
      <c r="G93" s="93">
        <f t="shared" si="34"/>
        <v>263.63636363636363</v>
      </c>
      <c r="H93" s="97">
        <f t="shared" si="35"/>
        <v>-163.63636363636363</v>
      </c>
      <c r="V93" s="101">
        <v>386</v>
      </c>
      <c r="W93" s="102">
        <f>VLOOKUP(V93,Tabla14[],31,0)</f>
        <v>5</v>
      </c>
      <c r="X93" s="102">
        <f>VLOOKUP(V93,Tabla1[],31,0)</f>
        <v>8</v>
      </c>
      <c r="Y93" s="103" t="str">
        <f t="shared" si="24"/>
        <v>Mejoría</v>
      </c>
    </row>
    <row r="94" spans="1:25" ht="18.75" x14ac:dyDescent="0.3">
      <c r="A94" s="64" t="s">
        <v>3038</v>
      </c>
      <c r="B94" s="51">
        <f>COUNTIFS('BD1'!H:H,Estadísticas!A94,'BD1'!Z:Z,"no")</f>
        <v>11</v>
      </c>
      <c r="C94" s="49">
        <f>COUNTIFS('BD2'!H:H,Estadísticas!A94,'BD2'!Z:Z,"no")</f>
        <v>196</v>
      </c>
      <c r="D94" s="54">
        <f>(COUNTIFS('BD1'!H:H,Estadísticas!A94,'BD1'!K:K,"ok") + COUNTIFS('BD1'!H:H,Estadísticas!A94,'BD1'!K:K,"sin video"))</f>
        <v>54</v>
      </c>
      <c r="E94" s="92">
        <f t="shared" si="33"/>
        <v>20.37037037037037</v>
      </c>
      <c r="F94" s="96">
        <f t="shared" si="36"/>
        <v>79.629629629629633</v>
      </c>
      <c r="G94" s="92">
        <f t="shared" si="34"/>
        <v>362.96296296296299</v>
      </c>
      <c r="H94" s="96">
        <f t="shared" si="35"/>
        <v>-262.96296296296299</v>
      </c>
      <c r="V94" s="104">
        <v>387</v>
      </c>
      <c r="W94" s="105">
        <f>VLOOKUP(V94,Tabla14[],31,0)</f>
        <v>8</v>
      </c>
      <c r="X94" s="105">
        <f>VLOOKUP(V94,Tabla1[],31,0)</f>
        <v>4</v>
      </c>
      <c r="Y94" s="106" t="str">
        <f t="shared" si="24"/>
        <v>Pérdida</v>
      </c>
    </row>
    <row r="95" spans="1:25" ht="18.75" x14ac:dyDescent="0.3">
      <c r="A95" s="65" t="s">
        <v>3039</v>
      </c>
      <c r="B95" s="47">
        <f>COUNTIFS('BD1'!H:H,Estadísticas!A95,'BD1'!Z:Z,"no")</f>
        <v>8</v>
      </c>
      <c r="C95" s="48">
        <f>COUNTIFS('BD2'!H:H,Estadísticas!A95,'BD2'!Z:Z,"no")</f>
        <v>94</v>
      </c>
      <c r="D95" s="53">
        <f>(COUNTIFS('BD1'!H:H,Estadísticas!A95,'BD1'!K:K,"ok") + COUNTIFS('BD1'!H:H,Estadísticas!A95,'BD1'!K:K,"sin video"))</f>
        <v>20</v>
      </c>
      <c r="E95" s="93">
        <f t="shared" si="33"/>
        <v>40</v>
      </c>
      <c r="F95" s="97">
        <f t="shared" si="36"/>
        <v>60</v>
      </c>
      <c r="G95" s="93">
        <f t="shared" si="34"/>
        <v>470</v>
      </c>
      <c r="H95" s="97">
        <f t="shared" si="35"/>
        <v>-370</v>
      </c>
      <c r="V95" s="101">
        <v>388</v>
      </c>
      <c r="W95" s="102">
        <f>VLOOKUP(V95,Tabla14[],31,0)</f>
        <v>8</v>
      </c>
      <c r="X95" s="102">
        <f>VLOOKUP(V95,Tabla1[],31,0)</f>
        <v>7</v>
      </c>
      <c r="Y95" s="103" t="str">
        <f t="shared" si="24"/>
        <v>Pérdida</v>
      </c>
    </row>
    <row r="96" spans="1:25" ht="19.5" thickBot="1" x14ac:dyDescent="0.35">
      <c r="A96" s="66" t="s">
        <v>3040</v>
      </c>
      <c r="B96" s="52">
        <f>COUNTIFS('BD1'!H:H,Estadísticas!A96,'BD1'!Z:Z,"no")</f>
        <v>6</v>
      </c>
      <c r="C96" s="50">
        <f>COUNTIFS('BD2'!H:H,Estadísticas!A96,'BD2'!Z:Z,"no")</f>
        <v>179</v>
      </c>
      <c r="D96" s="55">
        <f>(COUNTIFS('BD1'!H:H,Estadísticas!A96,'BD1'!K:K,"ok") + COUNTIFS('BD1'!H:H,Estadísticas!A96,'BD1'!K:K,"sin video"))</f>
        <v>25</v>
      </c>
      <c r="E96" s="94">
        <f t="shared" si="33"/>
        <v>24</v>
      </c>
      <c r="F96" s="98">
        <f t="shared" si="36"/>
        <v>76</v>
      </c>
      <c r="G96" s="94">
        <f t="shared" si="34"/>
        <v>716</v>
      </c>
      <c r="H96" s="98">
        <f t="shared" si="35"/>
        <v>-616</v>
      </c>
      <c r="V96" s="104">
        <v>389</v>
      </c>
      <c r="W96" s="105">
        <f>VLOOKUP(V96,Tabla14[],31,0)</f>
        <v>8</v>
      </c>
      <c r="X96" s="105">
        <f>VLOOKUP(V96,Tabla1[],31,0)</f>
        <v>8</v>
      </c>
      <c r="Y96" s="106" t="str">
        <f t="shared" si="24"/>
        <v>Se mantiene</v>
      </c>
    </row>
    <row r="97" spans="22:25" x14ac:dyDescent="0.2">
      <c r="V97" s="101">
        <v>396</v>
      </c>
      <c r="W97" s="102">
        <f>VLOOKUP(V97,Tabla14[],31,0)</f>
        <v>8</v>
      </c>
      <c r="X97" s="102">
        <f>VLOOKUP(V97,Tabla1[],31,0)</f>
        <v>7</v>
      </c>
      <c r="Y97" s="103" t="str">
        <f t="shared" si="24"/>
        <v>Pérdida</v>
      </c>
    </row>
    <row r="98" spans="22:25" x14ac:dyDescent="0.2">
      <c r="V98" s="104">
        <v>400</v>
      </c>
      <c r="W98" s="105">
        <f>VLOOKUP(V98,Tabla14[],31,0)</f>
        <v>8</v>
      </c>
      <c r="X98" s="105">
        <f>VLOOKUP(V98,Tabla1[],31,0)</f>
        <v>8</v>
      </c>
      <c r="Y98" s="106" t="str">
        <f t="shared" si="24"/>
        <v>Se mantiene</v>
      </c>
    </row>
    <row r="99" spans="22:25" x14ac:dyDescent="0.2">
      <c r="V99" s="101">
        <v>401</v>
      </c>
      <c r="W99" s="102">
        <f>VLOOKUP(V99,Tabla14[],31,0)</f>
        <v>8</v>
      </c>
      <c r="X99" s="102">
        <f>VLOOKUP(V99,Tabla1[],31,0)</f>
        <v>7</v>
      </c>
      <c r="Y99" s="103" t="str">
        <f t="shared" si="24"/>
        <v>Pérdida</v>
      </c>
    </row>
    <row r="100" spans="22:25" x14ac:dyDescent="0.2">
      <c r="V100" s="104">
        <v>412</v>
      </c>
      <c r="W100" s="105">
        <f>VLOOKUP(V100,Tabla14[],31,0)</f>
        <v>0</v>
      </c>
      <c r="X100" s="105">
        <f>VLOOKUP(V100,Tabla1[],31,0)</f>
        <v>8</v>
      </c>
      <c r="Y100" s="106" t="str">
        <f t="shared" si="24"/>
        <v>Mejoría</v>
      </c>
    </row>
    <row r="101" spans="22:25" x14ac:dyDescent="0.2">
      <c r="V101" s="101">
        <v>416</v>
      </c>
      <c r="W101" s="102">
        <f>VLOOKUP(V101,Tabla14[],31,0)</f>
        <v>7</v>
      </c>
      <c r="X101" s="102">
        <f>VLOOKUP(V101,Tabla1[],31,0)</f>
        <v>7</v>
      </c>
      <c r="Y101" s="103" t="str">
        <f t="shared" si="24"/>
        <v>Se mantiene</v>
      </c>
    </row>
    <row r="102" spans="22:25" x14ac:dyDescent="0.2">
      <c r="V102" s="104">
        <v>419</v>
      </c>
      <c r="W102" s="105">
        <f>VLOOKUP(V102,Tabla14[],31,0)</f>
        <v>7</v>
      </c>
      <c r="X102" s="105">
        <f>VLOOKUP(V102,Tabla1[],31,0)</f>
        <v>7</v>
      </c>
      <c r="Y102" s="106" t="str">
        <f t="shared" si="24"/>
        <v>Se mantiene</v>
      </c>
    </row>
    <row r="103" spans="22:25" x14ac:dyDescent="0.2">
      <c r="V103" s="101">
        <v>422</v>
      </c>
      <c r="W103" s="102">
        <f>VLOOKUP(V103,Tabla14[],31,0)</f>
        <v>8</v>
      </c>
      <c r="X103" s="102">
        <f>VLOOKUP(V103,Tabla1[],31,0)</f>
        <v>7</v>
      </c>
      <c r="Y103" s="103" t="str">
        <f t="shared" si="24"/>
        <v>Pérdida</v>
      </c>
    </row>
    <row r="104" spans="22:25" x14ac:dyDescent="0.2">
      <c r="V104" s="104">
        <v>428</v>
      </c>
      <c r="W104" s="105">
        <f>VLOOKUP(V104,Tabla14[],31,0)</f>
        <v>8</v>
      </c>
      <c r="X104" s="105">
        <f>VLOOKUP(V104,Tabla1[],31,0)</f>
        <v>8</v>
      </c>
      <c r="Y104" s="106" t="str">
        <f t="shared" si="24"/>
        <v>Se mantiene</v>
      </c>
    </row>
    <row r="105" spans="22:25" x14ac:dyDescent="0.2">
      <c r="V105" s="101">
        <v>429</v>
      </c>
      <c r="W105" s="102">
        <f>VLOOKUP(V105,Tabla14[],31,0)</f>
        <v>8</v>
      </c>
      <c r="X105" s="102">
        <f>VLOOKUP(V105,Tabla1[],31,0)</f>
        <v>7</v>
      </c>
      <c r="Y105" s="103" t="str">
        <f t="shared" si="24"/>
        <v>Pérdida</v>
      </c>
    </row>
    <row r="106" spans="22:25" x14ac:dyDescent="0.2">
      <c r="V106" s="104">
        <v>435</v>
      </c>
      <c r="W106" s="105">
        <f>VLOOKUP(V106,Tabla14[],31,0)</f>
        <v>8</v>
      </c>
      <c r="X106" s="105">
        <f>VLOOKUP(V106,Tabla1[],31,0)</f>
        <v>7</v>
      </c>
      <c r="Y106" s="106" t="str">
        <f t="shared" si="24"/>
        <v>Pérdida</v>
      </c>
    </row>
    <row r="107" spans="22:25" x14ac:dyDescent="0.2">
      <c r="V107" s="101">
        <v>438</v>
      </c>
      <c r="W107" s="102">
        <f>VLOOKUP(V107,Tabla14[],31,0)</f>
        <v>8</v>
      </c>
      <c r="X107" s="102">
        <f>VLOOKUP(V107,Tabla1[],31,0)</f>
        <v>3</v>
      </c>
      <c r="Y107" s="103" t="str">
        <f t="shared" si="24"/>
        <v>Pérdida</v>
      </c>
    </row>
    <row r="108" spans="22:25" x14ac:dyDescent="0.2">
      <c r="V108" s="104">
        <v>439</v>
      </c>
      <c r="W108" s="105">
        <f>VLOOKUP(V108,Tabla14[],31,0)</f>
        <v>8</v>
      </c>
      <c r="X108" s="105">
        <f>VLOOKUP(V108,Tabla1[],31,0)</f>
        <v>8</v>
      </c>
      <c r="Y108" s="106" t="str">
        <f t="shared" si="24"/>
        <v>Se mantiene</v>
      </c>
    </row>
    <row r="109" spans="22:25" x14ac:dyDescent="0.2">
      <c r="V109" s="101">
        <v>443</v>
      </c>
      <c r="W109" s="102">
        <f>VLOOKUP(V109,Tabla14[],31,0)</f>
        <v>8</v>
      </c>
      <c r="X109" s="102">
        <f>VLOOKUP(V109,Tabla1[],31,0)</f>
        <v>7</v>
      </c>
      <c r="Y109" s="103" t="str">
        <f t="shared" si="24"/>
        <v>Pérdida</v>
      </c>
    </row>
    <row r="110" spans="22:25" x14ac:dyDescent="0.2">
      <c r="V110" s="104">
        <v>445</v>
      </c>
      <c r="W110" s="105">
        <f>VLOOKUP(V110,Tabla14[],31,0)</f>
        <v>8</v>
      </c>
      <c r="X110" s="105">
        <f>VLOOKUP(V110,Tabla1[],31,0)</f>
        <v>7</v>
      </c>
      <c r="Y110" s="106" t="str">
        <f t="shared" si="24"/>
        <v>Pérdida</v>
      </c>
    </row>
    <row r="111" spans="22:25" x14ac:dyDescent="0.2">
      <c r="V111" s="101">
        <v>447</v>
      </c>
      <c r="W111" s="102">
        <f>VLOOKUP(V111,Tabla14[],31,0)</f>
        <v>7</v>
      </c>
      <c r="X111" s="102">
        <f>VLOOKUP(V111,Tabla1[],31,0)</f>
        <v>7</v>
      </c>
      <c r="Y111" s="103" t="str">
        <f t="shared" si="24"/>
        <v>Se mantiene</v>
      </c>
    </row>
    <row r="112" spans="22:25" x14ac:dyDescent="0.2">
      <c r="V112" s="104">
        <v>458</v>
      </c>
      <c r="W112" s="105">
        <f>VLOOKUP(V112,Tabla14[],31,0)</f>
        <v>6</v>
      </c>
      <c r="X112" s="105">
        <f>VLOOKUP(V112,Tabla1[],31,0)</f>
        <v>8</v>
      </c>
      <c r="Y112" s="106" t="str">
        <f t="shared" si="24"/>
        <v>Mejoría</v>
      </c>
    </row>
    <row r="113" spans="22:25" x14ac:dyDescent="0.2">
      <c r="V113" s="101">
        <v>465</v>
      </c>
      <c r="W113" s="102">
        <f>VLOOKUP(V113,Tabla14[],31,0)</f>
        <v>8</v>
      </c>
      <c r="X113" s="102">
        <f>VLOOKUP(V113,Tabla1[],31,0)</f>
        <v>7</v>
      </c>
      <c r="Y113" s="103" t="str">
        <f t="shared" si="24"/>
        <v>Pérdida</v>
      </c>
    </row>
    <row r="114" spans="22:25" x14ac:dyDescent="0.2">
      <c r="V114" s="104">
        <v>468</v>
      </c>
      <c r="W114" s="105">
        <f>VLOOKUP(V114,Tabla14[],31,0)</f>
        <v>8</v>
      </c>
      <c r="X114" s="105">
        <f>VLOOKUP(V114,Tabla1[],31,0)</f>
        <v>8</v>
      </c>
      <c r="Y114" s="106" t="str">
        <f t="shared" si="24"/>
        <v>Se mantiene</v>
      </c>
    </row>
    <row r="115" spans="22:25" x14ac:dyDescent="0.2">
      <c r="V115" s="101">
        <v>478</v>
      </c>
      <c r="W115" s="102">
        <f>VLOOKUP(V115,Tabla14[],31,0)</f>
        <v>5</v>
      </c>
      <c r="X115" s="102">
        <f>VLOOKUP(V115,Tabla1[],31,0)</f>
        <v>7</v>
      </c>
      <c r="Y115" s="103" t="str">
        <f t="shared" si="24"/>
        <v>Mejoría</v>
      </c>
    </row>
    <row r="116" spans="22:25" x14ac:dyDescent="0.2">
      <c r="V116" s="104">
        <v>479</v>
      </c>
      <c r="W116" s="105">
        <f>VLOOKUP(V116,Tabla14[],31,0)</f>
        <v>4</v>
      </c>
      <c r="X116" s="105">
        <f>VLOOKUP(V116,Tabla1[],31,0)</f>
        <v>7</v>
      </c>
      <c r="Y116" s="106" t="str">
        <f t="shared" si="24"/>
        <v>Mejoría</v>
      </c>
    </row>
    <row r="117" spans="22:25" x14ac:dyDescent="0.2">
      <c r="V117" s="101">
        <v>487</v>
      </c>
      <c r="W117" s="102">
        <f>VLOOKUP(V117,Tabla14[],31,0)</f>
        <v>7</v>
      </c>
      <c r="X117" s="102">
        <f>VLOOKUP(V117,Tabla1[],31,0)</f>
        <v>7</v>
      </c>
      <c r="Y117" s="103" t="str">
        <f t="shared" si="24"/>
        <v>Se mantiene</v>
      </c>
    </row>
    <row r="118" spans="22:25" x14ac:dyDescent="0.2">
      <c r="V118" s="104">
        <v>488</v>
      </c>
      <c r="W118" s="105">
        <f>VLOOKUP(V118,Tabla14[],31,0)</f>
        <v>8</v>
      </c>
      <c r="X118" s="105">
        <f>VLOOKUP(V118,Tabla1[],31,0)</f>
        <v>0</v>
      </c>
      <c r="Y118" s="106" t="str">
        <f t="shared" si="24"/>
        <v>Pérdida</v>
      </c>
    </row>
    <row r="119" spans="22:25" x14ac:dyDescent="0.2">
      <c r="V119" s="101">
        <v>489</v>
      </c>
      <c r="W119" s="102">
        <f>VLOOKUP(V119,Tabla14[],31,0)</f>
        <v>7</v>
      </c>
      <c r="X119" s="102">
        <f>VLOOKUP(V119,Tabla1[],31,0)</f>
        <v>7</v>
      </c>
      <c r="Y119" s="103" t="str">
        <f t="shared" si="24"/>
        <v>Se mantiene</v>
      </c>
    </row>
    <row r="120" spans="22:25" x14ac:dyDescent="0.2">
      <c r="V120" s="104">
        <v>491</v>
      </c>
      <c r="W120" s="105">
        <f>VLOOKUP(V120,Tabla14[],31,0)</f>
        <v>8</v>
      </c>
      <c r="X120" s="105">
        <f>VLOOKUP(V120,Tabla1[],31,0)</f>
        <v>7</v>
      </c>
      <c r="Y120" s="106" t="str">
        <f t="shared" si="24"/>
        <v>Pérdida</v>
      </c>
    </row>
    <row r="121" spans="22:25" x14ac:dyDescent="0.2">
      <c r="V121" s="101">
        <v>499</v>
      </c>
      <c r="W121" s="102">
        <f>VLOOKUP(V121,Tabla14[],31,0)</f>
        <v>7</v>
      </c>
      <c r="X121" s="102">
        <f>VLOOKUP(V121,Tabla1[],31,0)</f>
        <v>7</v>
      </c>
      <c r="Y121" s="103" t="str">
        <f t="shared" si="24"/>
        <v>Se mantiene</v>
      </c>
    </row>
    <row r="122" spans="22:25" x14ac:dyDescent="0.2">
      <c r="V122" s="104">
        <v>500</v>
      </c>
      <c r="W122" s="105">
        <f>VLOOKUP(V122,Tabla14[],31,0)</f>
        <v>8</v>
      </c>
      <c r="X122" s="105">
        <f>VLOOKUP(V122,Tabla1[],31,0)</f>
        <v>8</v>
      </c>
      <c r="Y122" s="106" t="str">
        <f t="shared" si="24"/>
        <v>Se mantiene</v>
      </c>
    </row>
    <row r="123" spans="22:25" x14ac:dyDescent="0.2">
      <c r="V123" s="101">
        <v>504</v>
      </c>
      <c r="W123" s="102">
        <f>VLOOKUP(V123,Tabla14[],31,0)</f>
        <v>0</v>
      </c>
      <c r="X123" s="102">
        <f>VLOOKUP(V123,Tabla1[],31,0)</f>
        <v>8</v>
      </c>
      <c r="Y123" s="103" t="str">
        <f t="shared" si="24"/>
        <v>Mejoría</v>
      </c>
    </row>
    <row r="124" spans="22:25" x14ac:dyDescent="0.2">
      <c r="V124" s="104">
        <v>524</v>
      </c>
      <c r="W124" s="105">
        <f>VLOOKUP(V124,Tabla14[],31,0)</f>
        <v>8</v>
      </c>
      <c r="X124" s="105">
        <f>VLOOKUP(V124,Tabla1[],31,0)</f>
        <v>8</v>
      </c>
      <c r="Y124" s="106" t="str">
        <f t="shared" si="24"/>
        <v>Se mantiene</v>
      </c>
    </row>
    <row r="125" spans="22:25" x14ac:dyDescent="0.2">
      <c r="V125" s="101">
        <v>537</v>
      </c>
      <c r="W125" s="102">
        <f>VLOOKUP(V125,Tabla14[],31,0)</f>
        <v>8</v>
      </c>
      <c r="X125" s="102">
        <f>VLOOKUP(V125,Tabla1[],31,0)</f>
        <v>8</v>
      </c>
      <c r="Y125" s="103" t="str">
        <f t="shared" si="24"/>
        <v>Se mantiene</v>
      </c>
    </row>
    <row r="126" spans="22:25" x14ac:dyDescent="0.2">
      <c r="V126" s="104">
        <v>552</v>
      </c>
      <c r="W126" s="105">
        <f>VLOOKUP(V126,Tabla14[],31,0)</f>
        <v>8</v>
      </c>
      <c r="X126" s="105">
        <f>VLOOKUP(V126,Tabla1[],31,0)</f>
        <v>7</v>
      </c>
      <c r="Y126" s="106" t="str">
        <f t="shared" si="24"/>
        <v>Pérdida</v>
      </c>
    </row>
    <row r="127" spans="22:25" x14ac:dyDescent="0.2">
      <c r="V127" s="101">
        <v>557</v>
      </c>
      <c r="W127" s="102">
        <f>VLOOKUP(V127,Tabla14[],31,0)</f>
        <v>0</v>
      </c>
      <c r="X127" s="102">
        <f>VLOOKUP(V127,Tabla1[],31,0)</f>
        <v>8</v>
      </c>
      <c r="Y127" s="103" t="str">
        <f t="shared" si="24"/>
        <v>Mejoría</v>
      </c>
    </row>
    <row r="128" spans="22:25" x14ac:dyDescent="0.2">
      <c r="V128" s="104">
        <v>558</v>
      </c>
      <c r="W128" s="105">
        <f>VLOOKUP(V128,Tabla14[],31,0)</f>
        <v>8</v>
      </c>
      <c r="X128" s="105">
        <f>VLOOKUP(V128,Tabla1[],31,0)</f>
        <v>8</v>
      </c>
      <c r="Y128" s="106" t="str">
        <f t="shared" si="24"/>
        <v>Se mantiene</v>
      </c>
    </row>
    <row r="129" spans="22:25" x14ac:dyDescent="0.2">
      <c r="V129" s="101">
        <v>559</v>
      </c>
      <c r="W129" s="102">
        <f>VLOOKUP(V129,Tabla14[],31,0)</f>
        <v>8</v>
      </c>
      <c r="X129" s="102">
        <f>VLOOKUP(V129,Tabla1[],31,0)</f>
        <v>8</v>
      </c>
      <c r="Y129" s="103" t="str">
        <f t="shared" si="24"/>
        <v>Se mantiene</v>
      </c>
    </row>
    <row r="130" spans="22:25" x14ac:dyDescent="0.2">
      <c r="V130" s="104">
        <v>563</v>
      </c>
      <c r="W130" s="105">
        <f>VLOOKUP(V130,Tabla14[],31,0)</f>
        <v>7</v>
      </c>
      <c r="X130" s="105">
        <f>VLOOKUP(V130,Tabla1[],31,0)</f>
        <v>8</v>
      </c>
      <c r="Y130" s="106" t="str">
        <f t="shared" si="24"/>
        <v>Mejoría</v>
      </c>
    </row>
    <row r="131" spans="22:25" x14ac:dyDescent="0.2">
      <c r="V131" s="101">
        <v>564</v>
      </c>
      <c r="W131" s="102">
        <f>VLOOKUP(V131,Tabla14[],31,0)</f>
        <v>8</v>
      </c>
      <c r="X131" s="102">
        <f>VLOOKUP(V131,Tabla1[],31,0)</f>
        <v>7</v>
      </c>
      <c r="Y131" s="103" t="str">
        <f t="shared" si="24"/>
        <v>Pérdida</v>
      </c>
    </row>
    <row r="132" spans="22:25" x14ac:dyDescent="0.2">
      <c r="V132" s="104">
        <v>569</v>
      </c>
      <c r="W132" s="105">
        <f>VLOOKUP(V132,Tabla14[],31,0)</f>
        <v>8</v>
      </c>
      <c r="X132" s="105">
        <f>VLOOKUP(V132,Tabla1[],31,0)</f>
        <v>7</v>
      </c>
      <c r="Y132" s="106" t="str">
        <f t="shared" ref="Y132:Y195" si="37">IF(X132&gt;W132,"Mejoría",IF(X132&lt;W132,"Pérdida","Se mantiene"))</f>
        <v>Pérdida</v>
      </c>
    </row>
    <row r="133" spans="22:25" x14ac:dyDescent="0.2">
      <c r="V133" s="101">
        <v>570</v>
      </c>
      <c r="W133" s="102">
        <f>VLOOKUP(V133,Tabla14[],31,0)</f>
        <v>8</v>
      </c>
      <c r="X133" s="102">
        <f>VLOOKUP(V133,Tabla1[],31,0)</f>
        <v>7</v>
      </c>
      <c r="Y133" s="103" t="str">
        <f t="shared" si="37"/>
        <v>Pérdida</v>
      </c>
    </row>
    <row r="134" spans="22:25" x14ac:dyDescent="0.2">
      <c r="V134" s="104">
        <v>575</v>
      </c>
      <c r="W134" s="105">
        <f>VLOOKUP(V134,Tabla14[],31,0)</f>
        <v>8</v>
      </c>
      <c r="X134" s="105">
        <f>VLOOKUP(V134,Tabla1[],31,0)</f>
        <v>7</v>
      </c>
      <c r="Y134" s="106" t="str">
        <f t="shared" si="37"/>
        <v>Pérdida</v>
      </c>
    </row>
    <row r="135" spans="22:25" x14ac:dyDescent="0.2">
      <c r="V135" s="101">
        <v>577</v>
      </c>
      <c r="W135" s="102">
        <f>VLOOKUP(V135,Tabla14[],31,0)</f>
        <v>8</v>
      </c>
      <c r="X135" s="102">
        <f>VLOOKUP(V135,Tabla1[],31,0)</f>
        <v>0</v>
      </c>
      <c r="Y135" s="103" t="str">
        <f t="shared" si="37"/>
        <v>Pérdida</v>
      </c>
    </row>
    <row r="136" spans="22:25" x14ac:dyDescent="0.2">
      <c r="V136" s="104">
        <v>591</v>
      </c>
      <c r="W136" s="105">
        <f>VLOOKUP(V136,Tabla14[],31,0)</f>
        <v>8</v>
      </c>
      <c r="X136" s="105">
        <f>VLOOKUP(V136,Tabla1[],31,0)</f>
        <v>7</v>
      </c>
      <c r="Y136" s="106" t="str">
        <f t="shared" si="37"/>
        <v>Pérdida</v>
      </c>
    </row>
    <row r="137" spans="22:25" x14ac:dyDescent="0.2">
      <c r="V137" s="101">
        <v>592</v>
      </c>
      <c r="W137" s="102">
        <f>VLOOKUP(V137,Tabla14[],31,0)</f>
        <v>8</v>
      </c>
      <c r="X137" s="102">
        <f>VLOOKUP(V137,Tabla1[],31,0)</f>
        <v>7</v>
      </c>
      <c r="Y137" s="103" t="str">
        <f t="shared" si="37"/>
        <v>Pérdida</v>
      </c>
    </row>
    <row r="138" spans="22:25" x14ac:dyDescent="0.2">
      <c r="V138" s="104">
        <v>599</v>
      </c>
      <c r="W138" s="105">
        <f>VLOOKUP(V138,Tabla14[],31,0)</f>
        <v>8</v>
      </c>
      <c r="X138" s="105">
        <f>VLOOKUP(V138,Tabla1[],31,0)</f>
        <v>7</v>
      </c>
      <c r="Y138" s="106" t="str">
        <f t="shared" si="37"/>
        <v>Pérdida</v>
      </c>
    </row>
    <row r="139" spans="22:25" x14ac:dyDescent="0.2">
      <c r="V139" s="101">
        <v>601</v>
      </c>
      <c r="W139" s="102">
        <f>VLOOKUP(V139,Tabla14[],31,0)</f>
        <v>8</v>
      </c>
      <c r="X139" s="102">
        <f>VLOOKUP(V139,Tabla1[],31,0)</f>
        <v>7</v>
      </c>
      <c r="Y139" s="103" t="str">
        <f t="shared" si="37"/>
        <v>Pérdida</v>
      </c>
    </row>
    <row r="140" spans="22:25" x14ac:dyDescent="0.2">
      <c r="V140" s="104">
        <v>602</v>
      </c>
      <c r="W140" s="105">
        <f>VLOOKUP(V140,Tabla14[],31,0)</f>
        <v>8</v>
      </c>
      <c r="X140" s="105">
        <f>VLOOKUP(V140,Tabla1[],31,0)</f>
        <v>7</v>
      </c>
      <c r="Y140" s="106" t="str">
        <f t="shared" si="37"/>
        <v>Pérdida</v>
      </c>
    </row>
    <row r="141" spans="22:25" x14ac:dyDescent="0.2">
      <c r="V141" s="101">
        <v>606</v>
      </c>
      <c r="W141" s="102">
        <f>VLOOKUP(V141,Tabla14[],31,0)</f>
        <v>8</v>
      </c>
      <c r="X141" s="102">
        <f>VLOOKUP(V141,Tabla1[],31,0)</f>
        <v>7</v>
      </c>
      <c r="Y141" s="103" t="str">
        <f t="shared" si="37"/>
        <v>Pérdida</v>
      </c>
    </row>
    <row r="142" spans="22:25" x14ac:dyDescent="0.2">
      <c r="V142" s="104">
        <v>632</v>
      </c>
      <c r="W142" s="105">
        <f>VLOOKUP(V142,Tabla14[],31,0)</f>
        <v>8</v>
      </c>
      <c r="X142" s="105">
        <f>VLOOKUP(V142,Tabla1[],31,0)</f>
        <v>8</v>
      </c>
      <c r="Y142" s="106" t="str">
        <f t="shared" si="37"/>
        <v>Se mantiene</v>
      </c>
    </row>
    <row r="143" spans="22:25" x14ac:dyDescent="0.2">
      <c r="V143" s="101">
        <v>635</v>
      </c>
      <c r="W143" s="102">
        <f>VLOOKUP(V143,Tabla14[],31,0)</f>
        <v>8</v>
      </c>
      <c r="X143" s="102">
        <f>VLOOKUP(V143,Tabla1[],31,0)</f>
        <v>8</v>
      </c>
      <c r="Y143" s="103" t="str">
        <f t="shared" si="37"/>
        <v>Se mantiene</v>
      </c>
    </row>
    <row r="144" spans="22:25" x14ac:dyDescent="0.2">
      <c r="V144" s="104">
        <v>636</v>
      </c>
      <c r="W144" s="105">
        <f>VLOOKUP(V144,Tabla14[],31,0)</f>
        <v>8</v>
      </c>
      <c r="X144" s="105">
        <f>VLOOKUP(V144,Tabla1[],31,0)</f>
        <v>7</v>
      </c>
      <c r="Y144" s="106" t="str">
        <f t="shared" si="37"/>
        <v>Pérdida</v>
      </c>
    </row>
    <row r="145" spans="22:25" x14ac:dyDescent="0.2">
      <c r="V145" s="101">
        <v>638</v>
      </c>
      <c r="W145" s="102">
        <f>VLOOKUP(V145,Tabla14[],31,0)</f>
        <v>8</v>
      </c>
      <c r="X145" s="102">
        <f>VLOOKUP(V145,Tabla1[],31,0)</f>
        <v>4</v>
      </c>
      <c r="Y145" s="103" t="str">
        <f t="shared" si="37"/>
        <v>Pérdida</v>
      </c>
    </row>
    <row r="146" spans="22:25" x14ac:dyDescent="0.2">
      <c r="V146" s="104">
        <v>640</v>
      </c>
      <c r="W146" s="105">
        <f>VLOOKUP(V146,Tabla14[],31,0)</f>
        <v>8</v>
      </c>
      <c r="X146" s="105">
        <f>VLOOKUP(V146,Tabla1[],31,0)</f>
        <v>3</v>
      </c>
      <c r="Y146" s="106" t="str">
        <f t="shared" si="37"/>
        <v>Pérdida</v>
      </c>
    </row>
    <row r="147" spans="22:25" x14ac:dyDescent="0.2">
      <c r="V147" s="101">
        <v>642</v>
      </c>
      <c r="W147" s="102">
        <f>VLOOKUP(V147,Tabla14[],31,0)</f>
        <v>3</v>
      </c>
      <c r="X147" s="102">
        <f>VLOOKUP(V147,Tabla1[],31,0)</f>
        <v>4</v>
      </c>
      <c r="Y147" s="103" t="str">
        <f t="shared" si="37"/>
        <v>Mejoría</v>
      </c>
    </row>
    <row r="148" spans="22:25" x14ac:dyDescent="0.2">
      <c r="V148" s="104">
        <v>650</v>
      </c>
      <c r="W148" s="105">
        <f>VLOOKUP(V148,Tabla14[],31,0)</f>
        <v>8</v>
      </c>
      <c r="X148" s="105">
        <f>VLOOKUP(V148,Tabla1[],31,0)</f>
        <v>8</v>
      </c>
      <c r="Y148" s="106" t="str">
        <f t="shared" si="37"/>
        <v>Se mantiene</v>
      </c>
    </row>
    <row r="149" spans="22:25" x14ac:dyDescent="0.2">
      <c r="V149" s="101">
        <v>652</v>
      </c>
      <c r="W149" s="102">
        <f>VLOOKUP(V149,Tabla14[],31,0)</f>
        <v>8</v>
      </c>
      <c r="X149" s="102">
        <f>VLOOKUP(V149,Tabla1[],31,0)</f>
        <v>7</v>
      </c>
      <c r="Y149" s="103" t="str">
        <f t="shared" si="37"/>
        <v>Pérdida</v>
      </c>
    </row>
    <row r="150" spans="22:25" x14ac:dyDescent="0.2">
      <c r="V150" s="104">
        <v>653</v>
      </c>
      <c r="W150" s="105">
        <f>VLOOKUP(V150,Tabla14[],31,0)</f>
        <v>8</v>
      </c>
      <c r="X150" s="105">
        <f>VLOOKUP(V150,Tabla1[],31,0)</f>
        <v>7</v>
      </c>
      <c r="Y150" s="106" t="str">
        <f t="shared" si="37"/>
        <v>Pérdida</v>
      </c>
    </row>
    <row r="151" spans="22:25" x14ac:dyDescent="0.2">
      <c r="V151" s="101">
        <v>663</v>
      </c>
      <c r="W151" s="102">
        <f>VLOOKUP(V151,Tabla14[],31,0)</f>
        <v>8</v>
      </c>
      <c r="X151" s="102">
        <f>VLOOKUP(V151,Tabla1[],31,0)</f>
        <v>8</v>
      </c>
      <c r="Y151" s="103" t="str">
        <f t="shared" si="37"/>
        <v>Se mantiene</v>
      </c>
    </row>
    <row r="152" spans="22:25" x14ac:dyDescent="0.2">
      <c r="V152" s="104">
        <v>670</v>
      </c>
      <c r="W152" s="105">
        <f>VLOOKUP(V152,Tabla14[],31,0)</f>
        <v>8</v>
      </c>
      <c r="X152" s="105">
        <f>VLOOKUP(V152,Tabla1[],31,0)</f>
        <v>8</v>
      </c>
      <c r="Y152" s="106" t="str">
        <f t="shared" si="37"/>
        <v>Se mantiene</v>
      </c>
    </row>
    <row r="153" spans="22:25" x14ac:dyDescent="0.2">
      <c r="V153" s="101">
        <v>679</v>
      </c>
      <c r="W153" s="102">
        <f>VLOOKUP(V153,Tabla14[],31,0)</f>
        <v>8</v>
      </c>
      <c r="X153" s="102">
        <f>VLOOKUP(V153,Tabla1[],31,0)</f>
        <v>6</v>
      </c>
      <c r="Y153" s="103" t="str">
        <f t="shared" si="37"/>
        <v>Pérdida</v>
      </c>
    </row>
    <row r="154" spans="22:25" x14ac:dyDescent="0.2">
      <c r="V154" s="104">
        <v>685</v>
      </c>
      <c r="W154" s="105">
        <f>VLOOKUP(V154,Tabla14[],31,0)</f>
        <v>8</v>
      </c>
      <c r="X154" s="105">
        <f>VLOOKUP(V154,Tabla1[],31,0)</f>
        <v>7</v>
      </c>
      <c r="Y154" s="106" t="str">
        <f t="shared" si="37"/>
        <v>Pérdida</v>
      </c>
    </row>
    <row r="155" spans="22:25" x14ac:dyDescent="0.2">
      <c r="V155" s="101">
        <v>705</v>
      </c>
      <c r="W155" s="102">
        <f>VLOOKUP(V155,Tabla14[],31,0)</f>
        <v>8</v>
      </c>
      <c r="X155" s="102">
        <f>VLOOKUP(V155,Tabla1[],31,0)</f>
        <v>7</v>
      </c>
      <c r="Y155" s="103" t="str">
        <f t="shared" si="37"/>
        <v>Pérdida</v>
      </c>
    </row>
    <row r="156" spans="22:25" x14ac:dyDescent="0.2">
      <c r="V156" s="104">
        <v>706</v>
      </c>
      <c r="W156" s="105">
        <f>VLOOKUP(V156,Tabla14[],31,0)</f>
        <v>7</v>
      </c>
      <c r="X156" s="105">
        <f>VLOOKUP(V156,Tabla1[],31,0)</f>
        <v>8</v>
      </c>
      <c r="Y156" s="106" t="str">
        <f t="shared" si="37"/>
        <v>Mejoría</v>
      </c>
    </row>
    <row r="157" spans="22:25" x14ac:dyDescent="0.2">
      <c r="V157" s="101">
        <v>707</v>
      </c>
      <c r="W157" s="102">
        <f>VLOOKUP(V157,Tabla14[],31,0)</f>
        <v>7</v>
      </c>
      <c r="X157" s="102">
        <f>VLOOKUP(V157,Tabla1[],31,0)</f>
        <v>7</v>
      </c>
      <c r="Y157" s="103" t="str">
        <f t="shared" si="37"/>
        <v>Se mantiene</v>
      </c>
    </row>
    <row r="158" spans="22:25" x14ac:dyDescent="0.2">
      <c r="V158" s="104">
        <v>708</v>
      </c>
      <c r="W158" s="105">
        <f>VLOOKUP(V158,Tabla14[],31,0)</f>
        <v>8</v>
      </c>
      <c r="X158" s="105">
        <f>VLOOKUP(V158,Tabla1[],31,0)</f>
        <v>8</v>
      </c>
      <c r="Y158" s="106" t="str">
        <f t="shared" si="37"/>
        <v>Se mantiene</v>
      </c>
    </row>
    <row r="159" spans="22:25" x14ac:dyDescent="0.2">
      <c r="V159" s="101">
        <v>709</v>
      </c>
      <c r="W159" s="102">
        <f>VLOOKUP(V159,Tabla14[],31,0)</f>
        <v>8</v>
      </c>
      <c r="X159" s="102">
        <f>VLOOKUP(V159,Tabla1[],31,0)</f>
        <v>7</v>
      </c>
      <c r="Y159" s="103" t="str">
        <f t="shared" si="37"/>
        <v>Pérdida</v>
      </c>
    </row>
    <row r="160" spans="22:25" x14ac:dyDescent="0.2">
      <c r="V160" s="104">
        <v>710</v>
      </c>
      <c r="W160" s="105">
        <f>VLOOKUP(V160,Tabla14[],31,0)</f>
        <v>8</v>
      </c>
      <c r="X160" s="105">
        <f>VLOOKUP(V160,Tabla1[],31,0)</f>
        <v>8</v>
      </c>
      <c r="Y160" s="106" t="str">
        <f t="shared" si="37"/>
        <v>Se mantiene</v>
      </c>
    </row>
    <row r="161" spans="22:25" x14ac:dyDescent="0.2">
      <c r="V161" s="101">
        <v>713</v>
      </c>
      <c r="W161" s="102">
        <f>VLOOKUP(V161,Tabla14[],31,0)</f>
        <v>8</v>
      </c>
      <c r="X161" s="102">
        <f>VLOOKUP(V161,Tabla1[],31,0)</f>
        <v>8</v>
      </c>
      <c r="Y161" s="103" t="str">
        <f t="shared" si="37"/>
        <v>Se mantiene</v>
      </c>
    </row>
    <row r="162" spans="22:25" x14ac:dyDescent="0.2">
      <c r="V162" s="104">
        <v>716</v>
      </c>
      <c r="W162" s="105">
        <f>VLOOKUP(V162,Tabla14[],31,0)</f>
        <v>7</v>
      </c>
      <c r="X162" s="105">
        <f>VLOOKUP(V162,Tabla1[],31,0)</f>
        <v>0</v>
      </c>
      <c r="Y162" s="106" t="str">
        <f t="shared" si="37"/>
        <v>Pérdida</v>
      </c>
    </row>
    <row r="163" spans="22:25" x14ac:dyDescent="0.2">
      <c r="V163" s="101">
        <v>722</v>
      </c>
      <c r="W163" s="102">
        <f>VLOOKUP(V163,Tabla14[],31,0)</f>
        <v>4</v>
      </c>
      <c r="X163" s="102">
        <f>VLOOKUP(V163,Tabla1[],31,0)</f>
        <v>7</v>
      </c>
      <c r="Y163" s="103" t="str">
        <f t="shared" si="37"/>
        <v>Mejoría</v>
      </c>
    </row>
    <row r="164" spans="22:25" x14ac:dyDescent="0.2">
      <c r="V164" s="104">
        <v>764</v>
      </c>
      <c r="W164" s="105">
        <f>VLOOKUP(V164,Tabla14[],31,0)</f>
        <v>7</v>
      </c>
      <c r="X164" s="105">
        <f>VLOOKUP(V164,Tabla1[],31,0)</f>
        <v>8</v>
      </c>
      <c r="Y164" s="106" t="str">
        <f t="shared" si="37"/>
        <v>Mejoría</v>
      </c>
    </row>
    <row r="165" spans="22:25" x14ac:dyDescent="0.2">
      <c r="V165" s="101">
        <v>804</v>
      </c>
      <c r="W165" s="102">
        <f>VLOOKUP(V165,Tabla14[],31,0)</f>
        <v>8</v>
      </c>
      <c r="X165" s="102">
        <f>VLOOKUP(V165,Tabla1[],31,0)</f>
        <v>4</v>
      </c>
      <c r="Y165" s="103" t="str">
        <f t="shared" si="37"/>
        <v>Pérdida</v>
      </c>
    </row>
    <row r="166" spans="22:25" x14ac:dyDescent="0.2">
      <c r="V166" s="104">
        <v>811</v>
      </c>
      <c r="W166" s="105">
        <f>VLOOKUP(V166,Tabla14[],31,0)</f>
        <v>8</v>
      </c>
      <c r="X166" s="105">
        <f>VLOOKUP(V166,Tabla1[],31,0)</f>
        <v>8</v>
      </c>
      <c r="Y166" s="106" t="str">
        <f t="shared" si="37"/>
        <v>Se mantiene</v>
      </c>
    </row>
    <row r="167" spans="22:25" x14ac:dyDescent="0.2">
      <c r="V167" s="101">
        <v>812</v>
      </c>
      <c r="W167" s="102">
        <f>VLOOKUP(V167,Tabla14[],31,0)</f>
        <v>8</v>
      </c>
      <c r="X167" s="102">
        <f>VLOOKUP(V167,Tabla1[],31,0)</f>
        <v>8</v>
      </c>
      <c r="Y167" s="103" t="str">
        <f t="shared" si="37"/>
        <v>Se mantiene</v>
      </c>
    </row>
    <row r="168" spans="22:25" x14ac:dyDescent="0.2">
      <c r="V168" s="104">
        <v>821</v>
      </c>
      <c r="W168" s="105">
        <f>VLOOKUP(V168,Tabla14[],31,0)</f>
        <v>8</v>
      </c>
      <c r="X168" s="105">
        <f>VLOOKUP(V168,Tabla1[],31,0)</f>
        <v>8</v>
      </c>
      <c r="Y168" s="106" t="str">
        <f t="shared" si="37"/>
        <v>Se mantiene</v>
      </c>
    </row>
    <row r="169" spans="22:25" x14ac:dyDescent="0.2">
      <c r="V169" s="101">
        <v>822</v>
      </c>
      <c r="W169" s="102">
        <f>VLOOKUP(V169,Tabla14[],31,0)</f>
        <v>8</v>
      </c>
      <c r="X169" s="102">
        <f>VLOOKUP(V169,Tabla1[],31,0)</f>
        <v>8</v>
      </c>
      <c r="Y169" s="103" t="str">
        <f t="shared" si="37"/>
        <v>Se mantiene</v>
      </c>
    </row>
    <row r="170" spans="22:25" x14ac:dyDescent="0.2">
      <c r="V170" s="104">
        <v>882</v>
      </c>
      <c r="W170" s="105">
        <f>VLOOKUP(V170,Tabla14[],31,0)</f>
        <v>3</v>
      </c>
      <c r="X170" s="105">
        <f>VLOOKUP(V170,Tabla1[],31,0)</f>
        <v>7</v>
      </c>
      <c r="Y170" s="106" t="str">
        <f t="shared" si="37"/>
        <v>Mejoría</v>
      </c>
    </row>
    <row r="171" spans="22:25" x14ac:dyDescent="0.2">
      <c r="V171" s="101">
        <v>898</v>
      </c>
      <c r="W171" s="102">
        <f>VLOOKUP(V171,Tabla14[],31,0)</f>
        <v>8</v>
      </c>
      <c r="X171" s="102">
        <f>VLOOKUP(V171,Tabla1[],31,0)</f>
        <v>8</v>
      </c>
      <c r="Y171" s="103" t="str">
        <f t="shared" si="37"/>
        <v>Se mantiene</v>
      </c>
    </row>
    <row r="172" spans="22:25" x14ac:dyDescent="0.2">
      <c r="V172" s="104">
        <v>911</v>
      </c>
      <c r="W172" s="105">
        <f>VLOOKUP(V172,Tabla14[],31,0)</f>
        <v>8</v>
      </c>
      <c r="X172" s="105">
        <f>VLOOKUP(V172,Tabla1[],31,0)</f>
        <v>7</v>
      </c>
      <c r="Y172" s="106" t="str">
        <f t="shared" si="37"/>
        <v>Pérdida</v>
      </c>
    </row>
    <row r="173" spans="22:25" x14ac:dyDescent="0.2">
      <c r="V173" s="101">
        <v>916</v>
      </c>
      <c r="W173" s="102">
        <f>VLOOKUP(V173,Tabla14[],31,0)</f>
        <v>0</v>
      </c>
      <c r="X173" s="102">
        <f>VLOOKUP(V173,Tabla1[],31,0)</f>
        <v>7</v>
      </c>
      <c r="Y173" s="103" t="str">
        <f t="shared" si="37"/>
        <v>Mejoría</v>
      </c>
    </row>
    <row r="174" spans="22:25" x14ac:dyDescent="0.2">
      <c r="V174" s="104">
        <v>928</v>
      </c>
      <c r="W174" s="105">
        <f>VLOOKUP(V174,Tabla14[],31,0)</f>
        <v>8</v>
      </c>
      <c r="X174" s="105">
        <f>VLOOKUP(V174,Tabla1[],31,0)</f>
        <v>8</v>
      </c>
      <c r="Y174" s="106" t="str">
        <f t="shared" si="37"/>
        <v>Se mantiene</v>
      </c>
    </row>
    <row r="175" spans="22:25" x14ac:dyDescent="0.2">
      <c r="V175" s="101">
        <v>933</v>
      </c>
      <c r="W175" s="102">
        <f>VLOOKUP(V175,Tabla14[],31,0)</f>
        <v>7</v>
      </c>
      <c r="X175" s="102">
        <f>VLOOKUP(V175,Tabla1[],31,0)</f>
        <v>4</v>
      </c>
      <c r="Y175" s="103" t="str">
        <f t="shared" si="37"/>
        <v>Pérdida</v>
      </c>
    </row>
    <row r="176" spans="22:25" x14ac:dyDescent="0.2">
      <c r="V176" s="104">
        <v>952</v>
      </c>
      <c r="W176" s="105">
        <f>VLOOKUP(V176,Tabla14[],31,0)</f>
        <v>7</v>
      </c>
      <c r="X176" s="105">
        <f>VLOOKUP(V176,Tabla1[],31,0)</f>
        <v>6</v>
      </c>
      <c r="Y176" s="106" t="str">
        <f t="shared" si="37"/>
        <v>Pérdida</v>
      </c>
    </row>
    <row r="177" spans="22:25" x14ac:dyDescent="0.2">
      <c r="V177" s="101">
        <v>953</v>
      </c>
      <c r="W177" s="102">
        <f>VLOOKUP(V177,Tabla14[],31,0)</f>
        <v>6</v>
      </c>
      <c r="X177" s="102">
        <f>VLOOKUP(V177,Tabla1[],31,0)</f>
        <v>8</v>
      </c>
      <c r="Y177" s="103" t="str">
        <f t="shared" si="37"/>
        <v>Mejoría</v>
      </c>
    </row>
    <row r="178" spans="22:25" x14ac:dyDescent="0.2">
      <c r="V178" s="104">
        <v>966</v>
      </c>
      <c r="W178" s="105">
        <f>VLOOKUP(V178,Tabla14[],31,0)</f>
        <v>7</v>
      </c>
      <c r="X178" s="105">
        <f>VLOOKUP(V178,Tabla1[],31,0)</f>
        <v>7</v>
      </c>
      <c r="Y178" s="106" t="str">
        <f t="shared" si="37"/>
        <v>Se mantiene</v>
      </c>
    </row>
    <row r="179" spans="22:25" x14ac:dyDescent="0.2">
      <c r="V179" s="101">
        <v>967</v>
      </c>
      <c r="W179" s="102">
        <f>VLOOKUP(V179,Tabla14[],31,0)</f>
        <v>8</v>
      </c>
      <c r="X179" s="102">
        <f>VLOOKUP(V179,Tabla1[],31,0)</f>
        <v>8</v>
      </c>
      <c r="Y179" s="103" t="str">
        <f t="shared" si="37"/>
        <v>Se mantiene</v>
      </c>
    </row>
    <row r="180" spans="22:25" x14ac:dyDescent="0.2">
      <c r="V180" s="104">
        <v>968</v>
      </c>
      <c r="W180" s="105">
        <f>VLOOKUP(V180,Tabla14[],31,0)</f>
        <v>8</v>
      </c>
      <c r="X180" s="105">
        <f>VLOOKUP(V180,Tabla1[],31,0)</f>
        <v>7</v>
      </c>
      <c r="Y180" s="106" t="str">
        <f t="shared" si="37"/>
        <v>Pérdida</v>
      </c>
    </row>
    <row r="181" spans="22:25" x14ac:dyDescent="0.2">
      <c r="V181" s="101">
        <v>969</v>
      </c>
      <c r="W181" s="102">
        <f>VLOOKUP(V181,Tabla14[],31,0)</f>
        <v>7</v>
      </c>
      <c r="X181" s="102">
        <f>VLOOKUP(V181,Tabla1[],31,0)</f>
        <v>8</v>
      </c>
      <c r="Y181" s="103" t="str">
        <f t="shared" si="37"/>
        <v>Mejoría</v>
      </c>
    </row>
    <row r="182" spans="22:25" x14ac:dyDescent="0.2">
      <c r="V182" s="104">
        <v>971</v>
      </c>
      <c r="W182" s="105">
        <f>VLOOKUP(V182,Tabla14[],31,0)</f>
        <v>7</v>
      </c>
      <c r="X182" s="105">
        <f>VLOOKUP(V182,Tabla1[],31,0)</f>
        <v>8</v>
      </c>
      <c r="Y182" s="106" t="str">
        <f t="shared" si="37"/>
        <v>Mejoría</v>
      </c>
    </row>
    <row r="183" spans="22:25" x14ac:dyDescent="0.2">
      <c r="V183" s="101">
        <v>972</v>
      </c>
      <c r="W183" s="102">
        <f>VLOOKUP(V183,Tabla14[],31,0)</f>
        <v>8</v>
      </c>
      <c r="X183" s="102">
        <f>VLOOKUP(V183,Tabla1[],31,0)</f>
        <v>7</v>
      </c>
      <c r="Y183" s="103" t="str">
        <f t="shared" si="37"/>
        <v>Pérdida</v>
      </c>
    </row>
    <row r="184" spans="22:25" x14ac:dyDescent="0.2">
      <c r="V184" s="104">
        <v>973</v>
      </c>
      <c r="W184" s="105">
        <f>VLOOKUP(V184,Tabla14[],31,0)</f>
        <v>8</v>
      </c>
      <c r="X184" s="105">
        <f>VLOOKUP(V184,Tabla1[],31,0)</f>
        <v>7</v>
      </c>
      <c r="Y184" s="106" t="str">
        <f t="shared" si="37"/>
        <v>Pérdida</v>
      </c>
    </row>
    <row r="185" spans="22:25" x14ac:dyDescent="0.2">
      <c r="V185" s="101">
        <v>975</v>
      </c>
      <c r="W185" s="102">
        <f>VLOOKUP(V185,Tabla14[],31,0)</f>
        <v>8</v>
      </c>
      <c r="X185" s="102">
        <f>VLOOKUP(V185,Tabla1[],31,0)</f>
        <v>7</v>
      </c>
      <c r="Y185" s="103" t="str">
        <f t="shared" si="37"/>
        <v>Pérdida</v>
      </c>
    </row>
    <row r="186" spans="22:25" x14ac:dyDescent="0.2">
      <c r="V186" s="104">
        <v>976</v>
      </c>
      <c r="W186" s="105">
        <f>VLOOKUP(V186,Tabla14[],31,0)</f>
        <v>8</v>
      </c>
      <c r="X186" s="105">
        <f>VLOOKUP(V186,Tabla1[],31,0)</f>
        <v>0</v>
      </c>
      <c r="Y186" s="106" t="str">
        <f t="shared" si="37"/>
        <v>Pérdida</v>
      </c>
    </row>
    <row r="187" spans="22:25" x14ac:dyDescent="0.2">
      <c r="V187" s="101">
        <v>978</v>
      </c>
      <c r="W187" s="102">
        <f>VLOOKUP(V187,Tabla14[],31,0)</f>
        <v>8</v>
      </c>
      <c r="X187" s="102">
        <f>VLOOKUP(V187,Tabla1[],31,0)</f>
        <v>7</v>
      </c>
      <c r="Y187" s="103" t="str">
        <f t="shared" si="37"/>
        <v>Pérdida</v>
      </c>
    </row>
    <row r="188" spans="22:25" x14ac:dyDescent="0.2">
      <c r="V188" s="104">
        <v>981</v>
      </c>
      <c r="W188" s="105">
        <f>VLOOKUP(V188,Tabla14[],31,0)</f>
        <v>8</v>
      </c>
      <c r="X188" s="105">
        <f>VLOOKUP(V188,Tabla1[],31,0)</f>
        <v>0</v>
      </c>
      <c r="Y188" s="106" t="str">
        <f t="shared" si="37"/>
        <v>Pérdida</v>
      </c>
    </row>
    <row r="189" spans="22:25" x14ac:dyDescent="0.2">
      <c r="V189" s="101">
        <v>982</v>
      </c>
      <c r="W189" s="102">
        <f>VLOOKUP(V189,Tabla14[],31,0)</f>
        <v>8</v>
      </c>
      <c r="X189" s="102">
        <f>VLOOKUP(V189,Tabla1[],31,0)</f>
        <v>8</v>
      </c>
      <c r="Y189" s="103" t="str">
        <f t="shared" si="37"/>
        <v>Se mantiene</v>
      </c>
    </row>
    <row r="190" spans="22:25" x14ac:dyDescent="0.2">
      <c r="V190" s="104">
        <v>984</v>
      </c>
      <c r="W190" s="105">
        <f>VLOOKUP(V190,Tabla14[],31,0)</f>
        <v>8</v>
      </c>
      <c r="X190" s="105">
        <f>VLOOKUP(V190,Tabla1[],31,0)</f>
        <v>3</v>
      </c>
      <c r="Y190" s="106" t="str">
        <f t="shared" si="37"/>
        <v>Pérdida</v>
      </c>
    </row>
    <row r="191" spans="22:25" x14ac:dyDescent="0.2">
      <c r="V191" s="101">
        <v>985</v>
      </c>
      <c r="W191" s="102">
        <f>VLOOKUP(V191,Tabla14[],31,0)</f>
        <v>8</v>
      </c>
      <c r="X191" s="102">
        <f>VLOOKUP(V191,Tabla1[],31,0)</f>
        <v>7</v>
      </c>
      <c r="Y191" s="103" t="str">
        <f t="shared" si="37"/>
        <v>Pérdida</v>
      </c>
    </row>
    <row r="192" spans="22:25" x14ac:dyDescent="0.2">
      <c r="V192" s="104">
        <v>987</v>
      </c>
      <c r="W192" s="105">
        <f>VLOOKUP(V192,Tabla14[],31,0)</f>
        <v>8</v>
      </c>
      <c r="X192" s="105">
        <f>VLOOKUP(V192,Tabla1[],31,0)</f>
        <v>8</v>
      </c>
      <c r="Y192" s="106" t="str">
        <f t="shared" si="37"/>
        <v>Se mantiene</v>
      </c>
    </row>
    <row r="193" spans="22:25" x14ac:dyDescent="0.2">
      <c r="V193" s="101">
        <v>990</v>
      </c>
      <c r="W193" s="102">
        <f>VLOOKUP(V193,Tabla14[],31,0)</f>
        <v>8</v>
      </c>
      <c r="X193" s="102">
        <f>VLOOKUP(V193,Tabla1[],31,0)</f>
        <v>8</v>
      </c>
      <c r="Y193" s="103" t="str">
        <f t="shared" si="37"/>
        <v>Se mantiene</v>
      </c>
    </row>
    <row r="194" spans="22:25" x14ac:dyDescent="0.2">
      <c r="V194" s="104">
        <v>991</v>
      </c>
      <c r="W194" s="105">
        <f>VLOOKUP(V194,Tabla14[],31,0)</f>
        <v>7</v>
      </c>
      <c r="X194" s="105">
        <f>VLOOKUP(V194,Tabla1[],31,0)</f>
        <v>7</v>
      </c>
      <c r="Y194" s="106" t="str">
        <f t="shared" si="37"/>
        <v>Se mantiene</v>
      </c>
    </row>
    <row r="195" spans="22:25" x14ac:dyDescent="0.2">
      <c r="V195" s="101">
        <v>992</v>
      </c>
      <c r="W195" s="102">
        <f>VLOOKUP(V195,Tabla14[],31,0)</f>
        <v>8</v>
      </c>
      <c r="X195" s="102">
        <f>VLOOKUP(V195,Tabla1[],31,0)</f>
        <v>7</v>
      </c>
      <c r="Y195" s="103" t="str">
        <f t="shared" si="37"/>
        <v>Pérdida</v>
      </c>
    </row>
    <row r="196" spans="22:25" x14ac:dyDescent="0.2">
      <c r="V196" s="104">
        <v>995</v>
      </c>
      <c r="W196" s="105">
        <f>VLOOKUP(V196,Tabla14[],31,0)</f>
        <v>8</v>
      </c>
      <c r="X196" s="105">
        <f>VLOOKUP(V196,Tabla1[],31,0)</f>
        <v>8</v>
      </c>
      <c r="Y196" s="106" t="str">
        <f t="shared" ref="Y196:Y259" si="38">IF(X196&gt;W196,"Mejoría",IF(X196&lt;W196,"Pérdida","Se mantiene"))</f>
        <v>Se mantiene</v>
      </c>
    </row>
    <row r="197" spans="22:25" x14ac:dyDescent="0.2">
      <c r="V197" s="101">
        <v>1002</v>
      </c>
      <c r="W197" s="102">
        <f>VLOOKUP(V197,Tabla14[],31,0)</f>
        <v>8</v>
      </c>
      <c r="X197" s="102">
        <f>VLOOKUP(V197,Tabla1[],31,0)</f>
        <v>7</v>
      </c>
      <c r="Y197" s="103" t="str">
        <f t="shared" si="38"/>
        <v>Pérdida</v>
      </c>
    </row>
    <row r="198" spans="22:25" x14ac:dyDescent="0.2">
      <c r="V198" s="104">
        <v>1008</v>
      </c>
      <c r="W198" s="105">
        <f>VLOOKUP(V198,Tabla14[],31,0)</f>
        <v>8</v>
      </c>
      <c r="X198" s="105">
        <f>VLOOKUP(V198,Tabla1[],31,0)</f>
        <v>1</v>
      </c>
      <c r="Y198" s="106" t="str">
        <f t="shared" si="38"/>
        <v>Pérdida</v>
      </c>
    </row>
    <row r="199" spans="22:25" x14ac:dyDescent="0.2">
      <c r="V199" s="101">
        <v>1016</v>
      </c>
      <c r="W199" s="102">
        <f>VLOOKUP(V199,Tabla14[],31,0)</f>
        <v>8</v>
      </c>
      <c r="X199" s="102">
        <f>VLOOKUP(V199,Tabla1[],31,0)</f>
        <v>7</v>
      </c>
      <c r="Y199" s="103" t="str">
        <f t="shared" si="38"/>
        <v>Pérdida</v>
      </c>
    </row>
    <row r="200" spans="22:25" x14ac:dyDescent="0.2">
      <c r="V200" s="104">
        <v>1017</v>
      </c>
      <c r="W200" s="105">
        <f>VLOOKUP(V200,Tabla14[],31,0)</f>
        <v>8</v>
      </c>
      <c r="X200" s="105">
        <f>VLOOKUP(V200,Tabla1[],31,0)</f>
        <v>7</v>
      </c>
      <c r="Y200" s="106" t="str">
        <f t="shared" si="38"/>
        <v>Pérdida</v>
      </c>
    </row>
    <row r="201" spans="22:25" x14ac:dyDescent="0.2">
      <c r="V201" s="101">
        <v>1034</v>
      </c>
      <c r="W201" s="102">
        <f>VLOOKUP(V201,Tabla14[],31,0)</f>
        <v>8</v>
      </c>
      <c r="X201" s="102">
        <f>VLOOKUP(V201,Tabla1[],31,0)</f>
        <v>7</v>
      </c>
      <c r="Y201" s="103" t="str">
        <f t="shared" si="38"/>
        <v>Pérdida</v>
      </c>
    </row>
    <row r="202" spans="22:25" x14ac:dyDescent="0.2">
      <c r="V202" s="104">
        <v>1035</v>
      </c>
      <c r="W202" s="105">
        <f>VLOOKUP(V202,Tabla14[],31,0)</f>
        <v>8</v>
      </c>
      <c r="X202" s="105">
        <f>VLOOKUP(V202,Tabla1[],31,0)</f>
        <v>8</v>
      </c>
      <c r="Y202" s="106" t="str">
        <f t="shared" si="38"/>
        <v>Se mantiene</v>
      </c>
    </row>
    <row r="203" spans="22:25" x14ac:dyDescent="0.2">
      <c r="V203" s="101">
        <v>1039</v>
      </c>
      <c r="W203" s="102">
        <f>VLOOKUP(V203,Tabla14[],31,0)</f>
        <v>8</v>
      </c>
      <c r="X203" s="102">
        <f>VLOOKUP(V203,Tabla1[],31,0)</f>
        <v>8</v>
      </c>
      <c r="Y203" s="103" t="str">
        <f t="shared" si="38"/>
        <v>Se mantiene</v>
      </c>
    </row>
    <row r="204" spans="22:25" x14ac:dyDescent="0.2">
      <c r="V204" s="104">
        <v>1040</v>
      </c>
      <c r="W204" s="105">
        <f>VLOOKUP(V204,Tabla14[],31,0)</f>
        <v>7</v>
      </c>
      <c r="X204" s="105">
        <f>VLOOKUP(V204,Tabla1[],31,0)</f>
        <v>6</v>
      </c>
      <c r="Y204" s="106" t="str">
        <f t="shared" si="38"/>
        <v>Pérdida</v>
      </c>
    </row>
    <row r="205" spans="22:25" x14ac:dyDescent="0.2">
      <c r="V205" s="101">
        <v>1042</v>
      </c>
      <c r="W205" s="102">
        <f>VLOOKUP(V205,Tabla14[],31,0)</f>
        <v>8</v>
      </c>
      <c r="X205" s="102">
        <f>VLOOKUP(V205,Tabla1[],31,0)</f>
        <v>8</v>
      </c>
      <c r="Y205" s="103" t="str">
        <f t="shared" si="38"/>
        <v>Se mantiene</v>
      </c>
    </row>
    <row r="206" spans="22:25" x14ac:dyDescent="0.2">
      <c r="V206" s="104">
        <v>1047</v>
      </c>
      <c r="W206" s="105">
        <f>VLOOKUP(V206,Tabla14[],31,0)</f>
        <v>8</v>
      </c>
      <c r="X206" s="105">
        <f>VLOOKUP(V206,Tabla1[],31,0)</f>
        <v>7</v>
      </c>
      <c r="Y206" s="106" t="str">
        <f t="shared" si="38"/>
        <v>Pérdida</v>
      </c>
    </row>
    <row r="207" spans="22:25" x14ac:dyDescent="0.2">
      <c r="V207" s="101">
        <v>1061</v>
      </c>
      <c r="W207" s="102" t="e">
        <f>VLOOKUP(V207,Tabla14[],31,0)</f>
        <v>#N/A</v>
      </c>
      <c r="X207" s="102" t="e">
        <f>VLOOKUP(V207,Tabla1[],31,0)</f>
        <v>#N/A</v>
      </c>
      <c r="Y207" s="103" t="e">
        <f t="shared" si="38"/>
        <v>#N/A</v>
      </c>
    </row>
    <row r="208" spans="22:25" x14ac:dyDescent="0.2">
      <c r="V208" s="104">
        <v>1064</v>
      </c>
      <c r="W208" s="105">
        <f>VLOOKUP(V208,Tabla14[],31,0)</f>
        <v>7</v>
      </c>
      <c r="X208" s="105">
        <f>VLOOKUP(V208,Tabla1[],31,0)</f>
        <v>5</v>
      </c>
      <c r="Y208" s="106" t="str">
        <f t="shared" si="38"/>
        <v>Pérdida</v>
      </c>
    </row>
    <row r="209" spans="22:25" x14ac:dyDescent="0.2">
      <c r="V209" s="101">
        <v>1066</v>
      </c>
      <c r="W209" s="102">
        <f>VLOOKUP(V209,Tabla14[],31,0)</f>
        <v>7</v>
      </c>
      <c r="X209" s="102">
        <f>VLOOKUP(V209,Tabla1[],31,0)</f>
        <v>6</v>
      </c>
      <c r="Y209" s="103" t="str">
        <f t="shared" si="38"/>
        <v>Pérdida</v>
      </c>
    </row>
    <row r="210" spans="22:25" x14ac:dyDescent="0.2">
      <c r="V210" s="104">
        <v>1068</v>
      </c>
      <c r="W210" s="105">
        <f>VLOOKUP(V210,Tabla14[],31,0)</f>
        <v>8</v>
      </c>
      <c r="X210" s="105">
        <f>VLOOKUP(V210,Tabla1[],31,0)</f>
        <v>7</v>
      </c>
      <c r="Y210" s="106" t="str">
        <f t="shared" si="38"/>
        <v>Pérdida</v>
      </c>
    </row>
    <row r="211" spans="22:25" x14ac:dyDescent="0.2">
      <c r="V211" s="101">
        <v>1071</v>
      </c>
      <c r="W211" s="102">
        <f>VLOOKUP(V211,Tabla14[],31,0)</f>
        <v>8</v>
      </c>
      <c r="X211" s="102">
        <f>VLOOKUP(V211,Tabla1[],31,0)</f>
        <v>8</v>
      </c>
      <c r="Y211" s="103" t="str">
        <f t="shared" si="38"/>
        <v>Se mantiene</v>
      </c>
    </row>
    <row r="212" spans="22:25" x14ac:dyDescent="0.2">
      <c r="V212" s="104">
        <v>1077</v>
      </c>
      <c r="W212" s="105">
        <f>VLOOKUP(V212,Tabla14[],31,0)</f>
        <v>7</v>
      </c>
      <c r="X212" s="105">
        <f>VLOOKUP(V212,Tabla1[],31,0)</f>
        <v>7</v>
      </c>
      <c r="Y212" s="106" t="str">
        <f t="shared" si="38"/>
        <v>Se mantiene</v>
      </c>
    </row>
    <row r="213" spans="22:25" x14ac:dyDescent="0.2">
      <c r="V213" s="101">
        <v>1086</v>
      </c>
      <c r="W213" s="102">
        <f>VLOOKUP(V213,Tabla14[],31,0)</f>
        <v>7</v>
      </c>
      <c r="X213" s="102">
        <f>VLOOKUP(V213,Tabla1[],31,0)</f>
        <v>8</v>
      </c>
      <c r="Y213" s="103" t="str">
        <f t="shared" si="38"/>
        <v>Mejoría</v>
      </c>
    </row>
    <row r="214" spans="22:25" x14ac:dyDescent="0.2">
      <c r="V214" s="104">
        <v>1095</v>
      </c>
      <c r="W214" s="105">
        <f>VLOOKUP(V214,Tabla14[],31,0)</f>
        <v>0</v>
      </c>
      <c r="X214" s="105">
        <f>VLOOKUP(V214,Tabla1[],31,0)</f>
        <v>6</v>
      </c>
      <c r="Y214" s="106" t="str">
        <f t="shared" si="38"/>
        <v>Mejoría</v>
      </c>
    </row>
    <row r="215" spans="22:25" x14ac:dyDescent="0.2">
      <c r="V215" s="101">
        <v>1105</v>
      </c>
      <c r="W215" s="102">
        <f>VLOOKUP(V215,Tabla14[],31,0)</f>
        <v>7</v>
      </c>
      <c r="X215" s="102">
        <f>VLOOKUP(V215,Tabla1[],31,0)</f>
        <v>7</v>
      </c>
      <c r="Y215" s="103" t="str">
        <f t="shared" si="38"/>
        <v>Se mantiene</v>
      </c>
    </row>
    <row r="216" spans="22:25" x14ac:dyDescent="0.2">
      <c r="V216" s="104">
        <v>1110</v>
      </c>
      <c r="W216" s="105">
        <f>VLOOKUP(V216,Tabla14[],31,0)</f>
        <v>8</v>
      </c>
      <c r="X216" s="105">
        <f>VLOOKUP(V216,Tabla1[],31,0)</f>
        <v>8</v>
      </c>
      <c r="Y216" s="106" t="str">
        <f t="shared" si="38"/>
        <v>Se mantiene</v>
      </c>
    </row>
    <row r="217" spans="22:25" x14ac:dyDescent="0.2">
      <c r="V217" s="101">
        <v>1121</v>
      </c>
      <c r="W217" s="102">
        <f>VLOOKUP(V217,Tabla14[],31,0)</f>
        <v>8</v>
      </c>
      <c r="X217" s="102">
        <f>VLOOKUP(V217,Tabla1[],31,0)</f>
        <v>8</v>
      </c>
      <c r="Y217" s="103" t="str">
        <f t="shared" si="38"/>
        <v>Se mantiene</v>
      </c>
    </row>
    <row r="218" spans="22:25" x14ac:dyDescent="0.2">
      <c r="V218" s="104" t="s">
        <v>1407</v>
      </c>
      <c r="W218" s="105">
        <f>VLOOKUP(V218,Tabla14[],31,0)</f>
        <v>8</v>
      </c>
      <c r="X218" s="105">
        <f>VLOOKUP(V218,Tabla1[],31,0)</f>
        <v>7</v>
      </c>
      <c r="Y218" s="106" t="str">
        <f t="shared" si="38"/>
        <v>Pérdida</v>
      </c>
    </row>
    <row r="219" spans="22:25" x14ac:dyDescent="0.2">
      <c r="V219" s="101" t="s">
        <v>1406</v>
      </c>
      <c r="W219" s="102">
        <f>VLOOKUP(V219,Tabla14[],31,0)</f>
        <v>8</v>
      </c>
      <c r="X219" s="102">
        <f>VLOOKUP(V219,Tabla1[],31,0)</f>
        <v>7</v>
      </c>
      <c r="Y219" s="103" t="str">
        <f t="shared" si="38"/>
        <v>Pérdida</v>
      </c>
    </row>
    <row r="220" spans="22:25" x14ac:dyDescent="0.2">
      <c r="V220" s="104">
        <v>28</v>
      </c>
      <c r="W220" s="105">
        <f>VLOOKUP(V220,Tabla14[],31,0)</f>
        <v>8</v>
      </c>
      <c r="X220" s="105">
        <f>VLOOKUP(V220,Tabla1[],31,0)</f>
        <v>7</v>
      </c>
      <c r="Y220" s="106" t="str">
        <f t="shared" si="38"/>
        <v>Pérdida</v>
      </c>
    </row>
    <row r="221" spans="22:25" x14ac:dyDescent="0.2">
      <c r="V221" s="101">
        <v>29</v>
      </c>
      <c r="W221" s="102">
        <f>VLOOKUP(V221,Tabla14[],31,0)</f>
        <v>7</v>
      </c>
      <c r="X221" s="102">
        <f>VLOOKUP(V221,Tabla1[],31,0)</f>
        <v>7</v>
      </c>
      <c r="Y221" s="103" t="str">
        <f t="shared" si="38"/>
        <v>Se mantiene</v>
      </c>
    </row>
    <row r="222" spans="22:25" x14ac:dyDescent="0.2">
      <c r="V222" s="104">
        <v>30</v>
      </c>
      <c r="W222" s="105">
        <f>VLOOKUP(V222,Tabla14[],31,0)</f>
        <v>8</v>
      </c>
      <c r="X222" s="105">
        <f>VLOOKUP(V222,Tabla1[],31,0)</f>
        <v>7</v>
      </c>
      <c r="Y222" s="106" t="str">
        <f t="shared" si="38"/>
        <v>Pérdida</v>
      </c>
    </row>
    <row r="223" spans="22:25" x14ac:dyDescent="0.2">
      <c r="V223" s="101">
        <v>31</v>
      </c>
      <c r="W223" s="102">
        <f>VLOOKUP(V223,Tabla14[],31,0)</f>
        <v>8</v>
      </c>
      <c r="X223" s="102">
        <f>VLOOKUP(V223,Tabla1[],31,0)</f>
        <v>7</v>
      </c>
      <c r="Y223" s="103" t="str">
        <f t="shared" si="38"/>
        <v>Pérdida</v>
      </c>
    </row>
    <row r="224" spans="22:25" x14ac:dyDescent="0.2">
      <c r="V224" s="104">
        <v>32</v>
      </c>
      <c r="W224" s="105">
        <f>VLOOKUP(V224,Tabla14[],31,0)</f>
        <v>8</v>
      </c>
      <c r="X224" s="105">
        <f>VLOOKUP(V224,Tabla1[],31,0)</f>
        <v>7</v>
      </c>
      <c r="Y224" s="106" t="str">
        <f t="shared" si="38"/>
        <v>Pérdida</v>
      </c>
    </row>
    <row r="225" spans="22:25" x14ac:dyDescent="0.2">
      <c r="V225" s="101">
        <v>33</v>
      </c>
      <c r="W225" s="102">
        <f>VLOOKUP(V225,Tabla14[],31,0)</f>
        <v>8</v>
      </c>
      <c r="X225" s="102">
        <f>VLOOKUP(V225,Tabla1[],31,0)</f>
        <v>7</v>
      </c>
      <c r="Y225" s="103" t="str">
        <f t="shared" si="38"/>
        <v>Pérdida</v>
      </c>
    </row>
    <row r="226" spans="22:25" x14ac:dyDescent="0.2">
      <c r="V226" s="104">
        <v>34</v>
      </c>
      <c r="W226" s="105">
        <f>VLOOKUP(V226,Tabla14[],31,0)</f>
        <v>8</v>
      </c>
      <c r="X226" s="105">
        <f>VLOOKUP(V226,Tabla1[],31,0)</f>
        <v>7</v>
      </c>
      <c r="Y226" s="106" t="str">
        <f t="shared" si="38"/>
        <v>Pérdida</v>
      </c>
    </row>
    <row r="227" spans="22:25" x14ac:dyDescent="0.2">
      <c r="V227" s="101">
        <v>35</v>
      </c>
      <c r="W227" s="102">
        <f>VLOOKUP(V227,Tabla14[],31,0)</f>
        <v>8</v>
      </c>
      <c r="X227" s="102">
        <f>VLOOKUP(V227,Tabla1[],31,0)</f>
        <v>7</v>
      </c>
      <c r="Y227" s="103" t="str">
        <f t="shared" si="38"/>
        <v>Pérdida</v>
      </c>
    </row>
    <row r="228" spans="22:25" x14ac:dyDescent="0.2">
      <c r="V228" s="104">
        <v>36</v>
      </c>
      <c r="W228" s="105">
        <f>VLOOKUP(V228,Tabla14[],31,0)</f>
        <v>8</v>
      </c>
      <c r="X228" s="105">
        <f>VLOOKUP(V228,Tabla1[],31,0)</f>
        <v>7</v>
      </c>
      <c r="Y228" s="106" t="str">
        <f t="shared" si="38"/>
        <v>Pérdida</v>
      </c>
    </row>
    <row r="229" spans="22:25" x14ac:dyDescent="0.2">
      <c r="V229" s="101">
        <v>104</v>
      </c>
      <c r="W229" s="102">
        <f>VLOOKUP(V229,Tabla14[],31,0)</f>
        <v>0</v>
      </c>
      <c r="X229" s="102">
        <f>VLOOKUP(V229,Tabla1[],31,0)</f>
        <v>7</v>
      </c>
      <c r="Y229" s="103" t="str">
        <f t="shared" si="38"/>
        <v>Mejoría</v>
      </c>
    </row>
    <row r="230" spans="22:25" x14ac:dyDescent="0.2">
      <c r="V230" s="104">
        <v>121</v>
      </c>
      <c r="W230" s="105">
        <f>VLOOKUP(V230,Tabla14[],31,0)</f>
        <v>5</v>
      </c>
      <c r="X230" s="105">
        <f>VLOOKUP(V230,Tabla1[],31,0)</f>
        <v>7</v>
      </c>
      <c r="Y230" s="106" t="str">
        <f t="shared" si="38"/>
        <v>Mejoría</v>
      </c>
    </row>
    <row r="231" spans="22:25" x14ac:dyDescent="0.2">
      <c r="V231" s="101">
        <v>150</v>
      </c>
      <c r="W231" s="102">
        <f>VLOOKUP(V231,Tabla14[],31,0)</f>
        <v>8</v>
      </c>
      <c r="X231" s="102">
        <f>VLOOKUP(V231,Tabla1[],31,0)</f>
        <v>7</v>
      </c>
      <c r="Y231" s="103" t="str">
        <f t="shared" si="38"/>
        <v>Pérdida</v>
      </c>
    </row>
    <row r="232" spans="22:25" x14ac:dyDescent="0.2">
      <c r="V232" s="104">
        <v>160</v>
      </c>
      <c r="W232" s="105">
        <f>VLOOKUP(V232,Tabla14[],31,0)</f>
        <v>7</v>
      </c>
      <c r="X232" s="105">
        <f>VLOOKUP(V232,Tabla1[],31,0)</f>
        <v>7</v>
      </c>
      <c r="Y232" s="106" t="str">
        <f t="shared" si="38"/>
        <v>Se mantiene</v>
      </c>
    </row>
    <row r="233" spans="22:25" x14ac:dyDescent="0.2">
      <c r="V233" s="101">
        <v>161</v>
      </c>
      <c r="W233" s="102">
        <f>VLOOKUP(V233,Tabla14[],31,0)</f>
        <v>8</v>
      </c>
      <c r="X233" s="102">
        <f>VLOOKUP(V233,Tabla1[],31,0)</f>
        <v>7</v>
      </c>
      <c r="Y233" s="103" t="str">
        <f t="shared" si="38"/>
        <v>Pérdida</v>
      </c>
    </row>
    <row r="234" spans="22:25" x14ac:dyDescent="0.2">
      <c r="V234" s="104">
        <v>209</v>
      </c>
      <c r="W234" s="105">
        <f>VLOOKUP(V234,Tabla14[],31,0)</f>
        <v>8</v>
      </c>
      <c r="X234" s="105">
        <f>VLOOKUP(V234,Tabla1[],31,0)</f>
        <v>7</v>
      </c>
      <c r="Y234" s="106" t="str">
        <f t="shared" si="38"/>
        <v>Pérdida</v>
      </c>
    </row>
    <row r="235" spans="22:25" x14ac:dyDescent="0.2">
      <c r="V235" s="101">
        <v>251</v>
      </c>
      <c r="W235" s="102">
        <f>VLOOKUP(V235,Tabla14[],31,0)</f>
        <v>8</v>
      </c>
      <c r="X235" s="102">
        <f>VLOOKUP(V235,Tabla1[],31,0)</f>
        <v>7</v>
      </c>
      <c r="Y235" s="103" t="str">
        <f t="shared" si="38"/>
        <v>Pérdida</v>
      </c>
    </row>
    <row r="236" spans="22:25" x14ac:dyDescent="0.2">
      <c r="V236" s="104">
        <v>262</v>
      </c>
      <c r="W236" s="105">
        <f>VLOOKUP(V236,Tabla14[],31,0)</f>
        <v>8</v>
      </c>
      <c r="X236" s="105">
        <f>VLOOKUP(V236,Tabla1[],31,0)</f>
        <v>7</v>
      </c>
      <c r="Y236" s="106" t="str">
        <f t="shared" si="38"/>
        <v>Pérdida</v>
      </c>
    </row>
    <row r="237" spans="22:25" x14ac:dyDescent="0.2">
      <c r="V237" s="101">
        <v>300</v>
      </c>
      <c r="W237" s="102">
        <f>VLOOKUP(V237,Tabla14[],31,0)</f>
        <v>7</v>
      </c>
      <c r="X237" s="102">
        <f>VLOOKUP(V237,Tabla1[],31,0)</f>
        <v>7</v>
      </c>
      <c r="Y237" s="103" t="str">
        <f t="shared" si="38"/>
        <v>Se mantiene</v>
      </c>
    </row>
    <row r="238" spans="22:25" x14ac:dyDescent="0.2">
      <c r="V238" s="104">
        <v>301</v>
      </c>
      <c r="W238" s="105">
        <f>VLOOKUP(V238,Tabla14[],31,0)</f>
        <v>8</v>
      </c>
      <c r="X238" s="105">
        <f>VLOOKUP(V238,Tabla1[],31,0)</f>
        <v>7</v>
      </c>
      <c r="Y238" s="106" t="str">
        <f t="shared" si="38"/>
        <v>Pérdida</v>
      </c>
    </row>
    <row r="239" spans="22:25" x14ac:dyDescent="0.2">
      <c r="V239" s="101">
        <v>302</v>
      </c>
      <c r="W239" s="102">
        <f>VLOOKUP(V239,Tabla14[],31,0)</f>
        <v>8</v>
      </c>
      <c r="X239" s="102">
        <f>VLOOKUP(V239,Tabla1[],31,0)</f>
        <v>7</v>
      </c>
      <c r="Y239" s="103" t="str">
        <f t="shared" si="38"/>
        <v>Pérdida</v>
      </c>
    </row>
    <row r="240" spans="22:25" x14ac:dyDescent="0.2">
      <c r="V240" s="104">
        <v>303</v>
      </c>
      <c r="W240" s="105">
        <f>VLOOKUP(V240,Tabla14[],31,0)</f>
        <v>0</v>
      </c>
      <c r="X240" s="105">
        <f>VLOOKUP(V240,Tabla1[],31,0)</f>
        <v>7</v>
      </c>
      <c r="Y240" s="106" t="str">
        <f t="shared" si="38"/>
        <v>Mejoría</v>
      </c>
    </row>
    <row r="241" spans="22:25" x14ac:dyDescent="0.2">
      <c r="V241" s="101">
        <v>324</v>
      </c>
      <c r="W241" s="102">
        <f>VLOOKUP(V241,Tabla14[],31,0)</f>
        <v>8</v>
      </c>
      <c r="X241" s="102">
        <f>VLOOKUP(V241,Tabla1[],31,0)</f>
        <v>7</v>
      </c>
      <c r="Y241" s="103" t="str">
        <f t="shared" si="38"/>
        <v>Pérdida</v>
      </c>
    </row>
    <row r="242" spans="22:25" x14ac:dyDescent="0.2">
      <c r="V242" s="104">
        <v>373</v>
      </c>
      <c r="W242" s="105">
        <f>VLOOKUP(V242,Tabla14[],31,0)</f>
        <v>3</v>
      </c>
      <c r="X242" s="105">
        <f>VLOOKUP(V242,Tabla1[],31,0)</f>
        <v>7</v>
      </c>
      <c r="Y242" s="106" t="str">
        <f t="shared" si="38"/>
        <v>Mejoría</v>
      </c>
    </row>
    <row r="243" spans="22:25" x14ac:dyDescent="0.2">
      <c r="V243" s="101">
        <v>441</v>
      </c>
      <c r="W243" s="102">
        <f>VLOOKUP(V243,Tabla14[],31,0)</f>
        <v>8</v>
      </c>
      <c r="X243" s="102">
        <f>VLOOKUP(V243,Tabla1[],31,0)</f>
        <v>7</v>
      </c>
      <c r="Y243" s="103" t="str">
        <f t="shared" si="38"/>
        <v>Pérdida</v>
      </c>
    </row>
    <row r="244" spans="22:25" x14ac:dyDescent="0.2">
      <c r="V244" s="104">
        <v>444</v>
      </c>
      <c r="W244" s="105">
        <f>VLOOKUP(V244,Tabla14[],31,0)</f>
        <v>8</v>
      </c>
      <c r="X244" s="105">
        <f>VLOOKUP(V244,Tabla1[],31,0)</f>
        <v>7</v>
      </c>
      <c r="Y244" s="106" t="str">
        <f t="shared" si="38"/>
        <v>Pérdida</v>
      </c>
    </row>
    <row r="245" spans="22:25" x14ac:dyDescent="0.2">
      <c r="V245" s="101">
        <v>474</v>
      </c>
      <c r="W245" s="102">
        <f>VLOOKUP(V245,Tabla14[],31,0)</f>
        <v>8</v>
      </c>
      <c r="X245" s="102">
        <f>VLOOKUP(V245,Tabla1[],31,0)</f>
        <v>7</v>
      </c>
      <c r="Y245" s="103" t="str">
        <f t="shared" si="38"/>
        <v>Pérdida</v>
      </c>
    </row>
    <row r="246" spans="22:25" x14ac:dyDescent="0.2">
      <c r="V246" s="104">
        <v>529</v>
      </c>
      <c r="W246" s="105">
        <f>VLOOKUP(V246,Tabla14[],31,0)</f>
        <v>0</v>
      </c>
      <c r="X246" s="105">
        <f>VLOOKUP(V246,Tabla1[],31,0)</f>
        <v>7</v>
      </c>
      <c r="Y246" s="106" t="str">
        <f t="shared" si="38"/>
        <v>Mejoría</v>
      </c>
    </row>
    <row r="247" spans="22:25" x14ac:dyDescent="0.2">
      <c r="V247" s="101">
        <v>556</v>
      </c>
      <c r="W247" s="102">
        <f>VLOOKUP(V247,Tabla14[],31,0)</f>
        <v>7</v>
      </c>
      <c r="X247" s="102">
        <f>VLOOKUP(V247,Tabla1[],31,0)</f>
        <v>7</v>
      </c>
      <c r="Y247" s="103" t="str">
        <f t="shared" si="38"/>
        <v>Se mantiene</v>
      </c>
    </row>
    <row r="248" spans="22:25" x14ac:dyDescent="0.2">
      <c r="V248" s="104">
        <v>585</v>
      </c>
      <c r="W248" s="105">
        <f>VLOOKUP(V248,Tabla14[],31,0)</f>
        <v>7</v>
      </c>
      <c r="X248" s="105">
        <f>VLOOKUP(V248,Tabla1[],31,0)</f>
        <v>7</v>
      </c>
      <c r="Y248" s="106" t="str">
        <f t="shared" si="38"/>
        <v>Se mantiene</v>
      </c>
    </row>
    <row r="249" spans="22:25" x14ac:dyDescent="0.2">
      <c r="V249" s="101">
        <v>600</v>
      </c>
      <c r="W249" s="102">
        <f>VLOOKUP(V249,Tabla14[],31,0)</f>
        <v>8</v>
      </c>
      <c r="X249" s="102">
        <f>VLOOKUP(V249,Tabla1[],31,0)</f>
        <v>7</v>
      </c>
      <c r="Y249" s="103" t="str">
        <f t="shared" si="38"/>
        <v>Pérdida</v>
      </c>
    </row>
    <row r="250" spans="22:25" x14ac:dyDescent="0.2">
      <c r="V250" s="104">
        <v>608</v>
      </c>
      <c r="W250" s="105">
        <f>VLOOKUP(V250,Tabla14[],31,0)</f>
        <v>8</v>
      </c>
      <c r="X250" s="105">
        <f>VLOOKUP(V250,Tabla1[],31,0)</f>
        <v>7</v>
      </c>
      <c r="Y250" s="106" t="str">
        <f t="shared" si="38"/>
        <v>Pérdida</v>
      </c>
    </row>
    <row r="251" spans="22:25" x14ac:dyDescent="0.2">
      <c r="V251" s="101">
        <v>646</v>
      </c>
      <c r="W251" s="102">
        <f>VLOOKUP(V251,Tabla14[],31,0)</f>
        <v>8</v>
      </c>
      <c r="X251" s="102">
        <f>VLOOKUP(V251,Tabla1[],31,0)</f>
        <v>7</v>
      </c>
      <c r="Y251" s="103" t="str">
        <f t="shared" si="38"/>
        <v>Pérdida</v>
      </c>
    </row>
    <row r="252" spans="22:25" x14ac:dyDescent="0.2">
      <c r="V252" s="104">
        <v>647</v>
      </c>
      <c r="W252" s="105">
        <f>VLOOKUP(V252,Tabla14[],31,0)</f>
        <v>8</v>
      </c>
      <c r="X252" s="105">
        <f>VLOOKUP(V252,Tabla1[],31,0)</f>
        <v>7</v>
      </c>
      <c r="Y252" s="106" t="str">
        <f t="shared" si="38"/>
        <v>Pérdida</v>
      </c>
    </row>
    <row r="253" spans="22:25" x14ac:dyDescent="0.2">
      <c r="V253" s="101">
        <v>649</v>
      </c>
      <c r="W253" s="102">
        <f>VLOOKUP(V253,Tabla14[],31,0)</f>
        <v>5</v>
      </c>
      <c r="X253" s="102">
        <f>VLOOKUP(V253,Tabla1[],31,0)</f>
        <v>7</v>
      </c>
      <c r="Y253" s="103" t="str">
        <f t="shared" si="38"/>
        <v>Mejoría</v>
      </c>
    </row>
    <row r="254" spans="22:25" x14ac:dyDescent="0.2">
      <c r="V254" s="104">
        <v>686</v>
      </c>
      <c r="W254" s="105">
        <f>VLOOKUP(V254,Tabla14[],31,0)</f>
        <v>8</v>
      </c>
      <c r="X254" s="105">
        <f>VLOOKUP(V254,Tabla1[],31,0)</f>
        <v>7</v>
      </c>
      <c r="Y254" s="106" t="str">
        <f t="shared" si="38"/>
        <v>Pérdida</v>
      </c>
    </row>
    <row r="255" spans="22:25" x14ac:dyDescent="0.2">
      <c r="V255" s="101">
        <v>718</v>
      </c>
      <c r="W255" s="102">
        <f>VLOOKUP(V255,Tabla14[],31,0)</f>
        <v>8</v>
      </c>
      <c r="X255" s="102">
        <f>VLOOKUP(V255,Tabla1[],31,0)</f>
        <v>7</v>
      </c>
      <c r="Y255" s="103" t="str">
        <f t="shared" si="38"/>
        <v>Pérdida</v>
      </c>
    </row>
    <row r="256" spans="22:25" x14ac:dyDescent="0.2">
      <c r="V256" s="104">
        <v>731</v>
      </c>
      <c r="W256" s="105">
        <f>VLOOKUP(V256,Tabla14[],31,0)</f>
        <v>8</v>
      </c>
      <c r="X256" s="105">
        <f>VLOOKUP(V256,Tabla1[],31,0)</f>
        <v>7</v>
      </c>
      <c r="Y256" s="106" t="str">
        <f t="shared" si="38"/>
        <v>Pérdida</v>
      </c>
    </row>
    <row r="257" spans="22:25" x14ac:dyDescent="0.2">
      <c r="V257" s="101">
        <v>748</v>
      </c>
      <c r="W257" s="102">
        <f>VLOOKUP(V257,Tabla14[],31,0)</f>
        <v>8</v>
      </c>
      <c r="X257" s="102">
        <f>VLOOKUP(V257,Tabla1[],31,0)</f>
        <v>7</v>
      </c>
      <c r="Y257" s="103" t="str">
        <f t="shared" si="38"/>
        <v>Pérdida</v>
      </c>
    </row>
    <row r="258" spans="22:25" x14ac:dyDescent="0.2">
      <c r="V258" s="104">
        <v>800</v>
      </c>
      <c r="W258" s="105">
        <f>VLOOKUP(V258,Tabla14[],31,0)</f>
        <v>8</v>
      </c>
      <c r="X258" s="105">
        <f>VLOOKUP(V258,Tabla1[],31,0)</f>
        <v>7</v>
      </c>
      <c r="Y258" s="106" t="str">
        <f t="shared" si="38"/>
        <v>Pérdida</v>
      </c>
    </row>
    <row r="259" spans="22:25" x14ac:dyDescent="0.2">
      <c r="V259" s="101">
        <v>803</v>
      </c>
      <c r="W259" s="102">
        <f>VLOOKUP(V259,Tabla14[],31,0)</f>
        <v>8</v>
      </c>
      <c r="X259" s="102">
        <f>VLOOKUP(V259,Tabla1[],31,0)</f>
        <v>7</v>
      </c>
      <c r="Y259" s="103" t="str">
        <f t="shared" si="38"/>
        <v>Pérdida</v>
      </c>
    </row>
    <row r="260" spans="22:25" x14ac:dyDescent="0.2">
      <c r="V260" s="104">
        <v>847</v>
      </c>
      <c r="W260" s="105">
        <f>VLOOKUP(V260,Tabla14[],31,0)</f>
        <v>8</v>
      </c>
      <c r="X260" s="105">
        <f>VLOOKUP(V260,Tabla1[],31,0)</f>
        <v>7</v>
      </c>
      <c r="Y260" s="106" t="str">
        <f t="shared" ref="Y260:Y323" si="39">IF(X260&gt;W260,"Mejoría",IF(X260&lt;W260,"Pérdida","Se mantiene"))</f>
        <v>Pérdida</v>
      </c>
    </row>
    <row r="261" spans="22:25" x14ac:dyDescent="0.2">
      <c r="V261" s="101">
        <v>871</v>
      </c>
      <c r="W261" s="102">
        <f>VLOOKUP(V261,Tabla14[],31,0)</f>
        <v>8</v>
      </c>
      <c r="X261" s="102">
        <f>VLOOKUP(V261,Tabla1[],31,0)</f>
        <v>7</v>
      </c>
      <c r="Y261" s="103" t="str">
        <f t="shared" si="39"/>
        <v>Pérdida</v>
      </c>
    </row>
    <row r="262" spans="22:25" x14ac:dyDescent="0.2">
      <c r="V262" s="104">
        <v>872</v>
      </c>
      <c r="W262" s="105">
        <f>VLOOKUP(V262,Tabla14[],31,0)</f>
        <v>8</v>
      </c>
      <c r="X262" s="105">
        <f>VLOOKUP(V262,Tabla1[],31,0)</f>
        <v>7</v>
      </c>
      <c r="Y262" s="106" t="str">
        <f t="shared" si="39"/>
        <v>Pérdida</v>
      </c>
    </row>
    <row r="263" spans="22:25" x14ac:dyDescent="0.2">
      <c r="V263" s="101">
        <v>884</v>
      </c>
      <c r="W263" s="102">
        <f>VLOOKUP(V263,Tabla14[],31,0)</f>
        <v>8</v>
      </c>
      <c r="X263" s="102">
        <f>VLOOKUP(V263,Tabla1[],31,0)</f>
        <v>7</v>
      </c>
      <c r="Y263" s="103" t="str">
        <f t="shared" si="39"/>
        <v>Pérdida</v>
      </c>
    </row>
    <row r="264" spans="22:25" x14ac:dyDescent="0.2">
      <c r="V264" s="104">
        <v>1087</v>
      </c>
      <c r="W264" s="105">
        <f>VLOOKUP(V264,Tabla14[],31,0)</f>
        <v>7</v>
      </c>
      <c r="X264" s="105">
        <f>VLOOKUP(V264,Tabla1[],31,0)</f>
        <v>7</v>
      </c>
      <c r="Y264" s="106" t="str">
        <f t="shared" si="39"/>
        <v>Se mantiene</v>
      </c>
    </row>
    <row r="265" spans="22:25" x14ac:dyDescent="0.2">
      <c r="V265" s="101" t="s">
        <v>2421</v>
      </c>
      <c r="W265" s="102">
        <f>VLOOKUP(V265,Tabla14[],31,0)</f>
        <v>8</v>
      </c>
      <c r="X265" s="102">
        <f>VLOOKUP(V265,Tabla1[],31,0)</f>
        <v>7</v>
      </c>
      <c r="Y265" s="103" t="str">
        <f t="shared" si="39"/>
        <v>Pérdida</v>
      </c>
    </row>
    <row r="266" spans="22:25" x14ac:dyDescent="0.2">
      <c r="V266" s="104" t="s">
        <v>2422</v>
      </c>
      <c r="W266" s="105">
        <f>VLOOKUP(V266,Tabla14[],31,0)</f>
        <v>8</v>
      </c>
      <c r="X266" s="105">
        <f>VLOOKUP(V266,Tabla1[],31,0)</f>
        <v>7</v>
      </c>
      <c r="Y266" s="106" t="str">
        <f t="shared" si="39"/>
        <v>Pérdida</v>
      </c>
    </row>
    <row r="267" spans="22:25" x14ac:dyDescent="0.2">
      <c r="V267" s="101">
        <v>38</v>
      </c>
      <c r="W267" s="102">
        <f>VLOOKUP(V267,Tabla14[],31,0)</f>
        <v>8</v>
      </c>
      <c r="X267" s="102">
        <f>VLOOKUP(V267,Tabla1[],31,0)</f>
        <v>7</v>
      </c>
      <c r="Y267" s="103" t="str">
        <f t="shared" si="39"/>
        <v>Pérdida</v>
      </c>
    </row>
    <row r="268" spans="22:25" x14ac:dyDescent="0.2">
      <c r="V268" s="104">
        <v>39</v>
      </c>
      <c r="W268" s="105">
        <f>VLOOKUP(V268,Tabla14[],31,0)</f>
        <v>0</v>
      </c>
      <c r="X268" s="105">
        <f>VLOOKUP(V268,Tabla1[],31,0)</f>
        <v>7</v>
      </c>
      <c r="Y268" s="106" t="str">
        <f t="shared" si="39"/>
        <v>Mejoría</v>
      </c>
    </row>
    <row r="269" spans="22:25" x14ac:dyDescent="0.2">
      <c r="V269" s="101">
        <v>40</v>
      </c>
      <c r="W269" s="102">
        <f>VLOOKUP(V269,Tabla14[],31,0)</f>
        <v>8</v>
      </c>
      <c r="X269" s="102">
        <f>VLOOKUP(V269,Tabla1[],31,0)</f>
        <v>7</v>
      </c>
      <c r="Y269" s="103" t="str">
        <f t="shared" si="39"/>
        <v>Pérdida</v>
      </c>
    </row>
    <row r="270" spans="22:25" x14ac:dyDescent="0.2">
      <c r="V270" s="104">
        <v>41</v>
      </c>
      <c r="W270" s="105">
        <f>VLOOKUP(V270,Tabla14[],31,0)</f>
        <v>8</v>
      </c>
      <c r="X270" s="105">
        <f>VLOOKUP(V270,Tabla1[],31,0)</f>
        <v>7</v>
      </c>
      <c r="Y270" s="106" t="str">
        <f t="shared" si="39"/>
        <v>Pérdida</v>
      </c>
    </row>
    <row r="271" spans="22:25" x14ac:dyDescent="0.2">
      <c r="V271" s="101">
        <v>42</v>
      </c>
      <c r="W271" s="102">
        <f>VLOOKUP(V271,Tabla14[],31,0)</f>
        <v>8</v>
      </c>
      <c r="X271" s="102">
        <f>VLOOKUP(V271,Tabla1[],31,0)</f>
        <v>7</v>
      </c>
      <c r="Y271" s="103" t="str">
        <f t="shared" si="39"/>
        <v>Pérdida</v>
      </c>
    </row>
    <row r="272" spans="22:25" x14ac:dyDescent="0.2">
      <c r="V272" s="104" t="s">
        <v>2425</v>
      </c>
      <c r="W272" s="105">
        <f>VLOOKUP(V272,Tabla14[],31,0)</f>
        <v>8</v>
      </c>
      <c r="X272" s="105">
        <f>VLOOKUP(V272,Tabla1[],31,0)</f>
        <v>7</v>
      </c>
      <c r="Y272" s="106" t="str">
        <f t="shared" si="39"/>
        <v>Pérdida</v>
      </c>
    </row>
    <row r="273" spans="22:25" x14ac:dyDescent="0.2">
      <c r="V273" s="101" t="s">
        <v>2426</v>
      </c>
      <c r="W273" s="102">
        <f>VLOOKUP(V273,Tabla14[],31,0)</f>
        <v>8</v>
      </c>
      <c r="X273" s="102">
        <f>VLOOKUP(V273,Tabla1[],31,0)</f>
        <v>7</v>
      </c>
      <c r="Y273" s="103" t="str">
        <f t="shared" si="39"/>
        <v>Pérdida</v>
      </c>
    </row>
    <row r="274" spans="22:25" x14ac:dyDescent="0.2">
      <c r="V274" s="104">
        <v>44</v>
      </c>
      <c r="W274" s="105">
        <f>VLOOKUP(V274,Tabla14[],31,0)</f>
        <v>8</v>
      </c>
      <c r="X274" s="105">
        <f>VLOOKUP(V274,Tabla1[],31,0)</f>
        <v>7</v>
      </c>
      <c r="Y274" s="106" t="str">
        <f t="shared" si="39"/>
        <v>Pérdida</v>
      </c>
    </row>
    <row r="275" spans="22:25" x14ac:dyDescent="0.2">
      <c r="V275" s="101" t="s">
        <v>2423</v>
      </c>
      <c r="W275" s="102">
        <f>VLOOKUP(V275,Tabla14[],31,0)</f>
        <v>8</v>
      </c>
      <c r="X275" s="102">
        <f>VLOOKUP(V275,Tabla1[],31,0)</f>
        <v>7</v>
      </c>
      <c r="Y275" s="103" t="str">
        <f t="shared" si="39"/>
        <v>Pérdida</v>
      </c>
    </row>
    <row r="276" spans="22:25" x14ac:dyDescent="0.2">
      <c r="V276" s="104" t="s">
        <v>2424</v>
      </c>
      <c r="W276" s="105">
        <f>VLOOKUP(V276,Tabla14[],31,0)</f>
        <v>8</v>
      </c>
      <c r="X276" s="105">
        <f>VLOOKUP(V276,Tabla1[],31,0)</f>
        <v>7</v>
      </c>
      <c r="Y276" s="106" t="str">
        <f t="shared" si="39"/>
        <v>Pérdida</v>
      </c>
    </row>
    <row r="277" spans="22:25" x14ac:dyDescent="0.2">
      <c r="V277" s="101">
        <v>46</v>
      </c>
      <c r="W277" s="102">
        <f>VLOOKUP(V277,Tabla14[],31,0)</f>
        <v>8</v>
      </c>
      <c r="X277" s="102">
        <f>VLOOKUP(V277,Tabla1[],31,0)</f>
        <v>7</v>
      </c>
      <c r="Y277" s="103" t="str">
        <f t="shared" si="39"/>
        <v>Pérdida</v>
      </c>
    </row>
    <row r="278" spans="22:25" x14ac:dyDescent="0.2">
      <c r="V278" s="104">
        <v>47</v>
      </c>
      <c r="W278" s="105">
        <f>VLOOKUP(V278,Tabla14[],31,0)</f>
        <v>8</v>
      </c>
      <c r="X278" s="105">
        <f>VLOOKUP(V278,Tabla1[],31,0)</f>
        <v>7</v>
      </c>
      <c r="Y278" s="106" t="str">
        <f t="shared" si="39"/>
        <v>Pérdida</v>
      </c>
    </row>
    <row r="279" spans="22:25" x14ac:dyDescent="0.2">
      <c r="V279" s="101">
        <v>81</v>
      </c>
      <c r="W279" s="102">
        <f>VLOOKUP(V279,Tabla14[],31,0)</f>
        <v>8</v>
      </c>
      <c r="X279" s="102">
        <f>VLOOKUP(V279,Tabla1[],31,0)</f>
        <v>7</v>
      </c>
      <c r="Y279" s="103" t="str">
        <f t="shared" si="39"/>
        <v>Pérdida</v>
      </c>
    </row>
    <row r="280" spans="22:25" x14ac:dyDescent="0.2">
      <c r="V280" s="104">
        <v>394</v>
      </c>
      <c r="W280" s="105">
        <f>VLOOKUP(V280,Tabla14[],31,0)</f>
        <v>7</v>
      </c>
      <c r="X280" s="105">
        <f>VLOOKUP(V280,Tabla1[],31,0)</f>
        <v>7</v>
      </c>
      <c r="Y280" s="106" t="str">
        <f t="shared" si="39"/>
        <v>Se mantiene</v>
      </c>
    </row>
    <row r="281" spans="22:25" x14ac:dyDescent="0.2">
      <c r="V281" s="101">
        <v>505</v>
      </c>
      <c r="W281" s="102">
        <f>VLOOKUP(V281,Tabla14[],31,0)</f>
        <v>0</v>
      </c>
      <c r="X281" s="102">
        <f>VLOOKUP(V281,Tabla1[],31,0)</f>
        <v>7</v>
      </c>
      <c r="Y281" s="103" t="str">
        <f t="shared" si="39"/>
        <v>Mejoría</v>
      </c>
    </row>
    <row r="282" spans="22:25" x14ac:dyDescent="0.2">
      <c r="V282" s="104">
        <v>738</v>
      </c>
      <c r="W282" s="105">
        <f>VLOOKUP(V282,Tabla14[],31,0)</f>
        <v>7</v>
      </c>
      <c r="X282" s="105">
        <f>VLOOKUP(V282,Tabla1[],31,0)</f>
        <v>7</v>
      </c>
      <c r="Y282" s="106" t="str">
        <f t="shared" si="39"/>
        <v>Se mantiene</v>
      </c>
    </row>
    <row r="283" spans="22:25" x14ac:dyDescent="0.2">
      <c r="V283" s="101">
        <v>795</v>
      </c>
      <c r="W283" s="102">
        <f>VLOOKUP(V283,Tabla14[],31,0)</f>
        <v>7</v>
      </c>
      <c r="X283" s="102">
        <f>VLOOKUP(V283,Tabla1[],31,0)</f>
        <v>7</v>
      </c>
      <c r="Y283" s="103" t="str">
        <f t="shared" si="39"/>
        <v>Se mantiene</v>
      </c>
    </row>
    <row r="284" spans="22:25" x14ac:dyDescent="0.2">
      <c r="V284" s="104">
        <v>862</v>
      </c>
      <c r="W284" s="105">
        <f>VLOOKUP(V284,Tabla14[],31,0)</f>
        <v>7</v>
      </c>
      <c r="X284" s="105">
        <f>VLOOKUP(V284,Tabla1[],31,0)</f>
        <v>7</v>
      </c>
      <c r="Y284" s="106" t="str">
        <f t="shared" si="39"/>
        <v>Se mantiene</v>
      </c>
    </row>
    <row r="285" spans="22:25" x14ac:dyDescent="0.2">
      <c r="V285" s="101">
        <v>876</v>
      </c>
      <c r="W285" s="102">
        <f>VLOOKUP(V285,Tabla14[],31,0)</f>
        <v>8</v>
      </c>
      <c r="X285" s="102">
        <f>VLOOKUP(V285,Tabla1[],31,0)</f>
        <v>7</v>
      </c>
      <c r="Y285" s="103" t="str">
        <f t="shared" si="39"/>
        <v>Pérdida</v>
      </c>
    </row>
    <row r="286" spans="22:25" x14ac:dyDescent="0.2">
      <c r="V286" s="104">
        <v>885</v>
      </c>
      <c r="W286" s="105">
        <f>VLOOKUP(V286,Tabla14[],31,0)</f>
        <v>8</v>
      </c>
      <c r="X286" s="105">
        <f>VLOOKUP(V286,Tabla1[],31,0)</f>
        <v>7</v>
      </c>
      <c r="Y286" s="106" t="str">
        <f t="shared" si="39"/>
        <v>Pérdida</v>
      </c>
    </row>
    <row r="287" spans="22:25" x14ac:dyDescent="0.2">
      <c r="V287" s="101">
        <v>889</v>
      </c>
      <c r="W287" s="102">
        <f>VLOOKUP(V287,Tabla14[],31,0)</f>
        <v>8</v>
      </c>
      <c r="X287" s="102">
        <f>VLOOKUP(V287,Tabla1[],31,0)</f>
        <v>7</v>
      </c>
      <c r="Y287" s="103" t="str">
        <f t="shared" si="39"/>
        <v>Pérdida</v>
      </c>
    </row>
    <row r="288" spans="22:25" x14ac:dyDescent="0.2">
      <c r="V288" s="104">
        <v>1089</v>
      </c>
      <c r="W288" s="105">
        <f>VLOOKUP(V288,Tabla14[],31,0)</f>
        <v>8</v>
      </c>
      <c r="X288" s="105">
        <f>VLOOKUP(V288,Tabla1[],31,0)</f>
        <v>7</v>
      </c>
      <c r="Y288" s="106" t="str">
        <f t="shared" si="39"/>
        <v>Pérdida</v>
      </c>
    </row>
    <row r="289" spans="22:25" x14ac:dyDescent="0.2">
      <c r="V289" s="101">
        <v>1100</v>
      </c>
      <c r="W289" s="102">
        <f>VLOOKUP(V289,Tabla14[],31,0)</f>
        <v>8</v>
      </c>
      <c r="X289" s="102">
        <f>VLOOKUP(V289,Tabla1[],31,0)</f>
        <v>7</v>
      </c>
      <c r="Y289" s="103" t="str">
        <f t="shared" si="39"/>
        <v>Pérdida</v>
      </c>
    </row>
    <row r="290" spans="22:25" x14ac:dyDescent="0.2">
      <c r="V290" s="104">
        <v>54</v>
      </c>
      <c r="W290" s="105">
        <f>VLOOKUP(V290,Tabla14[],31,0)</f>
        <v>8</v>
      </c>
      <c r="X290" s="105">
        <f>VLOOKUP(V290,Tabla1[],31,0)</f>
        <v>7</v>
      </c>
      <c r="Y290" s="106" t="str">
        <f t="shared" si="39"/>
        <v>Pérdida</v>
      </c>
    </row>
    <row r="291" spans="22:25" x14ac:dyDescent="0.2">
      <c r="V291" s="101">
        <v>55</v>
      </c>
      <c r="W291" s="102">
        <f>VLOOKUP(V291,Tabla14[],31,0)</f>
        <v>7</v>
      </c>
      <c r="X291" s="102">
        <f>VLOOKUP(V291,Tabla1[],31,0)</f>
        <v>7</v>
      </c>
      <c r="Y291" s="103" t="str">
        <f t="shared" si="39"/>
        <v>Se mantiene</v>
      </c>
    </row>
    <row r="292" spans="22:25" x14ac:dyDescent="0.2">
      <c r="V292" s="104">
        <v>56</v>
      </c>
      <c r="W292" s="105">
        <f>VLOOKUP(V292,Tabla14[],31,0)</f>
        <v>8</v>
      </c>
      <c r="X292" s="105">
        <f>VLOOKUP(V292,Tabla1[],31,0)</f>
        <v>7</v>
      </c>
      <c r="Y292" s="106" t="str">
        <f t="shared" si="39"/>
        <v>Pérdida</v>
      </c>
    </row>
    <row r="293" spans="22:25" x14ac:dyDescent="0.2">
      <c r="V293" s="101">
        <v>57</v>
      </c>
      <c r="W293" s="102">
        <f>VLOOKUP(V293,Tabla14[],31,0)</f>
        <v>8</v>
      </c>
      <c r="X293" s="102">
        <f>VLOOKUP(V293,Tabla1[],31,0)</f>
        <v>7</v>
      </c>
      <c r="Y293" s="103" t="str">
        <f t="shared" si="39"/>
        <v>Pérdida</v>
      </c>
    </row>
    <row r="294" spans="22:25" x14ac:dyDescent="0.2">
      <c r="V294" s="104">
        <v>58</v>
      </c>
      <c r="W294" s="105">
        <f>VLOOKUP(V294,Tabla14[],31,0)</f>
        <v>6</v>
      </c>
      <c r="X294" s="105">
        <f>VLOOKUP(V294,Tabla1[],31,0)</f>
        <v>7</v>
      </c>
      <c r="Y294" s="106" t="str">
        <f t="shared" si="39"/>
        <v>Mejoría</v>
      </c>
    </row>
    <row r="295" spans="22:25" x14ac:dyDescent="0.2">
      <c r="V295" s="101">
        <v>59</v>
      </c>
      <c r="W295" s="102">
        <f>VLOOKUP(V295,Tabla14[],31,0)</f>
        <v>8</v>
      </c>
      <c r="X295" s="102">
        <f>VLOOKUP(V295,Tabla1[],31,0)</f>
        <v>7</v>
      </c>
      <c r="Y295" s="103" t="str">
        <f t="shared" si="39"/>
        <v>Pérdida</v>
      </c>
    </row>
    <row r="296" spans="22:25" x14ac:dyDescent="0.2">
      <c r="V296" s="104">
        <v>60</v>
      </c>
      <c r="W296" s="105">
        <f>VLOOKUP(V296,Tabla14[],31,0)</f>
        <v>8</v>
      </c>
      <c r="X296" s="105">
        <f>VLOOKUP(V296,Tabla1[],31,0)</f>
        <v>7</v>
      </c>
      <c r="Y296" s="106" t="str">
        <f t="shared" si="39"/>
        <v>Pérdida</v>
      </c>
    </row>
    <row r="297" spans="22:25" x14ac:dyDescent="0.2">
      <c r="V297" s="101">
        <v>61</v>
      </c>
      <c r="W297" s="102">
        <f>VLOOKUP(V297,Tabla14[],31,0)</f>
        <v>8</v>
      </c>
      <c r="X297" s="102">
        <f>VLOOKUP(V297,Tabla1[],31,0)</f>
        <v>7</v>
      </c>
      <c r="Y297" s="103" t="str">
        <f t="shared" si="39"/>
        <v>Pérdida</v>
      </c>
    </row>
    <row r="298" spans="22:25" x14ac:dyDescent="0.2">
      <c r="V298" s="104">
        <v>62</v>
      </c>
      <c r="W298" s="105">
        <f>VLOOKUP(V298,Tabla14[],31,0)</f>
        <v>7</v>
      </c>
      <c r="X298" s="105">
        <f>VLOOKUP(V298,Tabla1[],31,0)</f>
        <v>7</v>
      </c>
      <c r="Y298" s="106" t="str">
        <f t="shared" si="39"/>
        <v>Se mantiene</v>
      </c>
    </row>
    <row r="299" spans="22:25" x14ac:dyDescent="0.2">
      <c r="V299" s="101" t="s">
        <v>2431</v>
      </c>
      <c r="W299" s="102">
        <f>VLOOKUP(V299,Tabla14[],31,0)</f>
        <v>8</v>
      </c>
      <c r="X299" s="102">
        <f>VLOOKUP(V299,Tabla1[],31,0)</f>
        <v>7</v>
      </c>
      <c r="Y299" s="103" t="str">
        <f t="shared" si="39"/>
        <v>Pérdida</v>
      </c>
    </row>
    <row r="300" spans="22:25" x14ac:dyDescent="0.2">
      <c r="V300" s="104" t="s">
        <v>2432</v>
      </c>
      <c r="W300" s="105">
        <f>VLOOKUP(V300,Tabla14[],31,0)</f>
        <v>8</v>
      </c>
      <c r="X300" s="105">
        <f>VLOOKUP(V300,Tabla1[],31,0)</f>
        <v>7</v>
      </c>
      <c r="Y300" s="106" t="str">
        <f t="shared" si="39"/>
        <v>Pérdida</v>
      </c>
    </row>
    <row r="301" spans="22:25" x14ac:dyDescent="0.2">
      <c r="V301" s="101">
        <v>64</v>
      </c>
      <c r="W301" s="102">
        <f>VLOOKUP(V301,Tabla14[],31,0)</f>
        <v>8</v>
      </c>
      <c r="X301" s="102">
        <f>VLOOKUP(V301,Tabla1[],31,0)</f>
        <v>7</v>
      </c>
      <c r="Y301" s="103" t="str">
        <f t="shared" si="39"/>
        <v>Pérdida</v>
      </c>
    </row>
    <row r="302" spans="22:25" x14ac:dyDescent="0.2">
      <c r="V302" s="104" t="s">
        <v>2417</v>
      </c>
      <c r="W302" s="105">
        <f>VLOOKUP(V302,Tabla14[],31,0)</f>
        <v>8</v>
      </c>
      <c r="X302" s="105">
        <f>VLOOKUP(V302,Tabla1[],31,0)</f>
        <v>7</v>
      </c>
      <c r="Y302" s="106" t="str">
        <f t="shared" si="39"/>
        <v>Pérdida</v>
      </c>
    </row>
    <row r="303" spans="22:25" x14ac:dyDescent="0.2">
      <c r="V303" s="101" t="s">
        <v>2418</v>
      </c>
      <c r="W303" s="102">
        <f>VLOOKUP(V303,Tabla14[],31,0)</f>
        <v>8</v>
      </c>
      <c r="X303" s="102">
        <f>VLOOKUP(V303,Tabla1[],31,0)</f>
        <v>7</v>
      </c>
      <c r="Y303" s="103" t="str">
        <f t="shared" si="39"/>
        <v>Pérdida</v>
      </c>
    </row>
    <row r="304" spans="22:25" x14ac:dyDescent="0.2">
      <c r="V304" s="104">
        <v>66</v>
      </c>
      <c r="W304" s="105">
        <f>VLOOKUP(V304,Tabla14[],31,0)</f>
        <v>8</v>
      </c>
      <c r="X304" s="105">
        <f>VLOOKUP(V304,Tabla1[],31,0)</f>
        <v>7</v>
      </c>
      <c r="Y304" s="106" t="str">
        <f t="shared" si="39"/>
        <v>Pérdida</v>
      </c>
    </row>
    <row r="305" spans="22:25" x14ac:dyDescent="0.2">
      <c r="V305" s="101">
        <v>67</v>
      </c>
      <c r="W305" s="102">
        <f>VLOOKUP(V305,Tabla14[],31,0)</f>
        <v>8</v>
      </c>
      <c r="X305" s="102">
        <f>VLOOKUP(V305,Tabla1[],31,0)</f>
        <v>7</v>
      </c>
      <c r="Y305" s="103" t="str">
        <f t="shared" si="39"/>
        <v>Pérdida</v>
      </c>
    </row>
    <row r="306" spans="22:25" x14ac:dyDescent="0.2">
      <c r="V306" s="104" t="s">
        <v>2429</v>
      </c>
      <c r="W306" s="105">
        <f>VLOOKUP(V306,Tabla14[],31,0)</f>
        <v>8</v>
      </c>
      <c r="X306" s="105">
        <f>VLOOKUP(V306,Tabla1[],31,0)</f>
        <v>7</v>
      </c>
      <c r="Y306" s="106" t="str">
        <f t="shared" si="39"/>
        <v>Pérdida</v>
      </c>
    </row>
    <row r="307" spans="22:25" x14ac:dyDescent="0.2">
      <c r="V307" s="101" t="s">
        <v>2430</v>
      </c>
      <c r="W307" s="102">
        <f>VLOOKUP(V307,Tabla14[],31,0)</f>
        <v>8</v>
      </c>
      <c r="X307" s="102">
        <f>VLOOKUP(V307,Tabla1[],31,0)</f>
        <v>7</v>
      </c>
      <c r="Y307" s="103" t="str">
        <f t="shared" si="39"/>
        <v>Pérdida</v>
      </c>
    </row>
    <row r="308" spans="22:25" x14ac:dyDescent="0.2">
      <c r="V308" s="104">
        <v>69</v>
      </c>
      <c r="W308" s="105">
        <f>VLOOKUP(V308,Tabla14[],31,0)</f>
        <v>8</v>
      </c>
      <c r="X308" s="105">
        <f>VLOOKUP(V308,Tabla1[],31,0)</f>
        <v>7</v>
      </c>
      <c r="Y308" s="106" t="str">
        <f t="shared" si="39"/>
        <v>Pérdida</v>
      </c>
    </row>
    <row r="309" spans="22:25" x14ac:dyDescent="0.2">
      <c r="V309" s="101" t="s">
        <v>2435</v>
      </c>
      <c r="W309" s="102">
        <f>VLOOKUP(V309,Tabla14[],31,0)</f>
        <v>8</v>
      </c>
      <c r="X309" s="102">
        <f>VLOOKUP(V309,Tabla1[],31,0)</f>
        <v>7</v>
      </c>
      <c r="Y309" s="103" t="str">
        <f t="shared" si="39"/>
        <v>Pérdida</v>
      </c>
    </row>
    <row r="310" spans="22:25" x14ac:dyDescent="0.2">
      <c r="V310" s="104" t="s">
        <v>2436</v>
      </c>
      <c r="W310" s="105">
        <f>VLOOKUP(V310,Tabla14[],31,0)</f>
        <v>8</v>
      </c>
      <c r="X310" s="105">
        <f>VLOOKUP(V310,Tabla1[],31,0)</f>
        <v>7</v>
      </c>
      <c r="Y310" s="106" t="str">
        <f t="shared" si="39"/>
        <v>Pérdida</v>
      </c>
    </row>
    <row r="311" spans="22:25" x14ac:dyDescent="0.2">
      <c r="V311" s="101" t="s">
        <v>2415</v>
      </c>
      <c r="W311" s="102">
        <f>VLOOKUP(V311,Tabla14[],31,0)</f>
        <v>8</v>
      </c>
      <c r="X311" s="102">
        <f>VLOOKUP(V311,Tabla1[],31,0)</f>
        <v>7</v>
      </c>
      <c r="Y311" s="103" t="str">
        <f t="shared" si="39"/>
        <v>Pérdida</v>
      </c>
    </row>
    <row r="312" spans="22:25" x14ac:dyDescent="0.2">
      <c r="V312" s="104" t="s">
        <v>2416</v>
      </c>
      <c r="W312" s="105">
        <f>VLOOKUP(V312,Tabla14[],31,0)</f>
        <v>8</v>
      </c>
      <c r="X312" s="105">
        <f>VLOOKUP(V312,Tabla1[],31,0)</f>
        <v>7</v>
      </c>
      <c r="Y312" s="106" t="str">
        <f t="shared" si="39"/>
        <v>Pérdida</v>
      </c>
    </row>
    <row r="313" spans="22:25" x14ac:dyDescent="0.2">
      <c r="V313" s="101">
        <v>72</v>
      </c>
      <c r="W313" s="102">
        <f>VLOOKUP(V313,Tabla14[],31,0)</f>
        <v>8</v>
      </c>
      <c r="X313" s="102">
        <f>VLOOKUP(V313,Tabla1[],31,0)</f>
        <v>7</v>
      </c>
      <c r="Y313" s="103" t="str">
        <f t="shared" si="39"/>
        <v>Pérdida</v>
      </c>
    </row>
    <row r="314" spans="22:25" x14ac:dyDescent="0.2">
      <c r="V314" s="104">
        <v>73</v>
      </c>
      <c r="W314" s="105">
        <f>VLOOKUP(V314,Tabla14[],31,0)</f>
        <v>8</v>
      </c>
      <c r="X314" s="105">
        <f>VLOOKUP(V314,Tabla1[],31,0)</f>
        <v>7</v>
      </c>
      <c r="Y314" s="106" t="str">
        <f t="shared" si="39"/>
        <v>Pérdida</v>
      </c>
    </row>
    <row r="315" spans="22:25" x14ac:dyDescent="0.2">
      <c r="V315" s="101">
        <v>74</v>
      </c>
      <c r="W315" s="102">
        <f>VLOOKUP(V315,Tabla14[],31,0)</f>
        <v>8</v>
      </c>
      <c r="X315" s="102">
        <f>VLOOKUP(V315,Tabla1[],31,0)</f>
        <v>7</v>
      </c>
      <c r="Y315" s="103" t="str">
        <f t="shared" si="39"/>
        <v>Pérdida</v>
      </c>
    </row>
    <row r="316" spans="22:25" x14ac:dyDescent="0.2">
      <c r="V316" s="104">
        <v>130</v>
      </c>
      <c r="W316" s="105">
        <f>VLOOKUP(V316,Tabla14[],31,0)</f>
        <v>0</v>
      </c>
      <c r="X316" s="105">
        <f>VLOOKUP(V316,Tabla1[],31,0)</f>
        <v>7</v>
      </c>
      <c r="Y316" s="106" t="str">
        <f t="shared" si="39"/>
        <v>Mejoría</v>
      </c>
    </row>
    <row r="317" spans="22:25" x14ac:dyDescent="0.2">
      <c r="V317" s="101">
        <v>143</v>
      </c>
      <c r="W317" s="102">
        <f>VLOOKUP(V317,Tabla14[],31,0)</f>
        <v>8</v>
      </c>
      <c r="X317" s="102">
        <f>VLOOKUP(V317,Tabla1[],31,0)</f>
        <v>7</v>
      </c>
      <c r="Y317" s="103" t="str">
        <f t="shared" si="39"/>
        <v>Pérdida</v>
      </c>
    </row>
    <row r="318" spans="22:25" x14ac:dyDescent="0.2">
      <c r="V318" s="104">
        <v>189</v>
      </c>
      <c r="W318" s="105">
        <f>VLOOKUP(V318,Tabla14[],31,0)</f>
        <v>8</v>
      </c>
      <c r="X318" s="105">
        <f>VLOOKUP(V318,Tabla1[],31,0)</f>
        <v>7</v>
      </c>
      <c r="Y318" s="106" t="str">
        <f t="shared" si="39"/>
        <v>Pérdida</v>
      </c>
    </row>
    <row r="319" spans="22:25" x14ac:dyDescent="0.2">
      <c r="V319" s="101">
        <v>253</v>
      </c>
      <c r="W319" s="102">
        <f>VLOOKUP(V319,Tabla14[],31,0)</f>
        <v>8</v>
      </c>
      <c r="X319" s="102">
        <f>VLOOKUP(V319,Tabla1[],31,0)</f>
        <v>7</v>
      </c>
      <c r="Y319" s="103" t="str">
        <f t="shared" si="39"/>
        <v>Pérdida</v>
      </c>
    </row>
    <row r="320" spans="22:25" x14ac:dyDescent="0.2">
      <c r="V320" s="104">
        <v>260</v>
      </c>
      <c r="W320" s="105">
        <f>VLOOKUP(V320,Tabla14[],31,0)</f>
        <v>8</v>
      </c>
      <c r="X320" s="105">
        <f>VLOOKUP(V320,Tabla1[],31,0)</f>
        <v>7</v>
      </c>
      <c r="Y320" s="106" t="str">
        <f t="shared" si="39"/>
        <v>Pérdida</v>
      </c>
    </row>
    <row r="321" spans="22:25" x14ac:dyDescent="0.2">
      <c r="V321" s="101">
        <v>291</v>
      </c>
      <c r="W321" s="102">
        <f>VLOOKUP(V321,Tabla14[],31,0)</f>
        <v>6</v>
      </c>
      <c r="X321" s="102">
        <f>VLOOKUP(V321,Tabla1[],31,0)</f>
        <v>7</v>
      </c>
      <c r="Y321" s="103" t="str">
        <f t="shared" si="39"/>
        <v>Mejoría</v>
      </c>
    </row>
    <row r="322" spans="22:25" x14ac:dyDescent="0.2">
      <c r="V322" s="104">
        <v>426</v>
      </c>
      <c r="W322" s="105">
        <f>VLOOKUP(V322,Tabla14[],31,0)</f>
        <v>8</v>
      </c>
      <c r="X322" s="105">
        <f>VLOOKUP(V322,Tabla1[],31,0)</f>
        <v>7</v>
      </c>
      <c r="Y322" s="106" t="str">
        <f t="shared" si="39"/>
        <v>Pérdida</v>
      </c>
    </row>
    <row r="323" spans="22:25" x14ac:dyDescent="0.2">
      <c r="V323" s="101">
        <v>427</v>
      </c>
      <c r="W323" s="102">
        <f>VLOOKUP(V323,Tabla14[],31,0)</f>
        <v>7</v>
      </c>
      <c r="X323" s="102">
        <f>VLOOKUP(V323,Tabla1[],31,0)</f>
        <v>7</v>
      </c>
      <c r="Y323" s="103" t="str">
        <f t="shared" si="39"/>
        <v>Se mantiene</v>
      </c>
    </row>
    <row r="324" spans="22:25" x14ac:dyDescent="0.2">
      <c r="V324" s="104">
        <v>455</v>
      </c>
      <c r="W324" s="105">
        <f>VLOOKUP(V324,Tabla14[],31,0)</f>
        <v>8</v>
      </c>
      <c r="X324" s="105">
        <f>VLOOKUP(V324,Tabla1[],31,0)</f>
        <v>7</v>
      </c>
      <c r="Y324" s="106" t="str">
        <f t="shared" ref="Y324:Y387" si="40">IF(X324&gt;W324,"Mejoría",IF(X324&lt;W324,"Pérdida","Se mantiene"))</f>
        <v>Pérdida</v>
      </c>
    </row>
    <row r="325" spans="22:25" x14ac:dyDescent="0.2">
      <c r="V325" s="101">
        <v>467</v>
      </c>
      <c r="W325" s="102">
        <f>VLOOKUP(V325,Tabla14[],31,0)</f>
        <v>7</v>
      </c>
      <c r="X325" s="102">
        <f>VLOOKUP(V325,Tabla1[],31,0)</f>
        <v>7</v>
      </c>
      <c r="Y325" s="103" t="str">
        <f t="shared" si="40"/>
        <v>Se mantiene</v>
      </c>
    </row>
    <row r="326" spans="22:25" x14ac:dyDescent="0.2">
      <c r="V326" s="104">
        <v>471</v>
      </c>
      <c r="W326" s="105">
        <f>VLOOKUP(V326,Tabla14[],31,0)</f>
        <v>7</v>
      </c>
      <c r="X326" s="105">
        <f>VLOOKUP(V326,Tabla1[],31,0)</f>
        <v>7</v>
      </c>
      <c r="Y326" s="106" t="str">
        <f t="shared" si="40"/>
        <v>Se mantiene</v>
      </c>
    </row>
    <row r="327" spans="22:25" x14ac:dyDescent="0.2">
      <c r="V327" s="101">
        <v>520</v>
      </c>
      <c r="W327" s="102">
        <f>VLOOKUP(V327,Tabla14[],31,0)</f>
        <v>8</v>
      </c>
      <c r="X327" s="102">
        <f>VLOOKUP(V327,Tabla1[],31,0)</f>
        <v>7</v>
      </c>
      <c r="Y327" s="103" t="str">
        <f t="shared" si="40"/>
        <v>Pérdida</v>
      </c>
    </row>
    <row r="328" spans="22:25" x14ac:dyDescent="0.2">
      <c r="V328" s="104">
        <v>590</v>
      </c>
      <c r="W328" s="105">
        <f>VLOOKUP(V328,Tabla14[],31,0)</f>
        <v>8</v>
      </c>
      <c r="X328" s="105">
        <f>VLOOKUP(V328,Tabla1[],31,0)</f>
        <v>7</v>
      </c>
      <c r="Y328" s="106" t="str">
        <f t="shared" si="40"/>
        <v>Pérdida</v>
      </c>
    </row>
    <row r="329" spans="22:25" x14ac:dyDescent="0.2">
      <c r="V329" s="101">
        <v>775</v>
      </c>
      <c r="W329" s="102">
        <f>VLOOKUP(V329,Tabla14[],31,0)</f>
        <v>8</v>
      </c>
      <c r="X329" s="102">
        <f>VLOOKUP(V329,Tabla1[],31,0)</f>
        <v>7</v>
      </c>
      <c r="Y329" s="103" t="str">
        <f t="shared" si="40"/>
        <v>Pérdida</v>
      </c>
    </row>
    <row r="330" spans="22:25" x14ac:dyDescent="0.2">
      <c r="V330" s="104" t="s">
        <v>2433</v>
      </c>
      <c r="W330" s="105">
        <f>VLOOKUP(V330,Tabla14[],31,0)</f>
        <v>8</v>
      </c>
      <c r="X330" s="105">
        <f>VLOOKUP(V330,Tabla1[],31,0)</f>
        <v>7</v>
      </c>
      <c r="Y330" s="106" t="str">
        <f t="shared" si="40"/>
        <v>Pérdida</v>
      </c>
    </row>
    <row r="331" spans="22:25" x14ac:dyDescent="0.2">
      <c r="V331" s="101" t="s">
        <v>2434</v>
      </c>
      <c r="W331" s="102">
        <f>VLOOKUP(V331,Tabla14[],31,0)</f>
        <v>7</v>
      </c>
      <c r="X331" s="102">
        <f>VLOOKUP(V331,Tabla1[],31,0)</f>
        <v>7</v>
      </c>
      <c r="Y331" s="103" t="str">
        <f t="shared" si="40"/>
        <v>Se mantiene</v>
      </c>
    </row>
    <row r="332" spans="22:25" x14ac:dyDescent="0.2">
      <c r="V332" s="104">
        <v>835</v>
      </c>
      <c r="W332" s="105">
        <f>VLOOKUP(V332,Tabla14[],31,0)</f>
        <v>8</v>
      </c>
      <c r="X332" s="105">
        <f>VLOOKUP(V332,Tabla1[],31,0)</f>
        <v>7</v>
      </c>
      <c r="Y332" s="106" t="str">
        <f t="shared" si="40"/>
        <v>Pérdida</v>
      </c>
    </row>
    <row r="333" spans="22:25" x14ac:dyDescent="0.2">
      <c r="V333" s="101">
        <v>854</v>
      </c>
      <c r="W333" s="102">
        <f>VLOOKUP(V333,Tabla14[],31,0)</f>
        <v>7</v>
      </c>
      <c r="X333" s="102">
        <f>VLOOKUP(V333,Tabla1[],31,0)</f>
        <v>7</v>
      </c>
      <c r="Y333" s="103" t="str">
        <f t="shared" si="40"/>
        <v>Se mantiene</v>
      </c>
    </row>
    <row r="334" spans="22:25" x14ac:dyDescent="0.2">
      <c r="V334" s="104">
        <v>866</v>
      </c>
      <c r="W334" s="105">
        <f>VLOOKUP(V334,Tabla14[],31,0)</f>
        <v>8</v>
      </c>
      <c r="X334" s="105">
        <f>VLOOKUP(V334,Tabla1[],31,0)</f>
        <v>7</v>
      </c>
      <c r="Y334" s="106" t="str">
        <f t="shared" si="40"/>
        <v>Pérdida</v>
      </c>
    </row>
    <row r="335" spans="22:25" x14ac:dyDescent="0.2">
      <c r="V335" s="101">
        <v>886</v>
      </c>
      <c r="W335" s="102">
        <f>VLOOKUP(V335,Tabla14[],31,0)</f>
        <v>8</v>
      </c>
      <c r="X335" s="102">
        <f>VLOOKUP(V335,Tabla1[],31,0)</f>
        <v>7</v>
      </c>
      <c r="Y335" s="103" t="str">
        <f t="shared" si="40"/>
        <v>Pérdida</v>
      </c>
    </row>
    <row r="336" spans="22:25" x14ac:dyDescent="0.2">
      <c r="V336" s="104">
        <v>904</v>
      </c>
      <c r="W336" s="105">
        <f>VLOOKUP(V336,Tabla14[],31,0)</f>
        <v>8</v>
      </c>
      <c r="X336" s="105">
        <f>VLOOKUP(V336,Tabla1[],31,0)</f>
        <v>7</v>
      </c>
      <c r="Y336" s="106" t="str">
        <f t="shared" si="40"/>
        <v>Pérdida</v>
      </c>
    </row>
    <row r="337" spans="22:25" x14ac:dyDescent="0.2">
      <c r="V337" s="101">
        <v>905</v>
      </c>
      <c r="W337" s="102">
        <f>VLOOKUP(V337,Tabla14[],31,0)</f>
        <v>8</v>
      </c>
      <c r="X337" s="102">
        <f>VLOOKUP(V337,Tabla1[],31,0)</f>
        <v>7</v>
      </c>
      <c r="Y337" s="103" t="str">
        <f t="shared" si="40"/>
        <v>Pérdida</v>
      </c>
    </row>
    <row r="338" spans="22:25" x14ac:dyDescent="0.2">
      <c r="V338" s="104">
        <v>1000</v>
      </c>
      <c r="W338" s="105">
        <f>VLOOKUP(V338,Tabla14[],31,0)</f>
        <v>4</v>
      </c>
      <c r="X338" s="105">
        <f>VLOOKUP(V338,Tabla1[],31,0)</f>
        <v>7</v>
      </c>
      <c r="Y338" s="106" t="str">
        <f t="shared" si="40"/>
        <v>Mejoría</v>
      </c>
    </row>
    <row r="339" spans="22:25" x14ac:dyDescent="0.2">
      <c r="V339" s="101">
        <v>1009</v>
      </c>
      <c r="W339" s="102">
        <f>VLOOKUP(V339,Tabla14[],31,0)</f>
        <v>8</v>
      </c>
      <c r="X339" s="102">
        <f>VLOOKUP(V339,Tabla1[],31,0)</f>
        <v>0</v>
      </c>
      <c r="Y339" s="103" t="str">
        <f t="shared" si="40"/>
        <v>Pérdida</v>
      </c>
    </row>
    <row r="340" spans="22:25" x14ac:dyDescent="0.2">
      <c r="V340" s="104">
        <v>1050</v>
      </c>
      <c r="W340" s="105">
        <f>VLOOKUP(V340,Tabla14[],31,0)</f>
        <v>7</v>
      </c>
      <c r="X340" s="105">
        <f>VLOOKUP(V340,Tabla1[],31,0)</f>
        <v>7</v>
      </c>
      <c r="Y340" s="106" t="str">
        <f t="shared" si="40"/>
        <v>Se mantiene</v>
      </c>
    </row>
    <row r="341" spans="22:25" x14ac:dyDescent="0.2">
      <c r="V341" s="101">
        <v>1052</v>
      </c>
      <c r="W341" s="102">
        <f>VLOOKUP(V341,Tabla14[],31,0)</f>
        <v>8</v>
      </c>
      <c r="X341" s="102">
        <f>VLOOKUP(V341,Tabla1[],31,0)</f>
        <v>7</v>
      </c>
      <c r="Y341" s="103" t="str">
        <f t="shared" si="40"/>
        <v>Pérdida</v>
      </c>
    </row>
    <row r="342" spans="22:25" x14ac:dyDescent="0.2">
      <c r="V342" s="104">
        <v>1053</v>
      </c>
      <c r="W342" s="105">
        <f>VLOOKUP(V342,Tabla14[],31,0)</f>
        <v>8</v>
      </c>
      <c r="X342" s="105">
        <f>VLOOKUP(V342,Tabla1[],31,0)</f>
        <v>7</v>
      </c>
      <c r="Y342" s="106" t="str">
        <f t="shared" si="40"/>
        <v>Pérdida</v>
      </c>
    </row>
    <row r="343" spans="22:25" x14ac:dyDescent="0.2">
      <c r="V343" s="101">
        <v>1096</v>
      </c>
      <c r="W343" s="102">
        <f>VLOOKUP(V343,Tabla14[],31,0)</f>
        <v>8</v>
      </c>
      <c r="X343" s="102">
        <f>VLOOKUP(V343,Tabla1[],31,0)</f>
        <v>7</v>
      </c>
      <c r="Y343" s="103" t="str">
        <f t="shared" si="40"/>
        <v>Pérdida</v>
      </c>
    </row>
    <row r="344" spans="22:25" x14ac:dyDescent="0.2">
      <c r="V344" s="104">
        <v>19</v>
      </c>
      <c r="W344" s="105">
        <f>VLOOKUP(V344,Tabla14[],31,0)</f>
        <v>7</v>
      </c>
      <c r="X344" s="105">
        <f>VLOOKUP(V344,Tabla1[],31,0)</f>
        <v>7</v>
      </c>
      <c r="Y344" s="106" t="str">
        <f t="shared" si="40"/>
        <v>Se mantiene</v>
      </c>
    </row>
    <row r="345" spans="22:25" x14ac:dyDescent="0.2">
      <c r="V345" s="101">
        <v>21</v>
      </c>
      <c r="W345" s="102">
        <f>VLOOKUP(V345,Tabla14[],31,0)</f>
        <v>8</v>
      </c>
      <c r="X345" s="102">
        <f>VLOOKUP(V345,Tabla1[],31,0)</f>
        <v>7</v>
      </c>
      <c r="Y345" s="103" t="str">
        <f t="shared" si="40"/>
        <v>Pérdida</v>
      </c>
    </row>
    <row r="346" spans="22:25" x14ac:dyDescent="0.2">
      <c r="V346" s="104">
        <v>22</v>
      </c>
      <c r="W346" s="105">
        <f>VLOOKUP(V346,Tabla14[],31,0)</f>
        <v>8</v>
      </c>
      <c r="X346" s="105">
        <f>VLOOKUP(V346,Tabla1[],31,0)</f>
        <v>7</v>
      </c>
      <c r="Y346" s="106" t="str">
        <f t="shared" si="40"/>
        <v>Pérdida</v>
      </c>
    </row>
    <row r="347" spans="22:25" x14ac:dyDescent="0.2">
      <c r="V347" s="101">
        <v>24</v>
      </c>
      <c r="W347" s="102">
        <f>VLOOKUP(V347,Tabla14[],31,0)</f>
        <v>8</v>
      </c>
      <c r="X347" s="102">
        <f>VLOOKUP(V347,Tabla1[],31,0)</f>
        <v>7</v>
      </c>
      <c r="Y347" s="103" t="str">
        <f t="shared" si="40"/>
        <v>Pérdida</v>
      </c>
    </row>
    <row r="348" spans="22:25" x14ac:dyDescent="0.2">
      <c r="V348" s="104">
        <v>26</v>
      </c>
      <c r="W348" s="105">
        <f>VLOOKUP(V348,Tabla14[],31,0)</f>
        <v>8</v>
      </c>
      <c r="X348" s="105">
        <f>VLOOKUP(V348,Tabla1[],31,0)</f>
        <v>7</v>
      </c>
      <c r="Y348" s="106" t="str">
        <f t="shared" si="40"/>
        <v>Pérdida</v>
      </c>
    </row>
    <row r="349" spans="22:25" x14ac:dyDescent="0.2">
      <c r="V349" s="101">
        <v>132</v>
      </c>
      <c r="W349" s="102">
        <f>VLOOKUP(V349,Tabla14[],31,0)</f>
        <v>7</v>
      </c>
      <c r="X349" s="102">
        <f>VLOOKUP(V349,Tabla1[],31,0)</f>
        <v>7</v>
      </c>
      <c r="Y349" s="103" t="str">
        <f t="shared" si="40"/>
        <v>Se mantiene</v>
      </c>
    </row>
    <row r="350" spans="22:25" x14ac:dyDescent="0.2">
      <c r="V350" s="104">
        <v>169</v>
      </c>
      <c r="W350" s="105">
        <f>VLOOKUP(V350,Tabla14[],31,0)</f>
        <v>0</v>
      </c>
      <c r="X350" s="105">
        <f>VLOOKUP(V350,Tabla1[],31,0)</f>
        <v>7</v>
      </c>
      <c r="Y350" s="106" t="str">
        <f t="shared" si="40"/>
        <v>Mejoría</v>
      </c>
    </row>
    <row r="351" spans="22:25" x14ac:dyDescent="0.2">
      <c r="V351" s="101">
        <v>173</v>
      </c>
      <c r="W351" s="102">
        <f>VLOOKUP(V351,Tabla14[],31,0)</f>
        <v>8</v>
      </c>
      <c r="X351" s="102">
        <f>VLOOKUP(V351,Tabla1[],31,0)</f>
        <v>7</v>
      </c>
      <c r="Y351" s="103" t="str">
        <f t="shared" si="40"/>
        <v>Pérdida</v>
      </c>
    </row>
    <row r="352" spans="22:25" x14ac:dyDescent="0.2">
      <c r="V352" s="104">
        <v>236</v>
      </c>
      <c r="W352" s="105">
        <f>VLOOKUP(V352,Tabla14[],31,0)</f>
        <v>8</v>
      </c>
      <c r="X352" s="105">
        <f>VLOOKUP(V352,Tabla1[],31,0)</f>
        <v>7</v>
      </c>
      <c r="Y352" s="106" t="str">
        <f t="shared" si="40"/>
        <v>Pérdida</v>
      </c>
    </row>
    <row r="353" spans="22:25" x14ac:dyDescent="0.2">
      <c r="V353" s="101">
        <v>328</v>
      </c>
      <c r="W353" s="102">
        <f>VLOOKUP(V353,Tabla14[],31,0)</f>
        <v>8</v>
      </c>
      <c r="X353" s="102">
        <f>VLOOKUP(V353,Tabla1[],31,0)</f>
        <v>7</v>
      </c>
      <c r="Y353" s="103" t="str">
        <f t="shared" si="40"/>
        <v>Pérdida</v>
      </c>
    </row>
    <row r="354" spans="22:25" x14ac:dyDescent="0.2">
      <c r="V354" s="104">
        <v>421</v>
      </c>
      <c r="W354" s="105">
        <f>VLOOKUP(V354,Tabla14[],31,0)</f>
        <v>8</v>
      </c>
      <c r="X354" s="105">
        <f>VLOOKUP(V354,Tabla1[],31,0)</f>
        <v>7</v>
      </c>
      <c r="Y354" s="106" t="str">
        <f t="shared" si="40"/>
        <v>Pérdida</v>
      </c>
    </row>
    <row r="355" spans="22:25" x14ac:dyDescent="0.2">
      <c r="V355" s="101">
        <v>459</v>
      </c>
      <c r="W355" s="102">
        <f>VLOOKUP(V355,Tabla14[],31,0)</f>
        <v>7</v>
      </c>
      <c r="X355" s="102">
        <f>VLOOKUP(V355,Tabla1[],31,0)</f>
        <v>7</v>
      </c>
      <c r="Y355" s="103" t="str">
        <f t="shared" si="40"/>
        <v>Se mantiene</v>
      </c>
    </row>
    <row r="356" spans="22:25" x14ac:dyDescent="0.2">
      <c r="V356" s="104">
        <v>473</v>
      </c>
      <c r="W356" s="105">
        <f>VLOOKUP(V356,Tabla14[],31,0)</f>
        <v>8</v>
      </c>
      <c r="X356" s="105">
        <f>VLOOKUP(V356,Tabla1[],31,0)</f>
        <v>7</v>
      </c>
      <c r="Y356" s="106" t="str">
        <f t="shared" si="40"/>
        <v>Pérdida</v>
      </c>
    </row>
    <row r="357" spans="22:25" x14ac:dyDescent="0.2">
      <c r="V357" s="101">
        <v>530</v>
      </c>
      <c r="W357" s="102">
        <f>VLOOKUP(V357,Tabla14[],31,0)</f>
        <v>0</v>
      </c>
      <c r="X357" s="102">
        <f>VLOOKUP(V357,Tabla1[],31,0)</f>
        <v>7</v>
      </c>
      <c r="Y357" s="103" t="str">
        <f t="shared" si="40"/>
        <v>Mejoría</v>
      </c>
    </row>
    <row r="358" spans="22:25" x14ac:dyDescent="0.2">
      <c r="V358" s="104">
        <v>574</v>
      </c>
      <c r="W358" s="105">
        <f>VLOOKUP(V358,Tabla14[],31,0)</f>
        <v>6</v>
      </c>
      <c r="X358" s="105">
        <f>VLOOKUP(V358,Tabla1[],31,0)</f>
        <v>7</v>
      </c>
      <c r="Y358" s="106" t="str">
        <f t="shared" si="40"/>
        <v>Mejoría</v>
      </c>
    </row>
    <row r="359" spans="22:25" x14ac:dyDescent="0.2">
      <c r="V359" s="101">
        <v>645</v>
      </c>
      <c r="W359" s="102">
        <f>VLOOKUP(V359,Tabla14[],31,0)</f>
        <v>0</v>
      </c>
      <c r="X359" s="102">
        <f>VLOOKUP(V359,Tabla1[],31,0)</f>
        <v>7</v>
      </c>
      <c r="Y359" s="103" t="str">
        <f t="shared" si="40"/>
        <v>Mejoría</v>
      </c>
    </row>
    <row r="360" spans="22:25" x14ac:dyDescent="0.2">
      <c r="V360" s="104">
        <v>733</v>
      </c>
      <c r="W360" s="105">
        <f>VLOOKUP(V360,Tabla14[],31,0)</f>
        <v>8</v>
      </c>
      <c r="X360" s="105">
        <f>VLOOKUP(V360,Tabla1[],31,0)</f>
        <v>7</v>
      </c>
      <c r="Y360" s="106" t="str">
        <f t="shared" si="40"/>
        <v>Pérdida</v>
      </c>
    </row>
    <row r="361" spans="22:25" x14ac:dyDescent="0.2">
      <c r="V361" s="101">
        <v>917</v>
      </c>
      <c r="W361" s="102">
        <f>VLOOKUP(V361,Tabla14[],31,0)</f>
        <v>6</v>
      </c>
      <c r="X361" s="102">
        <f>VLOOKUP(V361,Tabla1[],31,0)</f>
        <v>7</v>
      </c>
      <c r="Y361" s="103" t="str">
        <f t="shared" si="40"/>
        <v>Mejoría</v>
      </c>
    </row>
    <row r="362" spans="22:25" x14ac:dyDescent="0.2">
      <c r="V362" s="104">
        <v>1007</v>
      </c>
      <c r="W362" s="105">
        <f>VLOOKUP(V362,Tabla14[],31,0)</f>
        <v>8</v>
      </c>
      <c r="X362" s="105">
        <f>VLOOKUP(V362,Tabla1[],31,0)</f>
        <v>7</v>
      </c>
      <c r="Y362" s="106" t="str">
        <f t="shared" si="40"/>
        <v>Pérdida</v>
      </c>
    </row>
    <row r="363" spans="22:25" x14ac:dyDescent="0.2">
      <c r="V363" s="101">
        <v>1020</v>
      </c>
      <c r="W363" s="102">
        <f>VLOOKUP(V363,Tabla14[],31,0)</f>
        <v>8</v>
      </c>
      <c r="X363" s="102">
        <f>VLOOKUP(V363,Tabla1[],31,0)</f>
        <v>7</v>
      </c>
      <c r="Y363" s="103" t="str">
        <f t="shared" si="40"/>
        <v>Pérdida</v>
      </c>
    </row>
    <row r="364" spans="22:25" x14ac:dyDescent="0.2">
      <c r="V364" s="104">
        <v>48</v>
      </c>
      <c r="W364" s="105">
        <f>VLOOKUP(V364,Tabla14[],31,0)</f>
        <v>8</v>
      </c>
      <c r="X364" s="105">
        <f>VLOOKUP(V364,Tabla1[],31,0)</f>
        <v>7</v>
      </c>
      <c r="Y364" s="106" t="str">
        <f t="shared" si="40"/>
        <v>Pérdida</v>
      </c>
    </row>
    <row r="365" spans="22:25" x14ac:dyDescent="0.2">
      <c r="V365" s="101">
        <v>49</v>
      </c>
      <c r="W365" s="102">
        <f>VLOOKUP(V365,Tabla14[],31,0)</f>
        <v>8</v>
      </c>
      <c r="X365" s="102">
        <f>VLOOKUP(V365,Tabla1[],31,0)</f>
        <v>7</v>
      </c>
      <c r="Y365" s="103" t="str">
        <f t="shared" si="40"/>
        <v>Pérdida</v>
      </c>
    </row>
    <row r="366" spans="22:25" x14ac:dyDescent="0.2">
      <c r="V366" s="104">
        <v>50</v>
      </c>
      <c r="W366" s="105">
        <f>VLOOKUP(V366,Tabla14[],31,0)</f>
        <v>8</v>
      </c>
      <c r="X366" s="105">
        <f>VLOOKUP(V366,Tabla1[],31,0)</f>
        <v>7</v>
      </c>
      <c r="Y366" s="106" t="str">
        <f t="shared" si="40"/>
        <v>Pérdida</v>
      </c>
    </row>
    <row r="367" spans="22:25" x14ac:dyDescent="0.2">
      <c r="V367" s="101">
        <v>51</v>
      </c>
      <c r="W367" s="102">
        <f>VLOOKUP(V367,Tabla14[],31,0)</f>
        <v>8</v>
      </c>
      <c r="X367" s="102">
        <f>VLOOKUP(V367,Tabla1[],31,0)</f>
        <v>7</v>
      </c>
      <c r="Y367" s="103" t="str">
        <f t="shared" si="40"/>
        <v>Pérdida</v>
      </c>
    </row>
    <row r="368" spans="22:25" x14ac:dyDescent="0.2">
      <c r="V368" s="104">
        <v>52</v>
      </c>
      <c r="W368" s="105">
        <f>VLOOKUP(V368,Tabla14[],31,0)</f>
        <v>8</v>
      </c>
      <c r="X368" s="105">
        <f>VLOOKUP(V368,Tabla1[],31,0)</f>
        <v>7</v>
      </c>
      <c r="Y368" s="106" t="str">
        <f t="shared" si="40"/>
        <v>Pérdida</v>
      </c>
    </row>
    <row r="369" spans="22:25" x14ac:dyDescent="0.2">
      <c r="V369" s="101" t="s">
        <v>3059</v>
      </c>
      <c r="W369" s="102">
        <f>VLOOKUP(V369,Tabla14[],31,0)</f>
        <v>8</v>
      </c>
      <c r="X369" s="102">
        <f>VLOOKUP(V369,Tabla1[],31,0)</f>
        <v>7</v>
      </c>
      <c r="Y369" s="103" t="str">
        <f t="shared" si="40"/>
        <v>Pérdida</v>
      </c>
    </row>
    <row r="370" spans="22:25" x14ac:dyDescent="0.2">
      <c r="V370" s="104" t="s">
        <v>3060</v>
      </c>
      <c r="W370" s="105">
        <f>VLOOKUP(V370,Tabla14[],31,0)</f>
        <v>1</v>
      </c>
      <c r="X370" s="105">
        <f>VLOOKUP(V370,Tabla1[],31,0)</f>
        <v>7</v>
      </c>
      <c r="Y370" s="106" t="str">
        <f t="shared" si="40"/>
        <v>Mejoría</v>
      </c>
    </row>
    <row r="371" spans="22:25" x14ac:dyDescent="0.2">
      <c r="V371" s="101" t="s">
        <v>3061</v>
      </c>
      <c r="W371" s="102">
        <f>VLOOKUP(V371,Tabla14[],31,0)</f>
        <v>8</v>
      </c>
      <c r="X371" s="102">
        <f>VLOOKUP(V371,Tabla1[],31,0)</f>
        <v>7</v>
      </c>
      <c r="Y371" s="103" t="str">
        <f t="shared" si="40"/>
        <v>Pérdida</v>
      </c>
    </row>
    <row r="372" spans="22:25" x14ac:dyDescent="0.2">
      <c r="V372" s="104">
        <v>84</v>
      </c>
      <c r="W372" s="105">
        <f>VLOOKUP(V372,Tabla14[],31,0)</f>
        <v>7</v>
      </c>
      <c r="X372" s="105">
        <f>VLOOKUP(V372,Tabla1[],31,0)</f>
        <v>7</v>
      </c>
      <c r="Y372" s="106" t="str">
        <f t="shared" si="40"/>
        <v>Se mantiene</v>
      </c>
    </row>
    <row r="373" spans="22:25" x14ac:dyDescent="0.2">
      <c r="V373" s="101">
        <v>91</v>
      </c>
      <c r="W373" s="102">
        <f>VLOOKUP(V373,Tabla14[],31,0)</f>
        <v>8</v>
      </c>
      <c r="X373" s="102">
        <f>VLOOKUP(V373,Tabla1[],31,0)</f>
        <v>7</v>
      </c>
      <c r="Y373" s="103" t="str">
        <f t="shared" si="40"/>
        <v>Pérdida</v>
      </c>
    </row>
    <row r="374" spans="22:25" x14ac:dyDescent="0.2">
      <c r="V374" s="104">
        <v>246</v>
      </c>
      <c r="W374" s="105">
        <f>VLOOKUP(V374,Tabla14[],31,0)</f>
        <v>3</v>
      </c>
      <c r="X374" s="105">
        <f>VLOOKUP(V374,Tabla1[],31,0)</f>
        <v>7</v>
      </c>
      <c r="Y374" s="106" t="str">
        <f t="shared" si="40"/>
        <v>Mejoría</v>
      </c>
    </row>
    <row r="375" spans="22:25" x14ac:dyDescent="0.2">
      <c r="V375" s="101">
        <v>511</v>
      </c>
      <c r="W375" s="102">
        <f>VLOOKUP(V375,Tabla14[],31,0)</f>
        <v>8</v>
      </c>
      <c r="X375" s="102">
        <f>VLOOKUP(V375,Tabla1[],31,0)</f>
        <v>7</v>
      </c>
      <c r="Y375" s="103" t="str">
        <f t="shared" si="40"/>
        <v>Pérdida</v>
      </c>
    </row>
    <row r="376" spans="22:25" x14ac:dyDescent="0.2">
      <c r="V376" s="104">
        <v>521</v>
      </c>
      <c r="W376" s="105">
        <f>VLOOKUP(V376,Tabla14[],31,0)</f>
        <v>8</v>
      </c>
      <c r="X376" s="105">
        <f>VLOOKUP(V376,Tabla1[],31,0)</f>
        <v>7</v>
      </c>
      <c r="Y376" s="106" t="str">
        <f t="shared" si="40"/>
        <v>Pérdida</v>
      </c>
    </row>
    <row r="377" spans="22:25" x14ac:dyDescent="0.2">
      <c r="V377" s="101">
        <v>526</v>
      </c>
      <c r="W377" s="102">
        <f>VLOOKUP(V377,Tabla14[],31,0)</f>
        <v>1</v>
      </c>
      <c r="X377" s="102">
        <f>VLOOKUP(V377,Tabla1[],31,0)</f>
        <v>7</v>
      </c>
      <c r="Y377" s="103" t="str">
        <f t="shared" si="40"/>
        <v>Mejoría</v>
      </c>
    </row>
    <row r="378" spans="22:25" x14ac:dyDescent="0.2">
      <c r="V378" s="104">
        <v>567</v>
      </c>
      <c r="W378" s="105">
        <f>VLOOKUP(V378,Tabla14[],31,0)</f>
        <v>0</v>
      </c>
      <c r="X378" s="105">
        <f>VLOOKUP(V378,Tabla1[],31,0)</f>
        <v>7</v>
      </c>
      <c r="Y378" s="106" t="str">
        <f t="shared" si="40"/>
        <v>Mejoría</v>
      </c>
    </row>
    <row r="379" spans="22:25" x14ac:dyDescent="0.2">
      <c r="V379" s="101">
        <v>588</v>
      </c>
      <c r="W379" s="102">
        <f>VLOOKUP(V379,Tabla14[],31,0)</f>
        <v>8</v>
      </c>
      <c r="X379" s="102">
        <f>VLOOKUP(V379,Tabla1[],31,0)</f>
        <v>0</v>
      </c>
      <c r="Y379" s="103" t="str">
        <f t="shared" si="40"/>
        <v>Pérdida</v>
      </c>
    </row>
    <row r="380" spans="22:25" x14ac:dyDescent="0.2">
      <c r="V380" s="104">
        <v>616</v>
      </c>
      <c r="W380" s="105">
        <f>VLOOKUP(V380,Tabla14[],31,0)</f>
        <v>6</v>
      </c>
      <c r="X380" s="105">
        <f>VLOOKUP(V380,Tabla1[],31,0)</f>
        <v>7</v>
      </c>
      <c r="Y380" s="106" t="str">
        <f t="shared" si="40"/>
        <v>Mejoría</v>
      </c>
    </row>
    <row r="381" spans="22:25" x14ac:dyDescent="0.2">
      <c r="V381" s="101">
        <v>667</v>
      </c>
      <c r="W381" s="102">
        <f>VLOOKUP(V381,Tabla14[],31,0)</f>
        <v>8</v>
      </c>
      <c r="X381" s="102">
        <f>VLOOKUP(V381,Tabla1[],31,0)</f>
        <v>7</v>
      </c>
      <c r="Y381" s="103" t="str">
        <f t="shared" si="40"/>
        <v>Pérdida</v>
      </c>
    </row>
    <row r="382" spans="22:25" x14ac:dyDescent="0.2">
      <c r="V382" s="104">
        <v>751</v>
      </c>
      <c r="W382" s="105">
        <f>VLOOKUP(V382,Tabla14[],31,0)</f>
        <v>3</v>
      </c>
      <c r="X382" s="105">
        <f>VLOOKUP(V382,Tabla1[],31,0)</f>
        <v>7</v>
      </c>
      <c r="Y382" s="106" t="str">
        <f t="shared" si="40"/>
        <v>Mejoría</v>
      </c>
    </row>
    <row r="383" spans="22:25" x14ac:dyDescent="0.2">
      <c r="V383" s="101">
        <v>769</v>
      </c>
      <c r="W383" s="102">
        <f>VLOOKUP(V383,Tabla14[],31,0)</f>
        <v>8</v>
      </c>
      <c r="X383" s="102">
        <f>VLOOKUP(V383,Tabla1[],31,0)</f>
        <v>0</v>
      </c>
      <c r="Y383" s="103" t="str">
        <f t="shared" si="40"/>
        <v>Pérdida</v>
      </c>
    </row>
    <row r="384" spans="22:25" x14ac:dyDescent="0.2">
      <c r="V384" s="104">
        <v>825</v>
      </c>
      <c r="W384" s="105">
        <f>VLOOKUP(V384,Tabla14[],31,0)</f>
        <v>0</v>
      </c>
      <c r="X384" s="105">
        <f>VLOOKUP(V384,Tabla1[],31,0)</f>
        <v>7</v>
      </c>
      <c r="Y384" s="106" t="str">
        <f t="shared" si="40"/>
        <v>Mejoría</v>
      </c>
    </row>
    <row r="385" spans="22:25" x14ac:dyDescent="0.2">
      <c r="V385" s="101" t="s">
        <v>3029</v>
      </c>
      <c r="W385" s="102">
        <f>VLOOKUP(V385,Tabla14[],31,0)</f>
        <v>8</v>
      </c>
      <c r="X385" s="102">
        <f>VLOOKUP(V385,Tabla1[],31,0)</f>
        <v>7</v>
      </c>
      <c r="Y385" s="103" t="str">
        <f t="shared" si="40"/>
        <v>Pérdida</v>
      </c>
    </row>
    <row r="386" spans="22:25" x14ac:dyDescent="0.2">
      <c r="V386" s="104" t="s">
        <v>3030</v>
      </c>
      <c r="W386" s="105">
        <f>VLOOKUP(V386,Tabla14[],31,0)</f>
        <v>8</v>
      </c>
      <c r="X386" s="105">
        <f>VLOOKUP(V386,Tabla1[],31,0)</f>
        <v>7</v>
      </c>
      <c r="Y386" s="106" t="str">
        <f t="shared" si="40"/>
        <v>Pérdida</v>
      </c>
    </row>
    <row r="387" spans="22:25" x14ac:dyDescent="0.2">
      <c r="V387" s="101">
        <v>834</v>
      </c>
      <c r="W387" s="102">
        <f>VLOOKUP(V387,Tabla14[],31,0)</f>
        <v>5</v>
      </c>
      <c r="X387" s="102">
        <f>VLOOKUP(V387,Tabla1[],31,0)</f>
        <v>7</v>
      </c>
      <c r="Y387" s="103" t="str">
        <f t="shared" si="40"/>
        <v>Mejoría</v>
      </c>
    </row>
    <row r="388" spans="22:25" x14ac:dyDescent="0.2">
      <c r="V388" s="104">
        <v>839</v>
      </c>
      <c r="W388" s="105">
        <f>VLOOKUP(V388,Tabla14[],31,0)</f>
        <v>0</v>
      </c>
      <c r="X388" s="105">
        <f>VLOOKUP(V388,Tabla1[],31,0)</f>
        <v>7</v>
      </c>
      <c r="Y388" s="106" t="str">
        <f t="shared" ref="Y388:Y418" si="41">IF(X388&gt;W388,"Mejoría",IF(X388&lt;W388,"Pérdida","Se mantiene"))</f>
        <v>Mejoría</v>
      </c>
    </row>
    <row r="389" spans="22:25" x14ac:dyDescent="0.2">
      <c r="V389" s="101">
        <v>860</v>
      </c>
      <c r="W389" s="102">
        <f>VLOOKUP(V389,Tabla14[],31,0)</f>
        <v>8</v>
      </c>
      <c r="X389" s="102">
        <f>VLOOKUP(V389,Tabla1[],31,0)</f>
        <v>7</v>
      </c>
      <c r="Y389" s="103" t="str">
        <f t="shared" si="41"/>
        <v>Pérdida</v>
      </c>
    </row>
    <row r="390" spans="22:25" x14ac:dyDescent="0.2">
      <c r="V390" s="104">
        <v>861</v>
      </c>
      <c r="W390" s="105">
        <f>VLOOKUP(V390,Tabla14[],31,0)</f>
        <v>8</v>
      </c>
      <c r="X390" s="105">
        <f>VLOOKUP(V390,Tabla1[],31,0)</f>
        <v>7</v>
      </c>
      <c r="Y390" s="106" t="str">
        <f t="shared" si="41"/>
        <v>Pérdida</v>
      </c>
    </row>
    <row r="391" spans="22:25" x14ac:dyDescent="0.2">
      <c r="V391" s="101">
        <v>865</v>
      </c>
      <c r="W391" s="102">
        <f>VLOOKUP(V391,Tabla14[],31,0)</f>
        <v>7</v>
      </c>
      <c r="X391" s="102">
        <f>VLOOKUP(V391,Tabla1[],31,0)</f>
        <v>7</v>
      </c>
      <c r="Y391" s="103" t="str">
        <f t="shared" si="41"/>
        <v>Se mantiene</v>
      </c>
    </row>
    <row r="392" spans="22:25" x14ac:dyDescent="0.2">
      <c r="V392" s="104">
        <v>878</v>
      </c>
      <c r="W392" s="105">
        <f>VLOOKUP(V392,Tabla14[],31,0)</f>
        <v>8</v>
      </c>
      <c r="X392" s="105">
        <f>VLOOKUP(V392,Tabla1[],31,0)</f>
        <v>7</v>
      </c>
      <c r="Y392" s="106" t="str">
        <f t="shared" si="41"/>
        <v>Pérdida</v>
      </c>
    </row>
    <row r="393" spans="22:25" x14ac:dyDescent="0.2">
      <c r="V393" s="101">
        <v>896</v>
      </c>
      <c r="W393" s="102">
        <f>VLOOKUP(V393,Tabla14[],31,0)</f>
        <v>8</v>
      </c>
      <c r="X393" s="102">
        <f>VLOOKUP(V393,Tabla1[],31,0)</f>
        <v>7</v>
      </c>
      <c r="Y393" s="103" t="str">
        <f t="shared" si="41"/>
        <v>Pérdida</v>
      </c>
    </row>
    <row r="394" spans="22:25" x14ac:dyDescent="0.2">
      <c r="V394" s="104">
        <v>901</v>
      </c>
      <c r="W394" s="105">
        <f>VLOOKUP(V394,Tabla14[],31,0)</f>
        <v>8</v>
      </c>
      <c r="X394" s="105">
        <f>VLOOKUP(V394,Tabla1[],31,0)</f>
        <v>0</v>
      </c>
      <c r="Y394" s="106" t="str">
        <f t="shared" si="41"/>
        <v>Pérdida</v>
      </c>
    </row>
    <row r="395" spans="22:25" x14ac:dyDescent="0.2">
      <c r="V395" s="101">
        <v>907</v>
      </c>
      <c r="W395" s="102">
        <f>VLOOKUP(V395,Tabla14[],31,0)</f>
        <v>7</v>
      </c>
      <c r="X395" s="102">
        <f>VLOOKUP(V395,Tabla1[],31,0)</f>
        <v>7</v>
      </c>
      <c r="Y395" s="103" t="str">
        <f t="shared" si="41"/>
        <v>Se mantiene</v>
      </c>
    </row>
    <row r="396" spans="22:25" x14ac:dyDescent="0.2">
      <c r="V396" s="104">
        <v>913</v>
      </c>
      <c r="W396" s="105">
        <f>VLOOKUP(V396,Tabla14[],31,0)</f>
        <v>8</v>
      </c>
      <c r="X396" s="105">
        <f>VLOOKUP(V396,Tabla1[],31,0)</f>
        <v>7</v>
      </c>
      <c r="Y396" s="106" t="str">
        <f t="shared" si="41"/>
        <v>Pérdida</v>
      </c>
    </row>
    <row r="397" spans="22:25" x14ac:dyDescent="0.2">
      <c r="V397" s="101">
        <v>922</v>
      </c>
      <c r="W397" s="102">
        <f>VLOOKUP(V397,Tabla14[],31,0)</f>
        <v>0</v>
      </c>
      <c r="X397" s="102">
        <f>VLOOKUP(V397,Tabla1[],31,0)</f>
        <v>7</v>
      </c>
      <c r="Y397" s="103" t="str">
        <f t="shared" si="41"/>
        <v>Mejoría</v>
      </c>
    </row>
    <row r="398" spans="22:25" x14ac:dyDescent="0.2">
      <c r="V398" s="104">
        <v>923</v>
      </c>
      <c r="W398" s="105">
        <f>VLOOKUP(V398,Tabla14[],31,0)</f>
        <v>8</v>
      </c>
      <c r="X398" s="105">
        <f>VLOOKUP(V398,Tabla1[],31,0)</f>
        <v>7</v>
      </c>
      <c r="Y398" s="106" t="str">
        <f t="shared" si="41"/>
        <v>Pérdida</v>
      </c>
    </row>
    <row r="399" spans="22:25" x14ac:dyDescent="0.2">
      <c r="V399" s="101">
        <v>924</v>
      </c>
      <c r="W399" s="102">
        <f>VLOOKUP(V399,Tabla14[],31,0)</f>
        <v>8</v>
      </c>
      <c r="X399" s="102">
        <f>VLOOKUP(V399,Tabla1[],31,0)</f>
        <v>7</v>
      </c>
      <c r="Y399" s="103" t="str">
        <f t="shared" si="41"/>
        <v>Pérdida</v>
      </c>
    </row>
    <row r="400" spans="22:25" x14ac:dyDescent="0.2">
      <c r="V400" s="104">
        <v>925</v>
      </c>
      <c r="W400" s="105">
        <f>VLOOKUP(V400,Tabla14[],31,0)</f>
        <v>0</v>
      </c>
      <c r="X400" s="105">
        <f>VLOOKUP(V400,Tabla1[],31,0)</f>
        <v>0</v>
      </c>
      <c r="Y400" s="106" t="str">
        <f t="shared" si="41"/>
        <v>Se mantiene</v>
      </c>
    </row>
    <row r="401" spans="22:25" x14ac:dyDescent="0.2">
      <c r="V401" s="101">
        <v>926</v>
      </c>
      <c r="W401" s="102">
        <f>VLOOKUP(V401,Tabla14[],31,0)</f>
        <v>8</v>
      </c>
      <c r="X401" s="102">
        <f>VLOOKUP(V401,Tabla1[],31,0)</f>
        <v>7</v>
      </c>
      <c r="Y401" s="103" t="str">
        <f t="shared" si="41"/>
        <v>Pérdida</v>
      </c>
    </row>
    <row r="402" spans="22:25" x14ac:dyDescent="0.2">
      <c r="V402" s="104">
        <v>956</v>
      </c>
      <c r="W402" s="105">
        <f>VLOOKUP(V402,Tabla14[],31,0)</f>
        <v>8</v>
      </c>
      <c r="X402" s="105">
        <f>VLOOKUP(V402,Tabla1[],31,0)</f>
        <v>7</v>
      </c>
      <c r="Y402" s="106" t="str">
        <f t="shared" si="41"/>
        <v>Pérdida</v>
      </c>
    </row>
    <row r="403" spans="22:25" x14ac:dyDescent="0.2">
      <c r="V403" s="101">
        <v>961</v>
      </c>
      <c r="W403" s="102">
        <f>VLOOKUP(V403,Tabla14[],31,0)</f>
        <v>8</v>
      </c>
      <c r="X403" s="102">
        <f>VLOOKUP(V403,Tabla1[],31,0)</f>
        <v>7</v>
      </c>
      <c r="Y403" s="103" t="str">
        <f t="shared" si="41"/>
        <v>Pérdida</v>
      </c>
    </row>
    <row r="404" spans="22:25" x14ac:dyDescent="0.2">
      <c r="V404" s="104">
        <v>962</v>
      </c>
      <c r="W404" s="105">
        <f>VLOOKUP(V404,Tabla14[],31,0)</f>
        <v>8</v>
      </c>
      <c r="X404" s="105">
        <f>VLOOKUP(V404,Tabla1[],31,0)</f>
        <v>7</v>
      </c>
      <c r="Y404" s="106" t="str">
        <f t="shared" si="41"/>
        <v>Pérdida</v>
      </c>
    </row>
    <row r="405" spans="22:25" x14ac:dyDescent="0.2">
      <c r="V405" s="101">
        <v>1015</v>
      </c>
      <c r="W405" s="102">
        <f>VLOOKUP(V405,Tabla14[],31,0)</f>
        <v>8</v>
      </c>
      <c r="X405" s="102">
        <f>VLOOKUP(V405,Tabla1[],31,0)</f>
        <v>7</v>
      </c>
      <c r="Y405" s="103" t="str">
        <f t="shared" si="41"/>
        <v>Pérdida</v>
      </c>
    </row>
    <row r="406" spans="22:25" x14ac:dyDescent="0.2">
      <c r="V406" s="104">
        <v>1024</v>
      </c>
      <c r="W406" s="105">
        <f>VLOOKUP(V406,Tabla14[],31,0)</f>
        <v>8</v>
      </c>
      <c r="X406" s="105">
        <f>VLOOKUP(V406,Tabla1[],31,0)</f>
        <v>7</v>
      </c>
      <c r="Y406" s="106" t="str">
        <f t="shared" si="41"/>
        <v>Pérdida</v>
      </c>
    </row>
    <row r="407" spans="22:25" x14ac:dyDescent="0.2">
      <c r="V407" s="101">
        <v>1025</v>
      </c>
      <c r="W407" s="102">
        <f>VLOOKUP(V407,Tabla14[],31,0)</f>
        <v>8</v>
      </c>
      <c r="X407" s="102">
        <f>VLOOKUP(V407,Tabla1[],31,0)</f>
        <v>7</v>
      </c>
      <c r="Y407" s="103" t="str">
        <f t="shared" si="41"/>
        <v>Pérdida</v>
      </c>
    </row>
    <row r="408" spans="22:25" x14ac:dyDescent="0.2">
      <c r="V408" s="104">
        <v>1026</v>
      </c>
      <c r="W408" s="105">
        <f>VLOOKUP(V408,Tabla14[],31,0)</f>
        <v>3</v>
      </c>
      <c r="X408" s="105">
        <f>VLOOKUP(V408,Tabla1[],31,0)</f>
        <v>7</v>
      </c>
      <c r="Y408" s="106" t="str">
        <f t="shared" si="41"/>
        <v>Mejoría</v>
      </c>
    </row>
    <row r="409" spans="22:25" x14ac:dyDescent="0.2">
      <c r="V409" s="101">
        <v>1090</v>
      </c>
      <c r="W409" s="102">
        <f>VLOOKUP(V409,Tabla14[],31,0)</f>
        <v>7</v>
      </c>
      <c r="X409" s="102">
        <f>VLOOKUP(V409,Tabla1[],31,0)</f>
        <v>7</v>
      </c>
      <c r="Y409" s="103" t="str">
        <f t="shared" si="41"/>
        <v>Se mantiene</v>
      </c>
    </row>
    <row r="410" spans="22:25" x14ac:dyDescent="0.2">
      <c r="V410" s="104">
        <v>1107</v>
      </c>
      <c r="W410" s="105">
        <f>VLOOKUP(V410,Tabla14[],31,0)</f>
        <v>8</v>
      </c>
      <c r="X410" s="105">
        <f>VLOOKUP(V410,Tabla1[],31,0)</f>
        <v>7</v>
      </c>
      <c r="Y410" s="106" t="str">
        <f t="shared" si="41"/>
        <v>Pérdida</v>
      </c>
    </row>
    <row r="411" spans="22:25" x14ac:dyDescent="0.2">
      <c r="V411" s="101">
        <v>1111</v>
      </c>
      <c r="W411" s="102">
        <f>VLOOKUP(V411,Tabla14[],31,0)</f>
        <v>8</v>
      </c>
      <c r="X411" s="102">
        <f>VLOOKUP(V411,Tabla1[],31,0)</f>
        <v>7</v>
      </c>
      <c r="Y411" s="103" t="str">
        <f t="shared" si="41"/>
        <v>Pérdida</v>
      </c>
    </row>
    <row r="412" spans="22:25" x14ac:dyDescent="0.2">
      <c r="V412" s="104">
        <v>1112</v>
      </c>
      <c r="W412" s="105">
        <f>VLOOKUP(V412,Tabla14[],31,0)</f>
        <v>4</v>
      </c>
      <c r="X412" s="105">
        <f>VLOOKUP(V412,Tabla1[],31,0)</f>
        <v>7</v>
      </c>
      <c r="Y412" s="106" t="str">
        <f t="shared" si="41"/>
        <v>Mejoría</v>
      </c>
    </row>
    <row r="413" spans="22:25" x14ac:dyDescent="0.2">
      <c r="V413" s="101">
        <v>1113</v>
      </c>
      <c r="W413" s="102">
        <f>VLOOKUP(V413,Tabla14[],31,0)</f>
        <v>8</v>
      </c>
      <c r="X413" s="102">
        <f>VLOOKUP(V413,Tabla1[],31,0)</f>
        <v>7</v>
      </c>
      <c r="Y413" s="103" t="str">
        <f t="shared" si="41"/>
        <v>Pérdida</v>
      </c>
    </row>
    <row r="414" spans="22:25" x14ac:dyDescent="0.2">
      <c r="V414" s="104">
        <v>1114</v>
      </c>
      <c r="W414" s="105">
        <f>VLOOKUP(V414,Tabla14[],31,0)</f>
        <v>7</v>
      </c>
      <c r="X414" s="105">
        <f>VLOOKUP(V414,Tabla1[],31,0)</f>
        <v>7</v>
      </c>
      <c r="Y414" s="106" t="str">
        <f t="shared" si="41"/>
        <v>Se mantiene</v>
      </c>
    </row>
    <row r="415" spans="22:25" x14ac:dyDescent="0.2">
      <c r="V415" s="101">
        <v>1115</v>
      </c>
      <c r="W415" s="102">
        <f>VLOOKUP(V415,Tabla14[],31,0)</f>
        <v>8</v>
      </c>
      <c r="X415" s="102">
        <f>VLOOKUP(V415,Tabla1[],31,0)</f>
        <v>7</v>
      </c>
      <c r="Y415" s="103" t="str">
        <f t="shared" si="41"/>
        <v>Pérdida</v>
      </c>
    </row>
    <row r="416" spans="22:25" x14ac:dyDescent="0.2">
      <c r="V416" s="104">
        <v>1116</v>
      </c>
      <c r="W416" s="105">
        <f>VLOOKUP(V416,Tabla14[],31,0)</f>
        <v>8</v>
      </c>
      <c r="X416" s="105">
        <f>VLOOKUP(V416,Tabla1[],31,0)</f>
        <v>7</v>
      </c>
      <c r="Y416" s="106" t="str">
        <f t="shared" si="41"/>
        <v>Pérdida</v>
      </c>
    </row>
    <row r="417" spans="22:25" x14ac:dyDescent="0.2">
      <c r="V417" s="101">
        <v>1117</v>
      </c>
      <c r="W417" s="102">
        <f>VLOOKUP(V417,Tabla14[],31,0)</f>
        <v>8</v>
      </c>
      <c r="X417" s="102">
        <f>VLOOKUP(V417,Tabla1[],31,0)</f>
        <v>7</v>
      </c>
      <c r="Y417" s="103" t="str">
        <f t="shared" si="41"/>
        <v>Pérdida</v>
      </c>
    </row>
    <row r="418" spans="22:25" x14ac:dyDescent="0.2">
      <c r="V418" s="107">
        <v>1118</v>
      </c>
      <c r="W418" s="108">
        <f>VLOOKUP(V418,Tabla14[],31,0)</f>
        <v>8</v>
      </c>
      <c r="X418" s="108">
        <f>VLOOKUP(V418,Tabla1[],31,0)</f>
        <v>7</v>
      </c>
      <c r="Y418" s="109" t="str">
        <f t="shared" si="41"/>
        <v>Pérdida</v>
      </c>
    </row>
  </sheetData>
  <autoFilter ref="V2:Y418" xr:uid="{92EE1BA2-B9E3-4704-B72C-74AC369AEF28}"/>
  <mergeCells count="28">
    <mergeCell ref="J2:K2"/>
    <mergeCell ref="A7:B7"/>
    <mergeCell ref="A8:B8"/>
    <mergeCell ref="A9:B9"/>
    <mergeCell ref="A10:B10"/>
    <mergeCell ref="A3:B3"/>
    <mergeCell ref="A2:I2"/>
    <mergeCell ref="A4:B4"/>
    <mergeCell ref="A5:B5"/>
    <mergeCell ref="A6:B6"/>
    <mergeCell ref="A11:B11"/>
    <mergeCell ref="A12:B12"/>
    <mergeCell ref="A13:B13"/>
    <mergeCell ref="A14:B14"/>
    <mergeCell ref="A15:B15"/>
    <mergeCell ref="A16:B16"/>
    <mergeCell ref="A17:B17"/>
    <mergeCell ref="A18:B18"/>
    <mergeCell ref="A19:B19"/>
    <mergeCell ref="A24:T24"/>
    <mergeCell ref="A89:H89"/>
    <mergeCell ref="A26:H26"/>
    <mergeCell ref="A35:H35"/>
    <mergeCell ref="A44:H44"/>
    <mergeCell ref="A53:H53"/>
    <mergeCell ref="A62:H62"/>
    <mergeCell ref="A71:H71"/>
    <mergeCell ref="A80:H80"/>
  </mergeCells>
  <conditionalFormatting sqref="C4:I19">
    <cfRule type="cellIs" dxfId="7" priority="2" operator="greaterThan">
      <formula>50</formula>
    </cfRule>
    <cfRule type="cellIs" dxfId="6" priority="3" operator="between">
      <formula>21</formula>
      <formula>30</formula>
    </cfRule>
    <cfRule type="cellIs" dxfId="5" priority="4" operator="between">
      <formula>11</formula>
      <formula>20</formula>
    </cfRule>
    <cfRule type="cellIs" dxfId="4" priority="5" operator="between">
      <formula>1</formula>
      <formula>10</formula>
    </cfRule>
    <cfRule type="cellIs" dxfId="3" priority="6" operator="equal">
      <formula>0</formula>
    </cfRule>
  </conditionalFormatting>
  <conditionalFormatting sqref="Y3:Y418">
    <cfRule type="containsText" dxfId="2" priority="7" operator="containsText" text="Se mantiene">
      <formula>NOT(ISERROR(SEARCH("Se mantiene",Y3)))</formula>
    </cfRule>
    <cfRule type="containsText" dxfId="1" priority="8" operator="containsText" text="Mejoría">
      <formula>NOT(ISERROR(SEARCH("Mejoría",Y3)))</formula>
    </cfRule>
    <cfRule type="containsText" dxfId="0" priority="9" operator="containsText" text="Pérdida">
      <formula>NOT(ISERROR(SEARCH("Pérdida",Y3)))</formula>
    </cfRule>
  </conditionalFormatting>
  <conditionalFormatting sqref="J4:K1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04-4B1F-487B-8E69-E922832EB5F3}">
  <sheetPr codeName="Hoja4"/>
  <dimension ref="A1:AE1138"/>
  <sheetViews>
    <sheetView tabSelected="1" zoomScaleNormal="100" workbookViewId="0">
      <pane xSplit="1" ySplit="1" topLeftCell="B2" activePane="bottomRight" state="frozen"/>
      <selection pane="topRight" activeCell="B1" sqref="B1"/>
      <selection pane="bottomLeft" activeCell="A2" sqref="A2"/>
      <selection pane="bottomRight" activeCell="F1" sqref="F1"/>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8.59765625" style="1" customWidth="1"/>
    <col min="32" max="16384" width="11.19921875" style="2"/>
  </cols>
  <sheetData>
    <row r="1" spans="1:31"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row>
    <row r="2" spans="1:31"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45929</v>
      </c>
      <c r="O2" s="1">
        <f>DAY(Tabla14[[#This Row],[Fecha de rev]])</f>
        <v>29</v>
      </c>
      <c r="P2" s="1">
        <f>MONTH(Tabla14[[#This Row],[Fecha de rev]])</f>
        <v>9</v>
      </c>
      <c r="Q2" s="1">
        <f>YEAR(Tabla14[[#This Row],[Fecha de rev]])</f>
        <v>2025</v>
      </c>
      <c r="R2" s="1">
        <v>1</v>
      </c>
      <c r="S2" s="1" t="s">
        <v>138</v>
      </c>
      <c r="T2" s="1" t="s">
        <v>138</v>
      </c>
      <c r="U2" s="1" t="s">
        <v>138</v>
      </c>
      <c r="V2" s="1" t="s">
        <v>138</v>
      </c>
      <c r="W2" s="1" t="s">
        <v>138</v>
      </c>
      <c r="X2" s="1" t="s">
        <v>138</v>
      </c>
      <c r="Y2" s="1" t="s">
        <v>138</v>
      </c>
      <c r="Z2" s="1" t="s">
        <v>138</v>
      </c>
      <c r="AA2" s="1">
        <v>38.58</v>
      </c>
      <c r="AB2" s="1">
        <v>99.83</v>
      </c>
      <c r="AC2" s="2" t="s">
        <v>968</v>
      </c>
      <c r="AD2" s="2" t="s">
        <v>954</v>
      </c>
      <c r="AE2" s="1">
        <f>COUNTIF(S2:Z2, "si")</f>
        <v>8</v>
      </c>
    </row>
    <row r="3" spans="1:31"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v>45932</v>
      </c>
      <c r="O3" s="1">
        <f>DAY(Tabla14[[#This Row],[Fecha de rev]])</f>
        <v>2</v>
      </c>
      <c r="P3" s="1">
        <f>MONTH(Tabla14[[#This Row],[Fecha de rev]])</f>
        <v>10</v>
      </c>
      <c r="Q3" s="1">
        <f>YEAR(Tabla14[[#This Row],[Fecha de rev]])</f>
        <v>2025</v>
      </c>
      <c r="R3" s="1">
        <v>1</v>
      </c>
      <c r="S3" s="1" t="s">
        <v>138</v>
      </c>
      <c r="T3" s="1" t="s">
        <v>138</v>
      </c>
      <c r="U3" s="1" t="s">
        <v>138</v>
      </c>
      <c r="V3" s="1" t="s">
        <v>138</v>
      </c>
      <c r="W3" s="1" t="s">
        <v>138</v>
      </c>
      <c r="X3" s="1" t="s">
        <v>138</v>
      </c>
      <c r="Y3" s="1" t="s">
        <v>138</v>
      </c>
      <c r="Z3" s="1" t="s">
        <v>138</v>
      </c>
      <c r="AA3" s="1">
        <v>15.85</v>
      </c>
      <c r="AB3" s="1">
        <v>11.85</v>
      </c>
      <c r="AC3" s="2" t="s">
        <v>968</v>
      </c>
      <c r="AD3" s="2" t="s">
        <v>954</v>
      </c>
      <c r="AE3" s="1">
        <f t="shared" ref="AE3:AE66" si="1">COUNTIF(S3:Z3, "si")</f>
        <v>8</v>
      </c>
    </row>
    <row r="4" spans="1:31"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45931</v>
      </c>
      <c r="O4" s="1">
        <f>DAY(Tabla14[[#This Row],[Fecha de rev]])</f>
        <v>1</v>
      </c>
      <c r="P4" s="1">
        <f>MONTH(Tabla14[[#This Row],[Fecha de rev]])</f>
        <v>10</v>
      </c>
      <c r="Q4" s="1">
        <f>YEAR(Tabla14[[#This Row],[Fecha de rev]])</f>
        <v>2025</v>
      </c>
      <c r="R4" s="1">
        <v>1</v>
      </c>
      <c r="S4" s="1" t="s">
        <v>138</v>
      </c>
      <c r="T4" s="1" t="s">
        <v>138</v>
      </c>
      <c r="U4" s="1" t="s">
        <v>138</v>
      </c>
      <c r="V4" s="1" t="s">
        <v>138</v>
      </c>
      <c r="W4" s="1" t="s">
        <v>138</v>
      </c>
      <c r="X4" s="1" t="s">
        <v>138</v>
      </c>
      <c r="Y4" s="1" t="s">
        <v>138</v>
      </c>
      <c r="Z4" s="1" t="s">
        <v>138</v>
      </c>
      <c r="AA4" s="1">
        <v>22.41</v>
      </c>
      <c r="AB4" s="1">
        <v>29.07</v>
      </c>
      <c r="AC4" s="2" t="s">
        <v>968</v>
      </c>
      <c r="AD4" s="2" t="s">
        <v>954</v>
      </c>
      <c r="AE4" s="1">
        <f t="shared" si="1"/>
        <v>8</v>
      </c>
    </row>
    <row r="5" spans="1:31"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45930</v>
      </c>
      <c r="O5" s="1">
        <f>DAY(Tabla14[[#This Row],[Fecha de rev]])</f>
        <v>30</v>
      </c>
      <c r="P5" s="1">
        <f>MONTH(Tabla14[[#This Row],[Fecha de rev]])</f>
        <v>9</v>
      </c>
      <c r="Q5" s="1">
        <f>YEAR(Tabla14[[#This Row],[Fecha de rev]])</f>
        <v>2025</v>
      </c>
      <c r="R5" s="1">
        <v>1</v>
      </c>
      <c r="S5" s="1" t="s">
        <v>138</v>
      </c>
      <c r="T5" s="1" t="s">
        <v>138</v>
      </c>
      <c r="U5" s="1" t="s">
        <v>138</v>
      </c>
      <c r="V5" s="1" t="s">
        <v>138</v>
      </c>
      <c r="W5" s="1" t="s">
        <v>138</v>
      </c>
      <c r="X5" s="1" t="s">
        <v>138</v>
      </c>
      <c r="Y5" s="1" t="s">
        <v>138</v>
      </c>
      <c r="Z5" s="1" t="s">
        <v>138</v>
      </c>
      <c r="AA5" s="1">
        <v>16.96</v>
      </c>
      <c r="AB5" s="1">
        <v>20.38</v>
      </c>
      <c r="AC5" s="2" t="s">
        <v>968</v>
      </c>
      <c r="AD5" s="2" t="s">
        <v>954</v>
      </c>
      <c r="AE5" s="1">
        <f t="shared" si="1"/>
        <v>8</v>
      </c>
    </row>
    <row r="6" spans="1:31"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45931</v>
      </c>
      <c r="O6" s="1">
        <f>DAY(Tabla14[[#This Row],[Fecha de rev]])</f>
        <v>1</v>
      </c>
      <c r="P6" s="1">
        <f>MONTH(Tabla14[[#This Row],[Fecha de rev]])</f>
        <v>10</v>
      </c>
      <c r="Q6" s="1">
        <f>YEAR(Tabla14[[#This Row],[Fecha de rev]])</f>
        <v>2025</v>
      </c>
      <c r="R6" s="1">
        <v>1</v>
      </c>
      <c r="S6" s="1" t="s">
        <v>138</v>
      </c>
      <c r="T6" s="1" t="s">
        <v>138</v>
      </c>
      <c r="U6" s="1" t="s">
        <v>138</v>
      </c>
      <c r="V6" s="1" t="s">
        <v>138</v>
      </c>
      <c r="W6" s="1" t="s">
        <v>138</v>
      </c>
      <c r="X6" s="1" t="s">
        <v>138</v>
      </c>
      <c r="Y6" s="1" t="s">
        <v>138</v>
      </c>
      <c r="Z6" s="1" t="s">
        <v>138</v>
      </c>
      <c r="AA6" s="1">
        <v>24.05</v>
      </c>
      <c r="AB6" s="1">
        <v>33.33</v>
      </c>
      <c r="AC6" s="2" t="s">
        <v>968</v>
      </c>
      <c r="AD6" s="2" t="s">
        <v>954</v>
      </c>
      <c r="AE6" s="1">
        <f t="shared" si="1"/>
        <v>8</v>
      </c>
    </row>
    <row r="7" spans="1:31"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45929</v>
      </c>
      <c r="O7" s="1">
        <f>DAY(Tabla14[[#This Row],[Fecha de rev]])</f>
        <v>29</v>
      </c>
      <c r="P7" s="1">
        <f>MONTH(Tabla14[[#This Row],[Fecha de rev]])</f>
        <v>9</v>
      </c>
      <c r="Q7" s="1">
        <f>YEAR(Tabla14[[#This Row],[Fecha de rev]])</f>
        <v>2025</v>
      </c>
      <c r="R7" s="1">
        <v>1</v>
      </c>
      <c r="S7" s="1" t="s">
        <v>138</v>
      </c>
      <c r="T7" s="1" t="s">
        <v>138</v>
      </c>
      <c r="U7" s="1" t="s">
        <v>138</v>
      </c>
      <c r="V7" s="1" t="s">
        <v>138</v>
      </c>
      <c r="W7" s="1" t="s">
        <v>138</v>
      </c>
      <c r="X7" s="1" t="s">
        <v>138</v>
      </c>
      <c r="Y7" s="1" t="s">
        <v>138</v>
      </c>
      <c r="Z7" s="1" t="s">
        <v>138</v>
      </c>
      <c r="AA7" s="1">
        <v>44.23</v>
      </c>
      <c r="AB7" s="1">
        <v>12.18</v>
      </c>
      <c r="AC7" s="2" t="s">
        <v>968</v>
      </c>
      <c r="AD7" s="2" t="s">
        <v>954</v>
      </c>
      <c r="AE7" s="1">
        <f t="shared" si="1"/>
        <v>8</v>
      </c>
    </row>
    <row r="8" spans="1:31"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45930</v>
      </c>
      <c r="O8" s="1">
        <f>DAY(Tabla14[[#This Row],[Fecha de rev]])</f>
        <v>30</v>
      </c>
      <c r="P8" s="1">
        <f>MONTH(Tabla14[[#This Row],[Fecha de rev]])</f>
        <v>9</v>
      </c>
      <c r="Q8" s="1">
        <f>YEAR(Tabla14[[#This Row],[Fecha de rev]])</f>
        <v>2025</v>
      </c>
      <c r="R8" s="1">
        <v>1</v>
      </c>
      <c r="S8" s="1" t="s">
        <v>138</v>
      </c>
      <c r="T8" s="1" t="s">
        <v>138</v>
      </c>
      <c r="U8" s="1" t="s">
        <v>138</v>
      </c>
      <c r="V8" s="1" t="s">
        <v>138</v>
      </c>
      <c r="W8" s="1" t="s">
        <v>138</v>
      </c>
      <c r="X8" s="1" t="s">
        <v>138</v>
      </c>
      <c r="Y8" s="1" t="s">
        <v>138</v>
      </c>
      <c r="Z8" s="1" t="s">
        <v>138</v>
      </c>
      <c r="AA8" s="1">
        <v>24.94</v>
      </c>
      <c r="AB8" s="1">
        <v>11.13</v>
      </c>
      <c r="AC8" s="2" t="s">
        <v>968</v>
      </c>
      <c r="AD8" s="2" t="s">
        <v>954</v>
      </c>
      <c r="AE8" s="1">
        <f t="shared" si="1"/>
        <v>8</v>
      </c>
    </row>
    <row r="9" spans="1:31"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45929</v>
      </c>
      <c r="O9" s="1">
        <f>DAY(Tabla14[[#This Row],[Fecha de rev]])</f>
        <v>29</v>
      </c>
      <c r="P9" s="1">
        <f>MONTH(Tabla14[[#This Row],[Fecha de rev]])</f>
        <v>9</v>
      </c>
      <c r="Q9" s="1">
        <f>YEAR(Tabla14[[#This Row],[Fecha de rev]])</f>
        <v>2025</v>
      </c>
      <c r="R9" s="1">
        <v>1</v>
      </c>
      <c r="S9" s="1" t="s">
        <v>138</v>
      </c>
      <c r="T9" s="1" t="s">
        <v>138</v>
      </c>
      <c r="U9" s="1" t="s">
        <v>138</v>
      </c>
      <c r="V9" s="1" t="s">
        <v>138</v>
      </c>
      <c r="W9" s="1" t="s">
        <v>138</v>
      </c>
      <c r="X9" s="1" t="s">
        <v>138</v>
      </c>
      <c r="Y9" s="1" t="s">
        <v>138</v>
      </c>
      <c r="Z9" s="1" t="s">
        <v>138</v>
      </c>
      <c r="AA9" s="1">
        <v>82.91</v>
      </c>
      <c r="AB9" s="1">
        <v>82.39</v>
      </c>
      <c r="AC9" s="2" t="s">
        <v>968</v>
      </c>
      <c r="AD9" s="2" t="s">
        <v>954</v>
      </c>
      <c r="AE9" s="1">
        <f t="shared" si="1"/>
        <v>8</v>
      </c>
    </row>
    <row r="10" spans="1:31"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45929</v>
      </c>
      <c r="O10" s="1">
        <f>DAY(Tabla14[[#This Row],[Fecha de rev]])</f>
        <v>29</v>
      </c>
      <c r="P10" s="1">
        <f>MONTH(Tabla14[[#This Row],[Fecha de rev]])</f>
        <v>9</v>
      </c>
      <c r="Q10" s="1">
        <f>YEAR(Tabla14[[#This Row],[Fecha de rev]])</f>
        <v>2025</v>
      </c>
      <c r="R10" s="1">
        <v>1</v>
      </c>
      <c r="S10" s="1" t="s">
        <v>138</v>
      </c>
      <c r="T10" s="1" t="s">
        <v>138</v>
      </c>
      <c r="U10" s="1" t="s">
        <v>138</v>
      </c>
      <c r="V10" s="1" t="s">
        <v>138</v>
      </c>
      <c r="W10" s="1" t="s">
        <v>138</v>
      </c>
      <c r="X10" s="1" t="s">
        <v>138</v>
      </c>
      <c r="Y10" s="1" t="s">
        <v>138</v>
      </c>
      <c r="Z10" s="1" t="s">
        <v>934</v>
      </c>
      <c r="AA10" s="1">
        <v>10.92</v>
      </c>
      <c r="AB10" s="1">
        <v>11.86</v>
      </c>
      <c r="AC10" s="2" t="s">
        <v>969</v>
      </c>
      <c r="AD10" s="2" t="s">
        <v>954</v>
      </c>
      <c r="AE10" s="1">
        <f t="shared" si="1"/>
        <v>7</v>
      </c>
    </row>
    <row r="11" spans="1:31"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45929</v>
      </c>
      <c r="O11" s="1">
        <f>DAY(Tabla14[[#This Row],[Fecha de rev]])</f>
        <v>29</v>
      </c>
      <c r="P11" s="1">
        <f>MONTH(Tabla14[[#This Row],[Fecha de rev]])</f>
        <v>9</v>
      </c>
      <c r="Q11" s="1">
        <f>YEAR(Tabla14[[#This Row],[Fecha de rev]])</f>
        <v>2025</v>
      </c>
      <c r="R11" s="1">
        <v>1</v>
      </c>
      <c r="S11" s="1" t="s">
        <v>138</v>
      </c>
      <c r="T11" s="1" t="s">
        <v>138</v>
      </c>
      <c r="U11" s="1" t="s">
        <v>138</v>
      </c>
      <c r="V11" s="1" t="s">
        <v>138</v>
      </c>
      <c r="W11" s="1" t="s">
        <v>138</v>
      </c>
      <c r="X11" s="1" t="s">
        <v>138</v>
      </c>
      <c r="Y11" s="1" t="s">
        <v>138</v>
      </c>
      <c r="Z11" s="1" t="s">
        <v>138</v>
      </c>
      <c r="AA11" s="1">
        <v>41.69</v>
      </c>
      <c r="AB11" s="1">
        <v>29.36</v>
      </c>
      <c r="AC11" s="2" t="s">
        <v>968</v>
      </c>
      <c r="AD11" s="2" t="s">
        <v>954</v>
      </c>
      <c r="AE11" s="1">
        <f t="shared" si="1"/>
        <v>8</v>
      </c>
    </row>
    <row r="12" spans="1:31"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45929</v>
      </c>
      <c r="O12" s="1">
        <f>DAY(Tabla14[[#This Row],[Fecha de rev]])</f>
        <v>29</v>
      </c>
      <c r="P12" s="1">
        <f>MONTH(Tabla14[[#This Row],[Fecha de rev]])</f>
        <v>9</v>
      </c>
      <c r="Q12" s="1">
        <f>YEAR(Tabla14[[#This Row],[Fecha de rev]])</f>
        <v>2025</v>
      </c>
      <c r="R12" s="1">
        <v>1</v>
      </c>
      <c r="S12" s="1" t="s">
        <v>138</v>
      </c>
      <c r="T12" s="1" t="s">
        <v>138</v>
      </c>
      <c r="U12" s="1" t="s">
        <v>138</v>
      </c>
      <c r="V12" s="1" t="s">
        <v>138</v>
      </c>
      <c r="W12" s="1" t="s">
        <v>138</v>
      </c>
      <c r="X12" s="1" t="s">
        <v>138</v>
      </c>
      <c r="Y12" s="1" t="s">
        <v>138</v>
      </c>
      <c r="Z12" s="1" t="s">
        <v>138</v>
      </c>
      <c r="AA12" s="1">
        <v>51.76</v>
      </c>
      <c r="AB12" s="1">
        <v>54.04</v>
      </c>
      <c r="AC12" s="2" t="s">
        <v>968</v>
      </c>
      <c r="AD12" s="2" t="s">
        <v>954</v>
      </c>
      <c r="AE12" s="1">
        <f t="shared" si="1"/>
        <v>8</v>
      </c>
    </row>
    <row r="13" spans="1:31"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v>45933</v>
      </c>
      <c r="O13" s="1">
        <f>DAY(Tabla14[[#This Row],[Fecha de rev]])</f>
        <v>3</v>
      </c>
      <c r="P13" s="1">
        <f>MONTH(Tabla14[[#This Row],[Fecha de rev]])</f>
        <v>10</v>
      </c>
      <c r="Q13" s="1">
        <f>YEAR(Tabla14[[#This Row],[Fecha de rev]])</f>
        <v>2025</v>
      </c>
      <c r="R13" s="1">
        <v>1</v>
      </c>
      <c r="S13" s="1" t="s">
        <v>138</v>
      </c>
      <c r="T13" s="1" t="s">
        <v>138</v>
      </c>
      <c r="U13" s="1" t="s">
        <v>138</v>
      </c>
      <c r="V13" s="1" t="s">
        <v>138</v>
      </c>
      <c r="W13" s="1" t="s">
        <v>138</v>
      </c>
      <c r="X13" s="1" t="s">
        <v>138</v>
      </c>
      <c r="Y13" s="1" t="s">
        <v>138</v>
      </c>
      <c r="Z13" s="1" t="s">
        <v>138</v>
      </c>
      <c r="AA13" s="1">
        <v>26.73</v>
      </c>
      <c r="AB13" s="1">
        <v>46.48</v>
      </c>
      <c r="AC13" s="2" t="s">
        <v>968</v>
      </c>
      <c r="AD13" s="2" t="s">
        <v>954</v>
      </c>
      <c r="AE13" s="1">
        <f t="shared" si="1"/>
        <v>8</v>
      </c>
    </row>
    <row r="14" spans="1:31"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v>45932</v>
      </c>
      <c r="O14" s="1">
        <f>DAY(Tabla14[[#This Row],[Fecha de rev]])</f>
        <v>2</v>
      </c>
      <c r="P14" s="1">
        <f>MONTH(Tabla14[[#This Row],[Fecha de rev]])</f>
        <v>10</v>
      </c>
      <c r="Q14" s="1">
        <f>YEAR(Tabla14[[#This Row],[Fecha de rev]])</f>
        <v>2025</v>
      </c>
      <c r="R14" s="1">
        <v>1</v>
      </c>
      <c r="S14" s="1" t="s">
        <v>138</v>
      </c>
      <c r="T14" s="1" t="s">
        <v>138</v>
      </c>
      <c r="U14" s="1" t="s">
        <v>138</v>
      </c>
      <c r="V14" s="1" t="s">
        <v>138</v>
      </c>
      <c r="W14" s="1" t="s">
        <v>138</v>
      </c>
      <c r="X14" s="1" t="s">
        <v>138</v>
      </c>
      <c r="Y14" s="1" t="s">
        <v>138</v>
      </c>
      <c r="Z14" s="1" t="s">
        <v>138</v>
      </c>
      <c r="AA14" s="1">
        <v>19.329999999999998</v>
      </c>
      <c r="AB14" s="1">
        <v>4.6100000000000003</v>
      </c>
      <c r="AC14" s="2" t="s">
        <v>968</v>
      </c>
      <c r="AD14" s="2" t="s">
        <v>954</v>
      </c>
      <c r="AE14" s="1">
        <f t="shared" si="1"/>
        <v>8</v>
      </c>
    </row>
    <row r="15" spans="1:31"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v>45932</v>
      </c>
      <c r="O15" s="1">
        <f>DAY(Tabla14[[#This Row],[Fecha de rev]])</f>
        <v>2</v>
      </c>
      <c r="P15" s="1">
        <f>MONTH(Tabla14[[#This Row],[Fecha de rev]])</f>
        <v>10</v>
      </c>
      <c r="Q15" s="1">
        <f>YEAR(Tabla14[[#This Row],[Fecha de rev]])</f>
        <v>2025</v>
      </c>
      <c r="R15" s="1">
        <v>1</v>
      </c>
      <c r="S15" s="1" t="s">
        <v>138</v>
      </c>
      <c r="T15" s="1" t="s">
        <v>138</v>
      </c>
      <c r="U15" s="1" t="s">
        <v>138</v>
      </c>
      <c r="V15" s="1" t="s">
        <v>138</v>
      </c>
      <c r="W15" s="1" t="s">
        <v>138</v>
      </c>
      <c r="X15" s="1" t="s">
        <v>138</v>
      </c>
      <c r="Y15" s="1" t="s">
        <v>138</v>
      </c>
      <c r="Z15" s="1" t="s">
        <v>934</v>
      </c>
      <c r="AA15" s="1">
        <v>13.7</v>
      </c>
      <c r="AB15" s="1">
        <v>13.82</v>
      </c>
      <c r="AC15" s="2" t="s">
        <v>973</v>
      </c>
      <c r="AD15" s="2" t="s">
        <v>954</v>
      </c>
      <c r="AE15" s="1">
        <f t="shared" si="1"/>
        <v>7</v>
      </c>
    </row>
    <row r="16" spans="1:31"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45930</v>
      </c>
      <c r="O16" s="1">
        <f>DAY(Tabla14[[#This Row],[Fecha de rev]])</f>
        <v>30</v>
      </c>
      <c r="P16" s="1">
        <f>MONTH(Tabla14[[#This Row],[Fecha de rev]])</f>
        <v>9</v>
      </c>
      <c r="Q16" s="1">
        <f>YEAR(Tabla14[[#This Row],[Fecha de rev]])</f>
        <v>2025</v>
      </c>
      <c r="R16" s="1">
        <v>1</v>
      </c>
      <c r="S16" s="1" t="s">
        <v>138</v>
      </c>
      <c r="T16" s="1" t="s">
        <v>138</v>
      </c>
      <c r="U16" s="1" t="s">
        <v>138</v>
      </c>
      <c r="V16" s="1" t="s">
        <v>138</v>
      </c>
      <c r="W16" s="1" t="s">
        <v>138</v>
      </c>
      <c r="X16" s="1" t="s">
        <v>138</v>
      </c>
      <c r="Y16" s="1" t="s">
        <v>138</v>
      </c>
      <c r="Z16" s="1" t="s">
        <v>138</v>
      </c>
      <c r="AA16" s="1">
        <v>24.28</v>
      </c>
      <c r="AB16" s="1">
        <v>8.7799999999999994</v>
      </c>
      <c r="AC16" s="2" t="s">
        <v>968</v>
      </c>
      <c r="AD16" s="2" t="s">
        <v>954</v>
      </c>
      <c r="AE16" s="1">
        <f t="shared" si="1"/>
        <v>8</v>
      </c>
    </row>
    <row r="17" spans="1:31"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45931</v>
      </c>
      <c r="O17" s="1">
        <f>DAY(Tabla14[[#This Row],[Fecha de rev]])</f>
        <v>1</v>
      </c>
      <c r="P17" s="1">
        <f>MONTH(Tabla14[[#This Row],[Fecha de rev]])</f>
        <v>10</v>
      </c>
      <c r="Q17" s="1">
        <f>YEAR(Tabla14[[#This Row],[Fecha de rev]])</f>
        <v>2025</v>
      </c>
      <c r="R17" s="1">
        <v>1</v>
      </c>
      <c r="S17" s="1" t="s">
        <v>138</v>
      </c>
      <c r="T17" s="1" t="s">
        <v>138</v>
      </c>
      <c r="U17" s="1" t="s">
        <v>138</v>
      </c>
      <c r="V17" s="1" t="s">
        <v>138</v>
      </c>
      <c r="W17" s="1" t="s">
        <v>138</v>
      </c>
      <c r="X17" s="1" t="s">
        <v>138</v>
      </c>
      <c r="Y17" s="1" t="s">
        <v>138</v>
      </c>
      <c r="Z17" s="1" t="s">
        <v>138</v>
      </c>
      <c r="AA17" s="1">
        <v>42.29</v>
      </c>
      <c r="AB17" s="1">
        <v>25.19</v>
      </c>
      <c r="AC17" s="2" t="s">
        <v>968</v>
      </c>
      <c r="AD17" s="2" t="s">
        <v>954</v>
      </c>
      <c r="AE17" s="1">
        <f t="shared" si="1"/>
        <v>8</v>
      </c>
    </row>
    <row r="18" spans="1:31"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45929</v>
      </c>
      <c r="O18" s="1">
        <f>DAY(Tabla14[[#This Row],[Fecha de rev]])</f>
        <v>29</v>
      </c>
      <c r="P18" s="1">
        <f>MONTH(Tabla14[[#This Row],[Fecha de rev]])</f>
        <v>9</v>
      </c>
      <c r="Q18" s="1">
        <f>YEAR(Tabla14[[#This Row],[Fecha de rev]])</f>
        <v>2025</v>
      </c>
      <c r="R18" s="1">
        <v>1</v>
      </c>
      <c r="S18" s="1" t="s">
        <v>138</v>
      </c>
      <c r="T18" s="1" t="s">
        <v>138</v>
      </c>
      <c r="U18" s="1" t="s">
        <v>138</v>
      </c>
      <c r="V18" s="1" t="s">
        <v>138</v>
      </c>
      <c r="W18" s="1" t="s">
        <v>138</v>
      </c>
      <c r="X18" s="1" t="s">
        <v>138</v>
      </c>
      <c r="Y18" s="1" t="s">
        <v>138</v>
      </c>
      <c r="Z18" s="1" t="s">
        <v>138</v>
      </c>
      <c r="AA18" s="1">
        <v>32.22</v>
      </c>
      <c r="AB18" s="1">
        <v>42.12</v>
      </c>
      <c r="AC18" s="2" t="s">
        <v>968</v>
      </c>
      <c r="AD18" s="2" t="s">
        <v>954</v>
      </c>
      <c r="AE18" s="1">
        <f t="shared" si="1"/>
        <v>8</v>
      </c>
    </row>
    <row r="19" spans="1:31"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DAY(Tabla14[[#This Row],[Fecha de rev]])</f>
        <v>0</v>
      </c>
      <c r="P19" s="1">
        <f>MONTH(Tabla14[[#This Row],[Fecha de rev]])</f>
        <v>1</v>
      </c>
      <c r="Q19" s="1">
        <f>YEAR(Tabla14[[#This Row],[Fecha de rev]])</f>
        <v>1900</v>
      </c>
      <c r="AC19" s="1"/>
    </row>
    <row r="20" spans="1:31"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45929</v>
      </c>
      <c r="O20" s="1">
        <f>DAY(Tabla14[[#This Row],[Fecha de rev]])</f>
        <v>29</v>
      </c>
      <c r="P20" s="1">
        <f>MONTH(Tabla14[[#This Row],[Fecha de rev]])</f>
        <v>9</v>
      </c>
      <c r="Q20" s="1">
        <f>YEAR(Tabla14[[#This Row],[Fecha de rev]])</f>
        <v>2025</v>
      </c>
      <c r="R20" s="1">
        <v>1</v>
      </c>
      <c r="S20" s="1" t="s">
        <v>138</v>
      </c>
      <c r="T20" s="1" t="s">
        <v>138</v>
      </c>
      <c r="U20" s="1" t="s">
        <v>138</v>
      </c>
      <c r="V20" s="1" t="s">
        <v>138</v>
      </c>
      <c r="W20" s="1" t="s">
        <v>138</v>
      </c>
      <c r="X20" s="1" t="s">
        <v>138</v>
      </c>
      <c r="Y20" s="1" t="s">
        <v>934</v>
      </c>
      <c r="Z20" s="1" t="s">
        <v>934</v>
      </c>
      <c r="AA20" s="1">
        <v>8.7799999999999994</v>
      </c>
      <c r="AB20" s="1">
        <v>37</v>
      </c>
      <c r="AC20" s="2" t="s">
        <v>937</v>
      </c>
      <c r="AD20" s="2" t="s">
        <v>954</v>
      </c>
      <c r="AE20" s="1">
        <f t="shared" si="1"/>
        <v>6</v>
      </c>
    </row>
    <row r="21" spans="1:31"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v>45934</v>
      </c>
      <c r="O21" s="1">
        <f>DAY(Tabla14[[#This Row],[Fecha de rev]])</f>
        <v>4</v>
      </c>
      <c r="P21" s="1">
        <f>MONTH(Tabla14[[#This Row],[Fecha de rev]])</f>
        <v>10</v>
      </c>
      <c r="Q21" s="1">
        <f>YEAR(Tabla14[[#This Row],[Fecha de rev]])</f>
        <v>2025</v>
      </c>
      <c r="R21" s="1">
        <v>1</v>
      </c>
      <c r="S21" s="1" t="s">
        <v>138</v>
      </c>
      <c r="T21" s="1" t="s">
        <v>138</v>
      </c>
      <c r="U21" s="1" t="s">
        <v>138</v>
      </c>
      <c r="V21" s="1" t="s">
        <v>138</v>
      </c>
      <c r="W21" s="1" t="s">
        <v>138</v>
      </c>
      <c r="X21" s="1" t="s">
        <v>138</v>
      </c>
      <c r="Y21" s="1" t="s">
        <v>138</v>
      </c>
      <c r="Z21" s="1" t="s">
        <v>138</v>
      </c>
      <c r="AA21" s="1">
        <v>21.54</v>
      </c>
      <c r="AB21" s="1">
        <v>10.94</v>
      </c>
      <c r="AC21" s="2" t="s">
        <v>968</v>
      </c>
      <c r="AD21" s="2" t="s">
        <v>954</v>
      </c>
      <c r="AE21" s="1">
        <f t="shared" si="1"/>
        <v>8</v>
      </c>
    </row>
    <row r="22" spans="1:31"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45929</v>
      </c>
      <c r="O22" s="1">
        <f>DAY(Tabla14[[#This Row],[Fecha de rev]])</f>
        <v>29</v>
      </c>
      <c r="P22" s="1">
        <f>MONTH(Tabla14[[#This Row],[Fecha de rev]])</f>
        <v>9</v>
      </c>
      <c r="Q22" s="1">
        <f>YEAR(Tabla14[[#This Row],[Fecha de rev]])</f>
        <v>2025</v>
      </c>
      <c r="R22" s="1">
        <v>1</v>
      </c>
      <c r="S22" s="1" t="s">
        <v>138</v>
      </c>
      <c r="T22" s="1" t="s">
        <v>138</v>
      </c>
      <c r="U22" s="1" t="s">
        <v>138</v>
      </c>
      <c r="V22" s="1" t="s">
        <v>138</v>
      </c>
      <c r="W22" s="1" t="s">
        <v>138</v>
      </c>
      <c r="X22" s="1" t="s">
        <v>138</v>
      </c>
      <c r="Y22" s="1" t="s">
        <v>138</v>
      </c>
      <c r="Z22" s="1" t="s">
        <v>138</v>
      </c>
      <c r="AA22" s="1">
        <v>51</v>
      </c>
      <c r="AB22" s="1">
        <v>72.760000000000005</v>
      </c>
      <c r="AC22" s="2" t="s">
        <v>968</v>
      </c>
      <c r="AD22" s="2" t="s">
        <v>954</v>
      </c>
      <c r="AE22" s="1">
        <f t="shared" si="1"/>
        <v>8</v>
      </c>
    </row>
    <row r="23" spans="1:31"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v>45934</v>
      </c>
      <c r="O23" s="1">
        <f>DAY(Tabla14[[#This Row],[Fecha de rev]])</f>
        <v>4</v>
      </c>
      <c r="P23" s="1">
        <f>MONTH(Tabla14[[#This Row],[Fecha de rev]])</f>
        <v>10</v>
      </c>
      <c r="Q23" s="1">
        <f>YEAR(Tabla14[[#This Row],[Fecha de rev]])</f>
        <v>2025</v>
      </c>
      <c r="R23" s="1">
        <v>1</v>
      </c>
      <c r="S23" s="1" t="s">
        <v>138</v>
      </c>
      <c r="T23" s="1" t="s">
        <v>138</v>
      </c>
      <c r="U23" s="1" t="s">
        <v>138</v>
      </c>
      <c r="V23" s="1" t="s">
        <v>138</v>
      </c>
      <c r="W23" s="1" t="s">
        <v>138</v>
      </c>
      <c r="X23" s="1" t="s">
        <v>138</v>
      </c>
      <c r="Y23" s="1" t="s">
        <v>934</v>
      </c>
      <c r="Z23" s="1" t="s">
        <v>138</v>
      </c>
      <c r="AA23" s="1">
        <v>51.03</v>
      </c>
      <c r="AB23" s="1">
        <v>19.13</v>
      </c>
      <c r="AC23" s="2" t="s">
        <v>946</v>
      </c>
      <c r="AD23" s="2" t="s">
        <v>954</v>
      </c>
      <c r="AE23" s="1">
        <f t="shared" si="1"/>
        <v>7</v>
      </c>
    </row>
    <row r="24" spans="1:31"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v>45932</v>
      </c>
      <c r="O24" s="1">
        <f>DAY(Tabla14[[#This Row],[Fecha de rev]])</f>
        <v>2</v>
      </c>
      <c r="P24" s="1">
        <f>MONTH(Tabla14[[#This Row],[Fecha de rev]])</f>
        <v>10</v>
      </c>
      <c r="Q24" s="1">
        <f>YEAR(Tabla14[[#This Row],[Fecha de rev]])</f>
        <v>2025</v>
      </c>
      <c r="R24" s="1">
        <v>1</v>
      </c>
      <c r="S24" s="1" t="s">
        <v>934</v>
      </c>
      <c r="T24" s="1" t="s">
        <v>138</v>
      </c>
      <c r="U24" s="1" t="s">
        <v>138</v>
      </c>
      <c r="V24" s="1" t="s">
        <v>138</v>
      </c>
      <c r="W24" s="1" t="s">
        <v>138</v>
      </c>
      <c r="X24" s="1" t="s">
        <v>138</v>
      </c>
      <c r="Y24" s="1" t="s">
        <v>934</v>
      </c>
      <c r="Z24" s="1" t="s">
        <v>934</v>
      </c>
      <c r="AA24" s="1">
        <v>0</v>
      </c>
      <c r="AB24" s="1">
        <v>0</v>
      </c>
      <c r="AC24" s="2" t="s">
        <v>935</v>
      </c>
      <c r="AD24" s="2" t="s">
        <v>957</v>
      </c>
      <c r="AE24" s="1">
        <f t="shared" si="1"/>
        <v>5</v>
      </c>
    </row>
    <row r="25" spans="1:31"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DAY(Tabla14[[#This Row],[Fecha de rev]])</f>
        <v>0</v>
      </c>
      <c r="P25" s="1">
        <f>MONTH(Tabla14[[#This Row],[Fecha de rev]])</f>
        <v>1</v>
      </c>
      <c r="Q25" s="1">
        <f>YEAR(Tabla14[[#This Row],[Fecha de rev]])</f>
        <v>1900</v>
      </c>
    </row>
    <row r="26" spans="1:31"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45933</v>
      </c>
      <c r="O26" s="1">
        <f>DAY(Tabla14[[#This Row],[Fecha de rev]])</f>
        <v>3</v>
      </c>
      <c r="P26" s="1">
        <f>MONTH(Tabla14[[#This Row],[Fecha de rev]])</f>
        <v>10</v>
      </c>
      <c r="Q26" s="1">
        <f>YEAR(Tabla14[[#This Row],[Fecha de rev]])</f>
        <v>2025</v>
      </c>
      <c r="R26" s="1">
        <v>1</v>
      </c>
      <c r="S26" s="1" t="s">
        <v>138</v>
      </c>
      <c r="T26" s="1" t="s">
        <v>138</v>
      </c>
      <c r="U26" s="1" t="s">
        <v>138</v>
      </c>
      <c r="V26" s="1" t="s">
        <v>138</v>
      </c>
      <c r="W26" s="1" t="s">
        <v>138</v>
      </c>
      <c r="X26" s="1" t="s">
        <v>138</v>
      </c>
      <c r="Y26" s="1" t="s">
        <v>138</v>
      </c>
      <c r="Z26" s="1" t="s">
        <v>138</v>
      </c>
      <c r="AA26" s="1">
        <v>37.340000000000003</v>
      </c>
      <c r="AB26" s="1">
        <v>36.29</v>
      </c>
      <c r="AC26" s="2" t="s">
        <v>968</v>
      </c>
      <c r="AD26" s="2" t="s">
        <v>957</v>
      </c>
      <c r="AE26" s="1">
        <f t="shared" si="1"/>
        <v>8</v>
      </c>
    </row>
    <row r="27" spans="1:31"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DAY(Tabla14[[#This Row],[Fecha de rev]])</f>
        <v>0</v>
      </c>
      <c r="P27" s="1">
        <f>MONTH(Tabla14[[#This Row],[Fecha de rev]])</f>
        <v>1</v>
      </c>
      <c r="Q27" s="1">
        <f>YEAR(Tabla14[[#This Row],[Fecha de rev]])</f>
        <v>1900</v>
      </c>
      <c r="AC27" s="1"/>
    </row>
    <row r="28" spans="1:31"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45931</v>
      </c>
      <c r="O28" s="1">
        <f>DAY(Tabla14[[#This Row],[Fecha de rev]])</f>
        <v>1</v>
      </c>
      <c r="P28" s="1">
        <f>MONTH(Tabla14[[#This Row],[Fecha de rev]])</f>
        <v>10</v>
      </c>
      <c r="Q28" s="1">
        <f>YEAR(Tabla14[[#This Row],[Fecha de rev]])</f>
        <v>2025</v>
      </c>
      <c r="R28" s="1">
        <v>1</v>
      </c>
      <c r="S28" s="1" t="s">
        <v>138</v>
      </c>
      <c r="T28" s="1" t="s">
        <v>138</v>
      </c>
      <c r="U28" s="1" t="s">
        <v>138</v>
      </c>
      <c r="V28" s="1" t="s">
        <v>138</v>
      </c>
      <c r="W28" s="1" t="s">
        <v>138</v>
      </c>
      <c r="X28" s="1" t="s">
        <v>138</v>
      </c>
      <c r="Y28" s="1" t="s">
        <v>138</v>
      </c>
      <c r="Z28" s="1" t="s">
        <v>138</v>
      </c>
      <c r="AA28" s="1">
        <v>23.73</v>
      </c>
      <c r="AB28" s="1">
        <v>25.45</v>
      </c>
      <c r="AC28" s="2" t="s">
        <v>968</v>
      </c>
      <c r="AD28" s="2" t="s">
        <v>954</v>
      </c>
      <c r="AE28" s="1">
        <f t="shared" si="1"/>
        <v>8</v>
      </c>
    </row>
    <row r="29" spans="1:31"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v>45940</v>
      </c>
      <c r="O29" s="1">
        <f>DAY(Tabla14[[#This Row],[Fecha de rev]])</f>
        <v>10</v>
      </c>
      <c r="P29" s="1">
        <f>MONTH(Tabla14[[#This Row],[Fecha de rev]])</f>
        <v>10</v>
      </c>
      <c r="Q29" s="1">
        <f>YEAR(Tabla14[[#This Row],[Fecha de rev]])</f>
        <v>2025</v>
      </c>
      <c r="R29" s="1">
        <v>1</v>
      </c>
      <c r="S29" s="1" t="s">
        <v>138</v>
      </c>
      <c r="T29" s="1" t="s">
        <v>138</v>
      </c>
      <c r="U29" s="1" t="s">
        <v>138</v>
      </c>
      <c r="V29" s="1" t="s">
        <v>934</v>
      </c>
      <c r="W29" s="1" t="s">
        <v>138</v>
      </c>
      <c r="X29" s="1" t="s">
        <v>138</v>
      </c>
      <c r="Y29" s="1" t="s">
        <v>138</v>
      </c>
      <c r="Z29" s="1" t="s">
        <v>138</v>
      </c>
      <c r="AA29" s="1">
        <v>35</v>
      </c>
      <c r="AB29" s="1">
        <v>29.94</v>
      </c>
      <c r="AC29" s="2" t="s">
        <v>1420</v>
      </c>
      <c r="AD29" s="2" t="s">
        <v>957</v>
      </c>
      <c r="AE29" s="1">
        <f t="shared" si="1"/>
        <v>7</v>
      </c>
    </row>
    <row r="30" spans="1:31"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v>45933</v>
      </c>
      <c r="O30" s="1">
        <f>DAY(Tabla14[[#This Row],[Fecha de rev]])</f>
        <v>3</v>
      </c>
      <c r="P30" s="1">
        <f>MONTH(Tabla14[[#This Row],[Fecha de rev]])</f>
        <v>10</v>
      </c>
      <c r="Q30" s="1">
        <f>YEAR(Tabla14[[#This Row],[Fecha de rev]])</f>
        <v>2025</v>
      </c>
      <c r="R30" s="1">
        <v>1</v>
      </c>
      <c r="S30" s="1" t="s">
        <v>138</v>
      </c>
      <c r="T30" s="1" t="s">
        <v>138</v>
      </c>
      <c r="U30" s="1" t="s">
        <v>138</v>
      </c>
      <c r="V30" s="1" t="s">
        <v>138</v>
      </c>
      <c r="W30" s="1" t="s">
        <v>138</v>
      </c>
      <c r="X30" s="1" t="s">
        <v>138</v>
      </c>
      <c r="Y30" s="1" t="s">
        <v>138</v>
      </c>
      <c r="Z30" s="1" t="s">
        <v>138</v>
      </c>
      <c r="AA30" s="1">
        <v>21.33</v>
      </c>
      <c r="AB30" s="1">
        <v>34.35</v>
      </c>
      <c r="AC30" s="2" t="s">
        <v>948</v>
      </c>
      <c r="AD30" s="2" t="s">
        <v>954</v>
      </c>
      <c r="AE30" s="1">
        <f t="shared" si="1"/>
        <v>8</v>
      </c>
    </row>
    <row r="31" spans="1:31"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DAY(Tabla14[[#This Row],[Fecha de rev]])</f>
        <v>0</v>
      </c>
      <c r="P31" s="1">
        <f>MONTH(Tabla14[[#This Row],[Fecha de rev]])</f>
        <v>1</v>
      </c>
      <c r="Q31" s="1">
        <f>YEAR(Tabla14[[#This Row],[Fecha de rev]])</f>
        <v>1900</v>
      </c>
      <c r="AC31" s="1"/>
    </row>
    <row r="32" spans="1:31"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DAY(Tabla14[[#This Row],[Fecha de rev]])</f>
        <v>0</v>
      </c>
      <c r="P32" s="1">
        <f>MONTH(Tabla14[[#This Row],[Fecha de rev]])</f>
        <v>1</v>
      </c>
      <c r="Q32" s="1">
        <f>YEAR(Tabla14[[#This Row],[Fecha de rev]])</f>
        <v>1900</v>
      </c>
      <c r="AC32" s="1"/>
    </row>
    <row r="33" spans="1:31"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DAY(Tabla14[[#This Row],[Fecha de rev]])</f>
        <v>0</v>
      </c>
      <c r="P33" s="1">
        <f>MONTH(Tabla14[[#This Row],[Fecha de rev]])</f>
        <v>1</v>
      </c>
      <c r="Q33" s="1">
        <f>YEAR(Tabla14[[#This Row],[Fecha de rev]])</f>
        <v>1900</v>
      </c>
      <c r="AC33" s="1"/>
    </row>
    <row r="34" spans="1:31"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DAY(Tabla14[[#This Row],[Fecha de rev]])</f>
        <v>0</v>
      </c>
      <c r="P34" s="1">
        <f>MONTH(Tabla14[[#This Row],[Fecha de rev]])</f>
        <v>1</v>
      </c>
      <c r="Q34" s="1">
        <f>YEAR(Tabla14[[#This Row],[Fecha de rev]])</f>
        <v>1900</v>
      </c>
      <c r="AC34" s="1"/>
    </row>
    <row r="35" spans="1:31"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45939</v>
      </c>
      <c r="O35" s="1">
        <f>DAY(Tabla14[[#This Row],[Fecha de rev]])</f>
        <v>9</v>
      </c>
      <c r="P35" s="1">
        <f>MONTH(Tabla14[[#This Row],[Fecha de rev]])</f>
        <v>10</v>
      </c>
      <c r="Q35" s="1">
        <f>YEAR(Tabla14[[#This Row],[Fecha de rev]])</f>
        <v>2025</v>
      </c>
      <c r="R35" s="1">
        <v>1</v>
      </c>
      <c r="S35" s="1" t="s">
        <v>138</v>
      </c>
      <c r="T35" s="1" t="s">
        <v>138</v>
      </c>
      <c r="U35" s="1" t="s">
        <v>138</v>
      </c>
      <c r="V35" s="1" t="s">
        <v>138</v>
      </c>
      <c r="W35" s="1" t="s">
        <v>138</v>
      </c>
      <c r="X35" s="1" t="s">
        <v>138</v>
      </c>
      <c r="Y35" s="1" t="s">
        <v>138</v>
      </c>
      <c r="Z35" s="1" t="s">
        <v>138</v>
      </c>
      <c r="AA35" s="1">
        <v>49.27</v>
      </c>
      <c r="AB35" s="1">
        <v>36.979999999999997</v>
      </c>
      <c r="AC35" s="2" t="s">
        <v>968</v>
      </c>
      <c r="AD35" s="2" t="s">
        <v>957</v>
      </c>
      <c r="AE35" s="1">
        <f t="shared" si="1"/>
        <v>8</v>
      </c>
    </row>
    <row r="36" spans="1:31"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45933</v>
      </c>
      <c r="O36" s="1">
        <f>DAY(Tabla14[[#This Row],[Fecha de rev]])</f>
        <v>3</v>
      </c>
      <c r="P36" s="1">
        <f>MONTH(Tabla14[[#This Row],[Fecha de rev]])</f>
        <v>10</v>
      </c>
      <c r="Q36" s="1">
        <f>YEAR(Tabla14[[#This Row],[Fecha de rev]])</f>
        <v>2025</v>
      </c>
      <c r="R36" s="1">
        <v>1</v>
      </c>
      <c r="S36" s="1" t="s">
        <v>138</v>
      </c>
      <c r="T36" s="1" t="s">
        <v>138</v>
      </c>
      <c r="U36" s="1" t="s">
        <v>138</v>
      </c>
      <c r="V36" s="1" t="s">
        <v>138</v>
      </c>
      <c r="W36" s="1" t="s">
        <v>138</v>
      </c>
      <c r="X36" s="1" t="s">
        <v>138</v>
      </c>
      <c r="Y36" s="1" t="s">
        <v>138</v>
      </c>
      <c r="Z36" s="1" t="s">
        <v>138</v>
      </c>
      <c r="AA36" s="1">
        <v>50.44</v>
      </c>
      <c r="AB36" s="1">
        <v>61.88</v>
      </c>
      <c r="AC36" s="2" t="s">
        <v>968</v>
      </c>
      <c r="AD36" s="2" t="s">
        <v>954</v>
      </c>
      <c r="AE36" s="1">
        <f t="shared" si="1"/>
        <v>8</v>
      </c>
    </row>
    <row r="37" spans="1:31"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v>45934</v>
      </c>
      <c r="O37" s="1">
        <f>DAY(Tabla14[[#This Row],[Fecha de rev]])</f>
        <v>4</v>
      </c>
      <c r="P37" s="1">
        <f>MONTH(Tabla14[[#This Row],[Fecha de rev]])</f>
        <v>10</v>
      </c>
      <c r="Q37" s="1">
        <f>YEAR(Tabla14[[#This Row],[Fecha de rev]])</f>
        <v>2025</v>
      </c>
      <c r="R37" s="1">
        <v>1</v>
      </c>
      <c r="S37" s="1" t="s">
        <v>138</v>
      </c>
      <c r="T37" s="1" t="s">
        <v>138</v>
      </c>
      <c r="U37" s="1" t="s">
        <v>138</v>
      </c>
      <c r="V37" s="1" t="s">
        <v>138</v>
      </c>
      <c r="W37" s="1" t="s">
        <v>138</v>
      </c>
      <c r="X37" s="1" t="s">
        <v>138</v>
      </c>
      <c r="Y37" s="1" t="s">
        <v>138</v>
      </c>
      <c r="Z37" s="1" t="s">
        <v>138</v>
      </c>
      <c r="AA37" s="1">
        <v>50.28</v>
      </c>
      <c r="AB37" s="1">
        <v>53.99</v>
      </c>
      <c r="AC37" s="2" t="s">
        <v>968</v>
      </c>
      <c r="AD37" s="2" t="s">
        <v>954</v>
      </c>
      <c r="AE37" s="1">
        <f t="shared" si="1"/>
        <v>8</v>
      </c>
    </row>
    <row r="38" spans="1:31"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v>45932</v>
      </c>
      <c r="O38" s="1">
        <f>DAY(Tabla14[[#This Row],[Fecha de rev]])</f>
        <v>2</v>
      </c>
      <c r="P38" s="1">
        <f>MONTH(Tabla14[[#This Row],[Fecha de rev]])</f>
        <v>10</v>
      </c>
      <c r="Q38" s="1">
        <f>YEAR(Tabla14[[#This Row],[Fecha de rev]])</f>
        <v>2025</v>
      </c>
      <c r="R38" s="1">
        <v>1</v>
      </c>
      <c r="S38" s="1" t="s">
        <v>138</v>
      </c>
      <c r="T38" s="1" t="s">
        <v>138</v>
      </c>
      <c r="U38" s="1" t="s">
        <v>138</v>
      </c>
      <c r="V38" s="1" t="s">
        <v>138</v>
      </c>
      <c r="W38" s="1" t="s">
        <v>138</v>
      </c>
      <c r="X38" s="1" t="s">
        <v>138</v>
      </c>
      <c r="Y38" s="1" t="s">
        <v>138</v>
      </c>
      <c r="Z38" s="1" t="s">
        <v>138</v>
      </c>
      <c r="AA38" s="1">
        <v>40.26</v>
      </c>
      <c r="AB38" s="1">
        <v>21.65</v>
      </c>
      <c r="AC38" s="2" t="s">
        <v>968</v>
      </c>
      <c r="AD38" s="2" t="s">
        <v>957</v>
      </c>
      <c r="AE38" s="1">
        <f t="shared" si="1"/>
        <v>8</v>
      </c>
    </row>
    <row r="39" spans="1:31"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v>45940</v>
      </c>
      <c r="O39" s="1">
        <f>DAY(Tabla14[[#This Row],[Fecha de rev]])</f>
        <v>10</v>
      </c>
      <c r="P39" s="1">
        <f>MONTH(Tabla14[[#This Row],[Fecha de rev]])</f>
        <v>10</v>
      </c>
      <c r="Q39" s="1">
        <f>YEAR(Tabla14[[#This Row],[Fecha de rev]])</f>
        <v>2025</v>
      </c>
      <c r="R39" s="1">
        <v>1</v>
      </c>
      <c r="S39" s="1" t="s">
        <v>138</v>
      </c>
      <c r="T39" s="1" t="s">
        <v>138</v>
      </c>
      <c r="U39" s="1" t="s">
        <v>138</v>
      </c>
      <c r="V39" s="1" t="s">
        <v>138</v>
      </c>
      <c r="W39" s="1" t="s">
        <v>138</v>
      </c>
      <c r="X39" s="1" t="s">
        <v>138</v>
      </c>
      <c r="Y39" s="1" t="s">
        <v>138</v>
      </c>
      <c r="Z39" s="1" t="s">
        <v>138</v>
      </c>
      <c r="AA39" s="1">
        <v>35.4</v>
      </c>
      <c r="AB39" s="1">
        <v>52.47</v>
      </c>
      <c r="AC39" s="2" t="s">
        <v>968</v>
      </c>
      <c r="AD39" s="2" t="s">
        <v>957</v>
      </c>
      <c r="AE39" s="1">
        <f t="shared" si="1"/>
        <v>8</v>
      </c>
    </row>
    <row r="40" spans="1:31"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45931</v>
      </c>
      <c r="O40" s="1">
        <f>DAY(Tabla14[[#This Row],[Fecha de rev]])</f>
        <v>1</v>
      </c>
      <c r="P40" s="1">
        <f>MONTH(Tabla14[[#This Row],[Fecha de rev]])</f>
        <v>10</v>
      </c>
      <c r="Q40" s="1">
        <f>YEAR(Tabla14[[#This Row],[Fecha de rev]])</f>
        <v>2025</v>
      </c>
      <c r="R40" s="1">
        <v>1</v>
      </c>
      <c r="S40" s="1" t="s">
        <v>138</v>
      </c>
      <c r="T40" s="1" t="s">
        <v>138</v>
      </c>
      <c r="U40" s="1" t="s">
        <v>138</v>
      </c>
      <c r="V40" s="1" t="s">
        <v>138</v>
      </c>
      <c r="W40" s="1" t="s">
        <v>138</v>
      </c>
      <c r="X40" s="1" t="s">
        <v>138</v>
      </c>
      <c r="Y40" s="1" t="s">
        <v>138</v>
      </c>
      <c r="Z40" s="1" t="s">
        <v>138</v>
      </c>
      <c r="AA40" s="1">
        <v>64.16</v>
      </c>
      <c r="AB40" s="1">
        <v>42.08</v>
      </c>
      <c r="AC40" s="2" t="s">
        <v>968</v>
      </c>
      <c r="AD40" s="2" t="s">
        <v>954</v>
      </c>
      <c r="AE40" s="1">
        <f t="shared" si="1"/>
        <v>8</v>
      </c>
    </row>
    <row r="41" spans="1:31"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v>45933</v>
      </c>
      <c r="O41" s="1">
        <f>DAY(Tabla14[[#This Row],[Fecha de rev]])</f>
        <v>3</v>
      </c>
      <c r="P41" s="1">
        <f>MONTH(Tabla14[[#This Row],[Fecha de rev]])</f>
        <v>10</v>
      </c>
      <c r="Q41" s="1">
        <f>YEAR(Tabla14[[#This Row],[Fecha de rev]])</f>
        <v>2025</v>
      </c>
      <c r="R41" s="1">
        <v>1</v>
      </c>
      <c r="S41" s="1" t="s">
        <v>138</v>
      </c>
      <c r="T41" s="1" t="s">
        <v>138</v>
      </c>
      <c r="U41" s="1" t="s">
        <v>138</v>
      </c>
      <c r="V41" s="1" t="s">
        <v>138</v>
      </c>
      <c r="W41" s="1" t="s">
        <v>138</v>
      </c>
      <c r="X41" s="1" t="s">
        <v>138</v>
      </c>
      <c r="Y41" s="1" t="s">
        <v>138</v>
      </c>
      <c r="Z41" s="1" t="s">
        <v>138</v>
      </c>
      <c r="AA41" s="1">
        <v>35.56</v>
      </c>
      <c r="AB41" s="1">
        <v>22.9</v>
      </c>
      <c r="AC41" s="2" t="s">
        <v>968</v>
      </c>
      <c r="AD41" s="2" t="s">
        <v>954</v>
      </c>
      <c r="AE41" s="1">
        <f t="shared" si="1"/>
        <v>8</v>
      </c>
    </row>
    <row r="42" spans="1:31"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DAY(Tabla14[[#This Row],[Fecha de rev]])</f>
        <v>0</v>
      </c>
      <c r="P42" s="1">
        <f>MONTH(Tabla14[[#This Row],[Fecha de rev]])</f>
        <v>1</v>
      </c>
      <c r="Q42" s="1">
        <f>YEAR(Tabla14[[#This Row],[Fecha de rev]])</f>
        <v>1900</v>
      </c>
      <c r="AC42" s="1"/>
    </row>
    <row r="43" spans="1:31"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v>45932</v>
      </c>
      <c r="O43" s="1">
        <f>DAY(Tabla14[[#This Row],[Fecha de rev]])</f>
        <v>2</v>
      </c>
      <c r="P43" s="1">
        <f>MONTH(Tabla14[[#This Row],[Fecha de rev]])</f>
        <v>10</v>
      </c>
      <c r="Q43" s="1">
        <f>YEAR(Tabla14[[#This Row],[Fecha de rev]])</f>
        <v>2025</v>
      </c>
      <c r="R43" s="1">
        <v>1</v>
      </c>
      <c r="S43" s="1" t="s">
        <v>138</v>
      </c>
      <c r="T43" s="1" t="s">
        <v>138</v>
      </c>
      <c r="U43" s="1" t="s">
        <v>138</v>
      </c>
      <c r="V43" s="1" t="s">
        <v>138</v>
      </c>
      <c r="W43" s="1" t="s">
        <v>138</v>
      </c>
      <c r="X43" s="1" t="s">
        <v>138</v>
      </c>
      <c r="Y43" s="1" t="s">
        <v>138</v>
      </c>
      <c r="Z43" s="1" t="s">
        <v>138</v>
      </c>
      <c r="AA43" s="1">
        <v>42.5</v>
      </c>
      <c r="AB43" s="1">
        <v>12.8</v>
      </c>
      <c r="AC43" s="2" t="s">
        <v>968</v>
      </c>
      <c r="AD43" s="2" t="s">
        <v>957</v>
      </c>
      <c r="AE43" s="1">
        <f t="shared" si="1"/>
        <v>8</v>
      </c>
    </row>
    <row r="44" spans="1:31"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v>45933</v>
      </c>
      <c r="O44" s="1">
        <f>DAY(Tabla14[[#This Row],[Fecha de rev]])</f>
        <v>3</v>
      </c>
      <c r="P44" s="1">
        <f>MONTH(Tabla14[[#This Row],[Fecha de rev]])</f>
        <v>10</v>
      </c>
      <c r="Q44" s="1">
        <f>YEAR(Tabla14[[#This Row],[Fecha de rev]])</f>
        <v>2025</v>
      </c>
      <c r="R44" s="1">
        <v>1</v>
      </c>
      <c r="S44" s="1" t="s">
        <v>138</v>
      </c>
      <c r="T44" s="1" t="s">
        <v>138</v>
      </c>
      <c r="U44" s="1" t="s">
        <v>138</v>
      </c>
      <c r="V44" s="1" t="s">
        <v>138</v>
      </c>
      <c r="W44" s="1" t="s">
        <v>138</v>
      </c>
      <c r="X44" s="1" t="s">
        <v>138</v>
      </c>
      <c r="Y44" s="1" t="s">
        <v>138</v>
      </c>
      <c r="Z44" s="1" t="s">
        <v>138</v>
      </c>
      <c r="AA44" s="1">
        <v>35.08</v>
      </c>
      <c r="AB44" s="1">
        <v>33.86</v>
      </c>
      <c r="AC44" s="2" t="s">
        <v>968</v>
      </c>
      <c r="AD44" s="2" t="s">
        <v>954</v>
      </c>
      <c r="AE44" s="1">
        <f t="shared" si="1"/>
        <v>8</v>
      </c>
    </row>
    <row r="45" spans="1:31"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DAY(Tabla14[[#This Row],[Fecha de rev]])</f>
        <v>0</v>
      </c>
      <c r="P45" s="1">
        <f>MONTH(Tabla14[[#This Row],[Fecha de rev]])</f>
        <v>1</v>
      </c>
      <c r="Q45" s="1">
        <f>YEAR(Tabla14[[#This Row],[Fecha de rev]])</f>
        <v>1900</v>
      </c>
      <c r="AC45" s="1"/>
    </row>
    <row r="46" spans="1:31"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v>45934</v>
      </c>
      <c r="O46" s="1">
        <f>DAY(Tabla14[[#This Row],[Fecha de rev]])</f>
        <v>4</v>
      </c>
      <c r="P46" s="1">
        <f>MONTH(Tabla14[[#This Row],[Fecha de rev]])</f>
        <v>10</v>
      </c>
      <c r="Q46" s="1">
        <f>YEAR(Tabla14[[#This Row],[Fecha de rev]])</f>
        <v>2025</v>
      </c>
      <c r="R46" s="1">
        <v>1</v>
      </c>
      <c r="S46" s="1" t="s">
        <v>138</v>
      </c>
      <c r="T46" s="1" t="s">
        <v>138</v>
      </c>
      <c r="U46" s="1" t="s">
        <v>138</v>
      </c>
      <c r="V46" s="1" t="s">
        <v>138</v>
      </c>
      <c r="W46" s="1" t="s">
        <v>138</v>
      </c>
      <c r="X46" s="1" t="s">
        <v>138</v>
      </c>
      <c r="Y46" s="1" t="s">
        <v>138</v>
      </c>
      <c r="Z46" s="1" t="s">
        <v>138</v>
      </c>
      <c r="AA46" s="1">
        <v>36.409999999999997</v>
      </c>
      <c r="AB46" s="1">
        <v>37.729999999999997</v>
      </c>
      <c r="AC46" s="2" t="s">
        <v>968</v>
      </c>
      <c r="AD46" s="2" t="s">
        <v>954</v>
      </c>
      <c r="AE46" s="1">
        <f t="shared" si="1"/>
        <v>8</v>
      </c>
    </row>
    <row r="47" spans="1:31"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45933</v>
      </c>
      <c r="O47" s="1">
        <f>DAY(Tabla14[[#This Row],[Fecha de rev]])</f>
        <v>3</v>
      </c>
      <c r="P47" s="1">
        <f>MONTH(Tabla14[[#This Row],[Fecha de rev]])</f>
        <v>10</v>
      </c>
      <c r="Q47" s="1">
        <f>YEAR(Tabla14[[#This Row],[Fecha de rev]])</f>
        <v>2025</v>
      </c>
      <c r="R47" s="1">
        <v>1</v>
      </c>
      <c r="S47" s="1" t="s">
        <v>138</v>
      </c>
      <c r="T47" s="1" t="s">
        <v>138</v>
      </c>
      <c r="U47" s="1" t="s">
        <v>138</v>
      </c>
      <c r="V47" s="1" t="s">
        <v>138</v>
      </c>
      <c r="W47" s="1" t="s">
        <v>138</v>
      </c>
      <c r="X47" s="1" t="s">
        <v>138</v>
      </c>
      <c r="Y47" s="1" t="s">
        <v>138</v>
      </c>
      <c r="Z47" s="1" t="s">
        <v>138</v>
      </c>
      <c r="AA47" s="1">
        <v>27.35</v>
      </c>
      <c r="AB47" s="1">
        <v>28.55</v>
      </c>
      <c r="AC47" s="2" t="s">
        <v>968</v>
      </c>
      <c r="AD47" s="2" t="s">
        <v>954</v>
      </c>
      <c r="AE47" s="1">
        <f t="shared" si="1"/>
        <v>8</v>
      </c>
    </row>
    <row r="48" spans="1:31"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DAY(Tabla14[[#This Row],[Fecha de rev]])</f>
        <v>0</v>
      </c>
      <c r="P48" s="1">
        <f>MONTH(Tabla14[[#This Row],[Fecha de rev]])</f>
        <v>1</v>
      </c>
      <c r="Q48" s="1">
        <f>YEAR(Tabla14[[#This Row],[Fecha de rev]])</f>
        <v>1900</v>
      </c>
      <c r="AC48" s="1"/>
    </row>
    <row r="49" spans="1:31"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DAY(Tabla14[[#This Row],[Fecha de rev]])</f>
        <v>0</v>
      </c>
      <c r="P49" s="1">
        <f>MONTH(Tabla14[[#This Row],[Fecha de rev]])</f>
        <v>1</v>
      </c>
      <c r="Q49" s="1">
        <f>YEAR(Tabla14[[#This Row],[Fecha de rev]])</f>
        <v>1900</v>
      </c>
      <c r="AC49" s="1"/>
    </row>
    <row r="50" spans="1:31"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DAY(Tabla14[[#This Row],[Fecha de rev]])</f>
        <v>0</v>
      </c>
      <c r="P50" s="1">
        <f>MONTH(Tabla14[[#This Row],[Fecha de rev]])</f>
        <v>1</v>
      </c>
      <c r="Q50" s="1">
        <f>YEAR(Tabla14[[#This Row],[Fecha de rev]])</f>
        <v>1900</v>
      </c>
      <c r="AC50" s="1"/>
    </row>
    <row r="51" spans="1:31"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DAY(Tabla14[[#This Row],[Fecha de rev]])</f>
        <v>0</v>
      </c>
      <c r="P51" s="1">
        <f>MONTH(Tabla14[[#This Row],[Fecha de rev]])</f>
        <v>1</v>
      </c>
      <c r="Q51" s="1">
        <f>YEAR(Tabla14[[#This Row],[Fecha de rev]])</f>
        <v>1900</v>
      </c>
      <c r="AC51" s="1"/>
    </row>
    <row r="52" spans="1:31"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DAY(Tabla14[[#This Row],[Fecha de rev]])</f>
        <v>0</v>
      </c>
      <c r="P52" s="1">
        <f>MONTH(Tabla14[[#This Row],[Fecha de rev]])</f>
        <v>1</v>
      </c>
      <c r="Q52" s="1">
        <f>YEAR(Tabla14[[#This Row],[Fecha de rev]])</f>
        <v>1900</v>
      </c>
      <c r="AC52" s="1"/>
    </row>
    <row r="53" spans="1:31"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DAY(Tabla14[[#This Row],[Fecha de rev]])</f>
        <v>0</v>
      </c>
      <c r="P53" s="1">
        <f>MONTH(Tabla14[[#This Row],[Fecha de rev]])</f>
        <v>1</v>
      </c>
      <c r="Q53" s="1">
        <f>YEAR(Tabla14[[#This Row],[Fecha de rev]])</f>
        <v>1900</v>
      </c>
      <c r="AC53" s="1"/>
    </row>
    <row r="54" spans="1:31"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45931</v>
      </c>
      <c r="O54" s="1">
        <f>DAY(Tabla14[[#This Row],[Fecha de rev]])</f>
        <v>1</v>
      </c>
      <c r="P54" s="1">
        <f>MONTH(Tabla14[[#This Row],[Fecha de rev]])</f>
        <v>10</v>
      </c>
      <c r="Q54" s="1">
        <f>YEAR(Tabla14[[#This Row],[Fecha de rev]])</f>
        <v>2025</v>
      </c>
      <c r="R54" s="1">
        <v>1</v>
      </c>
      <c r="S54" s="1" t="s">
        <v>138</v>
      </c>
      <c r="T54" s="1" t="s">
        <v>138</v>
      </c>
      <c r="U54" s="1" t="s">
        <v>138</v>
      </c>
      <c r="V54" s="1" t="s">
        <v>138</v>
      </c>
      <c r="W54" s="1" t="s">
        <v>138</v>
      </c>
      <c r="X54" s="1" t="s">
        <v>138</v>
      </c>
      <c r="Y54" s="1" t="s">
        <v>138</v>
      </c>
      <c r="Z54" s="1" t="s">
        <v>138</v>
      </c>
      <c r="AA54" s="1">
        <v>68.239999999999995</v>
      </c>
      <c r="AB54" s="1">
        <v>61.19</v>
      </c>
      <c r="AC54" s="2" t="s">
        <v>968</v>
      </c>
      <c r="AD54" s="2" t="s">
        <v>954</v>
      </c>
      <c r="AE54" s="1">
        <f t="shared" si="1"/>
        <v>8</v>
      </c>
    </row>
    <row r="55" spans="1:31"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v>45933</v>
      </c>
      <c r="O55" s="1">
        <f>DAY(Tabla14[[#This Row],[Fecha de rev]])</f>
        <v>3</v>
      </c>
      <c r="P55" s="1">
        <f>MONTH(Tabla14[[#This Row],[Fecha de rev]])</f>
        <v>10</v>
      </c>
      <c r="Q55" s="1">
        <f>YEAR(Tabla14[[#This Row],[Fecha de rev]])</f>
        <v>2025</v>
      </c>
      <c r="R55" s="1">
        <v>1</v>
      </c>
      <c r="S55" s="1" t="s">
        <v>138</v>
      </c>
      <c r="T55" s="1" t="s">
        <v>138</v>
      </c>
      <c r="U55" s="1" t="s">
        <v>138</v>
      </c>
      <c r="V55" s="1" t="s">
        <v>138</v>
      </c>
      <c r="W55" s="1" t="s">
        <v>138</v>
      </c>
      <c r="X55" s="1" t="s">
        <v>138</v>
      </c>
      <c r="Y55" s="1" t="s">
        <v>138</v>
      </c>
      <c r="Z55" s="1" t="s">
        <v>138</v>
      </c>
      <c r="AA55" s="1">
        <v>51.05</v>
      </c>
      <c r="AB55" s="1">
        <v>60.61</v>
      </c>
      <c r="AC55" s="2" t="s">
        <v>968</v>
      </c>
      <c r="AD55" s="2" t="s">
        <v>954</v>
      </c>
      <c r="AE55" s="1">
        <f t="shared" si="1"/>
        <v>8</v>
      </c>
    </row>
    <row r="56" spans="1:31"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DAY(Tabla14[[#This Row],[Fecha de rev]])</f>
        <v>0</v>
      </c>
      <c r="P56" s="1">
        <f>MONTH(Tabla14[[#This Row],[Fecha de rev]])</f>
        <v>1</v>
      </c>
      <c r="Q56" s="1">
        <f>YEAR(Tabla14[[#This Row],[Fecha de rev]])</f>
        <v>1900</v>
      </c>
      <c r="AC56" s="1"/>
    </row>
    <row r="57" spans="1:31"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45934</v>
      </c>
      <c r="O57" s="1">
        <f>DAY(Tabla14[[#This Row],[Fecha de rev]])</f>
        <v>4</v>
      </c>
      <c r="P57" s="1">
        <f>MONTH(Tabla14[[#This Row],[Fecha de rev]])</f>
        <v>10</v>
      </c>
      <c r="Q57" s="1">
        <f>YEAR(Tabla14[[#This Row],[Fecha de rev]])</f>
        <v>2025</v>
      </c>
      <c r="R57" s="1">
        <v>1</v>
      </c>
      <c r="S57" s="1" t="s">
        <v>138</v>
      </c>
      <c r="T57" s="1" t="s">
        <v>138</v>
      </c>
      <c r="U57" s="1" t="s">
        <v>138</v>
      </c>
      <c r="V57" s="1" t="s">
        <v>138</v>
      </c>
      <c r="W57" s="1" t="s">
        <v>138</v>
      </c>
      <c r="X57" s="1" t="s">
        <v>138</v>
      </c>
      <c r="Y57" s="1" t="s">
        <v>138</v>
      </c>
      <c r="Z57" s="1" t="s">
        <v>138</v>
      </c>
      <c r="AA57" s="1">
        <v>82.53</v>
      </c>
      <c r="AB57" s="1">
        <v>61.55</v>
      </c>
      <c r="AC57" s="2" t="s">
        <v>968</v>
      </c>
      <c r="AD57" s="2" t="s">
        <v>954</v>
      </c>
      <c r="AE57" s="1">
        <f t="shared" si="1"/>
        <v>8</v>
      </c>
    </row>
    <row r="58" spans="1:31"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DAY(Tabla14[[#This Row],[Fecha de rev]])</f>
        <v>0</v>
      </c>
      <c r="P58" s="1">
        <f>MONTH(Tabla14[[#This Row],[Fecha de rev]])</f>
        <v>1</v>
      </c>
      <c r="Q58" s="1">
        <f>YEAR(Tabla14[[#This Row],[Fecha de rev]])</f>
        <v>1900</v>
      </c>
      <c r="AC58" s="1"/>
    </row>
    <row r="59" spans="1:31"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DAY(Tabla14[[#This Row],[Fecha de rev]])</f>
        <v>0</v>
      </c>
      <c r="P59" s="1">
        <f>MONTH(Tabla14[[#This Row],[Fecha de rev]])</f>
        <v>1</v>
      </c>
      <c r="Q59" s="1">
        <f>YEAR(Tabla14[[#This Row],[Fecha de rev]])</f>
        <v>1900</v>
      </c>
      <c r="AC59" s="1"/>
    </row>
    <row r="60" spans="1:31"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DAY(Tabla14[[#This Row],[Fecha de rev]])</f>
        <v>0</v>
      </c>
      <c r="P60" s="1">
        <f>MONTH(Tabla14[[#This Row],[Fecha de rev]])</f>
        <v>1</v>
      </c>
      <c r="Q60" s="1">
        <f>YEAR(Tabla14[[#This Row],[Fecha de rev]])</f>
        <v>1900</v>
      </c>
      <c r="AC60" s="1"/>
    </row>
    <row r="61" spans="1:31"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45929</v>
      </c>
      <c r="O61" s="1">
        <f>DAY(Tabla14[[#This Row],[Fecha de rev]])</f>
        <v>29</v>
      </c>
      <c r="P61" s="1">
        <f>MONTH(Tabla14[[#This Row],[Fecha de rev]])</f>
        <v>9</v>
      </c>
      <c r="Q61" s="1">
        <f>YEAR(Tabla14[[#This Row],[Fecha de rev]])</f>
        <v>2025</v>
      </c>
      <c r="R61" s="1">
        <v>1</v>
      </c>
      <c r="S61" s="1" t="s">
        <v>138</v>
      </c>
      <c r="T61" s="1" t="s">
        <v>138</v>
      </c>
      <c r="U61" s="1" t="s">
        <v>138</v>
      </c>
      <c r="V61" s="1" t="s">
        <v>138</v>
      </c>
      <c r="W61" s="1" t="s">
        <v>138</v>
      </c>
      <c r="X61" s="1" t="s">
        <v>138</v>
      </c>
      <c r="Y61" s="1" t="s">
        <v>138</v>
      </c>
      <c r="Z61" s="1" t="s">
        <v>138</v>
      </c>
      <c r="AA61" s="1">
        <v>42.42</v>
      </c>
      <c r="AB61" s="1">
        <v>40.68</v>
      </c>
      <c r="AC61" s="2" t="s">
        <v>968</v>
      </c>
      <c r="AD61" s="2" t="s">
        <v>954</v>
      </c>
      <c r="AE61" s="1">
        <f t="shared" si="1"/>
        <v>8</v>
      </c>
    </row>
    <row r="62" spans="1:31"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45934</v>
      </c>
      <c r="O62" s="1">
        <f>DAY(Tabla14[[#This Row],[Fecha de rev]])</f>
        <v>4</v>
      </c>
      <c r="P62" s="1">
        <f>MONTH(Tabla14[[#This Row],[Fecha de rev]])</f>
        <v>10</v>
      </c>
      <c r="Q62" s="1">
        <f>YEAR(Tabla14[[#This Row],[Fecha de rev]])</f>
        <v>2025</v>
      </c>
      <c r="R62" s="1">
        <v>1</v>
      </c>
      <c r="S62" s="1" t="s">
        <v>934</v>
      </c>
      <c r="T62" s="1" t="s">
        <v>138</v>
      </c>
      <c r="U62" s="1" t="s">
        <v>138</v>
      </c>
      <c r="V62" s="1" t="s">
        <v>138</v>
      </c>
      <c r="W62" s="1" t="s">
        <v>138</v>
      </c>
      <c r="X62" s="1" t="s">
        <v>934</v>
      </c>
      <c r="Y62" s="1" t="s">
        <v>934</v>
      </c>
      <c r="Z62" s="1" t="s">
        <v>138</v>
      </c>
      <c r="AA62" s="1">
        <v>35.03</v>
      </c>
      <c r="AB62" s="1">
        <v>30.96</v>
      </c>
      <c r="AC62" s="2" t="s">
        <v>947</v>
      </c>
      <c r="AD62" s="2" t="s">
        <v>954</v>
      </c>
      <c r="AE62" s="1">
        <f t="shared" si="1"/>
        <v>5</v>
      </c>
    </row>
    <row r="63" spans="1:31"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DAY(Tabla14[[#This Row],[Fecha de rev]])</f>
        <v>0</v>
      </c>
      <c r="P63" s="1">
        <f>MONTH(Tabla14[[#This Row],[Fecha de rev]])</f>
        <v>1</v>
      </c>
      <c r="Q63" s="1">
        <f>YEAR(Tabla14[[#This Row],[Fecha de rev]])</f>
        <v>1900</v>
      </c>
      <c r="AC63" s="1"/>
    </row>
    <row r="64" spans="1:31"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v>45931</v>
      </c>
      <c r="O64" s="1">
        <f>DAY(Tabla14[[#This Row],[Fecha de rev]])</f>
        <v>1</v>
      </c>
      <c r="P64" s="1">
        <f>MONTH(Tabla14[[#This Row],[Fecha de rev]])</f>
        <v>10</v>
      </c>
      <c r="Q64" s="1">
        <f>YEAR(Tabla14[[#This Row],[Fecha de rev]])</f>
        <v>2025</v>
      </c>
      <c r="R64" s="1">
        <v>1</v>
      </c>
      <c r="S64" s="1" t="s">
        <v>138</v>
      </c>
      <c r="T64" s="1" t="s">
        <v>138</v>
      </c>
      <c r="U64" s="1" t="s">
        <v>138</v>
      </c>
      <c r="V64" s="1" t="s">
        <v>138</v>
      </c>
      <c r="W64" s="1" t="s">
        <v>138</v>
      </c>
      <c r="X64" s="1" t="s">
        <v>138</v>
      </c>
      <c r="Y64" s="1" t="s">
        <v>138</v>
      </c>
      <c r="Z64" s="1" t="s">
        <v>138</v>
      </c>
      <c r="AA64" s="1">
        <v>15.65</v>
      </c>
      <c r="AB64" s="1">
        <v>29.47</v>
      </c>
      <c r="AC64" s="2" t="s">
        <v>968</v>
      </c>
      <c r="AD64" s="2" t="s">
        <v>954</v>
      </c>
      <c r="AE64" s="1">
        <f t="shared" si="1"/>
        <v>8</v>
      </c>
    </row>
    <row r="65" spans="1:31"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v>45933</v>
      </c>
      <c r="O65" s="1">
        <f>DAY(Tabla14[[#This Row],[Fecha de rev]])</f>
        <v>3</v>
      </c>
      <c r="P65" s="1">
        <f>MONTH(Tabla14[[#This Row],[Fecha de rev]])</f>
        <v>10</v>
      </c>
      <c r="Q65" s="1">
        <f>YEAR(Tabla14[[#This Row],[Fecha de rev]])</f>
        <v>2025</v>
      </c>
      <c r="R65" s="1">
        <v>1</v>
      </c>
      <c r="S65" s="1" t="s">
        <v>138</v>
      </c>
      <c r="T65" s="1" t="s">
        <v>138</v>
      </c>
      <c r="U65" s="1" t="s">
        <v>138</v>
      </c>
      <c r="V65" s="1" t="s">
        <v>138</v>
      </c>
      <c r="W65" s="1" t="s">
        <v>138</v>
      </c>
      <c r="X65" s="1" t="s">
        <v>138</v>
      </c>
      <c r="Y65" s="1" t="s">
        <v>138</v>
      </c>
      <c r="Z65" s="1" t="s">
        <v>138</v>
      </c>
      <c r="AA65" s="1">
        <v>60.26</v>
      </c>
      <c r="AB65" s="1">
        <v>12.22</v>
      </c>
      <c r="AC65" s="2" t="s">
        <v>968</v>
      </c>
      <c r="AD65" s="2" t="s">
        <v>954</v>
      </c>
      <c r="AE65" s="1">
        <f t="shared" si="1"/>
        <v>8</v>
      </c>
    </row>
    <row r="66" spans="1:31"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45934</v>
      </c>
      <c r="O66" s="1">
        <f>DAY(Tabla14[[#This Row],[Fecha de rev]])</f>
        <v>4</v>
      </c>
      <c r="P66" s="1">
        <f>MONTH(Tabla14[[#This Row],[Fecha de rev]])</f>
        <v>10</v>
      </c>
      <c r="Q66" s="1">
        <f>YEAR(Tabla14[[#This Row],[Fecha de rev]])</f>
        <v>2025</v>
      </c>
      <c r="R66" s="1">
        <v>1</v>
      </c>
      <c r="S66" s="1" t="s">
        <v>138</v>
      </c>
      <c r="T66" s="1" t="s">
        <v>138</v>
      </c>
      <c r="U66" s="1" t="s">
        <v>138</v>
      </c>
      <c r="V66" s="1" t="s">
        <v>138</v>
      </c>
      <c r="W66" s="1" t="s">
        <v>138</v>
      </c>
      <c r="X66" s="1" t="s">
        <v>138</v>
      </c>
      <c r="Y66" s="1" t="s">
        <v>138</v>
      </c>
      <c r="Z66" s="1" t="s">
        <v>138</v>
      </c>
      <c r="AA66" s="1">
        <v>18.78</v>
      </c>
      <c r="AB66" s="1">
        <v>32.270000000000003</v>
      </c>
      <c r="AC66" s="2" t="s">
        <v>968</v>
      </c>
      <c r="AD66" s="2" t="s">
        <v>954</v>
      </c>
      <c r="AE66" s="1">
        <f t="shared" si="1"/>
        <v>8</v>
      </c>
    </row>
    <row r="67" spans="1:31"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v>45940</v>
      </c>
      <c r="O67" s="1">
        <f>DAY(Tabla14[[#This Row],[Fecha de rev]])</f>
        <v>10</v>
      </c>
      <c r="P67" s="1">
        <f>MONTH(Tabla14[[#This Row],[Fecha de rev]])</f>
        <v>10</v>
      </c>
      <c r="Q67" s="1">
        <f>YEAR(Tabla14[[#This Row],[Fecha de rev]])</f>
        <v>2025</v>
      </c>
      <c r="R67" s="1">
        <v>1</v>
      </c>
      <c r="S67" s="1" t="s">
        <v>138</v>
      </c>
      <c r="T67" s="1" t="s">
        <v>138</v>
      </c>
      <c r="U67" s="1" t="s">
        <v>138</v>
      </c>
      <c r="V67" s="1" t="s">
        <v>138</v>
      </c>
      <c r="W67" s="1" t="s">
        <v>138</v>
      </c>
      <c r="X67" s="1" t="s">
        <v>138</v>
      </c>
      <c r="Y67" s="1" t="s">
        <v>138</v>
      </c>
      <c r="Z67" s="1" t="s">
        <v>138</v>
      </c>
      <c r="AA67" s="1">
        <v>35.909999999999997</v>
      </c>
      <c r="AB67" s="1">
        <v>8.89</v>
      </c>
      <c r="AC67" s="2" t="s">
        <v>968</v>
      </c>
      <c r="AD67" s="2" t="s">
        <v>957</v>
      </c>
      <c r="AE67" s="1">
        <f t="shared" ref="AE67:AE130" si="3">COUNTIF(S67:Z67, "si")</f>
        <v>8</v>
      </c>
    </row>
    <row r="68" spans="1:31"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45929</v>
      </c>
      <c r="O68" s="1">
        <f>DAY(Tabla14[[#This Row],[Fecha de rev]])</f>
        <v>29</v>
      </c>
      <c r="P68" s="1">
        <f>MONTH(Tabla14[[#This Row],[Fecha de rev]])</f>
        <v>9</v>
      </c>
      <c r="Q68" s="1">
        <f>YEAR(Tabla14[[#This Row],[Fecha de rev]])</f>
        <v>2025</v>
      </c>
      <c r="R68" s="1">
        <v>1</v>
      </c>
      <c r="S68" s="1" t="s">
        <v>138</v>
      </c>
      <c r="T68" s="1" t="s">
        <v>138</v>
      </c>
      <c r="U68" s="1" t="s">
        <v>138</v>
      </c>
      <c r="V68" s="1" t="s">
        <v>138</v>
      </c>
      <c r="W68" s="1" t="s">
        <v>138</v>
      </c>
      <c r="X68" s="1" t="s">
        <v>138</v>
      </c>
      <c r="Y68" s="1" t="s">
        <v>138</v>
      </c>
      <c r="Z68" s="1" t="s">
        <v>138</v>
      </c>
      <c r="AA68" s="1">
        <v>23.36</v>
      </c>
      <c r="AB68" s="1">
        <v>32.07</v>
      </c>
      <c r="AC68" s="2" t="s">
        <v>968</v>
      </c>
      <c r="AD68" s="2" t="s">
        <v>954</v>
      </c>
      <c r="AE68" s="1">
        <f t="shared" si="3"/>
        <v>8</v>
      </c>
    </row>
    <row r="69" spans="1:31"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45930</v>
      </c>
      <c r="O69" s="1">
        <f>DAY(Tabla14[[#This Row],[Fecha de rev]])</f>
        <v>30</v>
      </c>
      <c r="P69" s="1">
        <f>MONTH(Tabla14[[#This Row],[Fecha de rev]])</f>
        <v>9</v>
      </c>
      <c r="Q69" s="1">
        <f>YEAR(Tabla14[[#This Row],[Fecha de rev]])</f>
        <v>2025</v>
      </c>
      <c r="R69" s="1">
        <v>1</v>
      </c>
      <c r="S69" s="1" t="s">
        <v>138</v>
      </c>
      <c r="T69" s="1" t="s">
        <v>138</v>
      </c>
      <c r="U69" s="1" t="s">
        <v>138</v>
      </c>
      <c r="V69" s="1" t="s">
        <v>138</v>
      </c>
      <c r="W69" s="1" t="s">
        <v>138</v>
      </c>
      <c r="X69" s="1" t="s">
        <v>138</v>
      </c>
      <c r="Y69" s="1" t="s">
        <v>138</v>
      </c>
      <c r="Z69" s="1" t="s">
        <v>138</v>
      </c>
      <c r="AA69" s="1">
        <v>66.3</v>
      </c>
      <c r="AB69" s="1">
        <v>22.12</v>
      </c>
      <c r="AC69" s="2" t="s">
        <v>968</v>
      </c>
      <c r="AD69" s="2" t="s">
        <v>954</v>
      </c>
      <c r="AE69" s="1">
        <f t="shared" si="3"/>
        <v>8</v>
      </c>
    </row>
    <row r="70" spans="1:31"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DAY(Tabla14[[#This Row],[Fecha de rev]])</f>
        <v>0</v>
      </c>
      <c r="P70" s="1">
        <f>MONTH(Tabla14[[#This Row],[Fecha de rev]])</f>
        <v>1</v>
      </c>
      <c r="Q70" s="1">
        <f>YEAR(Tabla14[[#This Row],[Fecha de rev]])</f>
        <v>1900</v>
      </c>
      <c r="AC70" s="1"/>
    </row>
    <row r="71" spans="1:31"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45930</v>
      </c>
      <c r="O71" s="1">
        <f>DAY(Tabla14[[#This Row],[Fecha de rev]])</f>
        <v>30</v>
      </c>
      <c r="P71" s="1">
        <f>MONTH(Tabla14[[#This Row],[Fecha de rev]])</f>
        <v>9</v>
      </c>
      <c r="Q71" s="1">
        <f>YEAR(Tabla14[[#This Row],[Fecha de rev]])</f>
        <v>2025</v>
      </c>
      <c r="R71" s="1">
        <v>1</v>
      </c>
      <c r="S71" s="1" t="s">
        <v>138</v>
      </c>
      <c r="T71" s="1" t="s">
        <v>138</v>
      </c>
      <c r="U71" s="1" t="s">
        <v>138</v>
      </c>
      <c r="V71" s="1" t="s">
        <v>138</v>
      </c>
      <c r="W71" s="1" t="s">
        <v>138</v>
      </c>
      <c r="X71" s="1" t="s">
        <v>138</v>
      </c>
      <c r="Y71" s="1" t="s">
        <v>138</v>
      </c>
      <c r="Z71" s="1" t="s">
        <v>934</v>
      </c>
      <c r="AA71" s="1">
        <v>0</v>
      </c>
      <c r="AB71" s="1">
        <v>0</v>
      </c>
      <c r="AC71" s="2" t="s">
        <v>935</v>
      </c>
      <c r="AD71" s="2" t="s">
        <v>957</v>
      </c>
      <c r="AE71" s="1">
        <f t="shared" si="3"/>
        <v>7</v>
      </c>
    </row>
    <row r="72" spans="1:31"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45930</v>
      </c>
      <c r="O72" s="1">
        <f>DAY(Tabla14[[#This Row],[Fecha de rev]])</f>
        <v>30</v>
      </c>
      <c r="P72" s="1">
        <f>MONTH(Tabla14[[#This Row],[Fecha de rev]])</f>
        <v>9</v>
      </c>
      <c r="Q72" s="1">
        <f>YEAR(Tabla14[[#This Row],[Fecha de rev]])</f>
        <v>2025</v>
      </c>
      <c r="R72" s="1">
        <v>1</v>
      </c>
      <c r="S72" s="1" t="s">
        <v>138</v>
      </c>
      <c r="T72" s="1" t="s">
        <v>138</v>
      </c>
      <c r="U72" s="1" t="s">
        <v>138</v>
      </c>
      <c r="V72" s="1" t="s">
        <v>138</v>
      </c>
      <c r="W72" s="1" t="s">
        <v>138</v>
      </c>
      <c r="X72" s="1" t="s">
        <v>138</v>
      </c>
      <c r="Y72" s="1" t="s">
        <v>138</v>
      </c>
      <c r="Z72" s="1" t="s">
        <v>138</v>
      </c>
      <c r="AA72" s="1">
        <v>100.28</v>
      </c>
      <c r="AB72" s="1">
        <v>65.040000000000006</v>
      </c>
      <c r="AC72" s="2" t="s">
        <v>968</v>
      </c>
      <c r="AD72" s="2" t="s">
        <v>954</v>
      </c>
      <c r="AE72" s="1">
        <f t="shared" si="3"/>
        <v>8</v>
      </c>
    </row>
    <row r="73" spans="1:31"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45931</v>
      </c>
      <c r="O73" s="1">
        <f>DAY(Tabla14[[#This Row],[Fecha de rev]])</f>
        <v>1</v>
      </c>
      <c r="P73" s="1">
        <f>MONTH(Tabla14[[#This Row],[Fecha de rev]])</f>
        <v>10</v>
      </c>
      <c r="Q73" s="1">
        <f>YEAR(Tabla14[[#This Row],[Fecha de rev]])</f>
        <v>2025</v>
      </c>
      <c r="R73" s="1">
        <v>1</v>
      </c>
      <c r="S73" s="1" t="s">
        <v>138</v>
      </c>
      <c r="T73" s="1" t="s">
        <v>138</v>
      </c>
      <c r="U73" s="1" t="s">
        <v>138</v>
      </c>
      <c r="V73" s="1" t="s">
        <v>138</v>
      </c>
      <c r="W73" s="1" t="s">
        <v>138</v>
      </c>
      <c r="X73" s="1" t="s">
        <v>138</v>
      </c>
      <c r="Y73" s="1" t="s">
        <v>138</v>
      </c>
      <c r="Z73" s="1" t="s">
        <v>138</v>
      </c>
      <c r="AA73" s="1">
        <v>74.22</v>
      </c>
      <c r="AB73" s="1">
        <v>79.010000000000005</v>
      </c>
      <c r="AC73" s="2" t="s">
        <v>968</v>
      </c>
      <c r="AD73" s="2" t="s">
        <v>954</v>
      </c>
      <c r="AE73" s="1">
        <f t="shared" si="3"/>
        <v>8</v>
      </c>
    </row>
    <row r="74" spans="1:31"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DAY(Tabla14[[#This Row],[Fecha de rev]])</f>
        <v>0</v>
      </c>
      <c r="P74" s="1">
        <f>MONTH(Tabla14[[#This Row],[Fecha de rev]])</f>
        <v>1</v>
      </c>
      <c r="Q74" s="1">
        <f>YEAR(Tabla14[[#This Row],[Fecha de rev]])</f>
        <v>1900</v>
      </c>
      <c r="AC74" s="1"/>
    </row>
    <row r="75" spans="1:31"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45929</v>
      </c>
      <c r="O75" s="1">
        <f>DAY(Tabla14[[#This Row],[Fecha de rev]])</f>
        <v>29</v>
      </c>
      <c r="P75" s="1">
        <f>MONTH(Tabla14[[#This Row],[Fecha de rev]])</f>
        <v>9</v>
      </c>
      <c r="Q75" s="1">
        <f>YEAR(Tabla14[[#This Row],[Fecha de rev]])</f>
        <v>2025</v>
      </c>
      <c r="R75" s="1">
        <v>1</v>
      </c>
      <c r="S75" s="1" t="s">
        <v>138</v>
      </c>
      <c r="T75" s="1" t="s">
        <v>138</v>
      </c>
      <c r="U75" s="1" t="s">
        <v>138</v>
      </c>
      <c r="V75" s="1" t="s">
        <v>138</v>
      </c>
      <c r="W75" s="1" t="s">
        <v>138</v>
      </c>
      <c r="X75" s="1" t="s">
        <v>138</v>
      </c>
      <c r="Y75" s="1" t="s">
        <v>138</v>
      </c>
      <c r="Z75" s="1" t="s">
        <v>138</v>
      </c>
      <c r="AA75" s="1">
        <v>65.959999999999994</v>
      </c>
      <c r="AB75" s="1">
        <v>83.7</v>
      </c>
      <c r="AC75" s="2" t="s">
        <v>968</v>
      </c>
      <c r="AD75" s="2" t="s">
        <v>954</v>
      </c>
      <c r="AE75" s="1">
        <f t="shared" si="3"/>
        <v>8</v>
      </c>
    </row>
    <row r="76" spans="1:31"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45930</v>
      </c>
      <c r="O76" s="1">
        <f>DAY(Tabla14[[#This Row],[Fecha de rev]])</f>
        <v>30</v>
      </c>
      <c r="P76" s="1">
        <f>MONTH(Tabla14[[#This Row],[Fecha de rev]])</f>
        <v>9</v>
      </c>
      <c r="Q76" s="1">
        <f>YEAR(Tabla14[[#This Row],[Fecha de rev]])</f>
        <v>2025</v>
      </c>
      <c r="R76" s="1">
        <v>1</v>
      </c>
      <c r="S76" s="1" t="s">
        <v>138</v>
      </c>
      <c r="T76" s="1" t="s">
        <v>138</v>
      </c>
      <c r="U76" s="1" t="s">
        <v>138</v>
      </c>
      <c r="V76" s="1" t="s">
        <v>138</v>
      </c>
      <c r="W76" s="1" t="s">
        <v>138</v>
      </c>
      <c r="X76" s="1" t="s">
        <v>138</v>
      </c>
      <c r="Y76" s="1" t="s">
        <v>138</v>
      </c>
      <c r="Z76" s="1" t="s">
        <v>138</v>
      </c>
      <c r="AA76" s="1">
        <v>19.670000000000002</v>
      </c>
      <c r="AB76" s="1">
        <v>38.380000000000003</v>
      </c>
      <c r="AC76" s="2" t="s">
        <v>968</v>
      </c>
      <c r="AD76" s="2" t="s">
        <v>954</v>
      </c>
      <c r="AE76" s="1">
        <f t="shared" si="3"/>
        <v>8</v>
      </c>
    </row>
    <row r="77" spans="1:31"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45931</v>
      </c>
      <c r="O77" s="1">
        <f>DAY(Tabla14[[#This Row],[Fecha de rev]])</f>
        <v>1</v>
      </c>
      <c r="P77" s="1">
        <f>MONTH(Tabla14[[#This Row],[Fecha de rev]])</f>
        <v>10</v>
      </c>
      <c r="Q77" s="1">
        <f>YEAR(Tabla14[[#This Row],[Fecha de rev]])</f>
        <v>2025</v>
      </c>
      <c r="R77" s="1">
        <v>1</v>
      </c>
      <c r="S77" s="1" t="s">
        <v>138</v>
      </c>
      <c r="T77" s="1" t="s">
        <v>138</v>
      </c>
      <c r="U77" s="1" t="s">
        <v>138</v>
      </c>
      <c r="V77" s="1" t="s">
        <v>934</v>
      </c>
      <c r="W77" s="1" t="s">
        <v>138</v>
      </c>
      <c r="X77" s="1" t="s">
        <v>138</v>
      </c>
      <c r="Y77" s="1" t="s">
        <v>138</v>
      </c>
      <c r="Z77" s="1" t="s">
        <v>138</v>
      </c>
      <c r="AA77" s="1">
        <v>43.63</v>
      </c>
      <c r="AB77" s="1">
        <v>16.91</v>
      </c>
      <c r="AC77" s="2" t="s">
        <v>963</v>
      </c>
      <c r="AD77" s="2" t="s">
        <v>954</v>
      </c>
      <c r="AE77" s="1">
        <f t="shared" si="3"/>
        <v>7</v>
      </c>
    </row>
    <row r="78" spans="1:31"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DAY(Tabla14[[#This Row],[Fecha de rev]])</f>
        <v>0</v>
      </c>
      <c r="P78" s="1">
        <f>MONTH(Tabla14[[#This Row],[Fecha de rev]])</f>
        <v>1</v>
      </c>
      <c r="Q78" s="1">
        <f>YEAR(Tabla14[[#This Row],[Fecha de rev]])</f>
        <v>1900</v>
      </c>
      <c r="AC78" s="1"/>
    </row>
    <row r="79" spans="1:31"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45930</v>
      </c>
      <c r="O79" s="1">
        <f>DAY(Tabla14[[#This Row],[Fecha de rev]])</f>
        <v>30</v>
      </c>
      <c r="P79" s="1">
        <f>MONTH(Tabla14[[#This Row],[Fecha de rev]])</f>
        <v>9</v>
      </c>
      <c r="Q79" s="1">
        <f>YEAR(Tabla14[[#This Row],[Fecha de rev]])</f>
        <v>2025</v>
      </c>
      <c r="R79" s="1">
        <v>1</v>
      </c>
      <c r="S79" s="1" t="s">
        <v>138</v>
      </c>
      <c r="T79" s="1" t="s">
        <v>138</v>
      </c>
      <c r="U79" s="1" t="s">
        <v>138</v>
      </c>
      <c r="V79" s="1" t="s">
        <v>138</v>
      </c>
      <c r="W79" s="1" t="s">
        <v>138</v>
      </c>
      <c r="X79" s="1" t="s">
        <v>138</v>
      </c>
      <c r="Y79" s="1" t="s">
        <v>138</v>
      </c>
      <c r="Z79" s="1" t="s">
        <v>934</v>
      </c>
      <c r="AA79" s="1">
        <v>11.03</v>
      </c>
      <c r="AB79" s="1">
        <v>33.51</v>
      </c>
      <c r="AC79" s="2" t="s">
        <v>970</v>
      </c>
      <c r="AD79" s="2" t="s">
        <v>954</v>
      </c>
      <c r="AE79" s="1">
        <f t="shared" si="3"/>
        <v>7</v>
      </c>
    </row>
    <row r="80" spans="1:31"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45930</v>
      </c>
      <c r="O80" s="1">
        <f>DAY(Tabla14[[#This Row],[Fecha de rev]])</f>
        <v>30</v>
      </c>
      <c r="P80" s="1">
        <f>MONTH(Tabla14[[#This Row],[Fecha de rev]])</f>
        <v>9</v>
      </c>
      <c r="Q80" s="1">
        <f>YEAR(Tabla14[[#This Row],[Fecha de rev]])</f>
        <v>2025</v>
      </c>
      <c r="R80" s="1">
        <v>1</v>
      </c>
      <c r="S80" s="1" t="s">
        <v>138</v>
      </c>
      <c r="T80" s="1" t="s">
        <v>138</v>
      </c>
      <c r="U80" s="1" t="s">
        <v>138</v>
      </c>
      <c r="V80" s="1" t="s">
        <v>138</v>
      </c>
      <c r="W80" s="1" t="s">
        <v>138</v>
      </c>
      <c r="X80" s="1" t="s">
        <v>138</v>
      </c>
      <c r="Y80" s="1" t="s">
        <v>138</v>
      </c>
      <c r="Z80" s="1" t="s">
        <v>138</v>
      </c>
      <c r="AA80" s="1">
        <v>14.84</v>
      </c>
      <c r="AB80" s="1">
        <v>36.17</v>
      </c>
      <c r="AC80" s="2" t="s">
        <v>968</v>
      </c>
      <c r="AD80" s="2" t="s">
        <v>954</v>
      </c>
      <c r="AE80" s="1">
        <f t="shared" si="3"/>
        <v>8</v>
      </c>
    </row>
    <row r="81" spans="1:31"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45930</v>
      </c>
      <c r="O81" s="1">
        <f>DAY(Tabla14[[#This Row],[Fecha de rev]])</f>
        <v>30</v>
      </c>
      <c r="P81" s="1">
        <f>MONTH(Tabla14[[#This Row],[Fecha de rev]])</f>
        <v>9</v>
      </c>
      <c r="Q81" s="1">
        <f>YEAR(Tabla14[[#This Row],[Fecha de rev]])</f>
        <v>2025</v>
      </c>
      <c r="R81" s="1">
        <v>1</v>
      </c>
      <c r="S81" s="1" t="s">
        <v>138</v>
      </c>
      <c r="T81" s="1" t="s">
        <v>138</v>
      </c>
      <c r="U81" s="1" t="s">
        <v>138</v>
      </c>
      <c r="V81" s="1" t="s">
        <v>138</v>
      </c>
      <c r="W81" s="1" t="s">
        <v>138</v>
      </c>
      <c r="X81" s="1" t="s">
        <v>138</v>
      </c>
      <c r="Y81" s="1" t="s">
        <v>138</v>
      </c>
      <c r="Z81" s="1" t="s">
        <v>138</v>
      </c>
      <c r="AA81" s="1">
        <v>46.21</v>
      </c>
      <c r="AB81" s="1">
        <v>40.369999999999997</v>
      </c>
      <c r="AC81" s="2" t="s">
        <v>968</v>
      </c>
      <c r="AD81" s="2" t="s">
        <v>954</v>
      </c>
      <c r="AE81" s="1">
        <f t="shared" si="3"/>
        <v>8</v>
      </c>
    </row>
    <row r="82" spans="1:31"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45931</v>
      </c>
      <c r="O82" s="1">
        <f>DAY(Tabla14[[#This Row],[Fecha de rev]])</f>
        <v>1</v>
      </c>
      <c r="P82" s="1">
        <f>MONTH(Tabla14[[#This Row],[Fecha de rev]])</f>
        <v>10</v>
      </c>
      <c r="Q82" s="1">
        <f>YEAR(Tabla14[[#This Row],[Fecha de rev]])</f>
        <v>2025</v>
      </c>
      <c r="R82" s="1">
        <v>1</v>
      </c>
      <c r="S82" s="1" t="s">
        <v>138</v>
      </c>
      <c r="T82" s="1" t="s">
        <v>138</v>
      </c>
      <c r="U82" s="1" t="s">
        <v>138</v>
      </c>
      <c r="V82" s="1" t="s">
        <v>138</v>
      </c>
      <c r="W82" s="1" t="s">
        <v>138</v>
      </c>
      <c r="X82" s="1" t="s">
        <v>138</v>
      </c>
      <c r="Y82" s="1" t="s">
        <v>138</v>
      </c>
      <c r="Z82" s="1" t="s">
        <v>138</v>
      </c>
      <c r="AA82" s="1">
        <v>55.76</v>
      </c>
      <c r="AB82" s="1">
        <v>43.01</v>
      </c>
      <c r="AC82" s="2" t="s">
        <v>968</v>
      </c>
      <c r="AD82" s="2" t="s">
        <v>954</v>
      </c>
      <c r="AE82" s="1">
        <f t="shared" si="3"/>
        <v>8</v>
      </c>
    </row>
    <row r="83" spans="1:31"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DAY(Tabla14[[#This Row],[Fecha de rev]])</f>
        <v>0</v>
      </c>
      <c r="P83" s="1">
        <f>MONTH(Tabla14[[#This Row],[Fecha de rev]])</f>
        <v>1</v>
      </c>
      <c r="Q83" s="1">
        <f>YEAR(Tabla14[[#This Row],[Fecha de rev]])</f>
        <v>1900</v>
      </c>
      <c r="AC83" s="1"/>
    </row>
    <row r="84" spans="1:31"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DAY(Tabla14[[#This Row],[Fecha de rev]])</f>
        <v>0</v>
      </c>
      <c r="P84" s="1">
        <f>MONTH(Tabla14[[#This Row],[Fecha de rev]])</f>
        <v>1</v>
      </c>
      <c r="Q84" s="1">
        <f>YEAR(Tabla14[[#This Row],[Fecha de rev]])</f>
        <v>1900</v>
      </c>
      <c r="AC84" s="1"/>
    </row>
    <row r="85" spans="1:31"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45930</v>
      </c>
      <c r="O85" s="1">
        <f>DAY(Tabla14[[#This Row],[Fecha de rev]])</f>
        <v>30</v>
      </c>
      <c r="P85" s="1">
        <f>MONTH(Tabla14[[#This Row],[Fecha de rev]])</f>
        <v>9</v>
      </c>
      <c r="Q85" s="1">
        <f>YEAR(Tabla14[[#This Row],[Fecha de rev]])</f>
        <v>2025</v>
      </c>
      <c r="R85" s="1">
        <v>1</v>
      </c>
      <c r="S85" s="1" t="s">
        <v>138</v>
      </c>
      <c r="T85" s="1" t="s">
        <v>138</v>
      </c>
      <c r="U85" s="1" t="s">
        <v>138</v>
      </c>
      <c r="V85" s="1" t="s">
        <v>138</v>
      </c>
      <c r="W85" s="1" t="s">
        <v>138</v>
      </c>
      <c r="X85" s="1" t="s">
        <v>138</v>
      </c>
      <c r="Y85" s="1" t="s">
        <v>138</v>
      </c>
      <c r="Z85" s="1" t="s">
        <v>138</v>
      </c>
      <c r="AA85" s="1">
        <v>63.86</v>
      </c>
      <c r="AB85" s="1">
        <v>30.63</v>
      </c>
      <c r="AC85" s="2" t="s">
        <v>968</v>
      </c>
      <c r="AD85" s="2" t="s">
        <v>954</v>
      </c>
      <c r="AE85" s="1">
        <f t="shared" si="3"/>
        <v>8</v>
      </c>
    </row>
    <row r="86" spans="1:31"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DAY(Tabla14[[#This Row],[Fecha de rev]])</f>
        <v>0</v>
      </c>
      <c r="P86" s="1">
        <f>MONTH(Tabla14[[#This Row],[Fecha de rev]])</f>
        <v>1</v>
      </c>
      <c r="Q86" s="1">
        <f>YEAR(Tabla14[[#This Row],[Fecha de rev]])</f>
        <v>1900</v>
      </c>
      <c r="AC86" s="1"/>
    </row>
    <row r="87" spans="1:31"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45931</v>
      </c>
      <c r="O87" s="1">
        <f>DAY(Tabla14[[#This Row],[Fecha de rev]])</f>
        <v>1</v>
      </c>
      <c r="P87" s="1">
        <f>MONTH(Tabla14[[#This Row],[Fecha de rev]])</f>
        <v>10</v>
      </c>
      <c r="Q87" s="1">
        <f>YEAR(Tabla14[[#This Row],[Fecha de rev]])</f>
        <v>2025</v>
      </c>
      <c r="R87" s="1">
        <v>1</v>
      </c>
      <c r="S87" s="1" t="s">
        <v>138</v>
      </c>
      <c r="T87" s="1" t="s">
        <v>138</v>
      </c>
      <c r="U87" s="1" t="s">
        <v>138</v>
      </c>
      <c r="V87" s="1" t="s">
        <v>138</v>
      </c>
      <c r="W87" s="1" t="s">
        <v>138</v>
      </c>
      <c r="X87" s="1" t="s">
        <v>138</v>
      </c>
      <c r="Y87" s="1" t="s">
        <v>138</v>
      </c>
      <c r="Z87" s="1" t="s">
        <v>138</v>
      </c>
      <c r="AA87" s="1">
        <v>99.43</v>
      </c>
      <c r="AB87" s="1">
        <v>73.41</v>
      </c>
      <c r="AC87" s="2" t="s">
        <v>968</v>
      </c>
      <c r="AD87" s="2" t="s">
        <v>957</v>
      </c>
      <c r="AE87" s="1">
        <f t="shared" si="3"/>
        <v>8</v>
      </c>
    </row>
    <row r="88" spans="1:31"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45931</v>
      </c>
      <c r="O88" s="1">
        <f>DAY(Tabla14[[#This Row],[Fecha de rev]])</f>
        <v>1</v>
      </c>
      <c r="P88" s="1">
        <f>MONTH(Tabla14[[#This Row],[Fecha de rev]])</f>
        <v>10</v>
      </c>
      <c r="Q88" s="1">
        <f>YEAR(Tabla14[[#This Row],[Fecha de rev]])</f>
        <v>2025</v>
      </c>
      <c r="R88" s="1">
        <v>1</v>
      </c>
      <c r="S88" s="1" t="s">
        <v>138</v>
      </c>
      <c r="T88" s="1" t="s">
        <v>138</v>
      </c>
      <c r="U88" s="1" t="s">
        <v>138</v>
      </c>
      <c r="V88" s="1" t="s">
        <v>138</v>
      </c>
      <c r="W88" s="1" t="s">
        <v>138</v>
      </c>
      <c r="X88" s="1" t="s">
        <v>138</v>
      </c>
      <c r="Y88" s="1" t="s">
        <v>934</v>
      </c>
      <c r="Z88" s="1" t="s">
        <v>138</v>
      </c>
      <c r="AA88" s="1">
        <v>20.2</v>
      </c>
      <c r="AB88" s="1">
        <v>9.1</v>
      </c>
      <c r="AC88" s="2" t="s">
        <v>971</v>
      </c>
      <c r="AD88" s="2" t="s">
        <v>954</v>
      </c>
      <c r="AE88" s="1">
        <f t="shared" si="3"/>
        <v>7</v>
      </c>
    </row>
    <row r="89" spans="1:31"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45930</v>
      </c>
      <c r="O89" s="1">
        <f>DAY(Tabla14[[#This Row],[Fecha de rev]])</f>
        <v>30</v>
      </c>
      <c r="P89" s="1">
        <f>MONTH(Tabla14[[#This Row],[Fecha de rev]])</f>
        <v>9</v>
      </c>
      <c r="Q89" s="1">
        <f>YEAR(Tabla14[[#This Row],[Fecha de rev]])</f>
        <v>2025</v>
      </c>
      <c r="R89" s="1">
        <v>1</v>
      </c>
      <c r="S89" s="1" t="s">
        <v>138</v>
      </c>
      <c r="T89" s="1" t="s">
        <v>138</v>
      </c>
      <c r="U89" s="1" t="s">
        <v>138</v>
      </c>
      <c r="V89" s="1" t="s">
        <v>138</v>
      </c>
      <c r="W89" s="1" t="s">
        <v>138</v>
      </c>
      <c r="X89" s="1" t="s">
        <v>138</v>
      </c>
      <c r="Y89" s="1" t="s">
        <v>138</v>
      </c>
      <c r="Z89" s="1" t="s">
        <v>138</v>
      </c>
      <c r="AA89" s="1">
        <v>27.74</v>
      </c>
      <c r="AB89" s="1">
        <v>11.76</v>
      </c>
      <c r="AC89" s="2" t="s">
        <v>968</v>
      </c>
      <c r="AD89" s="2" t="s">
        <v>954</v>
      </c>
      <c r="AE89" s="1">
        <f t="shared" si="3"/>
        <v>8</v>
      </c>
    </row>
    <row r="90" spans="1:31"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DAY(Tabla14[[#This Row],[Fecha de rev]])</f>
        <v>0</v>
      </c>
      <c r="P90" s="1">
        <f>MONTH(Tabla14[[#This Row],[Fecha de rev]])</f>
        <v>1</v>
      </c>
      <c r="Q90" s="1">
        <f>YEAR(Tabla14[[#This Row],[Fecha de rev]])</f>
        <v>1900</v>
      </c>
      <c r="AC90" s="1"/>
    </row>
    <row r="91" spans="1:31"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DAY(Tabla14[[#This Row],[Fecha de rev]])</f>
        <v>0</v>
      </c>
      <c r="P91" s="1">
        <f>MONTH(Tabla14[[#This Row],[Fecha de rev]])</f>
        <v>1</v>
      </c>
      <c r="Q91" s="1">
        <f>YEAR(Tabla14[[#This Row],[Fecha de rev]])</f>
        <v>1900</v>
      </c>
      <c r="AC91" s="1"/>
    </row>
    <row r="92" spans="1:31"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DAY(Tabla14[[#This Row],[Fecha de rev]])</f>
        <v>0</v>
      </c>
      <c r="P92" s="1">
        <f>MONTH(Tabla14[[#This Row],[Fecha de rev]])</f>
        <v>1</v>
      </c>
      <c r="Q92" s="1">
        <f>YEAR(Tabla14[[#This Row],[Fecha de rev]])</f>
        <v>1900</v>
      </c>
      <c r="AC92" s="1"/>
    </row>
    <row r="93" spans="1:31"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DAY(Tabla14[[#This Row],[Fecha de rev]])</f>
        <v>0</v>
      </c>
      <c r="P93" s="1">
        <f>MONTH(Tabla14[[#This Row],[Fecha de rev]])</f>
        <v>1</v>
      </c>
      <c r="Q93" s="1">
        <f>YEAR(Tabla14[[#This Row],[Fecha de rev]])</f>
        <v>1900</v>
      </c>
      <c r="AC93" s="1"/>
    </row>
    <row r="94" spans="1:31"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DAY(Tabla14[[#This Row],[Fecha de rev]])</f>
        <v>0</v>
      </c>
      <c r="P94" s="1">
        <f>MONTH(Tabla14[[#This Row],[Fecha de rev]])</f>
        <v>1</v>
      </c>
      <c r="Q94" s="1">
        <f>YEAR(Tabla14[[#This Row],[Fecha de rev]])</f>
        <v>1900</v>
      </c>
      <c r="AC94" s="1"/>
    </row>
    <row r="95" spans="1:31"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45929</v>
      </c>
      <c r="O95" s="1">
        <f>DAY(Tabla14[[#This Row],[Fecha de rev]])</f>
        <v>29</v>
      </c>
      <c r="P95" s="1">
        <f>MONTH(Tabla14[[#This Row],[Fecha de rev]])</f>
        <v>9</v>
      </c>
      <c r="Q95" s="1">
        <f>YEAR(Tabla14[[#This Row],[Fecha de rev]])</f>
        <v>2025</v>
      </c>
      <c r="R95" s="1">
        <v>1</v>
      </c>
      <c r="S95" s="1" t="s">
        <v>138</v>
      </c>
      <c r="T95" s="1" t="s">
        <v>138</v>
      </c>
      <c r="U95" s="1" t="s">
        <v>138</v>
      </c>
      <c r="V95" s="1" t="s">
        <v>138</v>
      </c>
      <c r="W95" s="1" t="s">
        <v>138</v>
      </c>
      <c r="X95" s="1" t="s">
        <v>138</v>
      </c>
      <c r="Y95" s="1" t="s">
        <v>138</v>
      </c>
      <c r="Z95" s="1" t="s">
        <v>138</v>
      </c>
      <c r="AA95" s="1">
        <v>65.36</v>
      </c>
      <c r="AB95" s="1">
        <v>76.680000000000007</v>
      </c>
      <c r="AC95" s="2" t="s">
        <v>968</v>
      </c>
      <c r="AD95" s="2" t="s">
        <v>954</v>
      </c>
      <c r="AE95" s="1">
        <f t="shared" si="3"/>
        <v>8</v>
      </c>
    </row>
    <row r="96" spans="1:31"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45933</v>
      </c>
      <c r="O96" s="1">
        <f>DAY(Tabla14[[#This Row],[Fecha de rev]])</f>
        <v>3</v>
      </c>
      <c r="P96" s="1">
        <f>MONTH(Tabla14[[#This Row],[Fecha de rev]])</f>
        <v>10</v>
      </c>
      <c r="Q96" s="1">
        <f>YEAR(Tabla14[[#This Row],[Fecha de rev]])</f>
        <v>2025</v>
      </c>
      <c r="R96" s="1">
        <v>1</v>
      </c>
      <c r="S96" s="1" t="s">
        <v>138</v>
      </c>
      <c r="T96" s="1" t="s">
        <v>138</v>
      </c>
      <c r="U96" s="1" t="s">
        <v>138</v>
      </c>
      <c r="V96" s="1" t="s">
        <v>138</v>
      </c>
      <c r="W96" s="1" t="s">
        <v>138</v>
      </c>
      <c r="X96" s="1" t="s">
        <v>138</v>
      </c>
      <c r="Y96" s="1" t="s">
        <v>138</v>
      </c>
      <c r="Z96" s="1" t="s">
        <v>138</v>
      </c>
      <c r="AA96" s="1">
        <v>16.989999999999998</v>
      </c>
      <c r="AB96" s="1">
        <v>33.479999999999997</v>
      </c>
      <c r="AC96" s="2" t="s">
        <v>968</v>
      </c>
      <c r="AD96" s="2" t="s">
        <v>957</v>
      </c>
      <c r="AE96" s="1">
        <f t="shared" si="3"/>
        <v>8</v>
      </c>
    </row>
    <row r="97" spans="1:31"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DAY(Tabla14[[#This Row],[Fecha de rev]])</f>
        <v>0</v>
      </c>
      <c r="P97" s="1">
        <f>MONTH(Tabla14[[#This Row],[Fecha de rev]])</f>
        <v>1</v>
      </c>
      <c r="Q97" s="1">
        <f>YEAR(Tabla14[[#This Row],[Fecha de rev]])</f>
        <v>1900</v>
      </c>
      <c r="AC97" s="1"/>
    </row>
    <row r="98" spans="1:31"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v>45932</v>
      </c>
      <c r="O98" s="1">
        <f>DAY(Tabla14[[#This Row],[Fecha de rev]])</f>
        <v>2</v>
      </c>
      <c r="P98" s="1">
        <f>MONTH(Tabla14[[#This Row],[Fecha de rev]])</f>
        <v>10</v>
      </c>
      <c r="Q98" s="1">
        <f>YEAR(Tabla14[[#This Row],[Fecha de rev]])</f>
        <v>2025</v>
      </c>
      <c r="R98" s="1">
        <v>1</v>
      </c>
      <c r="S98" s="1" t="s">
        <v>138</v>
      </c>
      <c r="T98" s="1" t="s">
        <v>138</v>
      </c>
      <c r="U98" s="1" t="s">
        <v>138</v>
      </c>
      <c r="V98" s="1" t="s">
        <v>138</v>
      </c>
      <c r="W98" s="1" t="s">
        <v>138</v>
      </c>
      <c r="X98" s="1" t="s">
        <v>138</v>
      </c>
      <c r="Y98" s="1" t="s">
        <v>138</v>
      </c>
      <c r="Z98" s="1" t="s">
        <v>138</v>
      </c>
      <c r="AA98" s="1">
        <v>101.82</v>
      </c>
      <c r="AB98" s="1">
        <v>69.64</v>
      </c>
      <c r="AC98" s="2" t="s">
        <v>968</v>
      </c>
      <c r="AD98" s="2" t="s">
        <v>954</v>
      </c>
      <c r="AE98" s="1">
        <f t="shared" si="3"/>
        <v>8</v>
      </c>
    </row>
    <row r="99" spans="1:31"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45929</v>
      </c>
      <c r="O99" s="1">
        <f>DAY(Tabla14[[#This Row],[Fecha de rev]])</f>
        <v>29</v>
      </c>
      <c r="P99" s="1">
        <f>MONTH(Tabla14[[#This Row],[Fecha de rev]])</f>
        <v>9</v>
      </c>
      <c r="Q99" s="1">
        <f>YEAR(Tabla14[[#This Row],[Fecha de rev]])</f>
        <v>2025</v>
      </c>
      <c r="R99" s="1">
        <v>1</v>
      </c>
      <c r="S99" s="1" t="s">
        <v>138</v>
      </c>
      <c r="T99" s="1" t="s">
        <v>138</v>
      </c>
      <c r="U99" s="1" t="s">
        <v>138</v>
      </c>
      <c r="V99" s="1" t="s">
        <v>934</v>
      </c>
      <c r="W99" s="1" t="s">
        <v>138</v>
      </c>
      <c r="X99" s="1" t="s">
        <v>138</v>
      </c>
      <c r="Y99" s="1" t="s">
        <v>934</v>
      </c>
      <c r="Z99" s="1" t="s">
        <v>138</v>
      </c>
      <c r="AA99" s="1">
        <v>18.329999999999998</v>
      </c>
      <c r="AB99" s="1">
        <v>24.28</v>
      </c>
      <c r="AC99" s="2" t="s">
        <v>936</v>
      </c>
      <c r="AD99" s="2" t="s">
        <v>954</v>
      </c>
      <c r="AE99" s="1">
        <f t="shared" si="3"/>
        <v>6</v>
      </c>
    </row>
    <row r="100" spans="1:31"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v>45934</v>
      </c>
      <c r="O100" s="1">
        <f>DAY(Tabla14[[#This Row],[Fecha de rev]])</f>
        <v>4</v>
      </c>
      <c r="P100" s="1">
        <f>MONTH(Tabla14[[#This Row],[Fecha de rev]])</f>
        <v>10</v>
      </c>
      <c r="Q100" s="1">
        <f>YEAR(Tabla14[[#This Row],[Fecha de rev]])</f>
        <v>2025</v>
      </c>
      <c r="R100" s="1">
        <v>1</v>
      </c>
      <c r="S100" s="1" t="s">
        <v>138</v>
      </c>
      <c r="T100" s="1" t="s">
        <v>138</v>
      </c>
      <c r="U100" s="1" t="s">
        <v>138</v>
      </c>
      <c r="V100" s="1" t="s">
        <v>138</v>
      </c>
      <c r="W100" s="1" t="s">
        <v>138</v>
      </c>
      <c r="X100" s="1" t="s">
        <v>138</v>
      </c>
      <c r="Y100" s="1" t="s">
        <v>138</v>
      </c>
      <c r="Z100" s="1" t="s">
        <v>138</v>
      </c>
      <c r="AA100" s="1">
        <v>66.58</v>
      </c>
      <c r="AB100" s="1">
        <v>25.95</v>
      </c>
      <c r="AC100" s="2" t="s">
        <v>968</v>
      </c>
      <c r="AD100" s="2" t="s">
        <v>954</v>
      </c>
      <c r="AE100" s="1">
        <f t="shared" si="3"/>
        <v>8</v>
      </c>
    </row>
    <row r="101" spans="1:31"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v>45933</v>
      </c>
      <c r="O101" s="1">
        <f>DAY(Tabla14[[#This Row],[Fecha de rev]])</f>
        <v>3</v>
      </c>
      <c r="P101" s="1">
        <f>MONTH(Tabla14[[#This Row],[Fecha de rev]])</f>
        <v>10</v>
      </c>
      <c r="Q101" s="1">
        <f>YEAR(Tabla14[[#This Row],[Fecha de rev]])</f>
        <v>2025</v>
      </c>
      <c r="R101" s="1">
        <v>1</v>
      </c>
      <c r="S101" s="1" t="s">
        <v>138</v>
      </c>
      <c r="T101" s="1" t="s">
        <v>138</v>
      </c>
      <c r="U101" s="1" t="s">
        <v>138</v>
      </c>
      <c r="V101" s="1" t="s">
        <v>138</v>
      </c>
      <c r="W101" s="1" t="s">
        <v>138</v>
      </c>
      <c r="X101" s="1" t="s">
        <v>138</v>
      </c>
      <c r="Y101" s="1" t="s">
        <v>138</v>
      </c>
      <c r="Z101" s="1" t="s">
        <v>934</v>
      </c>
      <c r="AA101" s="1">
        <v>0</v>
      </c>
      <c r="AB101" s="1">
        <v>0</v>
      </c>
      <c r="AC101" s="2" t="s">
        <v>935</v>
      </c>
      <c r="AD101" s="2" t="s">
        <v>954</v>
      </c>
      <c r="AE101" s="1">
        <f t="shared" si="3"/>
        <v>7</v>
      </c>
    </row>
    <row r="102" spans="1:31"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45931</v>
      </c>
      <c r="O102" s="1">
        <f>DAY(Tabla14[[#This Row],[Fecha de rev]])</f>
        <v>1</v>
      </c>
      <c r="P102" s="1">
        <f>MONTH(Tabla14[[#This Row],[Fecha de rev]])</f>
        <v>10</v>
      </c>
      <c r="Q102" s="1">
        <f>YEAR(Tabla14[[#This Row],[Fecha de rev]])</f>
        <v>2025</v>
      </c>
      <c r="R102" s="1">
        <v>1</v>
      </c>
      <c r="S102" s="1" t="s">
        <v>138</v>
      </c>
      <c r="T102" s="1" t="s">
        <v>138</v>
      </c>
      <c r="U102" s="1" t="s">
        <v>138</v>
      </c>
      <c r="V102" s="1" t="s">
        <v>138</v>
      </c>
      <c r="W102" s="1" t="s">
        <v>138</v>
      </c>
      <c r="X102" s="1" t="s">
        <v>138</v>
      </c>
      <c r="Y102" s="1" t="s">
        <v>138</v>
      </c>
      <c r="Z102" s="1" t="s">
        <v>138</v>
      </c>
      <c r="AA102" s="1">
        <v>115.42</v>
      </c>
      <c r="AB102" s="1">
        <v>31.85</v>
      </c>
      <c r="AC102" s="2" t="s">
        <v>968</v>
      </c>
      <c r="AD102" s="2" t="s">
        <v>954</v>
      </c>
      <c r="AE102" s="1">
        <f t="shared" si="3"/>
        <v>8</v>
      </c>
    </row>
    <row r="103" spans="1:31"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v>45940</v>
      </c>
      <c r="O103" s="1">
        <f>DAY(Tabla14[[#This Row],[Fecha de rev]])</f>
        <v>10</v>
      </c>
      <c r="P103" s="1">
        <f>MONTH(Tabla14[[#This Row],[Fecha de rev]])</f>
        <v>10</v>
      </c>
      <c r="Q103" s="1">
        <f>YEAR(Tabla14[[#This Row],[Fecha de rev]])</f>
        <v>2025</v>
      </c>
      <c r="R103" s="1">
        <v>1</v>
      </c>
      <c r="S103" s="1" t="s">
        <v>138</v>
      </c>
      <c r="T103" s="1" t="s">
        <v>138</v>
      </c>
      <c r="U103" s="1" t="s">
        <v>138</v>
      </c>
      <c r="V103" s="1" t="s">
        <v>138</v>
      </c>
      <c r="W103" s="1" t="s">
        <v>138</v>
      </c>
      <c r="X103" s="1" t="s">
        <v>934</v>
      </c>
      <c r="Y103" s="1" t="s">
        <v>138</v>
      </c>
      <c r="Z103" s="1" t="s">
        <v>934</v>
      </c>
      <c r="AA103" s="1">
        <v>8.15</v>
      </c>
      <c r="AB103" s="1">
        <v>30.61</v>
      </c>
      <c r="AC103" s="2" t="s">
        <v>1421</v>
      </c>
      <c r="AD103" s="2" t="s">
        <v>957</v>
      </c>
      <c r="AE103" s="1">
        <f t="shared" si="3"/>
        <v>6</v>
      </c>
    </row>
    <row r="104" spans="1:31"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DAY(Tabla14[[#This Row],[Fecha de rev]])</f>
        <v>0</v>
      </c>
      <c r="P104" s="1">
        <f>MONTH(Tabla14[[#This Row],[Fecha de rev]])</f>
        <v>1</v>
      </c>
      <c r="Q104" s="1">
        <f>YEAR(Tabla14[[#This Row],[Fecha de rev]])</f>
        <v>1900</v>
      </c>
      <c r="AC104" s="1"/>
    </row>
    <row r="105" spans="1:31"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v>45934</v>
      </c>
      <c r="O105" s="1">
        <f>DAY(Tabla14[[#This Row],[Fecha de rev]])</f>
        <v>4</v>
      </c>
      <c r="P105" s="1">
        <f>MONTH(Tabla14[[#This Row],[Fecha de rev]])</f>
        <v>10</v>
      </c>
      <c r="Q105" s="1">
        <f>YEAR(Tabla14[[#This Row],[Fecha de rev]])</f>
        <v>2025</v>
      </c>
      <c r="R105" s="1">
        <v>1</v>
      </c>
      <c r="S105" s="1" t="s">
        <v>138</v>
      </c>
      <c r="T105" s="1" t="s">
        <v>138</v>
      </c>
      <c r="U105" s="1" t="s">
        <v>138</v>
      </c>
      <c r="V105" s="1" t="s">
        <v>138</v>
      </c>
      <c r="W105" s="1" t="s">
        <v>138</v>
      </c>
      <c r="X105" s="1" t="s">
        <v>138</v>
      </c>
      <c r="Y105" s="1" t="s">
        <v>138</v>
      </c>
      <c r="Z105" s="1" t="s">
        <v>934</v>
      </c>
      <c r="AA105" s="1">
        <v>9.9700000000000006</v>
      </c>
      <c r="AB105" s="1">
        <v>11.94</v>
      </c>
      <c r="AC105" s="2" t="s">
        <v>970</v>
      </c>
      <c r="AD105" s="2" t="s">
        <v>954</v>
      </c>
      <c r="AE105" s="1">
        <f t="shared" si="3"/>
        <v>7</v>
      </c>
    </row>
    <row r="106" spans="1:31"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DAY(Tabla14[[#This Row],[Fecha de rev]])</f>
        <v>0</v>
      </c>
      <c r="P106" s="1">
        <f>MONTH(Tabla14[[#This Row],[Fecha de rev]])</f>
        <v>1</v>
      </c>
      <c r="Q106" s="1">
        <f>YEAR(Tabla14[[#This Row],[Fecha de rev]])</f>
        <v>1900</v>
      </c>
      <c r="AC106" s="1"/>
    </row>
    <row r="107" spans="1:31"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45933</v>
      </c>
      <c r="O107" s="1">
        <f>DAY(Tabla14[[#This Row],[Fecha de rev]])</f>
        <v>3</v>
      </c>
      <c r="P107" s="1">
        <f>MONTH(Tabla14[[#This Row],[Fecha de rev]])</f>
        <v>10</v>
      </c>
      <c r="Q107" s="1">
        <f>YEAR(Tabla14[[#This Row],[Fecha de rev]])</f>
        <v>2025</v>
      </c>
      <c r="R107" s="1">
        <v>1</v>
      </c>
      <c r="S107" s="1" t="s">
        <v>138</v>
      </c>
      <c r="T107" s="1" t="s">
        <v>138</v>
      </c>
      <c r="U107" s="1" t="s">
        <v>138</v>
      </c>
      <c r="V107" s="1" t="s">
        <v>138</v>
      </c>
      <c r="W107" s="1" t="s">
        <v>138</v>
      </c>
      <c r="X107" s="1" t="s">
        <v>138</v>
      </c>
      <c r="Y107" s="1" t="s">
        <v>138</v>
      </c>
      <c r="Z107" s="1" t="s">
        <v>934</v>
      </c>
      <c r="AA107" s="1">
        <v>7.59</v>
      </c>
      <c r="AB107" s="1">
        <v>10.02</v>
      </c>
      <c r="AC107" s="2" t="s">
        <v>970</v>
      </c>
      <c r="AD107" s="2" t="s">
        <v>954</v>
      </c>
      <c r="AE107" s="1">
        <f t="shared" si="3"/>
        <v>7</v>
      </c>
    </row>
    <row r="108" spans="1:31"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DAY(Tabla14[[#This Row],[Fecha de rev]])</f>
        <v>0</v>
      </c>
      <c r="P108" s="1">
        <f>MONTH(Tabla14[[#This Row],[Fecha de rev]])</f>
        <v>1</v>
      </c>
      <c r="Q108" s="1">
        <f>YEAR(Tabla14[[#This Row],[Fecha de rev]])</f>
        <v>1900</v>
      </c>
      <c r="AC108" s="1"/>
    </row>
    <row r="109" spans="1:31"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v>45940</v>
      </c>
      <c r="O109" s="1">
        <f>DAY(Tabla14[[#This Row],[Fecha de rev]])</f>
        <v>10</v>
      </c>
      <c r="P109" s="1">
        <f>MONTH(Tabla14[[#This Row],[Fecha de rev]])</f>
        <v>10</v>
      </c>
      <c r="Q109" s="1">
        <f>YEAR(Tabla14[[#This Row],[Fecha de rev]])</f>
        <v>2025</v>
      </c>
      <c r="R109" s="1">
        <v>1</v>
      </c>
      <c r="S109" s="1" t="s">
        <v>934</v>
      </c>
      <c r="T109" s="1" t="s">
        <v>934</v>
      </c>
      <c r="U109" s="1" t="s">
        <v>934</v>
      </c>
      <c r="V109" s="1" t="s">
        <v>934</v>
      </c>
      <c r="W109" s="1" t="s">
        <v>934</v>
      </c>
      <c r="X109" s="1" t="s">
        <v>934</v>
      </c>
      <c r="Y109" s="1" t="s">
        <v>934</v>
      </c>
      <c r="Z109" s="1" t="s">
        <v>934</v>
      </c>
      <c r="AA109" s="1">
        <v>0</v>
      </c>
      <c r="AB109" s="1">
        <v>0</v>
      </c>
      <c r="AC109" s="2" t="s">
        <v>1422</v>
      </c>
      <c r="AD109" s="2" t="s">
        <v>957</v>
      </c>
      <c r="AE109" s="1">
        <f t="shared" si="3"/>
        <v>0</v>
      </c>
    </row>
    <row r="110" spans="1:31"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DAY(Tabla14[[#This Row],[Fecha de rev]])</f>
        <v>0</v>
      </c>
      <c r="P110" s="1">
        <f>MONTH(Tabla14[[#This Row],[Fecha de rev]])</f>
        <v>1</v>
      </c>
      <c r="Q110" s="1">
        <f>YEAR(Tabla14[[#This Row],[Fecha de rev]])</f>
        <v>1900</v>
      </c>
      <c r="AC110" s="1"/>
    </row>
    <row r="111" spans="1:31"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v>45934</v>
      </c>
      <c r="O111" s="1">
        <f>DAY(Tabla14[[#This Row],[Fecha de rev]])</f>
        <v>4</v>
      </c>
      <c r="P111" s="1">
        <f>MONTH(Tabla14[[#This Row],[Fecha de rev]])</f>
        <v>10</v>
      </c>
      <c r="Q111" s="1">
        <f>YEAR(Tabla14[[#This Row],[Fecha de rev]])</f>
        <v>2025</v>
      </c>
      <c r="R111" s="1">
        <v>1</v>
      </c>
      <c r="S111" s="1" t="s">
        <v>934</v>
      </c>
      <c r="T111" s="1" t="s">
        <v>138</v>
      </c>
      <c r="U111" s="1" t="s">
        <v>138</v>
      </c>
      <c r="V111" s="1" t="s">
        <v>138</v>
      </c>
      <c r="W111" s="1" t="s">
        <v>138</v>
      </c>
      <c r="X111" s="1" t="s">
        <v>138</v>
      </c>
      <c r="Y111" s="1" t="s">
        <v>934</v>
      </c>
      <c r="Z111" s="1" t="s">
        <v>138</v>
      </c>
      <c r="AA111" s="1">
        <v>60.04</v>
      </c>
      <c r="AB111" s="1">
        <v>13.2</v>
      </c>
      <c r="AC111" s="2" t="s">
        <v>945</v>
      </c>
      <c r="AD111" s="2" t="s">
        <v>954</v>
      </c>
      <c r="AE111" s="1">
        <f t="shared" si="3"/>
        <v>6</v>
      </c>
    </row>
    <row r="112" spans="1:31"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DAY(Tabla14[[#This Row],[Fecha de rev]])</f>
        <v>0</v>
      </c>
      <c r="P112" s="1">
        <f>MONTH(Tabla14[[#This Row],[Fecha de rev]])</f>
        <v>1</v>
      </c>
      <c r="Q112" s="1">
        <f>YEAR(Tabla14[[#This Row],[Fecha de rev]])</f>
        <v>1900</v>
      </c>
      <c r="AC112" s="1"/>
    </row>
    <row r="113" spans="1:31"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45929</v>
      </c>
      <c r="O113" s="1">
        <f>DAY(Tabla14[[#This Row],[Fecha de rev]])</f>
        <v>29</v>
      </c>
      <c r="P113" s="1">
        <f>MONTH(Tabla14[[#This Row],[Fecha de rev]])</f>
        <v>9</v>
      </c>
      <c r="Q113" s="1">
        <f>YEAR(Tabla14[[#This Row],[Fecha de rev]])</f>
        <v>2025</v>
      </c>
      <c r="R113" s="1">
        <v>1</v>
      </c>
      <c r="S113" s="1" t="s">
        <v>138</v>
      </c>
      <c r="T113" s="1" t="s">
        <v>138</v>
      </c>
      <c r="U113" s="1" t="s">
        <v>138</v>
      </c>
      <c r="V113" s="1" t="s">
        <v>138</v>
      </c>
      <c r="W113" s="1" t="s">
        <v>138</v>
      </c>
      <c r="X113" s="1" t="s">
        <v>138</v>
      </c>
      <c r="Y113" s="1" t="s">
        <v>138</v>
      </c>
      <c r="Z113" s="1" t="s">
        <v>138</v>
      </c>
      <c r="AA113" s="1">
        <v>50.32</v>
      </c>
      <c r="AB113" s="1">
        <v>46.21</v>
      </c>
      <c r="AC113" s="2" t="s">
        <v>968</v>
      </c>
      <c r="AD113" s="2" t="s">
        <v>954</v>
      </c>
      <c r="AE113" s="1">
        <f t="shared" si="3"/>
        <v>8</v>
      </c>
    </row>
    <row r="114" spans="1:31"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45939</v>
      </c>
      <c r="O114" s="1">
        <f>DAY(Tabla14[[#This Row],[Fecha de rev]])</f>
        <v>9</v>
      </c>
      <c r="P114" s="1">
        <f>MONTH(Tabla14[[#This Row],[Fecha de rev]])</f>
        <v>10</v>
      </c>
      <c r="Q114" s="1">
        <f>YEAR(Tabla14[[#This Row],[Fecha de rev]])</f>
        <v>2025</v>
      </c>
      <c r="R114" s="1">
        <v>1</v>
      </c>
      <c r="S114" s="1" t="s">
        <v>138</v>
      </c>
      <c r="T114" s="1" t="s">
        <v>138</v>
      </c>
      <c r="U114" s="1" t="s">
        <v>138</v>
      </c>
      <c r="V114" s="1" t="s">
        <v>138</v>
      </c>
      <c r="W114" s="1" t="s">
        <v>138</v>
      </c>
      <c r="X114" s="1" t="s">
        <v>138</v>
      </c>
      <c r="Y114" s="1" t="s">
        <v>138</v>
      </c>
      <c r="Z114" s="1" t="s">
        <v>934</v>
      </c>
      <c r="AA114" s="1">
        <v>9.91</v>
      </c>
      <c r="AB114" s="1">
        <v>16.73</v>
      </c>
      <c r="AC114" s="2" t="s">
        <v>1413</v>
      </c>
      <c r="AD114" s="2" t="s">
        <v>957</v>
      </c>
      <c r="AE114" s="1">
        <f t="shared" si="3"/>
        <v>7</v>
      </c>
    </row>
    <row r="115" spans="1:31"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DAY(Tabla14[[#This Row],[Fecha de rev]])</f>
        <v>0</v>
      </c>
      <c r="P115" s="1">
        <f>MONTH(Tabla14[[#This Row],[Fecha de rev]])</f>
        <v>1</v>
      </c>
      <c r="Q115" s="1">
        <f>YEAR(Tabla14[[#This Row],[Fecha de rev]])</f>
        <v>1900</v>
      </c>
      <c r="AC115" s="1"/>
    </row>
    <row r="116" spans="1:31"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DAY(Tabla14[[#This Row],[Fecha de rev]])</f>
        <v>0</v>
      </c>
      <c r="P116" s="1">
        <f>MONTH(Tabla14[[#This Row],[Fecha de rev]])</f>
        <v>1</v>
      </c>
      <c r="Q116" s="1">
        <f>YEAR(Tabla14[[#This Row],[Fecha de rev]])</f>
        <v>1900</v>
      </c>
      <c r="AC116" s="1"/>
    </row>
    <row r="117" spans="1:31"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v>45932</v>
      </c>
      <c r="O117" s="1">
        <f>DAY(Tabla14[[#This Row],[Fecha de rev]])</f>
        <v>2</v>
      </c>
      <c r="P117" s="1">
        <f>MONTH(Tabla14[[#This Row],[Fecha de rev]])</f>
        <v>10</v>
      </c>
      <c r="Q117" s="1">
        <f>YEAR(Tabla14[[#This Row],[Fecha de rev]])</f>
        <v>2025</v>
      </c>
      <c r="R117" s="1">
        <v>1</v>
      </c>
      <c r="S117" s="1" t="s">
        <v>138</v>
      </c>
      <c r="T117" s="1" t="s">
        <v>138</v>
      </c>
      <c r="U117" s="1" t="s">
        <v>138</v>
      </c>
      <c r="V117" s="1" t="s">
        <v>138</v>
      </c>
      <c r="W117" s="1" t="s">
        <v>138</v>
      </c>
      <c r="X117" s="1" t="s">
        <v>138</v>
      </c>
      <c r="Y117" s="1" t="s">
        <v>138</v>
      </c>
      <c r="Z117" s="1" t="s">
        <v>138</v>
      </c>
      <c r="AA117" s="1">
        <v>40.53</v>
      </c>
      <c r="AB117" s="1">
        <v>39.67</v>
      </c>
      <c r="AC117" s="2" t="s">
        <v>968</v>
      </c>
      <c r="AD117" s="2" t="s">
        <v>957</v>
      </c>
      <c r="AE117" s="1">
        <f t="shared" si="3"/>
        <v>8</v>
      </c>
    </row>
    <row r="118" spans="1:31"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DAY(Tabla14[[#This Row],[Fecha de rev]])</f>
        <v>0</v>
      </c>
      <c r="P118" s="1">
        <f>MONTH(Tabla14[[#This Row],[Fecha de rev]])</f>
        <v>1</v>
      </c>
      <c r="Q118" s="1">
        <f>YEAR(Tabla14[[#This Row],[Fecha de rev]])</f>
        <v>1900</v>
      </c>
      <c r="AC118" s="1"/>
    </row>
    <row r="119" spans="1:31"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45933</v>
      </c>
      <c r="O119" s="1">
        <f>DAY(Tabla14[[#This Row],[Fecha de rev]])</f>
        <v>3</v>
      </c>
      <c r="P119" s="1">
        <f>MONTH(Tabla14[[#This Row],[Fecha de rev]])</f>
        <v>10</v>
      </c>
      <c r="Q119" s="1">
        <f>YEAR(Tabla14[[#This Row],[Fecha de rev]])</f>
        <v>2025</v>
      </c>
      <c r="R119" s="1">
        <v>1</v>
      </c>
      <c r="S119" s="1" t="s">
        <v>138</v>
      </c>
      <c r="T119" s="1" t="s">
        <v>138</v>
      </c>
      <c r="U119" s="1" t="s">
        <v>138</v>
      </c>
      <c r="V119" s="1" t="s">
        <v>138</v>
      </c>
      <c r="W119" s="1" t="s">
        <v>138</v>
      </c>
      <c r="X119" s="1" t="s">
        <v>138</v>
      </c>
      <c r="Y119" s="1" t="s">
        <v>138</v>
      </c>
      <c r="Z119" s="1" t="s">
        <v>934</v>
      </c>
      <c r="AA119" s="1">
        <v>10.62</v>
      </c>
      <c r="AB119" s="1">
        <v>12.26</v>
      </c>
      <c r="AC119" s="2" t="s">
        <v>970</v>
      </c>
      <c r="AD119" s="2" t="s">
        <v>957</v>
      </c>
      <c r="AE119" s="1">
        <f t="shared" si="3"/>
        <v>7</v>
      </c>
    </row>
    <row r="120" spans="1:31"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45933</v>
      </c>
      <c r="O120" s="1">
        <f>DAY(Tabla14[[#This Row],[Fecha de rev]])</f>
        <v>3</v>
      </c>
      <c r="P120" s="1">
        <f>MONTH(Tabla14[[#This Row],[Fecha de rev]])</f>
        <v>10</v>
      </c>
      <c r="Q120" s="1">
        <f>YEAR(Tabla14[[#This Row],[Fecha de rev]])</f>
        <v>2025</v>
      </c>
      <c r="R120" s="1">
        <v>1</v>
      </c>
      <c r="S120" s="1" t="s">
        <v>138</v>
      </c>
      <c r="T120" s="1" t="s">
        <v>138</v>
      </c>
      <c r="U120" s="1" t="s">
        <v>138</v>
      </c>
      <c r="V120" s="1" t="s">
        <v>138</v>
      </c>
      <c r="W120" s="1" t="s">
        <v>138</v>
      </c>
      <c r="X120" s="1" t="s">
        <v>138</v>
      </c>
      <c r="Y120" s="1" t="s">
        <v>934</v>
      </c>
      <c r="Z120" s="1" t="s">
        <v>934</v>
      </c>
      <c r="AA120" s="1">
        <v>10.46</v>
      </c>
      <c r="AB120" s="1">
        <v>19.350000000000001</v>
      </c>
      <c r="AC120" s="2" t="s">
        <v>959</v>
      </c>
      <c r="AD120" s="2" t="s">
        <v>954</v>
      </c>
      <c r="AE120" s="1">
        <f t="shared" si="3"/>
        <v>6</v>
      </c>
    </row>
    <row r="121" spans="1:31"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DAY(Tabla14[[#This Row],[Fecha de rev]])</f>
        <v>0</v>
      </c>
      <c r="P121" s="1">
        <f>MONTH(Tabla14[[#This Row],[Fecha de rev]])</f>
        <v>1</v>
      </c>
      <c r="Q121" s="1">
        <f>YEAR(Tabla14[[#This Row],[Fecha de rev]])</f>
        <v>1900</v>
      </c>
      <c r="AC121" s="1"/>
    </row>
    <row r="122" spans="1:31"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45931</v>
      </c>
      <c r="O122" s="1">
        <f>DAY(Tabla14[[#This Row],[Fecha de rev]])</f>
        <v>1</v>
      </c>
      <c r="P122" s="1">
        <f>MONTH(Tabla14[[#This Row],[Fecha de rev]])</f>
        <v>10</v>
      </c>
      <c r="Q122" s="1">
        <f>YEAR(Tabla14[[#This Row],[Fecha de rev]])</f>
        <v>2025</v>
      </c>
      <c r="R122" s="1">
        <v>1</v>
      </c>
      <c r="S122" s="1" t="s">
        <v>138</v>
      </c>
      <c r="T122" s="1" t="s">
        <v>138</v>
      </c>
      <c r="U122" s="1" t="s">
        <v>138</v>
      </c>
      <c r="V122" s="1" t="s">
        <v>138</v>
      </c>
      <c r="W122" s="1" t="s">
        <v>138</v>
      </c>
      <c r="X122" s="1" t="s">
        <v>138</v>
      </c>
      <c r="Y122" s="1" t="s">
        <v>138</v>
      </c>
      <c r="Z122" s="1" t="s">
        <v>138</v>
      </c>
      <c r="AA122" s="1">
        <v>67.900000000000006</v>
      </c>
      <c r="AB122" s="1">
        <v>48.03</v>
      </c>
      <c r="AC122" s="2" t="s">
        <v>970</v>
      </c>
      <c r="AD122" s="2" t="s">
        <v>954</v>
      </c>
      <c r="AE122" s="1">
        <f t="shared" si="3"/>
        <v>8</v>
      </c>
    </row>
    <row r="123" spans="1:31"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v>45934</v>
      </c>
      <c r="O123" s="1">
        <f>DAY(Tabla14[[#This Row],[Fecha de rev]])</f>
        <v>4</v>
      </c>
      <c r="P123" s="1">
        <f>MONTH(Tabla14[[#This Row],[Fecha de rev]])</f>
        <v>10</v>
      </c>
      <c r="Q123" s="1">
        <f>YEAR(Tabla14[[#This Row],[Fecha de rev]])</f>
        <v>2025</v>
      </c>
      <c r="R123" s="1">
        <v>1</v>
      </c>
      <c r="S123" s="1" t="s">
        <v>138</v>
      </c>
      <c r="T123" s="1" t="s">
        <v>138</v>
      </c>
      <c r="U123" s="1" t="s">
        <v>138</v>
      </c>
      <c r="V123" s="1" t="s">
        <v>138</v>
      </c>
      <c r="W123" s="1" t="s">
        <v>138</v>
      </c>
      <c r="X123" s="1" t="s">
        <v>138</v>
      </c>
      <c r="Y123" s="1" t="s">
        <v>138</v>
      </c>
      <c r="Z123" s="1" t="s">
        <v>934</v>
      </c>
      <c r="AA123" s="1">
        <v>9.5500000000000007</v>
      </c>
      <c r="AB123" s="1">
        <v>20.18</v>
      </c>
      <c r="AC123" s="2" t="s">
        <v>970</v>
      </c>
      <c r="AD123" s="2" t="s">
        <v>954</v>
      </c>
      <c r="AE123" s="1">
        <f t="shared" si="3"/>
        <v>7</v>
      </c>
    </row>
    <row r="124" spans="1:31"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45939</v>
      </c>
      <c r="O124" s="1">
        <f>DAY(Tabla14[[#This Row],[Fecha de rev]])</f>
        <v>9</v>
      </c>
      <c r="P124" s="1">
        <f>MONTH(Tabla14[[#This Row],[Fecha de rev]])</f>
        <v>10</v>
      </c>
      <c r="Q124" s="1">
        <f>YEAR(Tabla14[[#This Row],[Fecha de rev]])</f>
        <v>2025</v>
      </c>
      <c r="R124" s="1">
        <v>1</v>
      </c>
      <c r="S124" s="1" t="s">
        <v>138</v>
      </c>
      <c r="T124" s="1" t="s">
        <v>138</v>
      </c>
      <c r="U124" s="1" t="s">
        <v>138</v>
      </c>
      <c r="V124" s="1" t="s">
        <v>138</v>
      </c>
      <c r="W124" s="1" t="s">
        <v>138</v>
      </c>
      <c r="X124" s="1" t="s">
        <v>138</v>
      </c>
      <c r="Y124" s="1" t="s">
        <v>138</v>
      </c>
      <c r="Z124" s="1" t="s">
        <v>138</v>
      </c>
      <c r="AA124" s="1">
        <v>40.78</v>
      </c>
      <c r="AB124" s="1">
        <v>39.94</v>
      </c>
      <c r="AC124" s="2" t="s">
        <v>968</v>
      </c>
      <c r="AD124" s="2" t="s">
        <v>957</v>
      </c>
      <c r="AE124" s="1">
        <f t="shared" si="3"/>
        <v>8</v>
      </c>
    </row>
    <row r="125" spans="1:31"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v>45940</v>
      </c>
      <c r="O125" s="1">
        <f>DAY(Tabla14[[#This Row],[Fecha de rev]])</f>
        <v>10</v>
      </c>
      <c r="P125" s="1">
        <f>MONTH(Tabla14[[#This Row],[Fecha de rev]])</f>
        <v>10</v>
      </c>
      <c r="Q125" s="1">
        <f>YEAR(Tabla14[[#This Row],[Fecha de rev]])</f>
        <v>2025</v>
      </c>
      <c r="R125" s="1">
        <v>1</v>
      </c>
      <c r="S125" s="1" t="s">
        <v>138</v>
      </c>
      <c r="T125" s="1" t="s">
        <v>138</v>
      </c>
      <c r="U125" s="1" t="s">
        <v>138</v>
      </c>
      <c r="V125" s="1" t="s">
        <v>138</v>
      </c>
      <c r="W125" s="1" t="s">
        <v>138</v>
      </c>
      <c r="X125" s="1" t="s">
        <v>138</v>
      </c>
      <c r="Y125" s="1" t="s">
        <v>138</v>
      </c>
      <c r="Z125" s="1" t="s">
        <v>138</v>
      </c>
      <c r="AA125" s="1">
        <v>26.86</v>
      </c>
      <c r="AB125" s="1">
        <v>6.89</v>
      </c>
      <c r="AC125" s="2" t="s">
        <v>968</v>
      </c>
      <c r="AD125" s="2" t="s">
        <v>957</v>
      </c>
      <c r="AE125" s="1">
        <f t="shared" si="3"/>
        <v>8</v>
      </c>
    </row>
    <row r="126" spans="1:31"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DAY(Tabla14[[#This Row],[Fecha de rev]])</f>
        <v>0</v>
      </c>
      <c r="P126" s="1">
        <f>MONTH(Tabla14[[#This Row],[Fecha de rev]])</f>
        <v>1</v>
      </c>
      <c r="Q126" s="1">
        <f>YEAR(Tabla14[[#This Row],[Fecha de rev]])</f>
        <v>1900</v>
      </c>
      <c r="AC126" s="1"/>
    </row>
    <row r="127" spans="1:31"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DAY(Tabla14[[#This Row],[Fecha de rev]])</f>
        <v>0</v>
      </c>
      <c r="P127" s="1">
        <f>MONTH(Tabla14[[#This Row],[Fecha de rev]])</f>
        <v>1</v>
      </c>
      <c r="Q127" s="1">
        <f>YEAR(Tabla14[[#This Row],[Fecha de rev]])</f>
        <v>1900</v>
      </c>
      <c r="AC127" s="1"/>
    </row>
    <row r="128" spans="1:31"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45934</v>
      </c>
      <c r="O128" s="1">
        <f>DAY(Tabla14[[#This Row],[Fecha de rev]])</f>
        <v>4</v>
      </c>
      <c r="P128" s="1">
        <f>MONTH(Tabla14[[#This Row],[Fecha de rev]])</f>
        <v>10</v>
      </c>
      <c r="Q128" s="1">
        <f>YEAR(Tabla14[[#This Row],[Fecha de rev]])</f>
        <v>2025</v>
      </c>
      <c r="R128" s="1">
        <v>1</v>
      </c>
      <c r="S128" s="1" t="s">
        <v>138</v>
      </c>
      <c r="T128" s="1" t="s">
        <v>138</v>
      </c>
      <c r="U128" s="1" t="s">
        <v>138</v>
      </c>
      <c r="V128" s="1" t="s">
        <v>138</v>
      </c>
      <c r="W128" s="1" t="s">
        <v>138</v>
      </c>
      <c r="X128" s="1" t="s">
        <v>138</v>
      </c>
      <c r="Y128" s="1" t="s">
        <v>934</v>
      </c>
      <c r="Z128" s="1" t="s">
        <v>934</v>
      </c>
      <c r="AA128" s="1">
        <v>9.15</v>
      </c>
      <c r="AB128" s="1">
        <v>6.01</v>
      </c>
      <c r="AC128" s="2" t="s">
        <v>944</v>
      </c>
      <c r="AD128" s="2" t="s">
        <v>954</v>
      </c>
      <c r="AE128" s="1">
        <f t="shared" si="3"/>
        <v>6</v>
      </c>
    </row>
    <row r="129" spans="1:31"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DAY(Tabla14[[#This Row],[Fecha de rev]])</f>
        <v>0</v>
      </c>
      <c r="P129" s="1">
        <f>MONTH(Tabla14[[#This Row],[Fecha de rev]])</f>
        <v>1</v>
      </c>
      <c r="Q129" s="1">
        <f>YEAR(Tabla14[[#This Row],[Fecha de rev]])</f>
        <v>1900</v>
      </c>
      <c r="AC129" s="1"/>
    </row>
    <row r="130" spans="1:31"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45930</v>
      </c>
      <c r="O130" s="1">
        <f>DAY(Tabla14[[#This Row],[Fecha de rev]])</f>
        <v>30</v>
      </c>
      <c r="P130" s="1">
        <f>MONTH(Tabla14[[#This Row],[Fecha de rev]])</f>
        <v>9</v>
      </c>
      <c r="Q130" s="1">
        <f>YEAR(Tabla14[[#This Row],[Fecha de rev]])</f>
        <v>2025</v>
      </c>
      <c r="R130" s="1">
        <v>1</v>
      </c>
      <c r="S130" s="1" t="s">
        <v>138</v>
      </c>
      <c r="T130" s="1" t="s">
        <v>138</v>
      </c>
      <c r="U130" s="1" t="s">
        <v>138</v>
      </c>
      <c r="V130" s="1" t="s">
        <v>138</v>
      </c>
      <c r="W130" s="1" t="s">
        <v>138</v>
      </c>
      <c r="X130" s="1" t="s">
        <v>138</v>
      </c>
      <c r="Y130" s="1" t="s">
        <v>138</v>
      </c>
      <c r="Z130" s="1" t="s">
        <v>138</v>
      </c>
      <c r="AA130" s="1">
        <v>58.82</v>
      </c>
      <c r="AB130" s="1">
        <v>50.21</v>
      </c>
      <c r="AC130" s="2" t="s">
        <v>968</v>
      </c>
      <c r="AD130" s="2" t="s">
        <v>957</v>
      </c>
      <c r="AE130" s="1">
        <f t="shared" si="3"/>
        <v>8</v>
      </c>
    </row>
    <row r="131" spans="1:31"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v>45932</v>
      </c>
      <c r="O131" s="1">
        <f>DAY(Tabla14[[#This Row],[Fecha de rev]])</f>
        <v>2</v>
      </c>
      <c r="P131" s="1">
        <f>MONTH(Tabla14[[#This Row],[Fecha de rev]])</f>
        <v>10</v>
      </c>
      <c r="Q131" s="1">
        <f>YEAR(Tabla14[[#This Row],[Fecha de rev]])</f>
        <v>2025</v>
      </c>
      <c r="R131" s="1">
        <v>1</v>
      </c>
      <c r="S131" s="1" t="s">
        <v>138</v>
      </c>
      <c r="T131" s="1" t="s">
        <v>138</v>
      </c>
      <c r="U131" s="1" t="s">
        <v>138</v>
      </c>
      <c r="V131" s="1" t="s">
        <v>138</v>
      </c>
      <c r="W131" s="1" t="s">
        <v>138</v>
      </c>
      <c r="X131" s="1" t="s">
        <v>138</v>
      </c>
      <c r="Y131" s="1" t="s">
        <v>138</v>
      </c>
      <c r="Z131" s="1" t="s">
        <v>138</v>
      </c>
      <c r="AA131" s="1">
        <v>36.58</v>
      </c>
      <c r="AB131" s="1">
        <v>21.15</v>
      </c>
      <c r="AC131" s="2" t="s">
        <v>968</v>
      </c>
      <c r="AD131" s="2" t="s">
        <v>954</v>
      </c>
      <c r="AE131" s="1">
        <f t="shared" ref="AE131:AE192" si="5">COUNTIF(S131:Z131, "si")</f>
        <v>8</v>
      </c>
    </row>
    <row r="132" spans="1:31"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45930</v>
      </c>
      <c r="O132" s="1">
        <f>DAY(Tabla14[[#This Row],[Fecha de rev]])</f>
        <v>30</v>
      </c>
      <c r="P132" s="1">
        <f>MONTH(Tabla14[[#This Row],[Fecha de rev]])</f>
        <v>9</v>
      </c>
      <c r="Q132" s="1">
        <f>YEAR(Tabla14[[#This Row],[Fecha de rev]])</f>
        <v>2025</v>
      </c>
      <c r="R132" s="1">
        <v>1</v>
      </c>
      <c r="S132" s="1" t="s">
        <v>138</v>
      </c>
      <c r="T132" s="1" t="s">
        <v>138</v>
      </c>
      <c r="U132" s="1" t="s">
        <v>138</v>
      </c>
      <c r="V132" s="1" t="s">
        <v>138</v>
      </c>
      <c r="W132" s="1" t="s">
        <v>138</v>
      </c>
      <c r="X132" s="1" t="s">
        <v>138</v>
      </c>
      <c r="Y132" s="1" t="s">
        <v>138</v>
      </c>
      <c r="Z132" s="1" t="s">
        <v>138</v>
      </c>
      <c r="AA132" s="1">
        <v>30.01</v>
      </c>
      <c r="AB132" s="1">
        <v>10.75</v>
      </c>
      <c r="AC132" s="2" t="s">
        <v>968</v>
      </c>
      <c r="AD132" s="2" t="s">
        <v>954</v>
      </c>
      <c r="AE132" s="1">
        <f t="shared" si="5"/>
        <v>8</v>
      </c>
    </row>
    <row r="133" spans="1:31"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45930</v>
      </c>
      <c r="O133" s="1">
        <f>DAY(Tabla14[[#This Row],[Fecha de rev]])</f>
        <v>30</v>
      </c>
      <c r="P133" s="1">
        <f>MONTH(Tabla14[[#This Row],[Fecha de rev]])</f>
        <v>9</v>
      </c>
      <c r="Q133" s="1">
        <f>YEAR(Tabla14[[#This Row],[Fecha de rev]])</f>
        <v>2025</v>
      </c>
      <c r="R133" s="1">
        <v>1</v>
      </c>
      <c r="S133" s="1" t="s">
        <v>138</v>
      </c>
      <c r="T133" s="1" t="s">
        <v>138</v>
      </c>
      <c r="U133" s="1" t="s">
        <v>138</v>
      </c>
      <c r="V133" s="1" t="s">
        <v>138</v>
      </c>
      <c r="W133" s="1" t="s">
        <v>138</v>
      </c>
      <c r="X133" s="1" t="s">
        <v>138</v>
      </c>
      <c r="Y133" s="1" t="s">
        <v>138</v>
      </c>
      <c r="Z133" s="1" t="s">
        <v>138</v>
      </c>
      <c r="AA133" s="1">
        <v>71.209999999999994</v>
      </c>
      <c r="AB133" s="1">
        <v>72.77</v>
      </c>
      <c r="AC133" s="2" t="s">
        <v>968</v>
      </c>
      <c r="AD133" s="2" t="s">
        <v>957</v>
      </c>
      <c r="AE133" s="1">
        <f t="shared" si="5"/>
        <v>8</v>
      </c>
    </row>
    <row r="134" spans="1:31"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DAY(Tabla14[[#This Row],[Fecha de rev]])</f>
        <v>0</v>
      </c>
      <c r="P134" s="1">
        <f>MONTH(Tabla14[[#This Row],[Fecha de rev]])</f>
        <v>1</v>
      </c>
      <c r="Q134" s="1">
        <f>YEAR(Tabla14[[#This Row],[Fecha de rev]])</f>
        <v>1900</v>
      </c>
      <c r="AC134" s="1"/>
    </row>
    <row r="135" spans="1:31"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45929</v>
      </c>
      <c r="O135" s="1">
        <f>DAY(Tabla14[[#This Row],[Fecha de rev]])</f>
        <v>29</v>
      </c>
      <c r="P135" s="1">
        <f>MONTH(Tabla14[[#This Row],[Fecha de rev]])</f>
        <v>9</v>
      </c>
      <c r="Q135" s="1">
        <f>YEAR(Tabla14[[#This Row],[Fecha de rev]])</f>
        <v>2025</v>
      </c>
      <c r="R135" s="1">
        <v>1</v>
      </c>
      <c r="S135" s="1" t="s">
        <v>138</v>
      </c>
      <c r="T135" s="1" t="s">
        <v>138</v>
      </c>
      <c r="U135" s="1" t="s">
        <v>138</v>
      </c>
      <c r="V135" s="1" t="s">
        <v>138</v>
      </c>
      <c r="W135" s="1" t="s">
        <v>138</v>
      </c>
      <c r="X135" s="1" t="s">
        <v>138</v>
      </c>
      <c r="Y135" s="1" t="s">
        <v>138</v>
      </c>
      <c r="Z135" s="1" t="s">
        <v>138</v>
      </c>
      <c r="AA135" s="1">
        <v>52.2</v>
      </c>
      <c r="AB135" s="1">
        <v>103</v>
      </c>
      <c r="AC135" s="2" t="s">
        <v>968</v>
      </c>
      <c r="AD135" s="2" t="s">
        <v>954</v>
      </c>
      <c r="AE135" s="1">
        <f t="shared" si="5"/>
        <v>8</v>
      </c>
    </row>
    <row r="136" spans="1:31"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v>45940</v>
      </c>
      <c r="O136" s="1">
        <f>DAY(Tabla14[[#This Row],[Fecha de rev]])</f>
        <v>10</v>
      </c>
      <c r="P136" s="1">
        <f>MONTH(Tabla14[[#This Row],[Fecha de rev]])</f>
        <v>10</v>
      </c>
      <c r="Q136" s="1">
        <f>YEAR(Tabla14[[#This Row],[Fecha de rev]])</f>
        <v>2025</v>
      </c>
      <c r="R136" s="1">
        <v>1</v>
      </c>
      <c r="S136" s="1" t="s">
        <v>138</v>
      </c>
      <c r="T136" s="1" t="s">
        <v>138</v>
      </c>
      <c r="U136" s="1" t="s">
        <v>138</v>
      </c>
      <c r="V136" s="1" t="s">
        <v>138</v>
      </c>
      <c r="W136" s="1" t="s">
        <v>138</v>
      </c>
      <c r="X136" s="1" t="s">
        <v>138</v>
      </c>
      <c r="Y136" s="1" t="s">
        <v>138</v>
      </c>
      <c r="Z136" s="1" t="s">
        <v>138</v>
      </c>
      <c r="AA136" s="1">
        <v>56.09</v>
      </c>
      <c r="AB136" s="1">
        <v>7.8</v>
      </c>
      <c r="AC136" s="2" t="s">
        <v>968</v>
      </c>
      <c r="AD136" s="2" t="s">
        <v>957</v>
      </c>
      <c r="AE136" s="1">
        <f t="shared" si="5"/>
        <v>8</v>
      </c>
    </row>
    <row r="137" spans="1:31"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45929</v>
      </c>
      <c r="O137" s="1">
        <f>DAY(Tabla14[[#This Row],[Fecha de rev]])</f>
        <v>29</v>
      </c>
      <c r="P137" s="1">
        <f>MONTH(Tabla14[[#This Row],[Fecha de rev]])</f>
        <v>9</v>
      </c>
      <c r="Q137" s="1">
        <f>YEAR(Tabla14[[#This Row],[Fecha de rev]])</f>
        <v>2025</v>
      </c>
      <c r="R137" s="1">
        <v>1</v>
      </c>
      <c r="S137" s="1" t="s">
        <v>138</v>
      </c>
      <c r="T137" s="1" t="s">
        <v>138</v>
      </c>
      <c r="U137" s="1" t="s">
        <v>138</v>
      </c>
      <c r="V137" s="1" t="s">
        <v>138</v>
      </c>
      <c r="W137" s="1" t="s">
        <v>138</v>
      </c>
      <c r="X137" s="1" t="s">
        <v>934</v>
      </c>
      <c r="Y137" s="1" t="s">
        <v>934</v>
      </c>
      <c r="Z137" s="1" t="s">
        <v>934</v>
      </c>
      <c r="AA137" s="1">
        <v>0</v>
      </c>
      <c r="AB137" s="1">
        <v>0</v>
      </c>
      <c r="AC137" s="2" t="s">
        <v>935</v>
      </c>
      <c r="AD137" s="2" t="s">
        <v>954</v>
      </c>
      <c r="AE137" s="1">
        <f t="shared" si="5"/>
        <v>5</v>
      </c>
    </row>
    <row r="138" spans="1:31"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45929</v>
      </c>
      <c r="O138" s="1">
        <f>DAY(Tabla14[[#This Row],[Fecha de rev]])</f>
        <v>29</v>
      </c>
      <c r="P138" s="1">
        <f>MONTH(Tabla14[[#This Row],[Fecha de rev]])</f>
        <v>9</v>
      </c>
      <c r="Q138" s="1">
        <f>YEAR(Tabla14[[#This Row],[Fecha de rev]])</f>
        <v>2025</v>
      </c>
      <c r="R138" s="1">
        <v>1</v>
      </c>
      <c r="S138" s="1" t="s">
        <v>138</v>
      </c>
      <c r="T138" s="1" t="s">
        <v>138</v>
      </c>
      <c r="U138" s="1" t="s">
        <v>138</v>
      </c>
      <c r="V138" s="1" t="s">
        <v>138</v>
      </c>
      <c r="W138" s="1" t="s">
        <v>138</v>
      </c>
      <c r="X138" s="1" t="s">
        <v>138</v>
      </c>
      <c r="Y138" s="1" t="s">
        <v>138</v>
      </c>
      <c r="Z138" s="1" t="s">
        <v>138</v>
      </c>
      <c r="AA138" s="1">
        <v>70.67</v>
      </c>
      <c r="AB138" s="1">
        <v>108.31</v>
      </c>
      <c r="AC138" s="8" t="s">
        <v>939</v>
      </c>
      <c r="AD138" s="2" t="s">
        <v>954</v>
      </c>
      <c r="AE138" s="1">
        <f t="shared" si="5"/>
        <v>8</v>
      </c>
    </row>
    <row r="139" spans="1:31"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v>45932</v>
      </c>
      <c r="O139" s="1">
        <f>DAY(Tabla14[[#This Row],[Fecha de rev]])</f>
        <v>2</v>
      </c>
      <c r="P139" s="1">
        <f>MONTH(Tabla14[[#This Row],[Fecha de rev]])</f>
        <v>10</v>
      </c>
      <c r="Q139" s="1">
        <f>YEAR(Tabla14[[#This Row],[Fecha de rev]])</f>
        <v>2025</v>
      </c>
      <c r="R139" s="1">
        <v>1</v>
      </c>
      <c r="S139" s="1" t="s">
        <v>138</v>
      </c>
      <c r="T139" s="1" t="s">
        <v>138</v>
      </c>
      <c r="U139" s="1" t="s">
        <v>138</v>
      </c>
      <c r="V139" s="1" t="s">
        <v>138</v>
      </c>
      <c r="W139" s="1" t="s">
        <v>138</v>
      </c>
      <c r="X139" s="1" t="s">
        <v>138</v>
      </c>
      <c r="Y139" s="1" t="s">
        <v>138</v>
      </c>
      <c r="Z139" s="1" t="s">
        <v>138</v>
      </c>
      <c r="AA139" s="1">
        <v>50.02</v>
      </c>
      <c r="AB139" s="1">
        <v>28.5</v>
      </c>
      <c r="AC139" s="2" t="s">
        <v>968</v>
      </c>
      <c r="AD139" s="2" t="s">
        <v>954</v>
      </c>
      <c r="AE139" s="1">
        <f t="shared" si="5"/>
        <v>8</v>
      </c>
    </row>
    <row r="140" spans="1:31"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45929</v>
      </c>
      <c r="O140" s="1">
        <f>DAY(Tabla14[[#This Row],[Fecha de rev]])</f>
        <v>29</v>
      </c>
      <c r="P140" s="1">
        <f>MONTH(Tabla14[[#This Row],[Fecha de rev]])</f>
        <v>9</v>
      </c>
      <c r="Q140" s="1">
        <f>YEAR(Tabla14[[#This Row],[Fecha de rev]])</f>
        <v>2025</v>
      </c>
      <c r="R140" s="1">
        <v>1</v>
      </c>
      <c r="S140" s="1" t="s">
        <v>138</v>
      </c>
      <c r="T140" s="1" t="s">
        <v>138</v>
      </c>
      <c r="U140" s="1" t="s">
        <v>138</v>
      </c>
      <c r="V140" s="1" t="s">
        <v>138</v>
      </c>
      <c r="W140" s="1" t="s">
        <v>138</v>
      </c>
      <c r="X140" s="1" t="s">
        <v>138</v>
      </c>
      <c r="Y140" s="1" t="s">
        <v>138</v>
      </c>
      <c r="Z140" s="1" t="s">
        <v>138</v>
      </c>
      <c r="AA140" s="1">
        <v>16.91</v>
      </c>
      <c r="AB140" s="1">
        <v>24.58</v>
      </c>
      <c r="AC140" s="2" t="s">
        <v>968</v>
      </c>
      <c r="AD140" s="2" t="s">
        <v>954</v>
      </c>
      <c r="AE140" s="1">
        <f t="shared" si="5"/>
        <v>8</v>
      </c>
    </row>
    <row r="141" spans="1:31"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45930</v>
      </c>
      <c r="O141" s="1">
        <f>DAY(Tabla14[[#This Row],[Fecha de rev]])</f>
        <v>30</v>
      </c>
      <c r="P141" s="1">
        <f>MONTH(Tabla14[[#This Row],[Fecha de rev]])</f>
        <v>9</v>
      </c>
      <c r="Q141" s="1">
        <f>YEAR(Tabla14[[#This Row],[Fecha de rev]])</f>
        <v>2025</v>
      </c>
      <c r="R141" s="1">
        <v>1</v>
      </c>
      <c r="S141" s="1" t="s">
        <v>138</v>
      </c>
      <c r="T141" s="1" t="s">
        <v>138</v>
      </c>
      <c r="U141" s="1" t="s">
        <v>138</v>
      </c>
      <c r="V141" s="1" t="s">
        <v>138</v>
      </c>
      <c r="W141" s="1" t="s">
        <v>138</v>
      </c>
      <c r="X141" s="1" t="s">
        <v>138</v>
      </c>
      <c r="Y141" s="1" t="s">
        <v>138</v>
      </c>
      <c r="Z141" s="1" t="s">
        <v>138</v>
      </c>
      <c r="AA141" s="1">
        <v>14.1</v>
      </c>
      <c r="AB141" s="1">
        <v>32.47</v>
      </c>
      <c r="AC141" s="2" t="s">
        <v>968</v>
      </c>
      <c r="AD141" s="2" t="s">
        <v>954</v>
      </c>
      <c r="AE141" s="1">
        <f t="shared" si="5"/>
        <v>8</v>
      </c>
    </row>
    <row r="142" spans="1:31"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DAY(Tabla14[[#This Row],[Fecha de rev]])</f>
        <v>0</v>
      </c>
      <c r="P142" s="1">
        <f>MONTH(Tabla14[[#This Row],[Fecha de rev]])</f>
        <v>1</v>
      </c>
      <c r="Q142" s="1">
        <f>YEAR(Tabla14[[#This Row],[Fecha de rev]])</f>
        <v>1900</v>
      </c>
      <c r="AC142" s="1"/>
    </row>
    <row r="143" spans="1:31"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DAY(Tabla14[[#This Row],[Fecha de rev]])</f>
        <v>0</v>
      </c>
      <c r="P143" s="1">
        <f>MONTH(Tabla14[[#This Row],[Fecha de rev]])</f>
        <v>1</v>
      </c>
      <c r="Q143" s="1">
        <f>YEAR(Tabla14[[#This Row],[Fecha de rev]])</f>
        <v>1900</v>
      </c>
      <c r="AC143" s="1"/>
    </row>
    <row r="144" spans="1:31"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45933</v>
      </c>
      <c r="O144" s="1">
        <f>DAY(Tabla14[[#This Row],[Fecha de rev]])</f>
        <v>3</v>
      </c>
      <c r="P144" s="1">
        <f>MONTH(Tabla14[[#This Row],[Fecha de rev]])</f>
        <v>10</v>
      </c>
      <c r="Q144" s="1">
        <f>YEAR(Tabla14[[#This Row],[Fecha de rev]])</f>
        <v>2025</v>
      </c>
      <c r="R144" s="1">
        <v>1</v>
      </c>
      <c r="S144" s="1" t="s">
        <v>138</v>
      </c>
      <c r="T144" s="1" t="s">
        <v>138</v>
      </c>
      <c r="U144" s="1" t="s">
        <v>138</v>
      </c>
      <c r="V144" s="1" t="s">
        <v>138</v>
      </c>
      <c r="W144" s="1" t="s">
        <v>138</v>
      </c>
      <c r="X144" s="1" t="s">
        <v>138</v>
      </c>
      <c r="Y144" s="1" t="s">
        <v>138</v>
      </c>
      <c r="Z144" s="1" t="s">
        <v>138</v>
      </c>
      <c r="AA144" s="1">
        <v>15.31</v>
      </c>
      <c r="AB144" s="1">
        <v>33.409999999999997</v>
      </c>
      <c r="AC144" s="2" t="s">
        <v>968</v>
      </c>
      <c r="AD144" s="2" t="s">
        <v>954</v>
      </c>
      <c r="AE144" s="1">
        <f t="shared" si="5"/>
        <v>8</v>
      </c>
    </row>
    <row r="145" spans="1:31"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v>45932</v>
      </c>
      <c r="O145" s="1">
        <f>DAY(Tabla14[[#This Row],[Fecha de rev]])</f>
        <v>2</v>
      </c>
      <c r="P145" s="1">
        <f>MONTH(Tabla14[[#This Row],[Fecha de rev]])</f>
        <v>10</v>
      </c>
      <c r="Q145" s="1">
        <f>YEAR(Tabla14[[#This Row],[Fecha de rev]])</f>
        <v>2025</v>
      </c>
      <c r="R145" s="1">
        <v>1</v>
      </c>
      <c r="S145" s="1" t="s">
        <v>138</v>
      </c>
      <c r="T145" s="1" t="s">
        <v>138</v>
      </c>
      <c r="U145" s="1" t="s">
        <v>138</v>
      </c>
      <c r="V145" s="1" t="s">
        <v>138</v>
      </c>
      <c r="W145" s="1" t="s">
        <v>138</v>
      </c>
      <c r="X145" s="1" t="s">
        <v>138</v>
      </c>
      <c r="Y145" s="1" t="s">
        <v>138</v>
      </c>
      <c r="Z145" s="1" t="s">
        <v>138</v>
      </c>
      <c r="AA145" s="1">
        <v>14.04</v>
      </c>
      <c r="AB145" s="1">
        <v>54.83</v>
      </c>
      <c r="AC145" s="2" t="s">
        <v>968</v>
      </c>
      <c r="AD145" s="2" t="s">
        <v>954</v>
      </c>
      <c r="AE145" s="1">
        <f t="shared" si="5"/>
        <v>8</v>
      </c>
    </row>
    <row r="146" spans="1:31"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DAY(Tabla14[[#This Row],[Fecha de rev]])</f>
        <v>0</v>
      </c>
      <c r="P146" s="1">
        <f>MONTH(Tabla14[[#This Row],[Fecha de rev]])</f>
        <v>1</v>
      </c>
      <c r="Q146" s="1">
        <f>YEAR(Tabla14[[#This Row],[Fecha de rev]])</f>
        <v>1900</v>
      </c>
      <c r="AC146" s="1"/>
    </row>
    <row r="147" spans="1:31"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DAY(Tabla14[[#This Row],[Fecha de rev]])</f>
        <v>0</v>
      </c>
      <c r="P147" s="1">
        <f>MONTH(Tabla14[[#This Row],[Fecha de rev]])</f>
        <v>1</v>
      </c>
      <c r="Q147" s="1">
        <f>YEAR(Tabla14[[#This Row],[Fecha de rev]])</f>
        <v>1900</v>
      </c>
      <c r="AC147" s="1"/>
    </row>
    <row r="148" spans="1:31"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45931</v>
      </c>
      <c r="O148" s="1">
        <f>DAY(Tabla14[[#This Row],[Fecha de rev]])</f>
        <v>1</v>
      </c>
      <c r="P148" s="1">
        <f>MONTH(Tabla14[[#This Row],[Fecha de rev]])</f>
        <v>10</v>
      </c>
      <c r="Q148" s="1">
        <f>YEAR(Tabla14[[#This Row],[Fecha de rev]])</f>
        <v>2025</v>
      </c>
      <c r="R148" s="1">
        <v>1</v>
      </c>
      <c r="S148" s="1" t="s">
        <v>934</v>
      </c>
      <c r="T148" s="1" t="s">
        <v>934</v>
      </c>
      <c r="U148" s="1" t="s">
        <v>934</v>
      </c>
      <c r="V148" s="1" t="s">
        <v>934</v>
      </c>
      <c r="W148" s="1" t="s">
        <v>934</v>
      </c>
      <c r="X148" s="1" t="s">
        <v>934</v>
      </c>
      <c r="Y148" s="1" t="s">
        <v>934</v>
      </c>
      <c r="Z148" s="1" t="s">
        <v>934</v>
      </c>
      <c r="AA148" s="1">
        <v>0</v>
      </c>
      <c r="AB148" s="1">
        <v>0</v>
      </c>
      <c r="AC148" s="1" t="s">
        <v>3057</v>
      </c>
      <c r="AD148" s="2" t="s">
        <v>954</v>
      </c>
      <c r="AE148" s="1">
        <f t="shared" si="5"/>
        <v>0</v>
      </c>
    </row>
    <row r="149" spans="1:31"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DAY(Tabla14[[#This Row],[Fecha de rev]])</f>
        <v>0</v>
      </c>
      <c r="P149" s="1">
        <f>MONTH(Tabla14[[#This Row],[Fecha de rev]])</f>
        <v>1</v>
      </c>
      <c r="Q149" s="1">
        <f>YEAR(Tabla14[[#This Row],[Fecha de rev]])</f>
        <v>1900</v>
      </c>
      <c r="AC149" s="1"/>
    </row>
    <row r="150" spans="1:31"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v>45933</v>
      </c>
      <c r="O150" s="1">
        <f>DAY(Tabla14[[#This Row],[Fecha de rev]])</f>
        <v>3</v>
      </c>
      <c r="P150" s="1">
        <f>MONTH(Tabla14[[#This Row],[Fecha de rev]])</f>
        <v>10</v>
      </c>
      <c r="Q150" s="1">
        <f>YEAR(Tabla14[[#This Row],[Fecha de rev]])</f>
        <v>2025</v>
      </c>
      <c r="R150" s="1">
        <v>1</v>
      </c>
      <c r="S150" s="1" t="s">
        <v>138</v>
      </c>
      <c r="T150" s="1" t="s">
        <v>138</v>
      </c>
      <c r="U150" s="1" t="s">
        <v>138</v>
      </c>
      <c r="V150" s="1" t="s">
        <v>138</v>
      </c>
      <c r="W150" s="1" t="s">
        <v>138</v>
      </c>
      <c r="X150" s="1" t="s">
        <v>138</v>
      </c>
      <c r="Y150" s="1" t="s">
        <v>934</v>
      </c>
      <c r="Z150" s="1" t="s">
        <v>138</v>
      </c>
      <c r="AA150" s="1">
        <v>34.56</v>
      </c>
      <c r="AB150" s="1">
        <v>15.1</v>
      </c>
      <c r="AC150" s="2" t="s">
        <v>950</v>
      </c>
      <c r="AD150" s="2" t="s">
        <v>954</v>
      </c>
      <c r="AE150" s="1">
        <f t="shared" si="5"/>
        <v>7</v>
      </c>
    </row>
    <row r="151" spans="1:31"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v>45940</v>
      </c>
      <c r="O151" s="1">
        <f>DAY(Tabla14[[#This Row],[Fecha de rev]])</f>
        <v>10</v>
      </c>
      <c r="P151" s="1">
        <f>MONTH(Tabla14[[#This Row],[Fecha de rev]])</f>
        <v>10</v>
      </c>
      <c r="Q151" s="1">
        <f>YEAR(Tabla14[[#This Row],[Fecha de rev]])</f>
        <v>2025</v>
      </c>
      <c r="R151" s="1">
        <v>1</v>
      </c>
      <c r="S151" s="1" t="s">
        <v>138</v>
      </c>
      <c r="T151" s="1" t="s">
        <v>138</v>
      </c>
      <c r="U151" s="1" t="s">
        <v>138</v>
      </c>
      <c r="V151" s="1" t="s">
        <v>138</v>
      </c>
      <c r="W151" s="1" t="s">
        <v>138</v>
      </c>
      <c r="X151" s="1" t="s">
        <v>138</v>
      </c>
      <c r="Y151" s="1" t="s">
        <v>138</v>
      </c>
      <c r="Z151" s="1" t="s">
        <v>934</v>
      </c>
      <c r="AA151" s="1">
        <v>6.86</v>
      </c>
      <c r="AB151" s="1">
        <v>27.23</v>
      </c>
      <c r="AC151" s="2" t="s">
        <v>1413</v>
      </c>
      <c r="AD151" s="2" t="s">
        <v>957</v>
      </c>
      <c r="AE151" s="1">
        <f t="shared" si="5"/>
        <v>7</v>
      </c>
    </row>
    <row r="152" spans="1:31"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DAY(Tabla14[[#This Row],[Fecha de rev]])</f>
        <v>0</v>
      </c>
      <c r="P152" s="1">
        <f>MONTH(Tabla14[[#This Row],[Fecha de rev]])</f>
        <v>1</v>
      </c>
      <c r="Q152" s="1">
        <f>YEAR(Tabla14[[#This Row],[Fecha de rev]])</f>
        <v>1900</v>
      </c>
      <c r="AC152" s="1"/>
    </row>
    <row r="153" spans="1:31"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v>45932</v>
      </c>
      <c r="O153" s="1">
        <f>DAY(Tabla14[[#This Row],[Fecha de rev]])</f>
        <v>2</v>
      </c>
      <c r="P153" s="1">
        <f>MONTH(Tabla14[[#This Row],[Fecha de rev]])</f>
        <v>10</v>
      </c>
      <c r="Q153" s="1">
        <f>YEAR(Tabla14[[#This Row],[Fecha de rev]])</f>
        <v>2025</v>
      </c>
      <c r="R153" s="1">
        <v>1</v>
      </c>
      <c r="S153" s="1" t="s">
        <v>138</v>
      </c>
      <c r="T153" s="1" t="s">
        <v>138</v>
      </c>
      <c r="U153" s="1" t="s">
        <v>138</v>
      </c>
      <c r="V153" s="1" t="s">
        <v>138</v>
      </c>
      <c r="W153" s="1" t="s">
        <v>138</v>
      </c>
      <c r="X153" s="1" t="s">
        <v>138</v>
      </c>
      <c r="Y153" s="1" t="s">
        <v>138</v>
      </c>
      <c r="Z153" s="1" t="s">
        <v>138</v>
      </c>
      <c r="AA153" s="1">
        <v>114.94</v>
      </c>
      <c r="AB153" s="1">
        <v>90.05</v>
      </c>
      <c r="AC153" s="2" t="s">
        <v>968</v>
      </c>
      <c r="AD153" s="2" t="s">
        <v>957</v>
      </c>
      <c r="AE153" s="1">
        <f t="shared" si="5"/>
        <v>8</v>
      </c>
    </row>
    <row r="154" spans="1:31"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45929</v>
      </c>
      <c r="O154" s="1">
        <f>DAY(Tabla14[[#This Row],[Fecha de rev]])</f>
        <v>29</v>
      </c>
      <c r="P154" s="1">
        <f>MONTH(Tabla14[[#This Row],[Fecha de rev]])</f>
        <v>9</v>
      </c>
      <c r="Q154" s="1">
        <f>YEAR(Tabla14[[#This Row],[Fecha de rev]])</f>
        <v>2025</v>
      </c>
      <c r="R154" s="1">
        <v>1</v>
      </c>
      <c r="S154" s="1" t="s">
        <v>138</v>
      </c>
      <c r="T154" s="1" t="s">
        <v>138</v>
      </c>
      <c r="U154" s="1" t="s">
        <v>138</v>
      </c>
      <c r="V154" s="1" t="s">
        <v>138</v>
      </c>
      <c r="W154" s="1" t="s">
        <v>138</v>
      </c>
      <c r="X154" s="1" t="s">
        <v>138</v>
      </c>
      <c r="Y154" s="1" t="s">
        <v>138</v>
      </c>
      <c r="Z154" s="1" t="s">
        <v>138</v>
      </c>
      <c r="AA154" s="1">
        <v>14.17</v>
      </c>
      <c r="AB154" s="1">
        <v>39.33</v>
      </c>
      <c r="AC154" s="2" t="s">
        <v>968</v>
      </c>
      <c r="AD154" s="2" t="s">
        <v>954</v>
      </c>
      <c r="AE154" s="1">
        <f t="shared" si="5"/>
        <v>8</v>
      </c>
    </row>
    <row r="155" spans="1:31"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v>45940</v>
      </c>
      <c r="O155" s="1">
        <f>DAY(Tabla14[[#This Row],[Fecha de rev]])</f>
        <v>10</v>
      </c>
      <c r="P155" s="1">
        <f>MONTH(Tabla14[[#This Row],[Fecha de rev]])</f>
        <v>10</v>
      </c>
      <c r="Q155" s="1">
        <f>YEAR(Tabla14[[#This Row],[Fecha de rev]])</f>
        <v>2025</v>
      </c>
      <c r="R155" s="1">
        <v>1</v>
      </c>
      <c r="S155" s="1" t="s">
        <v>138</v>
      </c>
      <c r="T155" s="1" t="s">
        <v>138</v>
      </c>
      <c r="U155" s="1" t="s">
        <v>138</v>
      </c>
      <c r="V155" s="1" t="s">
        <v>138</v>
      </c>
      <c r="W155" s="1" t="s">
        <v>138</v>
      </c>
      <c r="X155" s="1" t="s">
        <v>138</v>
      </c>
      <c r="Y155" s="1" t="s">
        <v>138</v>
      </c>
      <c r="Z155" s="1" t="s">
        <v>138</v>
      </c>
      <c r="AA155" s="1">
        <v>61.29</v>
      </c>
      <c r="AB155" s="1">
        <v>78.11</v>
      </c>
      <c r="AC155" s="2" t="s">
        <v>968</v>
      </c>
      <c r="AD155" s="2" t="s">
        <v>957</v>
      </c>
      <c r="AE155" s="1">
        <f t="shared" si="5"/>
        <v>8</v>
      </c>
    </row>
    <row r="156" spans="1:31"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DAY(Tabla14[[#This Row],[Fecha de rev]])</f>
        <v>0</v>
      </c>
      <c r="P156" s="1">
        <f>MONTH(Tabla14[[#This Row],[Fecha de rev]])</f>
        <v>1</v>
      </c>
      <c r="Q156" s="1">
        <f>YEAR(Tabla14[[#This Row],[Fecha de rev]])</f>
        <v>1900</v>
      </c>
      <c r="AC156" s="1"/>
    </row>
    <row r="157" spans="1:31"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DAY(Tabla14[[#This Row],[Fecha de rev]])</f>
        <v>0</v>
      </c>
      <c r="P157" s="1">
        <f>MONTH(Tabla14[[#This Row],[Fecha de rev]])</f>
        <v>1</v>
      </c>
      <c r="Q157" s="1">
        <f>YEAR(Tabla14[[#This Row],[Fecha de rev]])</f>
        <v>1900</v>
      </c>
      <c r="AC157" s="1"/>
    </row>
    <row r="158" spans="1:31"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DAY(Tabla14[[#This Row],[Fecha de rev]])</f>
        <v>0</v>
      </c>
      <c r="P158" s="1">
        <f>MONTH(Tabla14[[#This Row],[Fecha de rev]])</f>
        <v>1</v>
      </c>
      <c r="Q158" s="1">
        <f>YEAR(Tabla14[[#This Row],[Fecha de rev]])</f>
        <v>1900</v>
      </c>
      <c r="AC158" s="1"/>
    </row>
    <row r="159" spans="1:31"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v>45932</v>
      </c>
      <c r="O159" s="1">
        <f>DAY(Tabla14[[#This Row],[Fecha de rev]])</f>
        <v>2</v>
      </c>
      <c r="P159" s="1">
        <f>MONTH(Tabla14[[#This Row],[Fecha de rev]])</f>
        <v>10</v>
      </c>
      <c r="Q159" s="1">
        <f>YEAR(Tabla14[[#This Row],[Fecha de rev]])</f>
        <v>2025</v>
      </c>
      <c r="R159" s="1">
        <v>1</v>
      </c>
      <c r="S159" s="1" t="s">
        <v>138</v>
      </c>
      <c r="T159" s="1" t="s">
        <v>138</v>
      </c>
      <c r="U159" s="1" t="s">
        <v>138</v>
      </c>
      <c r="V159" s="1" t="s">
        <v>138</v>
      </c>
      <c r="W159" s="1" t="s">
        <v>138</v>
      </c>
      <c r="X159" s="1" t="s">
        <v>138</v>
      </c>
      <c r="Y159" s="1" t="s">
        <v>138</v>
      </c>
      <c r="Z159" s="1" t="s">
        <v>138</v>
      </c>
      <c r="AA159" s="1">
        <v>89.31</v>
      </c>
      <c r="AB159" s="1">
        <v>68.489999999999995</v>
      </c>
      <c r="AC159" s="2" t="s">
        <v>968</v>
      </c>
      <c r="AD159" s="2" t="s">
        <v>954</v>
      </c>
      <c r="AE159" s="1">
        <f t="shared" si="5"/>
        <v>8</v>
      </c>
    </row>
    <row r="160" spans="1:31"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DAY(Tabla14[[#This Row],[Fecha de rev]])</f>
        <v>0</v>
      </c>
      <c r="P160" s="1">
        <f>MONTH(Tabla14[[#This Row],[Fecha de rev]])</f>
        <v>1</v>
      </c>
      <c r="Q160" s="1">
        <f>YEAR(Tabla14[[#This Row],[Fecha de rev]])</f>
        <v>1900</v>
      </c>
      <c r="AC160" s="1"/>
    </row>
    <row r="161" spans="1:31"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DAY(Tabla14[[#This Row],[Fecha de rev]])</f>
        <v>0</v>
      </c>
      <c r="P161" s="1">
        <f>MONTH(Tabla14[[#This Row],[Fecha de rev]])</f>
        <v>1</v>
      </c>
      <c r="Q161" s="1">
        <f>YEAR(Tabla14[[#This Row],[Fecha de rev]])</f>
        <v>1900</v>
      </c>
      <c r="AC161" s="1"/>
    </row>
    <row r="162" spans="1:31"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45931</v>
      </c>
      <c r="O162" s="1">
        <f>DAY(Tabla14[[#This Row],[Fecha de rev]])</f>
        <v>1</v>
      </c>
      <c r="P162" s="1">
        <f>MONTH(Tabla14[[#This Row],[Fecha de rev]])</f>
        <v>10</v>
      </c>
      <c r="Q162" s="1">
        <f>YEAR(Tabla14[[#This Row],[Fecha de rev]])</f>
        <v>2025</v>
      </c>
      <c r="R162" s="1">
        <v>1</v>
      </c>
      <c r="S162" s="1" t="s">
        <v>138</v>
      </c>
      <c r="T162" s="1" t="s">
        <v>138</v>
      </c>
      <c r="U162" s="1" t="s">
        <v>138</v>
      </c>
      <c r="V162" s="1" t="s">
        <v>138</v>
      </c>
      <c r="W162" s="1" t="s">
        <v>138</v>
      </c>
      <c r="X162" s="1" t="s">
        <v>138</v>
      </c>
      <c r="Y162" s="1" t="s">
        <v>138</v>
      </c>
      <c r="Z162" s="1" t="s">
        <v>138</v>
      </c>
      <c r="AA162" s="1">
        <v>33.909999999999997</v>
      </c>
      <c r="AB162" s="1">
        <v>33.380000000000003</v>
      </c>
      <c r="AC162" s="2" t="s">
        <v>968</v>
      </c>
      <c r="AD162" s="2" t="s">
        <v>954</v>
      </c>
      <c r="AE162" s="1">
        <f t="shared" si="5"/>
        <v>8</v>
      </c>
    </row>
    <row r="163" spans="1:31"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45931</v>
      </c>
      <c r="O163" s="1">
        <f>DAY(Tabla14[[#This Row],[Fecha de rev]])</f>
        <v>1</v>
      </c>
      <c r="P163" s="1">
        <f>MONTH(Tabla14[[#This Row],[Fecha de rev]])</f>
        <v>10</v>
      </c>
      <c r="Q163" s="1">
        <f>YEAR(Tabla14[[#This Row],[Fecha de rev]])</f>
        <v>2025</v>
      </c>
      <c r="R163" s="1">
        <v>1</v>
      </c>
      <c r="S163" s="1" t="s">
        <v>138</v>
      </c>
      <c r="T163" s="1" t="s">
        <v>138</v>
      </c>
      <c r="U163" s="1" t="s">
        <v>138</v>
      </c>
      <c r="V163" s="1" t="s">
        <v>138</v>
      </c>
      <c r="W163" s="1" t="s">
        <v>138</v>
      </c>
      <c r="X163" s="1" t="s">
        <v>138</v>
      </c>
      <c r="Y163" s="1" t="s">
        <v>138</v>
      </c>
      <c r="Z163" s="1" t="s">
        <v>138</v>
      </c>
      <c r="AA163" s="1">
        <v>18.82</v>
      </c>
      <c r="AB163" s="1">
        <v>24.25</v>
      </c>
      <c r="AC163" s="2" t="s">
        <v>968</v>
      </c>
      <c r="AD163" s="2" t="s">
        <v>954</v>
      </c>
      <c r="AE163" s="1">
        <f t="shared" si="5"/>
        <v>8</v>
      </c>
    </row>
    <row r="164" spans="1:31"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DAY(Tabla14[[#This Row],[Fecha de rev]])</f>
        <v>0</v>
      </c>
      <c r="P164" s="1">
        <f>MONTH(Tabla14[[#This Row],[Fecha de rev]])</f>
        <v>1</v>
      </c>
      <c r="Q164" s="1">
        <f>YEAR(Tabla14[[#This Row],[Fecha de rev]])</f>
        <v>1900</v>
      </c>
      <c r="AC164" s="1"/>
    </row>
    <row r="165" spans="1:31"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DAY(Tabla14[[#This Row],[Fecha de rev]])</f>
        <v>0</v>
      </c>
      <c r="P165" s="1">
        <f>MONTH(Tabla14[[#This Row],[Fecha de rev]])</f>
        <v>1</v>
      </c>
      <c r="Q165" s="1">
        <f>YEAR(Tabla14[[#This Row],[Fecha de rev]])</f>
        <v>1900</v>
      </c>
    </row>
    <row r="166" spans="1:31"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v>45940</v>
      </c>
      <c r="O166" s="1">
        <f>DAY(Tabla14[[#This Row],[Fecha de rev]])</f>
        <v>10</v>
      </c>
      <c r="P166" s="1">
        <f>MONTH(Tabla14[[#This Row],[Fecha de rev]])</f>
        <v>10</v>
      </c>
      <c r="Q166" s="1">
        <f>YEAR(Tabla14[[#This Row],[Fecha de rev]])</f>
        <v>2025</v>
      </c>
      <c r="R166" s="1">
        <v>1</v>
      </c>
      <c r="S166" s="1" t="s">
        <v>138</v>
      </c>
      <c r="T166" s="1" t="s">
        <v>138</v>
      </c>
      <c r="U166" s="1" t="s">
        <v>138</v>
      </c>
      <c r="V166" s="1" t="s">
        <v>138</v>
      </c>
      <c r="W166" s="1" t="s">
        <v>138</v>
      </c>
      <c r="X166" s="1" t="s">
        <v>138</v>
      </c>
      <c r="Y166" s="1" t="s">
        <v>138</v>
      </c>
      <c r="Z166" s="1" t="s">
        <v>138</v>
      </c>
      <c r="AA166" s="1">
        <v>21.86</v>
      </c>
      <c r="AB166" s="1">
        <v>14.6</v>
      </c>
      <c r="AC166" s="2" t="s">
        <v>968</v>
      </c>
      <c r="AD166" s="2" t="s">
        <v>957</v>
      </c>
      <c r="AE166" s="1">
        <f t="shared" si="5"/>
        <v>8</v>
      </c>
    </row>
    <row r="167" spans="1:31"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45930</v>
      </c>
      <c r="O167" s="1">
        <f>DAY(Tabla14[[#This Row],[Fecha de rev]])</f>
        <v>30</v>
      </c>
      <c r="P167" s="1">
        <f>MONTH(Tabla14[[#This Row],[Fecha de rev]])</f>
        <v>9</v>
      </c>
      <c r="Q167" s="1">
        <f>YEAR(Tabla14[[#This Row],[Fecha de rev]])</f>
        <v>2025</v>
      </c>
      <c r="R167" s="1">
        <v>1</v>
      </c>
      <c r="S167" s="1" t="s">
        <v>138</v>
      </c>
      <c r="T167" s="1" t="s">
        <v>138</v>
      </c>
      <c r="U167" s="1" t="s">
        <v>138</v>
      </c>
      <c r="V167" s="1" t="s">
        <v>138</v>
      </c>
      <c r="W167" s="1" t="s">
        <v>138</v>
      </c>
      <c r="X167" s="1" t="s">
        <v>138</v>
      </c>
      <c r="Y167" s="1" t="s">
        <v>138</v>
      </c>
      <c r="Z167" s="1" t="s">
        <v>138</v>
      </c>
      <c r="AA167" s="1">
        <v>75.72</v>
      </c>
      <c r="AB167" s="1">
        <v>45.52</v>
      </c>
      <c r="AC167" s="2" t="s">
        <v>968</v>
      </c>
      <c r="AD167" s="2" t="s">
        <v>954</v>
      </c>
      <c r="AE167" s="1">
        <f t="shared" si="5"/>
        <v>8</v>
      </c>
    </row>
    <row r="168" spans="1:31"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45930</v>
      </c>
      <c r="O168" s="1">
        <f>DAY(Tabla14[[#This Row],[Fecha de rev]])</f>
        <v>30</v>
      </c>
      <c r="P168" s="1">
        <f>MONTH(Tabla14[[#This Row],[Fecha de rev]])</f>
        <v>9</v>
      </c>
      <c r="Q168" s="1">
        <f>YEAR(Tabla14[[#This Row],[Fecha de rev]])</f>
        <v>2025</v>
      </c>
      <c r="R168" s="1">
        <v>1</v>
      </c>
      <c r="S168" s="1" t="s">
        <v>138</v>
      </c>
      <c r="T168" s="1" t="s">
        <v>138</v>
      </c>
      <c r="U168" s="1" t="s">
        <v>138</v>
      </c>
      <c r="V168" s="1" t="s">
        <v>138</v>
      </c>
      <c r="W168" s="1" t="s">
        <v>138</v>
      </c>
      <c r="X168" s="1" t="s">
        <v>138</v>
      </c>
      <c r="Y168" s="1" t="s">
        <v>138</v>
      </c>
      <c r="Z168" s="1" t="s">
        <v>934</v>
      </c>
      <c r="AA168" s="1">
        <v>7.14</v>
      </c>
      <c r="AB168" s="1">
        <v>22.46</v>
      </c>
      <c r="AC168" s="2" t="s">
        <v>964</v>
      </c>
      <c r="AD168" s="2" t="s">
        <v>954</v>
      </c>
      <c r="AE168" s="1">
        <f t="shared" si="5"/>
        <v>7</v>
      </c>
    </row>
    <row r="169" spans="1:31"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DAY(Tabla14[[#This Row],[Fecha de rev]])</f>
        <v>0</v>
      </c>
      <c r="P169" s="1">
        <f>MONTH(Tabla14[[#This Row],[Fecha de rev]])</f>
        <v>1</v>
      </c>
      <c r="Q169" s="1">
        <f>YEAR(Tabla14[[#This Row],[Fecha de rev]])</f>
        <v>1900</v>
      </c>
      <c r="AC169" s="1"/>
    </row>
    <row r="170" spans="1:31"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DAY(Tabla14[[#This Row],[Fecha de rev]])</f>
        <v>0</v>
      </c>
      <c r="P170" s="1">
        <f>MONTH(Tabla14[[#This Row],[Fecha de rev]])</f>
        <v>1</v>
      </c>
      <c r="Q170" s="1">
        <f>YEAR(Tabla14[[#This Row],[Fecha de rev]])</f>
        <v>1900</v>
      </c>
      <c r="AC170" s="1"/>
    </row>
    <row r="171" spans="1:31"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DAY(Tabla14[[#This Row],[Fecha de rev]])</f>
        <v>0</v>
      </c>
      <c r="P171" s="1">
        <f>MONTH(Tabla14[[#This Row],[Fecha de rev]])</f>
        <v>1</v>
      </c>
      <c r="Q171" s="1">
        <f>YEAR(Tabla14[[#This Row],[Fecha de rev]])</f>
        <v>1900</v>
      </c>
      <c r="AC171" s="1"/>
    </row>
    <row r="172" spans="1:31"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45929</v>
      </c>
      <c r="O172" s="1">
        <f>DAY(Tabla14[[#This Row],[Fecha de rev]])</f>
        <v>29</v>
      </c>
      <c r="P172" s="1">
        <f>MONTH(Tabla14[[#This Row],[Fecha de rev]])</f>
        <v>9</v>
      </c>
      <c r="Q172" s="1">
        <f>YEAR(Tabla14[[#This Row],[Fecha de rev]])</f>
        <v>2025</v>
      </c>
      <c r="R172" s="1">
        <v>1</v>
      </c>
      <c r="S172" s="1" t="s">
        <v>138</v>
      </c>
      <c r="T172" s="1" t="s">
        <v>138</v>
      </c>
      <c r="U172" s="1" t="s">
        <v>138</v>
      </c>
      <c r="V172" s="1" t="s">
        <v>138</v>
      </c>
      <c r="W172" s="1" t="s">
        <v>138</v>
      </c>
      <c r="X172" s="1" t="s">
        <v>138</v>
      </c>
      <c r="Y172" s="1" t="s">
        <v>934</v>
      </c>
      <c r="Z172" s="1" t="s">
        <v>934</v>
      </c>
      <c r="AA172" s="1">
        <v>9.6199999999999992</v>
      </c>
      <c r="AB172" s="1">
        <v>36.4</v>
      </c>
      <c r="AC172" s="2" t="s">
        <v>937</v>
      </c>
      <c r="AD172" s="2" t="s">
        <v>954</v>
      </c>
      <c r="AE172" s="1">
        <f t="shared" si="5"/>
        <v>6</v>
      </c>
    </row>
    <row r="173" spans="1:31"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45930</v>
      </c>
      <c r="O173" s="1">
        <f>DAY(Tabla14[[#This Row],[Fecha de rev]])</f>
        <v>30</v>
      </c>
      <c r="P173" s="1">
        <f>MONTH(Tabla14[[#This Row],[Fecha de rev]])</f>
        <v>9</v>
      </c>
      <c r="Q173" s="1">
        <f>YEAR(Tabla14[[#This Row],[Fecha de rev]])</f>
        <v>2025</v>
      </c>
      <c r="R173" s="1">
        <v>1</v>
      </c>
      <c r="S173" s="1" t="s">
        <v>138</v>
      </c>
      <c r="T173" s="1" t="s">
        <v>138</v>
      </c>
      <c r="U173" s="1" t="s">
        <v>138</v>
      </c>
      <c r="V173" s="1" t="s">
        <v>138</v>
      </c>
      <c r="W173" s="1" t="s">
        <v>138</v>
      </c>
      <c r="X173" s="1" t="s">
        <v>138</v>
      </c>
      <c r="Y173" s="1" t="s">
        <v>138</v>
      </c>
      <c r="Z173" s="1" t="s">
        <v>138</v>
      </c>
      <c r="AA173" s="1">
        <v>52.41</v>
      </c>
      <c r="AB173" s="1">
        <v>32.32</v>
      </c>
      <c r="AC173" s="2" t="s">
        <v>968</v>
      </c>
      <c r="AD173" s="2" t="s">
        <v>954</v>
      </c>
      <c r="AE173" s="1">
        <f t="shared" si="5"/>
        <v>8</v>
      </c>
    </row>
    <row r="174" spans="1:31"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DAY(Tabla14[[#This Row],[Fecha de rev]])</f>
        <v>0</v>
      </c>
      <c r="P174" s="1">
        <f>MONTH(Tabla14[[#This Row],[Fecha de rev]])</f>
        <v>1</v>
      </c>
      <c r="Q174" s="1">
        <f>YEAR(Tabla14[[#This Row],[Fecha de rev]])</f>
        <v>1900</v>
      </c>
      <c r="AC174" s="1"/>
    </row>
    <row r="175" spans="1:31"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45929</v>
      </c>
      <c r="O175" s="1">
        <f>DAY(Tabla14[[#This Row],[Fecha de rev]])</f>
        <v>29</v>
      </c>
      <c r="P175" s="1">
        <f>MONTH(Tabla14[[#This Row],[Fecha de rev]])</f>
        <v>9</v>
      </c>
      <c r="Q175" s="1">
        <f>YEAR(Tabla14[[#This Row],[Fecha de rev]])</f>
        <v>2025</v>
      </c>
      <c r="R175" s="1">
        <v>1</v>
      </c>
      <c r="S175" s="1" t="s">
        <v>138</v>
      </c>
      <c r="T175" s="1" t="s">
        <v>138</v>
      </c>
      <c r="U175" s="1" t="s">
        <v>138</v>
      </c>
      <c r="V175" s="1" t="s">
        <v>138</v>
      </c>
      <c r="W175" s="1" t="s">
        <v>138</v>
      </c>
      <c r="X175" s="1" t="s">
        <v>138</v>
      </c>
      <c r="Y175" s="1" t="s">
        <v>138</v>
      </c>
      <c r="Z175" s="1" t="s">
        <v>138</v>
      </c>
      <c r="AA175" s="1">
        <v>35.299999999999997</v>
      </c>
      <c r="AB175" s="1">
        <v>13.07</v>
      </c>
      <c r="AC175" s="2" t="s">
        <v>968</v>
      </c>
      <c r="AD175" s="2" t="s">
        <v>954</v>
      </c>
      <c r="AE175" s="1">
        <f t="shared" si="5"/>
        <v>8</v>
      </c>
    </row>
    <row r="176" spans="1:31"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DAY(Tabla14[[#This Row],[Fecha de rev]])</f>
        <v>0</v>
      </c>
      <c r="P176" s="1">
        <f>MONTH(Tabla14[[#This Row],[Fecha de rev]])</f>
        <v>1</v>
      </c>
      <c r="Q176" s="1">
        <f>YEAR(Tabla14[[#This Row],[Fecha de rev]])</f>
        <v>1900</v>
      </c>
      <c r="AC176" s="1"/>
    </row>
    <row r="177" spans="1:31"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DAY(Tabla14[[#This Row],[Fecha de rev]])</f>
        <v>0</v>
      </c>
      <c r="P177" s="1">
        <f>MONTH(Tabla14[[#This Row],[Fecha de rev]])</f>
        <v>1</v>
      </c>
      <c r="Q177" s="1">
        <f>YEAR(Tabla14[[#This Row],[Fecha de rev]])</f>
        <v>1900</v>
      </c>
      <c r="AC177" s="1"/>
    </row>
    <row r="178" spans="1:31"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45930</v>
      </c>
      <c r="O178" s="1">
        <f>DAY(Tabla14[[#This Row],[Fecha de rev]])</f>
        <v>30</v>
      </c>
      <c r="P178" s="1">
        <f>MONTH(Tabla14[[#This Row],[Fecha de rev]])</f>
        <v>9</v>
      </c>
      <c r="Q178" s="1">
        <f>YEAR(Tabla14[[#This Row],[Fecha de rev]])</f>
        <v>2025</v>
      </c>
      <c r="R178" s="1">
        <v>1</v>
      </c>
      <c r="S178" s="1" t="s">
        <v>934</v>
      </c>
      <c r="T178" s="1" t="s">
        <v>138</v>
      </c>
      <c r="U178" s="1" t="s">
        <v>138</v>
      </c>
      <c r="V178" s="1" t="s">
        <v>138</v>
      </c>
      <c r="W178" s="1" t="s">
        <v>138</v>
      </c>
      <c r="X178" s="1" t="s">
        <v>138</v>
      </c>
      <c r="Y178" s="1" t="s">
        <v>934</v>
      </c>
      <c r="Z178" s="1" t="s">
        <v>934</v>
      </c>
      <c r="AA178" s="1">
        <v>0</v>
      </c>
      <c r="AB178" s="1">
        <v>0</v>
      </c>
      <c r="AC178" s="2" t="s">
        <v>964</v>
      </c>
      <c r="AD178" s="2" t="s">
        <v>954</v>
      </c>
      <c r="AE178" s="1">
        <f t="shared" si="5"/>
        <v>5</v>
      </c>
    </row>
    <row r="179" spans="1:31"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45930</v>
      </c>
      <c r="O179" s="1">
        <f>DAY(Tabla14[[#This Row],[Fecha de rev]])</f>
        <v>30</v>
      </c>
      <c r="P179" s="1">
        <f>MONTH(Tabla14[[#This Row],[Fecha de rev]])</f>
        <v>9</v>
      </c>
      <c r="Q179" s="1">
        <f>YEAR(Tabla14[[#This Row],[Fecha de rev]])</f>
        <v>2025</v>
      </c>
      <c r="R179" s="1">
        <v>1</v>
      </c>
      <c r="S179" s="1" t="s">
        <v>138</v>
      </c>
      <c r="T179" s="1" t="s">
        <v>138</v>
      </c>
      <c r="U179" s="1" t="s">
        <v>138</v>
      </c>
      <c r="V179" s="1" t="s">
        <v>934</v>
      </c>
      <c r="W179" s="1" t="s">
        <v>138</v>
      </c>
      <c r="X179" s="1" t="s">
        <v>934</v>
      </c>
      <c r="Y179" s="1" t="s">
        <v>934</v>
      </c>
      <c r="Z179" s="1" t="s">
        <v>934</v>
      </c>
      <c r="AA179" s="1">
        <v>0</v>
      </c>
      <c r="AB179" s="1">
        <v>0</v>
      </c>
      <c r="AC179" s="2" t="s">
        <v>935</v>
      </c>
      <c r="AD179" s="2" t="s">
        <v>954</v>
      </c>
      <c r="AE179" s="1">
        <f t="shared" si="5"/>
        <v>4</v>
      </c>
    </row>
    <row r="180" spans="1:31"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DAY(Tabla14[[#This Row],[Fecha de rev]])</f>
        <v>0</v>
      </c>
      <c r="P180" s="1">
        <f>MONTH(Tabla14[[#This Row],[Fecha de rev]])</f>
        <v>1</v>
      </c>
      <c r="Q180" s="1">
        <f>YEAR(Tabla14[[#This Row],[Fecha de rev]])</f>
        <v>1900</v>
      </c>
      <c r="AC180" s="1"/>
    </row>
    <row r="181" spans="1:31"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DAY(Tabla14[[#This Row],[Fecha de rev]])</f>
        <v>0</v>
      </c>
      <c r="P181" s="1">
        <f>MONTH(Tabla14[[#This Row],[Fecha de rev]])</f>
        <v>1</v>
      </c>
      <c r="Q181" s="1">
        <f>YEAR(Tabla14[[#This Row],[Fecha de rev]])</f>
        <v>1900</v>
      </c>
      <c r="AC181" s="1"/>
    </row>
    <row r="182" spans="1:31"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DAY(Tabla14[[#This Row],[Fecha de rev]])</f>
        <v>0</v>
      </c>
      <c r="P182" s="1">
        <f>MONTH(Tabla14[[#This Row],[Fecha de rev]])</f>
        <v>1</v>
      </c>
      <c r="Q182" s="1">
        <f>YEAR(Tabla14[[#This Row],[Fecha de rev]])</f>
        <v>1900</v>
      </c>
      <c r="AC182" s="1"/>
    </row>
    <row r="183" spans="1:31"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45930</v>
      </c>
      <c r="O183" s="1">
        <f>DAY(Tabla14[[#This Row],[Fecha de rev]])</f>
        <v>30</v>
      </c>
      <c r="P183" s="1">
        <f>MONTH(Tabla14[[#This Row],[Fecha de rev]])</f>
        <v>9</v>
      </c>
      <c r="Q183" s="1">
        <f>YEAR(Tabla14[[#This Row],[Fecha de rev]])</f>
        <v>2025</v>
      </c>
      <c r="R183" s="1">
        <v>1</v>
      </c>
      <c r="S183" s="1" t="s">
        <v>138</v>
      </c>
      <c r="T183" s="1" t="s">
        <v>138</v>
      </c>
      <c r="U183" s="1" t="s">
        <v>138</v>
      </c>
      <c r="V183" s="1" t="s">
        <v>934</v>
      </c>
      <c r="W183" s="1" t="s">
        <v>138</v>
      </c>
      <c r="X183" s="1" t="s">
        <v>138</v>
      </c>
      <c r="Y183" s="1" t="s">
        <v>138</v>
      </c>
      <c r="Z183" s="1" t="s">
        <v>138</v>
      </c>
      <c r="AA183" s="1">
        <v>28.91</v>
      </c>
      <c r="AB183" s="1">
        <v>34.03</v>
      </c>
      <c r="AC183" s="2" t="s">
        <v>963</v>
      </c>
      <c r="AD183" s="2" t="s">
        <v>957</v>
      </c>
      <c r="AE183" s="1">
        <f t="shared" si="5"/>
        <v>7</v>
      </c>
    </row>
    <row r="184" spans="1:31"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v>45933</v>
      </c>
      <c r="O184" s="1">
        <f>DAY(Tabla14[[#This Row],[Fecha de rev]])</f>
        <v>3</v>
      </c>
      <c r="P184" s="1">
        <f>MONTH(Tabla14[[#This Row],[Fecha de rev]])</f>
        <v>10</v>
      </c>
      <c r="Q184" s="1">
        <f>YEAR(Tabla14[[#This Row],[Fecha de rev]])</f>
        <v>2025</v>
      </c>
      <c r="R184" s="1">
        <v>1</v>
      </c>
      <c r="S184" s="1" t="s">
        <v>138</v>
      </c>
      <c r="T184" s="1" t="s">
        <v>138</v>
      </c>
      <c r="U184" s="1" t="s">
        <v>138</v>
      </c>
      <c r="V184" s="1" t="s">
        <v>138</v>
      </c>
      <c r="W184" s="1" t="s">
        <v>138</v>
      </c>
      <c r="X184" s="1" t="s">
        <v>138</v>
      </c>
      <c r="Y184" s="1" t="s">
        <v>138</v>
      </c>
      <c r="Z184" s="1" t="s">
        <v>138</v>
      </c>
      <c r="AA184" s="1">
        <v>18.53</v>
      </c>
      <c r="AB184" s="1">
        <v>6.27</v>
      </c>
      <c r="AC184" s="2" t="s">
        <v>949</v>
      </c>
      <c r="AD184" s="2" t="s">
        <v>954</v>
      </c>
      <c r="AE184" s="1">
        <f t="shared" si="5"/>
        <v>8</v>
      </c>
    </row>
    <row r="185" spans="1:31"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45931</v>
      </c>
      <c r="O185" s="1">
        <f>DAY(Tabla14[[#This Row],[Fecha de rev]])</f>
        <v>1</v>
      </c>
      <c r="P185" s="1">
        <f>MONTH(Tabla14[[#This Row],[Fecha de rev]])</f>
        <v>10</v>
      </c>
      <c r="Q185" s="1">
        <f>YEAR(Tabla14[[#This Row],[Fecha de rev]])</f>
        <v>2025</v>
      </c>
      <c r="R185" s="1">
        <v>1</v>
      </c>
      <c r="S185" s="1" t="s">
        <v>138</v>
      </c>
      <c r="T185" s="1" t="s">
        <v>138</v>
      </c>
      <c r="U185" s="1" t="s">
        <v>138</v>
      </c>
      <c r="V185" s="1" t="s">
        <v>934</v>
      </c>
      <c r="W185" s="1" t="s">
        <v>138</v>
      </c>
      <c r="X185" s="1" t="s">
        <v>138</v>
      </c>
      <c r="Y185" s="1" t="s">
        <v>138</v>
      </c>
      <c r="Z185" s="1" t="s">
        <v>138</v>
      </c>
      <c r="AA185" s="1">
        <v>34.22</v>
      </c>
      <c r="AB185" s="1">
        <v>16.170000000000002</v>
      </c>
      <c r="AC185" s="2" t="s">
        <v>963</v>
      </c>
      <c r="AD185" s="2" t="s">
        <v>954</v>
      </c>
      <c r="AE185" s="1">
        <f t="shared" si="5"/>
        <v>7</v>
      </c>
    </row>
    <row r="186" spans="1:31"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DAY(Tabla14[[#This Row],[Fecha de rev]])</f>
        <v>0</v>
      </c>
      <c r="P186" s="1">
        <f>MONTH(Tabla14[[#This Row],[Fecha de rev]])</f>
        <v>1</v>
      </c>
      <c r="Q186" s="1">
        <f>YEAR(Tabla14[[#This Row],[Fecha de rev]])</f>
        <v>1900</v>
      </c>
      <c r="AC186" s="1"/>
    </row>
    <row r="187" spans="1:31"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v>45933</v>
      </c>
      <c r="O187" s="1">
        <f>DAY(Tabla14[[#This Row],[Fecha de rev]])</f>
        <v>3</v>
      </c>
      <c r="P187" s="1">
        <f>MONTH(Tabla14[[#This Row],[Fecha de rev]])</f>
        <v>10</v>
      </c>
      <c r="Q187" s="1">
        <f>YEAR(Tabla14[[#This Row],[Fecha de rev]])</f>
        <v>2025</v>
      </c>
      <c r="R187" s="1">
        <v>1</v>
      </c>
      <c r="S187" s="1" t="s">
        <v>138</v>
      </c>
      <c r="T187" s="1" t="s">
        <v>138</v>
      </c>
      <c r="U187" s="1" t="s">
        <v>138</v>
      </c>
      <c r="V187" s="1" t="s">
        <v>138</v>
      </c>
      <c r="W187" s="1" t="s">
        <v>138</v>
      </c>
      <c r="X187" s="1" t="s">
        <v>138</v>
      </c>
      <c r="Y187" s="1" t="s">
        <v>138</v>
      </c>
      <c r="Z187" s="1" t="s">
        <v>138</v>
      </c>
      <c r="AA187" s="1">
        <v>31.62</v>
      </c>
      <c r="AB187" s="1">
        <v>38.43</v>
      </c>
      <c r="AC187" s="2" t="s">
        <v>968</v>
      </c>
      <c r="AD187" s="2" t="s">
        <v>957</v>
      </c>
      <c r="AE187" s="1">
        <f t="shared" si="5"/>
        <v>8</v>
      </c>
    </row>
    <row r="188" spans="1:31"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DAY(Tabla14[[#This Row],[Fecha de rev]])</f>
        <v>0</v>
      </c>
      <c r="P188" s="1">
        <f>MONTH(Tabla14[[#This Row],[Fecha de rev]])</f>
        <v>1</v>
      </c>
      <c r="Q188" s="1">
        <f>YEAR(Tabla14[[#This Row],[Fecha de rev]])</f>
        <v>1900</v>
      </c>
      <c r="AC188" s="1"/>
    </row>
    <row r="189" spans="1:31"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DAY(Tabla14[[#This Row],[Fecha de rev]])</f>
        <v>0</v>
      </c>
      <c r="P189" s="1">
        <f>MONTH(Tabla14[[#This Row],[Fecha de rev]])</f>
        <v>1</v>
      </c>
      <c r="Q189" s="1">
        <f>YEAR(Tabla14[[#This Row],[Fecha de rev]])</f>
        <v>1900</v>
      </c>
      <c r="AC189" s="1"/>
    </row>
    <row r="190" spans="1:31"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DAY(Tabla14[[#This Row],[Fecha de rev]])</f>
        <v>0</v>
      </c>
      <c r="P190" s="1">
        <f>MONTH(Tabla14[[#This Row],[Fecha de rev]])</f>
        <v>1</v>
      </c>
      <c r="Q190" s="1">
        <f>YEAR(Tabla14[[#This Row],[Fecha de rev]])</f>
        <v>1900</v>
      </c>
      <c r="AC190" s="1"/>
    </row>
    <row r="191" spans="1:31"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45930</v>
      </c>
      <c r="O191" s="1">
        <f>DAY(Tabla14[[#This Row],[Fecha de rev]])</f>
        <v>30</v>
      </c>
      <c r="P191" s="1">
        <f>MONTH(Tabla14[[#This Row],[Fecha de rev]])</f>
        <v>9</v>
      </c>
      <c r="Q191" s="1">
        <f>YEAR(Tabla14[[#This Row],[Fecha de rev]])</f>
        <v>2025</v>
      </c>
      <c r="R191" s="1">
        <v>1</v>
      </c>
      <c r="S191" s="1" t="s">
        <v>138</v>
      </c>
      <c r="T191" s="1" t="s">
        <v>138</v>
      </c>
      <c r="U191" s="1" t="s">
        <v>138</v>
      </c>
      <c r="V191" s="1" t="s">
        <v>138</v>
      </c>
      <c r="W191" s="1" t="s">
        <v>138</v>
      </c>
      <c r="X191" s="1" t="s">
        <v>138</v>
      </c>
      <c r="Y191" s="1" t="s">
        <v>138</v>
      </c>
      <c r="Z191" s="1" t="s">
        <v>934</v>
      </c>
      <c r="AA191" s="1">
        <v>12.7</v>
      </c>
      <c r="AB191" s="1">
        <v>13.31</v>
      </c>
      <c r="AC191" s="2" t="s">
        <v>970</v>
      </c>
      <c r="AD191" s="2" t="s">
        <v>954</v>
      </c>
      <c r="AE191" s="1">
        <f t="shared" si="5"/>
        <v>7</v>
      </c>
    </row>
    <row r="192" spans="1:31"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45931</v>
      </c>
      <c r="O192" s="1">
        <f>DAY(Tabla14[[#This Row],[Fecha de rev]])</f>
        <v>1</v>
      </c>
      <c r="P192" s="1">
        <f>MONTH(Tabla14[[#This Row],[Fecha de rev]])</f>
        <v>10</v>
      </c>
      <c r="Q192" s="1">
        <f>YEAR(Tabla14[[#This Row],[Fecha de rev]])</f>
        <v>2025</v>
      </c>
      <c r="R192" s="1">
        <v>1</v>
      </c>
      <c r="S192" s="1" t="s">
        <v>138</v>
      </c>
      <c r="T192" s="1" t="s">
        <v>138</v>
      </c>
      <c r="U192" s="1" t="s">
        <v>138</v>
      </c>
      <c r="V192" s="1" t="s">
        <v>138</v>
      </c>
      <c r="W192" s="1" t="s">
        <v>138</v>
      </c>
      <c r="X192" s="1" t="s">
        <v>138</v>
      </c>
      <c r="Y192" s="1" t="s">
        <v>138</v>
      </c>
      <c r="Z192" s="1" t="s">
        <v>138</v>
      </c>
      <c r="AA192" s="1">
        <v>69.39</v>
      </c>
      <c r="AB192" s="1">
        <v>26.55</v>
      </c>
      <c r="AC192" s="2" t="s">
        <v>970</v>
      </c>
      <c r="AD192" s="2" t="s">
        <v>954</v>
      </c>
      <c r="AE192" s="1">
        <f t="shared" si="5"/>
        <v>8</v>
      </c>
    </row>
    <row r="193" spans="1:31"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DAY(Tabla14[[#This Row],[Fecha de rev]])</f>
        <v>0</v>
      </c>
      <c r="P193" s="1">
        <f>MONTH(Tabla14[[#This Row],[Fecha de rev]])</f>
        <v>1</v>
      </c>
      <c r="Q193" s="1">
        <f>YEAR(Tabla14[[#This Row],[Fecha de rev]])</f>
        <v>1900</v>
      </c>
      <c r="AC193" s="1"/>
    </row>
    <row r="194" spans="1:31"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DAY(Tabla14[[#This Row],[Fecha de rev]])</f>
        <v>0</v>
      </c>
      <c r="P194" s="1">
        <f>MONTH(Tabla14[[#This Row],[Fecha de rev]])</f>
        <v>1</v>
      </c>
      <c r="Q194" s="1">
        <f>YEAR(Tabla14[[#This Row],[Fecha de rev]])</f>
        <v>1900</v>
      </c>
      <c r="AC194" s="1"/>
    </row>
    <row r="195" spans="1:31"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45929</v>
      </c>
      <c r="O195" s="1">
        <f>DAY(Tabla14[[#This Row],[Fecha de rev]])</f>
        <v>29</v>
      </c>
      <c r="P195" s="1">
        <f>MONTH(Tabla14[[#This Row],[Fecha de rev]])</f>
        <v>9</v>
      </c>
      <c r="Q195" s="1">
        <f>YEAR(Tabla14[[#This Row],[Fecha de rev]])</f>
        <v>2025</v>
      </c>
      <c r="R195" s="1">
        <v>1</v>
      </c>
      <c r="S195" s="1" t="s">
        <v>934</v>
      </c>
      <c r="T195" s="1" t="s">
        <v>934</v>
      </c>
      <c r="U195" s="1" t="s">
        <v>934</v>
      </c>
      <c r="V195" s="1" t="s">
        <v>934</v>
      </c>
      <c r="W195" s="1" t="s">
        <v>934</v>
      </c>
      <c r="X195" s="1" t="s">
        <v>934</v>
      </c>
      <c r="Y195" s="1" t="s">
        <v>934</v>
      </c>
      <c r="Z195" s="1" t="s">
        <v>934</v>
      </c>
      <c r="AA195" s="1">
        <v>0</v>
      </c>
      <c r="AB195" s="1">
        <v>0</v>
      </c>
      <c r="AC195" s="2" t="s">
        <v>940</v>
      </c>
      <c r="AD195" s="2" t="s">
        <v>954</v>
      </c>
      <c r="AE195" s="1">
        <f t="shared" ref="AE195:AE258" si="7">COUNTIF(S195:Z195, "si")</f>
        <v>0</v>
      </c>
    </row>
    <row r="196" spans="1:31"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DAY(Tabla14[[#This Row],[Fecha de rev]])</f>
        <v>0</v>
      </c>
      <c r="P196" s="1">
        <f>MONTH(Tabla14[[#This Row],[Fecha de rev]])</f>
        <v>1</v>
      </c>
      <c r="Q196" s="1">
        <f>YEAR(Tabla14[[#This Row],[Fecha de rev]])</f>
        <v>1900</v>
      </c>
      <c r="AC196" s="1"/>
    </row>
    <row r="197" spans="1:31"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DAY(Tabla14[[#This Row],[Fecha de rev]])</f>
        <v>0</v>
      </c>
      <c r="P197" s="1">
        <f>MONTH(Tabla14[[#This Row],[Fecha de rev]])</f>
        <v>1</v>
      </c>
      <c r="Q197" s="1">
        <f>YEAR(Tabla14[[#This Row],[Fecha de rev]])</f>
        <v>1900</v>
      </c>
      <c r="AC197" s="1"/>
    </row>
    <row r="198" spans="1:31"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DAY(Tabla14[[#This Row],[Fecha de rev]])</f>
        <v>0</v>
      </c>
      <c r="P198" s="1">
        <f>MONTH(Tabla14[[#This Row],[Fecha de rev]])</f>
        <v>1</v>
      </c>
      <c r="Q198" s="1">
        <f>YEAR(Tabla14[[#This Row],[Fecha de rev]])</f>
        <v>1900</v>
      </c>
      <c r="AC198" s="1"/>
    </row>
    <row r="199" spans="1:31"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DAY(Tabla14[[#This Row],[Fecha de rev]])</f>
        <v>0</v>
      </c>
      <c r="P199" s="1">
        <f>MONTH(Tabla14[[#This Row],[Fecha de rev]])</f>
        <v>1</v>
      </c>
      <c r="Q199" s="1">
        <f>YEAR(Tabla14[[#This Row],[Fecha de rev]])</f>
        <v>1900</v>
      </c>
      <c r="AC199" s="1"/>
    </row>
    <row r="200" spans="1:31"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DAY(Tabla14[[#This Row],[Fecha de rev]])</f>
        <v>0</v>
      </c>
      <c r="P200" s="1">
        <f>MONTH(Tabla14[[#This Row],[Fecha de rev]])</f>
        <v>1</v>
      </c>
      <c r="Q200" s="1">
        <f>YEAR(Tabla14[[#This Row],[Fecha de rev]])</f>
        <v>1900</v>
      </c>
      <c r="AC200" s="1"/>
    </row>
    <row r="201" spans="1:31"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DAY(Tabla14[[#This Row],[Fecha de rev]])</f>
        <v>0</v>
      </c>
      <c r="P201" s="1">
        <f>MONTH(Tabla14[[#This Row],[Fecha de rev]])</f>
        <v>1</v>
      </c>
      <c r="Q201" s="1">
        <f>YEAR(Tabla14[[#This Row],[Fecha de rev]])</f>
        <v>1900</v>
      </c>
      <c r="AC201" s="1"/>
    </row>
    <row r="202" spans="1:31"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45934</v>
      </c>
      <c r="O202" s="1">
        <f>DAY(Tabla14[[#This Row],[Fecha de rev]])</f>
        <v>4</v>
      </c>
      <c r="P202" s="1">
        <f>MONTH(Tabla14[[#This Row],[Fecha de rev]])</f>
        <v>10</v>
      </c>
      <c r="Q202" s="1">
        <f>YEAR(Tabla14[[#This Row],[Fecha de rev]])</f>
        <v>2025</v>
      </c>
      <c r="R202" s="1">
        <v>1</v>
      </c>
      <c r="S202" s="1" t="s">
        <v>138</v>
      </c>
      <c r="T202" s="1" t="s">
        <v>138</v>
      </c>
      <c r="U202" s="1" t="s">
        <v>138</v>
      </c>
      <c r="V202" s="1" t="s">
        <v>138</v>
      </c>
      <c r="W202" s="1" t="s">
        <v>138</v>
      </c>
      <c r="X202" s="1" t="s">
        <v>138</v>
      </c>
      <c r="Y202" s="1" t="s">
        <v>138</v>
      </c>
      <c r="Z202" s="1" t="s">
        <v>138</v>
      </c>
      <c r="AA202" s="1">
        <v>34.950000000000003</v>
      </c>
      <c r="AB202" s="1">
        <v>32.24</v>
      </c>
      <c r="AC202" s="2" t="s">
        <v>968</v>
      </c>
      <c r="AD202" s="2" t="s">
        <v>954</v>
      </c>
      <c r="AE202" s="1">
        <f t="shared" si="7"/>
        <v>8</v>
      </c>
    </row>
    <row r="203" spans="1:31"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DAY(Tabla14[[#This Row],[Fecha de rev]])</f>
        <v>0</v>
      </c>
      <c r="P203" s="1">
        <f>MONTH(Tabla14[[#This Row],[Fecha de rev]])</f>
        <v>1</v>
      </c>
      <c r="Q203" s="1">
        <f>YEAR(Tabla14[[#This Row],[Fecha de rev]])</f>
        <v>1900</v>
      </c>
      <c r="AC203" s="1"/>
    </row>
    <row r="204" spans="1:31"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DAY(Tabla14[[#This Row],[Fecha de rev]])</f>
        <v>0</v>
      </c>
      <c r="P204" s="1">
        <f>MONTH(Tabla14[[#This Row],[Fecha de rev]])</f>
        <v>1</v>
      </c>
      <c r="Q204" s="1">
        <f>YEAR(Tabla14[[#This Row],[Fecha de rev]])</f>
        <v>1900</v>
      </c>
      <c r="AC204" s="1"/>
    </row>
    <row r="205" spans="1:31"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DAY(Tabla14[[#This Row],[Fecha de rev]])</f>
        <v>0</v>
      </c>
      <c r="P205" s="1">
        <f>MONTH(Tabla14[[#This Row],[Fecha de rev]])</f>
        <v>1</v>
      </c>
      <c r="Q205" s="1">
        <f>YEAR(Tabla14[[#This Row],[Fecha de rev]])</f>
        <v>1900</v>
      </c>
      <c r="AC205" s="1"/>
    </row>
    <row r="206" spans="1:31"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DAY(Tabla14[[#This Row],[Fecha de rev]])</f>
        <v>0</v>
      </c>
      <c r="P206" s="1">
        <f>MONTH(Tabla14[[#This Row],[Fecha de rev]])</f>
        <v>1</v>
      </c>
      <c r="Q206" s="1">
        <f>YEAR(Tabla14[[#This Row],[Fecha de rev]])</f>
        <v>1900</v>
      </c>
      <c r="AC206" s="1"/>
    </row>
    <row r="207" spans="1:31"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DAY(Tabla14[[#This Row],[Fecha de rev]])</f>
        <v>0</v>
      </c>
      <c r="P207" s="1">
        <f>MONTH(Tabla14[[#This Row],[Fecha de rev]])</f>
        <v>1</v>
      </c>
      <c r="Q207" s="1">
        <f>YEAR(Tabla14[[#This Row],[Fecha de rev]])</f>
        <v>1900</v>
      </c>
      <c r="AC207" s="1"/>
    </row>
    <row r="208" spans="1:31"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DAY(Tabla14[[#This Row],[Fecha de rev]])</f>
        <v>0</v>
      </c>
      <c r="P208" s="1">
        <f>MONTH(Tabla14[[#This Row],[Fecha de rev]])</f>
        <v>1</v>
      </c>
      <c r="Q208" s="1">
        <f>YEAR(Tabla14[[#This Row],[Fecha de rev]])</f>
        <v>1900</v>
      </c>
      <c r="AC208" s="1"/>
    </row>
    <row r="209" spans="1:31"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45931</v>
      </c>
      <c r="O209" s="1">
        <f>DAY(Tabla14[[#This Row],[Fecha de rev]])</f>
        <v>1</v>
      </c>
      <c r="P209" s="1">
        <f>MONTH(Tabla14[[#This Row],[Fecha de rev]])</f>
        <v>10</v>
      </c>
      <c r="Q209" s="1">
        <f>YEAR(Tabla14[[#This Row],[Fecha de rev]])</f>
        <v>2025</v>
      </c>
      <c r="R209" s="1">
        <v>1</v>
      </c>
      <c r="S209" s="1" t="s">
        <v>138</v>
      </c>
      <c r="T209" s="1" t="s">
        <v>138</v>
      </c>
      <c r="U209" s="1" t="s">
        <v>138</v>
      </c>
      <c r="V209" s="1" t="s">
        <v>138</v>
      </c>
      <c r="W209" s="1" t="s">
        <v>138</v>
      </c>
      <c r="X209" s="1" t="s">
        <v>138</v>
      </c>
      <c r="Y209" s="1" t="s">
        <v>138</v>
      </c>
      <c r="Z209" s="1" t="s">
        <v>138</v>
      </c>
      <c r="AA209" s="1">
        <v>18.79</v>
      </c>
      <c r="AB209" s="1">
        <v>88.16</v>
      </c>
      <c r="AC209" s="2" t="s">
        <v>972</v>
      </c>
      <c r="AD209" s="2" t="s">
        <v>957</v>
      </c>
      <c r="AE209" s="1">
        <f t="shared" si="7"/>
        <v>8</v>
      </c>
    </row>
    <row r="210" spans="1:31"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DAY(Tabla14[[#This Row],[Fecha de rev]])</f>
        <v>0</v>
      </c>
      <c r="P210" s="1">
        <f>MONTH(Tabla14[[#This Row],[Fecha de rev]])</f>
        <v>1</v>
      </c>
      <c r="Q210" s="1">
        <f>YEAR(Tabla14[[#This Row],[Fecha de rev]])</f>
        <v>1900</v>
      </c>
      <c r="AC210" s="1"/>
    </row>
    <row r="211" spans="1:31"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DAY(Tabla14[[#This Row],[Fecha de rev]])</f>
        <v>0</v>
      </c>
      <c r="P211" s="1">
        <f>MONTH(Tabla14[[#This Row],[Fecha de rev]])</f>
        <v>1</v>
      </c>
      <c r="Q211" s="1">
        <f>YEAR(Tabla14[[#This Row],[Fecha de rev]])</f>
        <v>1900</v>
      </c>
      <c r="AC211" s="1"/>
    </row>
    <row r="212" spans="1:31"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DAY(Tabla14[[#This Row],[Fecha de rev]])</f>
        <v>0</v>
      </c>
      <c r="P212" s="1">
        <f>MONTH(Tabla14[[#This Row],[Fecha de rev]])</f>
        <v>1</v>
      </c>
      <c r="Q212" s="1">
        <f>YEAR(Tabla14[[#This Row],[Fecha de rev]])</f>
        <v>1900</v>
      </c>
      <c r="AC212" s="1"/>
    </row>
    <row r="213" spans="1:31"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v>45932</v>
      </c>
      <c r="O213" s="1">
        <f>DAY(Tabla14[[#This Row],[Fecha de rev]])</f>
        <v>2</v>
      </c>
      <c r="P213" s="1">
        <f>MONTH(Tabla14[[#This Row],[Fecha de rev]])</f>
        <v>10</v>
      </c>
      <c r="Q213" s="1">
        <f>YEAR(Tabla14[[#This Row],[Fecha de rev]])</f>
        <v>2025</v>
      </c>
      <c r="R213" s="1">
        <v>1</v>
      </c>
      <c r="S213" s="1" t="s">
        <v>138</v>
      </c>
      <c r="T213" s="1" t="s">
        <v>138</v>
      </c>
      <c r="U213" s="1" t="s">
        <v>138</v>
      </c>
      <c r="V213" s="1" t="s">
        <v>138</v>
      </c>
      <c r="W213" s="1" t="s">
        <v>138</v>
      </c>
      <c r="X213" s="1" t="s">
        <v>138</v>
      </c>
      <c r="Y213" s="1" t="s">
        <v>138</v>
      </c>
      <c r="Z213" s="1" t="s">
        <v>138</v>
      </c>
      <c r="AA213" s="1">
        <v>28.42</v>
      </c>
      <c r="AB213" s="1">
        <v>123.16</v>
      </c>
      <c r="AC213" s="2" t="s">
        <v>968</v>
      </c>
      <c r="AD213" s="2" t="s">
        <v>957</v>
      </c>
      <c r="AE213" s="1">
        <f t="shared" si="7"/>
        <v>8</v>
      </c>
    </row>
    <row r="214" spans="1:31"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45933</v>
      </c>
      <c r="O214" s="1">
        <f>DAY(Tabla14[[#This Row],[Fecha de rev]])</f>
        <v>3</v>
      </c>
      <c r="P214" s="1">
        <f>MONTH(Tabla14[[#This Row],[Fecha de rev]])</f>
        <v>10</v>
      </c>
      <c r="Q214" s="1">
        <f>YEAR(Tabla14[[#This Row],[Fecha de rev]])</f>
        <v>2025</v>
      </c>
      <c r="R214" s="1">
        <v>1</v>
      </c>
      <c r="S214" s="1" t="s">
        <v>934</v>
      </c>
      <c r="T214" s="1" t="s">
        <v>934</v>
      </c>
      <c r="U214" s="1" t="s">
        <v>934</v>
      </c>
      <c r="V214" s="1" t="s">
        <v>934</v>
      </c>
      <c r="W214" s="1" t="s">
        <v>934</v>
      </c>
      <c r="X214" s="1" t="s">
        <v>934</v>
      </c>
      <c r="Y214" s="1" t="s">
        <v>934</v>
      </c>
      <c r="Z214" s="1" t="s">
        <v>934</v>
      </c>
      <c r="AA214" s="1">
        <v>0</v>
      </c>
      <c r="AB214" s="1">
        <v>0</v>
      </c>
      <c r="AC214" s="2" t="s">
        <v>958</v>
      </c>
      <c r="AD214" s="2" t="s">
        <v>954</v>
      </c>
      <c r="AE214" s="1">
        <f t="shared" si="7"/>
        <v>0</v>
      </c>
    </row>
    <row r="215" spans="1:31"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45939</v>
      </c>
      <c r="O215" s="1">
        <f>DAY(Tabla14[[#This Row],[Fecha de rev]])</f>
        <v>9</v>
      </c>
      <c r="P215" s="1">
        <f>MONTH(Tabla14[[#This Row],[Fecha de rev]])</f>
        <v>10</v>
      </c>
      <c r="Q215" s="1">
        <f>YEAR(Tabla14[[#This Row],[Fecha de rev]])</f>
        <v>2025</v>
      </c>
      <c r="R215" s="1">
        <v>1</v>
      </c>
      <c r="S215" s="1" t="s">
        <v>138</v>
      </c>
      <c r="T215" s="1" t="s">
        <v>138</v>
      </c>
      <c r="U215" s="1" t="s">
        <v>138</v>
      </c>
      <c r="V215" s="1" t="s">
        <v>138</v>
      </c>
      <c r="W215" s="1" t="s">
        <v>138</v>
      </c>
      <c r="X215" s="1" t="s">
        <v>138</v>
      </c>
      <c r="Y215" s="1" t="s">
        <v>138</v>
      </c>
      <c r="Z215" s="1" t="s">
        <v>138</v>
      </c>
      <c r="AA215" s="1">
        <v>43.26</v>
      </c>
      <c r="AB215" s="1">
        <v>34.96</v>
      </c>
      <c r="AC215" s="2" t="s">
        <v>968</v>
      </c>
      <c r="AD215" s="2" t="s">
        <v>957</v>
      </c>
      <c r="AE215" s="1">
        <f t="shared" si="7"/>
        <v>8</v>
      </c>
    </row>
    <row r="216" spans="1:31"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45933</v>
      </c>
      <c r="O216" s="1">
        <f>DAY(Tabla14[[#This Row],[Fecha de rev]])</f>
        <v>3</v>
      </c>
      <c r="P216" s="1">
        <f>MONTH(Tabla14[[#This Row],[Fecha de rev]])</f>
        <v>10</v>
      </c>
      <c r="Q216" s="1">
        <f>YEAR(Tabla14[[#This Row],[Fecha de rev]])</f>
        <v>2025</v>
      </c>
      <c r="R216" s="1">
        <v>1</v>
      </c>
      <c r="S216" s="1" t="s">
        <v>138</v>
      </c>
      <c r="T216" s="1" t="s">
        <v>138</v>
      </c>
      <c r="U216" s="1" t="s">
        <v>138</v>
      </c>
      <c r="V216" s="1" t="s">
        <v>138</v>
      </c>
      <c r="W216" s="1" t="s">
        <v>138</v>
      </c>
      <c r="X216" s="1" t="s">
        <v>138</v>
      </c>
      <c r="Y216" s="1" t="s">
        <v>138</v>
      </c>
      <c r="Z216" s="1" t="s">
        <v>138</v>
      </c>
      <c r="AA216" s="1">
        <v>98.36</v>
      </c>
      <c r="AB216" s="1">
        <v>31.6</v>
      </c>
      <c r="AC216" s="2" t="s">
        <v>968</v>
      </c>
      <c r="AD216" s="2" t="s">
        <v>954</v>
      </c>
      <c r="AE216" s="1">
        <f t="shared" si="7"/>
        <v>8</v>
      </c>
    </row>
    <row r="217" spans="1:31"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45934</v>
      </c>
      <c r="O217" s="1">
        <f>DAY(Tabla14[[#This Row],[Fecha de rev]])</f>
        <v>4</v>
      </c>
      <c r="P217" s="1">
        <f>MONTH(Tabla14[[#This Row],[Fecha de rev]])</f>
        <v>10</v>
      </c>
      <c r="Q217" s="1">
        <f>YEAR(Tabla14[[#This Row],[Fecha de rev]])</f>
        <v>2025</v>
      </c>
      <c r="R217" s="1">
        <v>1</v>
      </c>
      <c r="S217" s="1" t="s">
        <v>138</v>
      </c>
      <c r="T217" s="1" t="s">
        <v>138</v>
      </c>
      <c r="U217" s="1" t="s">
        <v>138</v>
      </c>
      <c r="V217" s="1" t="s">
        <v>138</v>
      </c>
      <c r="W217" s="1" t="s">
        <v>138</v>
      </c>
      <c r="X217" s="1" t="s">
        <v>138</v>
      </c>
      <c r="Y217" s="1" t="s">
        <v>138</v>
      </c>
      <c r="Z217" s="1" t="s">
        <v>934</v>
      </c>
      <c r="AA217" s="1">
        <v>11.5</v>
      </c>
      <c r="AB217" s="1">
        <v>16.010000000000002</v>
      </c>
      <c r="AC217" s="2" t="s">
        <v>970</v>
      </c>
      <c r="AD217" s="2" t="s">
        <v>954</v>
      </c>
      <c r="AE217" s="1">
        <f t="shared" si="7"/>
        <v>7</v>
      </c>
    </row>
    <row r="218" spans="1:31"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45933</v>
      </c>
      <c r="O218" s="1">
        <f>DAY(Tabla14[[#This Row],[Fecha de rev]])</f>
        <v>3</v>
      </c>
      <c r="P218" s="1">
        <f>MONTH(Tabla14[[#This Row],[Fecha de rev]])</f>
        <v>10</v>
      </c>
      <c r="Q218" s="1">
        <f>YEAR(Tabla14[[#This Row],[Fecha de rev]])</f>
        <v>2025</v>
      </c>
      <c r="R218" s="1">
        <v>1</v>
      </c>
      <c r="S218" s="1" t="s">
        <v>138</v>
      </c>
      <c r="T218" s="1" t="s">
        <v>138</v>
      </c>
      <c r="U218" s="1" t="s">
        <v>138</v>
      </c>
      <c r="V218" s="1" t="s">
        <v>138</v>
      </c>
      <c r="W218" s="1" t="s">
        <v>138</v>
      </c>
      <c r="X218" s="1" t="s">
        <v>138</v>
      </c>
      <c r="Y218" s="1" t="s">
        <v>138</v>
      </c>
      <c r="Z218" s="1" t="s">
        <v>138</v>
      </c>
      <c r="AA218" s="1">
        <v>108.29</v>
      </c>
      <c r="AB218" s="1">
        <v>96.62</v>
      </c>
      <c r="AC218" s="2" t="s">
        <v>968</v>
      </c>
      <c r="AD218" s="2" t="s">
        <v>954</v>
      </c>
      <c r="AE218" s="1">
        <f t="shared" si="7"/>
        <v>8</v>
      </c>
    </row>
    <row r="219" spans="1:31"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v>45932</v>
      </c>
      <c r="O219" s="1">
        <f>DAY(Tabla14[[#This Row],[Fecha de rev]])</f>
        <v>2</v>
      </c>
      <c r="P219" s="1">
        <f>MONTH(Tabla14[[#This Row],[Fecha de rev]])</f>
        <v>10</v>
      </c>
      <c r="Q219" s="1">
        <f>YEAR(Tabla14[[#This Row],[Fecha de rev]])</f>
        <v>2025</v>
      </c>
      <c r="R219" s="1">
        <v>1</v>
      </c>
      <c r="S219" s="1" t="s">
        <v>138</v>
      </c>
      <c r="T219" s="1" t="s">
        <v>138</v>
      </c>
      <c r="U219" s="1" t="s">
        <v>138</v>
      </c>
      <c r="V219" s="1" t="s">
        <v>138</v>
      </c>
      <c r="W219" s="1" t="s">
        <v>138</v>
      </c>
      <c r="X219" s="1" t="s">
        <v>138</v>
      </c>
      <c r="Y219" s="1" t="s">
        <v>138</v>
      </c>
      <c r="Z219" s="1" t="s">
        <v>138</v>
      </c>
      <c r="AA219" s="1">
        <v>88</v>
      </c>
      <c r="AB219" s="1">
        <v>49.98</v>
      </c>
      <c r="AC219" s="2" t="s">
        <v>968</v>
      </c>
      <c r="AD219" s="2" t="s">
        <v>954</v>
      </c>
      <c r="AE219" s="1">
        <f t="shared" si="7"/>
        <v>8</v>
      </c>
    </row>
    <row r="220" spans="1:31"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v>45934</v>
      </c>
      <c r="O220" s="1">
        <f>DAY(Tabla14[[#This Row],[Fecha de rev]])</f>
        <v>4</v>
      </c>
      <c r="P220" s="1">
        <f>MONTH(Tabla14[[#This Row],[Fecha de rev]])</f>
        <v>10</v>
      </c>
      <c r="Q220" s="1">
        <f>YEAR(Tabla14[[#This Row],[Fecha de rev]])</f>
        <v>2025</v>
      </c>
      <c r="R220" s="1">
        <v>1</v>
      </c>
      <c r="S220" s="1" t="s">
        <v>138</v>
      </c>
      <c r="T220" s="1" t="s">
        <v>138</v>
      </c>
      <c r="U220" s="1" t="s">
        <v>138</v>
      </c>
      <c r="V220" s="1" t="s">
        <v>138</v>
      </c>
      <c r="W220" s="1" t="s">
        <v>138</v>
      </c>
      <c r="X220" s="1" t="s">
        <v>138</v>
      </c>
      <c r="Y220" s="1" t="s">
        <v>138</v>
      </c>
      <c r="Z220" s="1" t="s">
        <v>138</v>
      </c>
      <c r="AA220" s="1">
        <v>60.04</v>
      </c>
      <c r="AB220" s="1">
        <v>13.2</v>
      </c>
      <c r="AC220" s="2" t="s">
        <v>968</v>
      </c>
      <c r="AD220" s="2" t="s">
        <v>954</v>
      </c>
      <c r="AE220" s="1">
        <f t="shared" si="7"/>
        <v>8</v>
      </c>
    </row>
    <row r="221" spans="1:31"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v>45934</v>
      </c>
      <c r="O221" s="1">
        <f>DAY(Tabla14[[#This Row],[Fecha de rev]])</f>
        <v>4</v>
      </c>
      <c r="P221" s="1">
        <f>MONTH(Tabla14[[#This Row],[Fecha de rev]])</f>
        <v>10</v>
      </c>
      <c r="Q221" s="1">
        <f>YEAR(Tabla14[[#This Row],[Fecha de rev]])</f>
        <v>2025</v>
      </c>
      <c r="R221" s="1">
        <v>1</v>
      </c>
      <c r="S221" s="1" t="s">
        <v>138</v>
      </c>
      <c r="T221" s="1" t="s">
        <v>138</v>
      </c>
      <c r="U221" s="1" t="s">
        <v>138</v>
      </c>
      <c r="V221" s="1" t="s">
        <v>138</v>
      </c>
      <c r="W221" s="1" t="s">
        <v>138</v>
      </c>
      <c r="X221" s="1" t="s">
        <v>138</v>
      </c>
      <c r="Y221" s="1" t="s">
        <v>138</v>
      </c>
      <c r="Z221" s="1" t="s">
        <v>138</v>
      </c>
      <c r="AA221" s="1">
        <v>49.07</v>
      </c>
      <c r="AB221" s="1">
        <v>4.5199999999999996</v>
      </c>
      <c r="AC221" s="2" t="s">
        <v>968</v>
      </c>
      <c r="AD221" s="2" t="s">
        <v>954</v>
      </c>
      <c r="AE221" s="1">
        <f t="shared" si="7"/>
        <v>8</v>
      </c>
    </row>
    <row r="222" spans="1:31"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45931</v>
      </c>
      <c r="O222" s="1">
        <f>DAY(Tabla14[[#This Row],[Fecha de rev]])</f>
        <v>1</v>
      </c>
      <c r="P222" s="1">
        <f>MONTH(Tabla14[[#This Row],[Fecha de rev]])</f>
        <v>10</v>
      </c>
      <c r="Q222" s="1">
        <f>YEAR(Tabla14[[#This Row],[Fecha de rev]])</f>
        <v>2025</v>
      </c>
      <c r="R222" s="1">
        <v>1</v>
      </c>
      <c r="S222" s="1" t="s">
        <v>138</v>
      </c>
      <c r="T222" s="1" t="s">
        <v>138</v>
      </c>
      <c r="U222" s="1" t="s">
        <v>138</v>
      </c>
      <c r="V222" s="1" t="s">
        <v>138</v>
      </c>
      <c r="W222" s="1" t="s">
        <v>138</v>
      </c>
      <c r="X222" s="1" t="s">
        <v>138</v>
      </c>
      <c r="Y222" s="1" t="s">
        <v>138</v>
      </c>
      <c r="Z222" s="1" t="s">
        <v>138</v>
      </c>
      <c r="AA222" s="1">
        <v>19.43</v>
      </c>
      <c r="AB222" s="1">
        <v>17.18</v>
      </c>
      <c r="AC222" s="2" t="s">
        <v>968</v>
      </c>
      <c r="AD222" s="2" t="s">
        <v>957</v>
      </c>
      <c r="AE222" s="1">
        <f t="shared" si="7"/>
        <v>8</v>
      </c>
    </row>
    <row r="223" spans="1:31"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DAY(Tabla14[[#This Row],[Fecha de rev]])</f>
        <v>0</v>
      </c>
      <c r="P223" s="1">
        <f>MONTH(Tabla14[[#This Row],[Fecha de rev]])</f>
        <v>1</v>
      </c>
      <c r="Q223" s="1">
        <f>YEAR(Tabla14[[#This Row],[Fecha de rev]])</f>
        <v>1900</v>
      </c>
      <c r="AC223" s="1"/>
    </row>
    <row r="224" spans="1:31"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v>45932</v>
      </c>
      <c r="O224" s="1">
        <f>DAY(Tabla14[[#This Row],[Fecha de rev]])</f>
        <v>2</v>
      </c>
      <c r="P224" s="1">
        <f>MONTH(Tabla14[[#This Row],[Fecha de rev]])</f>
        <v>10</v>
      </c>
      <c r="Q224" s="1">
        <f>YEAR(Tabla14[[#This Row],[Fecha de rev]])</f>
        <v>2025</v>
      </c>
      <c r="R224" s="1">
        <v>1</v>
      </c>
      <c r="S224" s="1" t="s">
        <v>138</v>
      </c>
      <c r="T224" s="1" t="s">
        <v>138</v>
      </c>
      <c r="U224" s="1" t="s">
        <v>138</v>
      </c>
      <c r="V224" s="1" t="s">
        <v>138</v>
      </c>
      <c r="W224" s="1" t="s">
        <v>138</v>
      </c>
      <c r="X224" s="1" t="s">
        <v>138</v>
      </c>
      <c r="Y224" s="1" t="s">
        <v>138</v>
      </c>
      <c r="Z224" s="1" t="s">
        <v>138</v>
      </c>
      <c r="AA224" s="1">
        <v>88.22</v>
      </c>
      <c r="AB224" s="1">
        <v>50.81</v>
      </c>
      <c r="AC224" s="2" t="s">
        <v>968</v>
      </c>
      <c r="AD224" s="2" t="s">
        <v>957</v>
      </c>
      <c r="AE224" s="1">
        <f t="shared" si="7"/>
        <v>8</v>
      </c>
    </row>
    <row r="225" spans="1:31"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v>45933</v>
      </c>
      <c r="O225" s="1">
        <f>DAY(Tabla14[[#This Row],[Fecha de rev]])</f>
        <v>3</v>
      </c>
      <c r="P225" s="1">
        <f>MONTH(Tabla14[[#This Row],[Fecha de rev]])</f>
        <v>10</v>
      </c>
      <c r="Q225" s="1">
        <f>YEAR(Tabla14[[#This Row],[Fecha de rev]])</f>
        <v>2025</v>
      </c>
      <c r="R225" s="1">
        <v>1</v>
      </c>
      <c r="S225" s="1" t="s">
        <v>138</v>
      </c>
      <c r="T225" s="1" t="s">
        <v>138</v>
      </c>
      <c r="U225" s="1" t="s">
        <v>138</v>
      </c>
      <c r="V225" s="1" t="s">
        <v>138</v>
      </c>
      <c r="W225" s="1" t="s">
        <v>138</v>
      </c>
      <c r="X225" s="1" t="s">
        <v>138</v>
      </c>
      <c r="Y225" s="1" t="s">
        <v>138</v>
      </c>
      <c r="Z225" s="1" t="s">
        <v>138</v>
      </c>
      <c r="AA225" s="1">
        <v>22.09</v>
      </c>
      <c r="AB225" s="1">
        <v>33.26</v>
      </c>
      <c r="AC225" s="2" t="s">
        <v>968</v>
      </c>
      <c r="AD225" s="2" t="s">
        <v>954</v>
      </c>
      <c r="AE225" s="1">
        <f t="shared" si="7"/>
        <v>8</v>
      </c>
    </row>
    <row r="226" spans="1:31"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DAY(Tabla14[[#This Row],[Fecha de rev]])</f>
        <v>0</v>
      </c>
      <c r="P226" s="1">
        <f>MONTH(Tabla14[[#This Row],[Fecha de rev]])</f>
        <v>1</v>
      </c>
      <c r="Q226" s="1">
        <f>YEAR(Tabla14[[#This Row],[Fecha de rev]])</f>
        <v>1900</v>
      </c>
      <c r="AC226" s="1"/>
    </row>
    <row r="227" spans="1:31"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v>45933</v>
      </c>
      <c r="O227" s="1">
        <f>DAY(Tabla14[[#This Row],[Fecha de rev]])</f>
        <v>3</v>
      </c>
      <c r="P227" s="1">
        <f>MONTH(Tabla14[[#This Row],[Fecha de rev]])</f>
        <v>10</v>
      </c>
      <c r="Q227" s="1">
        <f>YEAR(Tabla14[[#This Row],[Fecha de rev]])</f>
        <v>2025</v>
      </c>
      <c r="R227" s="1">
        <v>1</v>
      </c>
      <c r="S227" s="1" t="s">
        <v>138</v>
      </c>
      <c r="T227" s="1" t="s">
        <v>138</v>
      </c>
      <c r="U227" s="1" t="s">
        <v>138</v>
      </c>
      <c r="V227" s="1" t="s">
        <v>138</v>
      </c>
      <c r="W227" s="1" t="s">
        <v>138</v>
      </c>
      <c r="X227" s="1" t="s">
        <v>138</v>
      </c>
      <c r="Y227" s="1" t="s">
        <v>138</v>
      </c>
      <c r="Z227" s="1" t="s">
        <v>138</v>
      </c>
      <c r="AA227" s="1">
        <v>61.66</v>
      </c>
      <c r="AB227" s="1">
        <v>112.09</v>
      </c>
      <c r="AC227" s="2" t="s">
        <v>968</v>
      </c>
      <c r="AD227" s="2" t="s">
        <v>954</v>
      </c>
      <c r="AE227" s="1">
        <f t="shared" si="7"/>
        <v>8</v>
      </c>
    </row>
    <row r="228" spans="1:31"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45934</v>
      </c>
      <c r="O228" s="1">
        <f>DAY(Tabla14[[#This Row],[Fecha de rev]])</f>
        <v>4</v>
      </c>
      <c r="P228" s="1">
        <f>MONTH(Tabla14[[#This Row],[Fecha de rev]])</f>
        <v>10</v>
      </c>
      <c r="Q228" s="1">
        <f>YEAR(Tabla14[[#This Row],[Fecha de rev]])</f>
        <v>2025</v>
      </c>
      <c r="R228" s="1">
        <v>1</v>
      </c>
      <c r="S228" s="1" t="s">
        <v>138</v>
      </c>
      <c r="T228" s="1" t="s">
        <v>138</v>
      </c>
      <c r="U228" s="1" t="s">
        <v>138</v>
      </c>
      <c r="V228" s="1" t="s">
        <v>138</v>
      </c>
      <c r="W228" s="1" t="s">
        <v>138</v>
      </c>
      <c r="X228" s="1" t="s">
        <v>138</v>
      </c>
      <c r="Y228" s="1" t="s">
        <v>138</v>
      </c>
      <c r="Z228" s="1" t="s">
        <v>138</v>
      </c>
      <c r="AA228" s="1">
        <v>24.81</v>
      </c>
      <c r="AB228" s="1">
        <v>34.65</v>
      </c>
      <c r="AC228" s="2" t="s">
        <v>968</v>
      </c>
      <c r="AD228" s="2" t="s">
        <v>954</v>
      </c>
      <c r="AE228" s="1">
        <f t="shared" si="7"/>
        <v>8</v>
      </c>
    </row>
    <row r="229" spans="1:31"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v>45932</v>
      </c>
      <c r="O229" s="1">
        <f>DAY(Tabla14[[#This Row],[Fecha de rev]])</f>
        <v>2</v>
      </c>
      <c r="P229" s="1">
        <f>MONTH(Tabla14[[#This Row],[Fecha de rev]])</f>
        <v>10</v>
      </c>
      <c r="Q229" s="1">
        <f>YEAR(Tabla14[[#This Row],[Fecha de rev]])</f>
        <v>2025</v>
      </c>
      <c r="R229" s="1">
        <v>1</v>
      </c>
      <c r="S229" s="1" t="s">
        <v>138</v>
      </c>
      <c r="T229" s="1" t="s">
        <v>138</v>
      </c>
      <c r="U229" s="1" t="s">
        <v>138</v>
      </c>
      <c r="V229" s="1" t="s">
        <v>138</v>
      </c>
      <c r="W229" s="1" t="s">
        <v>138</v>
      </c>
      <c r="X229" s="1" t="s">
        <v>138</v>
      </c>
      <c r="Y229" s="1" t="s">
        <v>138</v>
      </c>
      <c r="Z229" s="1" t="s">
        <v>138</v>
      </c>
      <c r="AA229" s="1">
        <v>20.76</v>
      </c>
      <c r="AB229" s="1">
        <v>34.130000000000003</v>
      </c>
      <c r="AC229" s="2" t="s">
        <v>968</v>
      </c>
      <c r="AD229" s="2" t="s">
        <v>954</v>
      </c>
      <c r="AE229" s="1">
        <f t="shared" si="7"/>
        <v>8</v>
      </c>
    </row>
    <row r="230" spans="1:31"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v>45932</v>
      </c>
      <c r="O230" s="1">
        <f>DAY(Tabla14[[#This Row],[Fecha de rev]])</f>
        <v>2</v>
      </c>
      <c r="P230" s="1">
        <f>MONTH(Tabla14[[#This Row],[Fecha de rev]])</f>
        <v>10</v>
      </c>
      <c r="Q230" s="1">
        <f>YEAR(Tabla14[[#This Row],[Fecha de rev]])</f>
        <v>2025</v>
      </c>
      <c r="R230" s="1">
        <v>1</v>
      </c>
      <c r="S230" s="1" t="s">
        <v>138</v>
      </c>
      <c r="T230" s="1" t="s">
        <v>138</v>
      </c>
      <c r="U230" s="1" t="s">
        <v>138</v>
      </c>
      <c r="V230" s="1" t="s">
        <v>138</v>
      </c>
      <c r="W230" s="1" t="s">
        <v>138</v>
      </c>
      <c r="X230" s="1" t="s">
        <v>138</v>
      </c>
      <c r="Y230" s="1" t="s">
        <v>138</v>
      </c>
      <c r="Z230" s="1" t="s">
        <v>138</v>
      </c>
      <c r="AA230" s="1">
        <v>50.9</v>
      </c>
      <c r="AB230" s="1">
        <v>49.97</v>
      </c>
      <c r="AC230" s="2" t="s">
        <v>968</v>
      </c>
      <c r="AD230" s="2" t="s">
        <v>954</v>
      </c>
      <c r="AE230" s="1">
        <f t="shared" si="7"/>
        <v>8</v>
      </c>
    </row>
    <row r="231" spans="1:31"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DAY(Tabla14[[#This Row],[Fecha de rev]])</f>
        <v>0</v>
      </c>
      <c r="P231" s="1">
        <f>MONTH(Tabla14[[#This Row],[Fecha de rev]])</f>
        <v>1</v>
      </c>
      <c r="Q231" s="1">
        <f>YEAR(Tabla14[[#This Row],[Fecha de rev]])</f>
        <v>1900</v>
      </c>
      <c r="AC231" s="1"/>
    </row>
    <row r="232" spans="1:31"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45929</v>
      </c>
      <c r="O232" s="1">
        <f>DAY(Tabla14[[#This Row],[Fecha de rev]])</f>
        <v>29</v>
      </c>
      <c r="P232" s="1">
        <f>MONTH(Tabla14[[#This Row],[Fecha de rev]])</f>
        <v>9</v>
      </c>
      <c r="Q232" s="1">
        <f>YEAR(Tabla14[[#This Row],[Fecha de rev]])</f>
        <v>2025</v>
      </c>
      <c r="R232" s="1">
        <v>1</v>
      </c>
      <c r="S232" s="1" t="s">
        <v>138</v>
      </c>
      <c r="T232" s="1" t="s">
        <v>138</v>
      </c>
      <c r="U232" s="1" t="s">
        <v>138</v>
      </c>
      <c r="V232" s="1" t="s">
        <v>138</v>
      </c>
      <c r="W232" s="1" t="s">
        <v>138</v>
      </c>
      <c r="X232" s="1" t="s">
        <v>138</v>
      </c>
      <c r="Y232" s="1" t="s">
        <v>138</v>
      </c>
      <c r="Z232" s="1" t="s">
        <v>138</v>
      </c>
      <c r="AA232" s="1">
        <v>32.54</v>
      </c>
      <c r="AB232" s="1">
        <v>42.16</v>
      </c>
      <c r="AC232" s="2" t="s">
        <v>968</v>
      </c>
      <c r="AD232" s="2" t="s">
        <v>954</v>
      </c>
      <c r="AE232" s="1">
        <f t="shared" si="7"/>
        <v>8</v>
      </c>
    </row>
    <row r="233" spans="1:31"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DAY(Tabla14[[#This Row],[Fecha de rev]])</f>
        <v>0</v>
      </c>
      <c r="P233" s="1">
        <f>MONTH(Tabla14[[#This Row],[Fecha de rev]])</f>
        <v>1</v>
      </c>
      <c r="Q233" s="1">
        <f>YEAR(Tabla14[[#This Row],[Fecha de rev]])</f>
        <v>1900</v>
      </c>
      <c r="AC233" s="1"/>
    </row>
    <row r="234" spans="1:31"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DAY(Tabla14[[#This Row],[Fecha de rev]])</f>
        <v>0</v>
      </c>
      <c r="P234" s="1">
        <f>MONTH(Tabla14[[#This Row],[Fecha de rev]])</f>
        <v>1</v>
      </c>
      <c r="Q234" s="1">
        <f>YEAR(Tabla14[[#This Row],[Fecha de rev]])</f>
        <v>1900</v>
      </c>
      <c r="AC234" s="1"/>
    </row>
    <row r="235" spans="1:31"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45929</v>
      </c>
      <c r="O235" s="1">
        <f>DAY(Tabla14[[#This Row],[Fecha de rev]])</f>
        <v>29</v>
      </c>
      <c r="P235" s="1">
        <f>MONTH(Tabla14[[#This Row],[Fecha de rev]])</f>
        <v>9</v>
      </c>
      <c r="Q235" s="1">
        <f>YEAR(Tabla14[[#This Row],[Fecha de rev]])</f>
        <v>2025</v>
      </c>
      <c r="R235" s="1">
        <v>1</v>
      </c>
      <c r="S235" s="1" t="s">
        <v>138</v>
      </c>
      <c r="T235" s="1" t="s">
        <v>138</v>
      </c>
      <c r="U235" s="1" t="s">
        <v>138</v>
      </c>
      <c r="V235" s="1" t="s">
        <v>138</v>
      </c>
      <c r="W235" s="1" t="s">
        <v>138</v>
      </c>
      <c r="X235" s="1" t="s">
        <v>138</v>
      </c>
      <c r="Y235" s="1" t="s">
        <v>138</v>
      </c>
      <c r="Z235" s="1" t="s">
        <v>138</v>
      </c>
      <c r="AA235" s="1">
        <v>26.78</v>
      </c>
      <c r="AB235" s="1">
        <v>7.5</v>
      </c>
      <c r="AC235" s="2" t="s">
        <v>968</v>
      </c>
      <c r="AD235" s="2" t="s">
        <v>954</v>
      </c>
      <c r="AE235" s="1">
        <f t="shared" si="7"/>
        <v>8</v>
      </c>
    </row>
    <row r="236" spans="1:31"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v>45933</v>
      </c>
      <c r="O236" s="1">
        <f>DAY(Tabla14[[#This Row],[Fecha de rev]])</f>
        <v>3</v>
      </c>
      <c r="P236" s="1">
        <f>MONTH(Tabla14[[#This Row],[Fecha de rev]])</f>
        <v>10</v>
      </c>
      <c r="Q236" s="1">
        <f>YEAR(Tabla14[[#This Row],[Fecha de rev]])</f>
        <v>2025</v>
      </c>
      <c r="R236" s="1">
        <v>1</v>
      </c>
      <c r="S236" s="1" t="s">
        <v>138</v>
      </c>
      <c r="T236" s="1" t="s">
        <v>138</v>
      </c>
      <c r="U236" s="1" t="s">
        <v>138</v>
      </c>
      <c r="V236" s="1" t="s">
        <v>138</v>
      </c>
      <c r="W236" s="1" t="s">
        <v>138</v>
      </c>
      <c r="X236" s="1" t="s">
        <v>138</v>
      </c>
      <c r="Y236" s="1" t="s">
        <v>138</v>
      </c>
      <c r="Z236" s="1" t="s">
        <v>138</v>
      </c>
      <c r="AA236" s="1">
        <v>43.5</v>
      </c>
      <c r="AB236" s="1">
        <v>42.18</v>
      </c>
      <c r="AC236" s="2" t="s">
        <v>968</v>
      </c>
      <c r="AD236" s="2" t="s">
        <v>954</v>
      </c>
      <c r="AE236" s="1">
        <f t="shared" si="7"/>
        <v>8</v>
      </c>
    </row>
    <row r="237" spans="1:31"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DAY(Tabla14[[#This Row],[Fecha de rev]])</f>
        <v>0</v>
      </c>
      <c r="P237" s="1">
        <f>MONTH(Tabla14[[#This Row],[Fecha de rev]])</f>
        <v>1</v>
      </c>
      <c r="Q237" s="1">
        <f>YEAR(Tabla14[[#This Row],[Fecha de rev]])</f>
        <v>1900</v>
      </c>
      <c r="AC237" s="1"/>
    </row>
    <row r="238" spans="1:31"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45930</v>
      </c>
      <c r="O238" s="1">
        <f>DAY(Tabla14[[#This Row],[Fecha de rev]])</f>
        <v>30</v>
      </c>
      <c r="P238" s="1">
        <f>MONTH(Tabla14[[#This Row],[Fecha de rev]])</f>
        <v>9</v>
      </c>
      <c r="Q238" s="1">
        <f>YEAR(Tabla14[[#This Row],[Fecha de rev]])</f>
        <v>2025</v>
      </c>
      <c r="R238" s="1">
        <v>1</v>
      </c>
      <c r="S238" s="1" t="s">
        <v>138</v>
      </c>
      <c r="T238" s="1" t="s">
        <v>138</v>
      </c>
      <c r="U238" s="1" t="s">
        <v>138</v>
      </c>
      <c r="V238" s="1" t="s">
        <v>138</v>
      </c>
      <c r="W238" s="1" t="s">
        <v>138</v>
      </c>
      <c r="X238" s="1" t="s">
        <v>138</v>
      </c>
      <c r="Y238" s="1" t="s">
        <v>138</v>
      </c>
      <c r="Z238" s="1" t="s">
        <v>138</v>
      </c>
      <c r="AA238" s="1">
        <v>23.31</v>
      </c>
      <c r="AB238" s="1">
        <v>22.58</v>
      </c>
      <c r="AC238" s="2" t="s">
        <v>968</v>
      </c>
      <c r="AD238" s="2" t="s">
        <v>954</v>
      </c>
      <c r="AE238" s="1">
        <f t="shared" si="7"/>
        <v>8</v>
      </c>
    </row>
    <row r="239" spans="1:31"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DAY(Tabla14[[#This Row],[Fecha de rev]])</f>
        <v>0</v>
      </c>
      <c r="P239" s="1">
        <f>MONTH(Tabla14[[#This Row],[Fecha de rev]])</f>
        <v>1</v>
      </c>
      <c r="Q239" s="1">
        <f>YEAR(Tabla14[[#This Row],[Fecha de rev]])</f>
        <v>1900</v>
      </c>
      <c r="AC239" s="1"/>
    </row>
    <row r="240" spans="1:31"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45929</v>
      </c>
      <c r="O240" s="1">
        <f>DAY(Tabla14[[#This Row],[Fecha de rev]])</f>
        <v>29</v>
      </c>
      <c r="P240" s="1">
        <f>MONTH(Tabla14[[#This Row],[Fecha de rev]])</f>
        <v>9</v>
      </c>
      <c r="Q240" s="1">
        <f>YEAR(Tabla14[[#This Row],[Fecha de rev]])</f>
        <v>2025</v>
      </c>
      <c r="R240" s="1">
        <v>1</v>
      </c>
      <c r="S240" s="1" t="s">
        <v>138</v>
      </c>
      <c r="T240" s="1" t="s">
        <v>138</v>
      </c>
      <c r="U240" s="1" t="s">
        <v>138</v>
      </c>
      <c r="V240" s="1" t="s">
        <v>138</v>
      </c>
      <c r="W240" s="1" t="s">
        <v>138</v>
      </c>
      <c r="X240" s="1" t="s">
        <v>138</v>
      </c>
      <c r="Y240" s="1" t="s">
        <v>138</v>
      </c>
      <c r="Z240" s="1" t="s">
        <v>138</v>
      </c>
      <c r="AA240" s="1">
        <v>23.31</v>
      </c>
      <c r="AB240" s="1">
        <v>22.58</v>
      </c>
      <c r="AC240" s="2" t="s">
        <v>968</v>
      </c>
      <c r="AD240" s="2" t="s">
        <v>954</v>
      </c>
      <c r="AE240" s="1">
        <f t="shared" si="7"/>
        <v>8</v>
      </c>
    </row>
    <row r="241" spans="1:31"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DAY(Tabla14[[#This Row],[Fecha de rev]])</f>
        <v>0</v>
      </c>
      <c r="P241" s="1">
        <f>MONTH(Tabla14[[#This Row],[Fecha de rev]])</f>
        <v>1</v>
      </c>
      <c r="Q241" s="1">
        <f>YEAR(Tabla14[[#This Row],[Fecha de rev]])</f>
        <v>1900</v>
      </c>
      <c r="AC241" s="1"/>
    </row>
    <row r="242" spans="1:31"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45930</v>
      </c>
      <c r="O242" s="1">
        <f>DAY(Tabla14[[#This Row],[Fecha de rev]])</f>
        <v>30</v>
      </c>
      <c r="P242" s="1">
        <f>MONTH(Tabla14[[#This Row],[Fecha de rev]])</f>
        <v>9</v>
      </c>
      <c r="Q242" s="1">
        <f>YEAR(Tabla14[[#This Row],[Fecha de rev]])</f>
        <v>2025</v>
      </c>
      <c r="R242" s="1">
        <v>1</v>
      </c>
      <c r="S242" s="1" t="s">
        <v>934</v>
      </c>
      <c r="T242" s="1" t="s">
        <v>934</v>
      </c>
      <c r="U242" s="1" t="s">
        <v>138</v>
      </c>
      <c r="V242" s="1" t="s">
        <v>934</v>
      </c>
      <c r="W242" s="1" t="s">
        <v>138</v>
      </c>
      <c r="X242" s="1" t="s">
        <v>934</v>
      </c>
      <c r="Y242" s="1" t="s">
        <v>934</v>
      </c>
      <c r="Z242" s="1" t="s">
        <v>138</v>
      </c>
      <c r="AA242" s="1">
        <v>50.17</v>
      </c>
      <c r="AB242" s="1">
        <v>30.22</v>
      </c>
      <c r="AC242" s="2" t="s">
        <v>966</v>
      </c>
      <c r="AD242" s="2" t="s">
        <v>954</v>
      </c>
      <c r="AE242" s="1">
        <f t="shared" si="7"/>
        <v>3</v>
      </c>
    </row>
    <row r="243" spans="1:31"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45930</v>
      </c>
      <c r="O243" s="1">
        <f>DAY(Tabla14[[#This Row],[Fecha de rev]])</f>
        <v>30</v>
      </c>
      <c r="P243" s="1">
        <f>MONTH(Tabla14[[#This Row],[Fecha de rev]])</f>
        <v>9</v>
      </c>
      <c r="Q243" s="1">
        <f>YEAR(Tabla14[[#This Row],[Fecha de rev]])</f>
        <v>2025</v>
      </c>
      <c r="R243" s="1">
        <v>1</v>
      </c>
      <c r="S243" s="1" t="s">
        <v>138</v>
      </c>
      <c r="T243" s="1" t="s">
        <v>138</v>
      </c>
      <c r="U243" s="1" t="s">
        <v>138</v>
      </c>
      <c r="V243" s="1" t="s">
        <v>138</v>
      </c>
      <c r="W243" s="1" t="s">
        <v>138</v>
      </c>
      <c r="X243" s="1" t="s">
        <v>138</v>
      </c>
      <c r="Y243" s="1" t="s">
        <v>138</v>
      </c>
      <c r="Z243" s="1" t="s">
        <v>138</v>
      </c>
      <c r="AA243" s="1">
        <v>48.07</v>
      </c>
      <c r="AB243" s="1">
        <v>13.61</v>
      </c>
      <c r="AC243" s="2" t="s">
        <v>968</v>
      </c>
      <c r="AD243" s="2" t="s">
        <v>954</v>
      </c>
      <c r="AE243" s="1">
        <f t="shared" si="7"/>
        <v>8</v>
      </c>
    </row>
    <row r="244" spans="1:31"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DAY(Tabla14[[#This Row],[Fecha de rev]])</f>
        <v>0</v>
      </c>
      <c r="P244" s="1">
        <f>MONTH(Tabla14[[#This Row],[Fecha de rev]])</f>
        <v>1</v>
      </c>
      <c r="Q244" s="1">
        <f>YEAR(Tabla14[[#This Row],[Fecha de rev]])</f>
        <v>1900</v>
      </c>
      <c r="AC244" s="1"/>
    </row>
    <row r="245" spans="1:31"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45934</v>
      </c>
      <c r="O245" s="1">
        <f>DAY(Tabla14[[#This Row],[Fecha de rev]])</f>
        <v>4</v>
      </c>
      <c r="P245" s="1">
        <f>MONTH(Tabla14[[#This Row],[Fecha de rev]])</f>
        <v>10</v>
      </c>
      <c r="Q245" s="1">
        <f>YEAR(Tabla14[[#This Row],[Fecha de rev]])</f>
        <v>2025</v>
      </c>
      <c r="R245" s="1">
        <v>1</v>
      </c>
      <c r="S245" s="1" t="s">
        <v>138</v>
      </c>
      <c r="T245" s="1" t="s">
        <v>138</v>
      </c>
      <c r="U245" s="1" t="s">
        <v>138</v>
      </c>
      <c r="V245" s="1" t="s">
        <v>138</v>
      </c>
      <c r="W245" s="1" t="s">
        <v>138</v>
      </c>
      <c r="X245" s="1" t="s">
        <v>138</v>
      </c>
      <c r="Y245" s="1" t="s">
        <v>138</v>
      </c>
      <c r="Z245" s="1" t="s">
        <v>138</v>
      </c>
      <c r="AA245" s="1">
        <v>21.12</v>
      </c>
      <c r="AB245" s="1">
        <v>13.51</v>
      </c>
      <c r="AC245" s="2" t="s">
        <v>968</v>
      </c>
      <c r="AD245" s="2" t="s">
        <v>954</v>
      </c>
      <c r="AE245" s="1">
        <f t="shared" si="7"/>
        <v>8</v>
      </c>
    </row>
    <row r="246" spans="1:31"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v>45934</v>
      </c>
      <c r="O246" s="1">
        <f>DAY(Tabla14[[#This Row],[Fecha de rev]])</f>
        <v>4</v>
      </c>
      <c r="P246" s="1">
        <f>MONTH(Tabla14[[#This Row],[Fecha de rev]])</f>
        <v>10</v>
      </c>
      <c r="Q246" s="1">
        <f>YEAR(Tabla14[[#This Row],[Fecha de rev]])</f>
        <v>2025</v>
      </c>
      <c r="R246" s="1">
        <v>1</v>
      </c>
      <c r="S246" s="1" t="s">
        <v>138</v>
      </c>
      <c r="T246" s="1" t="s">
        <v>138</v>
      </c>
      <c r="U246" s="1" t="s">
        <v>138</v>
      </c>
      <c r="V246" s="1" t="s">
        <v>138</v>
      </c>
      <c r="W246" s="1" t="s">
        <v>138</v>
      </c>
      <c r="X246" s="1" t="s">
        <v>138</v>
      </c>
      <c r="Y246" s="1" t="s">
        <v>138</v>
      </c>
      <c r="Z246" s="1" t="s">
        <v>138</v>
      </c>
      <c r="AA246" s="1">
        <v>35.76</v>
      </c>
      <c r="AB246" s="1">
        <v>38.75</v>
      </c>
      <c r="AC246" s="2" t="s">
        <v>968</v>
      </c>
      <c r="AD246" s="2" t="s">
        <v>954</v>
      </c>
      <c r="AE246" s="1">
        <f t="shared" si="7"/>
        <v>8</v>
      </c>
    </row>
    <row r="247" spans="1:31"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DAY(Tabla14[[#This Row],[Fecha de rev]])</f>
        <v>0</v>
      </c>
      <c r="P247" s="1">
        <f>MONTH(Tabla14[[#This Row],[Fecha de rev]])</f>
        <v>1</v>
      </c>
      <c r="Q247" s="1">
        <f>YEAR(Tabla14[[#This Row],[Fecha de rev]])</f>
        <v>1900</v>
      </c>
      <c r="AC247" s="1"/>
    </row>
    <row r="248" spans="1:31"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45931</v>
      </c>
      <c r="O248" s="1">
        <f>DAY(Tabla14[[#This Row],[Fecha de rev]])</f>
        <v>1</v>
      </c>
      <c r="P248" s="1">
        <f>MONTH(Tabla14[[#This Row],[Fecha de rev]])</f>
        <v>10</v>
      </c>
      <c r="Q248" s="1">
        <f>YEAR(Tabla14[[#This Row],[Fecha de rev]])</f>
        <v>2025</v>
      </c>
      <c r="R248" s="1">
        <v>1</v>
      </c>
      <c r="S248" s="1" t="s">
        <v>138</v>
      </c>
      <c r="T248" s="1" t="s">
        <v>138</v>
      </c>
      <c r="U248" s="1" t="s">
        <v>138</v>
      </c>
      <c r="V248" s="1" t="s">
        <v>138</v>
      </c>
      <c r="W248" s="1" t="s">
        <v>138</v>
      </c>
      <c r="X248" s="1" t="s">
        <v>138</v>
      </c>
      <c r="Y248" s="1" t="s">
        <v>138</v>
      </c>
      <c r="Z248" s="1" t="s">
        <v>138</v>
      </c>
      <c r="AA248" s="1">
        <v>65.08</v>
      </c>
      <c r="AB248" s="1">
        <v>31.02</v>
      </c>
      <c r="AC248" s="2" t="s">
        <v>968</v>
      </c>
      <c r="AD248" s="2" t="s">
        <v>954</v>
      </c>
      <c r="AE248" s="1">
        <f t="shared" si="7"/>
        <v>8</v>
      </c>
    </row>
    <row r="249" spans="1:31"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DAY(Tabla14[[#This Row],[Fecha de rev]])</f>
        <v>0</v>
      </c>
      <c r="P249" s="1">
        <f>MONTH(Tabla14[[#This Row],[Fecha de rev]])</f>
        <v>1</v>
      </c>
      <c r="Q249" s="1">
        <f>YEAR(Tabla14[[#This Row],[Fecha de rev]])</f>
        <v>1900</v>
      </c>
      <c r="AC249" s="1"/>
    </row>
    <row r="250" spans="1:31"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45934</v>
      </c>
      <c r="O250" s="1">
        <f>DAY(Tabla14[[#This Row],[Fecha de rev]])</f>
        <v>4</v>
      </c>
      <c r="P250" s="1">
        <f>MONTH(Tabla14[[#This Row],[Fecha de rev]])</f>
        <v>10</v>
      </c>
      <c r="Q250" s="1">
        <f>YEAR(Tabla14[[#This Row],[Fecha de rev]])</f>
        <v>2025</v>
      </c>
      <c r="R250" s="1">
        <v>1</v>
      </c>
      <c r="S250" s="1" t="s">
        <v>138</v>
      </c>
      <c r="T250" s="1" t="s">
        <v>138</v>
      </c>
      <c r="U250" s="1" t="s">
        <v>138</v>
      </c>
      <c r="V250" s="1" t="s">
        <v>138</v>
      </c>
      <c r="W250" s="1" t="s">
        <v>138</v>
      </c>
      <c r="X250" s="1" t="s">
        <v>138</v>
      </c>
      <c r="Y250" s="1" t="s">
        <v>138</v>
      </c>
      <c r="Z250" s="1" t="s">
        <v>138</v>
      </c>
      <c r="AA250" s="1">
        <v>53.58</v>
      </c>
      <c r="AB250" s="1">
        <v>14.58</v>
      </c>
      <c r="AC250" s="2" t="s">
        <v>968</v>
      </c>
      <c r="AD250" s="2" t="s">
        <v>954</v>
      </c>
      <c r="AE250" s="1">
        <f t="shared" si="7"/>
        <v>8</v>
      </c>
    </row>
    <row r="251" spans="1:31"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DAY(Tabla14[[#This Row],[Fecha de rev]])</f>
        <v>0</v>
      </c>
      <c r="P251" s="1">
        <f>MONTH(Tabla14[[#This Row],[Fecha de rev]])</f>
        <v>1</v>
      </c>
      <c r="Q251" s="1">
        <f>YEAR(Tabla14[[#This Row],[Fecha de rev]])</f>
        <v>1900</v>
      </c>
      <c r="AC251" s="1"/>
    </row>
    <row r="252" spans="1:31"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DAY(Tabla14[[#This Row],[Fecha de rev]])</f>
        <v>0</v>
      </c>
      <c r="P252" s="1">
        <f>MONTH(Tabla14[[#This Row],[Fecha de rev]])</f>
        <v>1</v>
      </c>
      <c r="Q252" s="1">
        <f>YEAR(Tabla14[[#This Row],[Fecha de rev]])</f>
        <v>1900</v>
      </c>
      <c r="AC252" s="1"/>
    </row>
    <row r="253" spans="1:31"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DAY(Tabla14[[#This Row],[Fecha de rev]])</f>
        <v>0</v>
      </c>
      <c r="P253" s="1">
        <f>MONTH(Tabla14[[#This Row],[Fecha de rev]])</f>
        <v>1</v>
      </c>
      <c r="Q253" s="1">
        <f>YEAR(Tabla14[[#This Row],[Fecha de rev]])</f>
        <v>1900</v>
      </c>
      <c r="AC253" s="1"/>
    </row>
    <row r="254" spans="1:31"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45931</v>
      </c>
      <c r="O254" s="1">
        <f>DAY(Tabla14[[#This Row],[Fecha de rev]])</f>
        <v>1</v>
      </c>
      <c r="P254" s="1">
        <f>MONTH(Tabla14[[#This Row],[Fecha de rev]])</f>
        <v>10</v>
      </c>
      <c r="Q254" s="1">
        <f>YEAR(Tabla14[[#This Row],[Fecha de rev]])</f>
        <v>2025</v>
      </c>
      <c r="R254" s="1">
        <v>1</v>
      </c>
      <c r="S254" s="1" t="s">
        <v>138</v>
      </c>
      <c r="T254" s="1" t="s">
        <v>138</v>
      </c>
      <c r="U254" s="1" t="s">
        <v>138</v>
      </c>
      <c r="V254" s="1" t="s">
        <v>138</v>
      </c>
      <c r="W254" s="1" t="s">
        <v>138</v>
      </c>
      <c r="X254" s="1" t="s">
        <v>138</v>
      </c>
      <c r="Y254" s="1" t="s">
        <v>138</v>
      </c>
      <c r="Z254" s="1" t="s">
        <v>138</v>
      </c>
      <c r="AA254" s="1">
        <v>32.659999999999997</v>
      </c>
      <c r="AB254" s="1">
        <v>32.57</v>
      </c>
      <c r="AC254" s="2" t="s">
        <v>968</v>
      </c>
      <c r="AD254" s="2" t="s">
        <v>954</v>
      </c>
      <c r="AE254" s="1">
        <f t="shared" si="7"/>
        <v>8</v>
      </c>
    </row>
    <row r="255" spans="1:31"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DAY(Tabla14[[#This Row],[Fecha de rev]])</f>
        <v>0</v>
      </c>
      <c r="P255" s="1">
        <f>MONTH(Tabla14[[#This Row],[Fecha de rev]])</f>
        <v>1</v>
      </c>
      <c r="Q255" s="1">
        <f>YEAR(Tabla14[[#This Row],[Fecha de rev]])</f>
        <v>1900</v>
      </c>
      <c r="AC255" s="1"/>
    </row>
    <row r="256" spans="1:31"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DAY(Tabla14[[#This Row],[Fecha de rev]])</f>
        <v>0</v>
      </c>
      <c r="P256" s="1">
        <f>MONTH(Tabla14[[#This Row],[Fecha de rev]])</f>
        <v>1</v>
      </c>
      <c r="Q256" s="1">
        <f>YEAR(Tabla14[[#This Row],[Fecha de rev]])</f>
        <v>1900</v>
      </c>
      <c r="AC256" s="1"/>
    </row>
    <row r="257" spans="1:31"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DAY(Tabla14[[#This Row],[Fecha de rev]])</f>
        <v>0</v>
      </c>
      <c r="P257" s="1">
        <f>MONTH(Tabla14[[#This Row],[Fecha de rev]])</f>
        <v>1</v>
      </c>
      <c r="Q257" s="1">
        <f>YEAR(Tabla14[[#This Row],[Fecha de rev]])</f>
        <v>1900</v>
      </c>
      <c r="AC257" s="1"/>
    </row>
    <row r="258" spans="1:31"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v>45933</v>
      </c>
      <c r="O258" s="1">
        <f>DAY(Tabla14[[#This Row],[Fecha de rev]])</f>
        <v>3</v>
      </c>
      <c r="P258" s="1">
        <f>MONTH(Tabla14[[#This Row],[Fecha de rev]])</f>
        <v>10</v>
      </c>
      <c r="Q258" s="1">
        <f>YEAR(Tabla14[[#This Row],[Fecha de rev]])</f>
        <v>2025</v>
      </c>
      <c r="R258" s="1">
        <v>1</v>
      </c>
      <c r="S258" s="1" t="s">
        <v>138</v>
      </c>
      <c r="T258" s="1" t="s">
        <v>138</v>
      </c>
      <c r="U258" s="1" t="s">
        <v>138</v>
      </c>
      <c r="V258" s="1" t="s">
        <v>138</v>
      </c>
      <c r="W258" s="1" t="s">
        <v>138</v>
      </c>
      <c r="X258" s="1" t="s">
        <v>138</v>
      </c>
      <c r="Y258" s="1" t="s">
        <v>138</v>
      </c>
      <c r="Z258" s="1" t="s">
        <v>138</v>
      </c>
      <c r="AA258" s="1">
        <v>35.47</v>
      </c>
      <c r="AB258" s="1">
        <v>33.1</v>
      </c>
      <c r="AC258" s="2" t="s">
        <v>968</v>
      </c>
      <c r="AD258" s="2" t="s">
        <v>954</v>
      </c>
      <c r="AE258" s="1">
        <f t="shared" si="7"/>
        <v>8</v>
      </c>
    </row>
    <row r="259" spans="1:31"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DAY(Tabla14[[#This Row],[Fecha de rev]])</f>
        <v>0</v>
      </c>
      <c r="P259" s="1">
        <f>MONTH(Tabla14[[#This Row],[Fecha de rev]])</f>
        <v>1</v>
      </c>
      <c r="Q259" s="1">
        <f>YEAR(Tabla14[[#This Row],[Fecha de rev]])</f>
        <v>1900</v>
      </c>
      <c r="AC259" s="1"/>
    </row>
    <row r="260" spans="1:31"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DAY(Tabla14[[#This Row],[Fecha de rev]])</f>
        <v>0</v>
      </c>
      <c r="P260" s="1">
        <f>MONTH(Tabla14[[#This Row],[Fecha de rev]])</f>
        <v>1</v>
      </c>
      <c r="Q260" s="1">
        <f>YEAR(Tabla14[[#This Row],[Fecha de rev]])</f>
        <v>1900</v>
      </c>
      <c r="AC260" s="1"/>
    </row>
    <row r="261" spans="1:31"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DAY(Tabla14[[#This Row],[Fecha de rev]])</f>
        <v>0</v>
      </c>
      <c r="P261" s="1">
        <f>MONTH(Tabla14[[#This Row],[Fecha de rev]])</f>
        <v>1</v>
      </c>
      <c r="Q261" s="1">
        <f>YEAR(Tabla14[[#This Row],[Fecha de rev]])</f>
        <v>1900</v>
      </c>
      <c r="AC261" s="1"/>
    </row>
    <row r="262" spans="1:31"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DAY(Tabla14[[#This Row],[Fecha de rev]])</f>
        <v>0</v>
      </c>
      <c r="P262" s="1">
        <f>MONTH(Tabla14[[#This Row],[Fecha de rev]])</f>
        <v>1</v>
      </c>
      <c r="Q262" s="1">
        <f>YEAR(Tabla14[[#This Row],[Fecha de rev]])</f>
        <v>1900</v>
      </c>
      <c r="AC262" s="1"/>
    </row>
    <row r="263" spans="1:31" x14ac:dyDescent="0.2">
      <c r="A263" s="14">
        <v>695</v>
      </c>
      <c r="B263" s="3" t="s">
        <v>956</v>
      </c>
      <c r="C263" s="27" t="s">
        <v>429</v>
      </c>
      <c r="D263" s="27" t="s">
        <v>16</v>
      </c>
      <c r="E263" s="4" t="s">
        <v>295</v>
      </c>
      <c r="F263" s="4" t="s">
        <v>677</v>
      </c>
      <c r="G263" s="4" t="s">
        <v>1038</v>
      </c>
      <c r="H263" s="3" t="s">
        <v>8</v>
      </c>
      <c r="I263" s="27">
        <v>21.152899999999999</v>
      </c>
      <c r="J263" s="27">
        <v>-101.75817000000001</v>
      </c>
      <c r="K263" s="3"/>
      <c r="L263" s="5" t="str">
        <f t="shared" si="8"/>
        <v>Ver en Google Maps</v>
      </c>
      <c r="M263" s="15">
        <v>1</v>
      </c>
      <c r="O263" s="1">
        <f>DAY(Tabla14[[#This Row],[Fecha de rev]])</f>
        <v>0</v>
      </c>
      <c r="P263" s="1">
        <f>MONTH(Tabla14[[#This Row],[Fecha de rev]])</f>
        <v>1</v>
      </c>
      <c r="Q263" s="1">
        <f>YEAR(Tabla14[[#This Row],[Fecha de rev]])</f>
        <v>1900</v>
      </c>
      <c r="AC263" s="1"/>
    </row>
    <row r="264" spans="1:31"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DAY(Tabla14[[#This Row],[Fecha de rev]])</f>
        <v>0</v>
      </c>
      <c r="P264" s="1">
        <f>MONTH(Tabla14[[#This Row],[Fecha de rev]])</f>
        <v>1</v>
      </c>
      <c r="Q264" s="1">
        <f>YEAR(Tabla14[[#This Row],[Fecha de rev]])</f>
        <v>1900</v>
      </c>
      <c r="AC264" s="1"/>
    </row>
    <row r="265" spans="1:31"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DAY(Tabla14[[#This Row],[Fecha de rev]])</f>
        <v>0</v>
      </c>
      <c r="P265" s="1">
        <f>MONTH(Tabla14[[#This Row],[Fecha de rev]])</f>
        <v>1</v>
      </c>
      <c r="Q265" s="1">
        <f>YEAR(Tabla14[[#This Row],[Fecha de rev]])</f>
        <v>1900</v>
      </c>
      <c r="AC265" s="1"/>
    </row>
    <row r="266" spans="1:31"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DAY(Tabla14[[#This Row],[Fecha de rev]])</f>
        <v>0</v>
      </c>
      <c r="P266" s="1">
        <f>MONTH(Tabla14[[#This Row],[Fecha de rev]])</f>
        <v>1</v>
      </c>
      <c r="Q266" s="1">
        <f>YEAR(Tabla14[[#This Row],[Fecha de rev]])</f>
        <v>1900</v>
      </c>
      <c r="AC266" s="1"/>
    </row>
    <row r="267" spans="1:31"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DAY(Tabla14[[#This Row],[Fecha de rev]])</f>
        <v>0</v>
      </c>
      <c r="P267" s="1">
        <f>MONTH(Tabla14[[#This Row],[Fecha de rev]])</f>
        <v>1</v>
      </c>
      <c r="Q267" s="1">
        <f>YEAR(Tabla14[[#This Row],[Fecha de rev]])</f>
        <v>1900</v>
      </c>
      <c r="AC267" s="1"/>
    </row>
    <row r="268" spans="1:31"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DAY(Tabla14[[#This Row],[Fecha de rev]])</f>
        <v>0</v>
      </c>
      <c r="P268" s="1">
        <f>MONTH(Tabla14[[#This Row],[Fecha de rev]])</f>
        <v>1</v>
      </c>
      <c r="Q268" s="1">
        <f>YEAR(Tabla14[[#This Row],[Fecha de rev]])</f>
        <v>1900</v>
      </c>
      <c r="AC268" s="1"/>
    </row>
    <row r="269" spans="1:31"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45939</v>
      </c>
      <c r="O269" s="1">
        <f>DAY(Tabla14[[#This Row],[Fecha de rev]])</f>
        <v>9</v>
      </c>
      <c r="P269" s="1">
        <f>MONTH(Tabla14[[#This Row],[Fecha de rev]])</f>
        <v>10</v>
      </c>
      <c r="Q269" s="1">
        <f>YEAR(Tabla14[[#This Row],[Fecha de rev]])</f>
        <v>2025</v>
      </c>
      <c r="R269" s="1">
        <v>1</v>
      </c>
      <c r="S269" s="1" t="s">
        <v>138</v>
      </c>
      <c r="T269" s="1" t="s">
        <v>138</v>
      </c>
      <c r="U269" s="1" t="s">
        <v>138</v>
      </c>
      <c r="V269" s="1" t="s">
        <v>138</v>
      </c>
      <c r="W269" s="1" t="s">
        <v>138</v>
      </c>
      <c r="X269" s="1" t="s">
        <v>138</v>
      </c>
      <c r="Y269" s="1" t="s">
        <v>138</v>
      </c>
      <c r="Z269" s="1" t="s">
        <v>138</v>
      </c>
      <c r="AA269" s="1">
        <v>28.35</v>
      </c>
      <c r="AB269" s="1">
        <v>20.71</v>
      </c>
      <c r="AC269" s="1" t="s">
        <v>1419</v>
      </c>
      <c r="AD269" s="2" t="s">
        <v>957</v>
      </c>
      <c r="AE269" s="1">
        <f t="shared" ref="AE269:AE319" si="9">COUNTIF(S269:Z269, "si")</f>
        <v>8</v>
      </c>
    </row>
    <row r="270" spans="1:31"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45931</v>
      </c>
      <c r="O270" s="1">
        <f>DAY(Tabla14[[#This Row],[Fecha de rev]])</f>
        <v>1</v>
      </c>
      <c r="P270" s="1">
        <f>MONTH(Tabla14[[#This Row],[Fecha de rev]])</f>
        <v>10</v>
      </c>
      <c r="Q270" s="1">
        <f>YEAR(Tabla14[[#This Row],[Fecha de rev]])</f>
        <v>2025</v>
      </c>
      <c r="R270" s="1">
        <v>1</v>
      </c>
      <c r="S270" s="1" t="s">
        <v>138</v>
      </c>
      <c r="T270" s="1" t="s">
        <v>138</v>
      </c>
      <c r="U270" s="1" t="s">
        <v>138</v>
      </c>
      <c r="V270" s="1" t="s">
        <v>138</v>
      </c>
      <c r="W270" s="1" t="s">
        <v>138</v>
      </c>
      <c r="X270" s="1" t="s">
        <v>138</v>
      </c>
      <c r="Y270" s="1" t="s">
        <v>138</v>
      </c>
      <c r="Z270" s="1" t="s">
        <v>934</v>
      </c>
      <c r="AA270" s="1">
        <v>13.2</v>
      </c>
      <c r="AB270" s="1">
        <v>9.98</v>
      </c>
      <c r="AC270" s="2" t="s">
        <v>960</v>
      </c>
      <c r="AD270" s="2" t="s">
        <v>954</v>
      </c>
      <c r="AE270" s="1">
        <f t="shared" si="9"/>
        <v>7</v>
      </c>
    </row>
    <row r="271" spans="1:31"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v>45932</v>
      </c>
      <c r="O271" s="1">
        <f>DAY(Tabla14[[#This Row],[Fecha de rev]])</f>
        <v>2</v>
      </c>
      <c r="P271" s="1">
        <f>MONTH(Tabla14[[#This Row],[Fecha de rev]])</f>
        <v>10</v>
      </c>
      <c r="Q271" s="1">
        <f>YEAR(Tabla14[[#This Row],[Fecha de rev]])</f>
        <v>2025</v>
      </c>
      <c r="R271" s="1">
        <v>1</v>
      </c>
      <c r="S271" s="1" t="s">
        <v>138</v>
      </c>
      <c r="T271" s="1" t="s">
        <v>138</v>
      </c>
      <c r="U271" s="1" t="s">
        <v>138</v>
      </c>
      <c r="V271" s="1" t="s">
        <v>138</v>
      </c>
      <c r="W271" s="1" t="s">
        <v>138</v>
      </c>
      <c r="X271" s="1" t="s">
        <v>138</v>
      </c>
      <c r="Y271" s="1" t="s">
        <v>138</v>
      </c>
      <c r="Z271" s="1" t="s">
        <v>934</v>
      </c>
      <c r="AA271" s="1">
        <v>7.69</v>
      </c>
      <c r="AB271" s="1">
        <v>29.41</v>
      </c>
      <c r="AC271" s="2" t="s">
        <v>960</v>
      </c>
      <c r="AD271" s="2" t="s">
        <v>954</v>
      </c>
      <c r="AE271" s="1">
        <f t="shared" si="9"/>
        <v>7</v>
      </c>
    </row>
    <row r="272" spans="1:31"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45933</v>
      </c>
      <c r="O272" s="1">
        <f>DAY(Tabla14[[#This Row],[Fecha de rev]])</f>
        <v>3</v>
      </c>
      <c r="P272" s="1">
        <f>MONTH(Tabla14[[#This Row],[Fecha de rev]])</f>
        <v>10</v>
      </c>
      <c r="Q272" s="1">
        <f>YEAR(Tabla14[[#This Row],[Fecha de rev]])</f>
        <v>2025</v>
      </c>
      <c r="R272" s="1">
        <v>1</v>
      </c>
      <c r="S272" s="1" t="s">
        <v>138</v>
      </c>
      <c r="T272" s="1" t="s">
        <v>138</v>
      </c>
      <c r="U272" s="1" t="s">
        <v>138</v>
      </c>
      <c r="V272" s="1" t="s">
        <v>138</v>
      </c>
      <c r="W272" s="1" t="s">
        <v>138</v>
      </c>
      <c r="X272" s="1" t="s">
        <v>138</v>
      </c>
      <c r="Y272" s="1" t="s">
        <v>138</v>
      </c>
      <c r="Z272" s="1" t="s">
        <v>138</v>
      </c>
      <c r="AA272" s="1">
        <v>47.69</v>
      </c>
      <c r="AB272" s="1">
        <v>17.61</v>
      </c>
      <c r="AC272" s="2" t="s">
        <v>968</v>
      </c>
      <c r="AD272" s="2" t="s">
        <v>954</v>
      </c>
      <c r="AE272" s="1">
        <f t="shared" si="9"/>
        <v>8</v>
      </c>
    </row>
    <row r="273" spans="1:31"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v>45933</v>
      </c>
      <c r="O273" s="1">
        <f>DAY(Tabla14[[#This Row],[Fecha de rev]])</f>
        <v>3</v>
      </c>
      <c r="P273" s="1">
        <f>MONTH(Tabla14[[#This Row],[Fecha de rev]])</f>
        <v>10</v>
      </c>
      <c r="Q273" s="1">
        <f>YEAR(Tabla14[[#This Row],[Fecha de rev]])</f>
        <v>2025</v>
      </c>
      <c r="R273" s="1">
        <v>1</v>
      </c>
      <c r="S273" s="1" t="s">
        <v>138</v>
      </c>
      <c r="T273" s="1" t="s">
        <v>138</v>
      </c>
      <c r="U273" s="1" t="s">
        <v>138</v>
      </c>
      <c r="V273" s="1" t="s">
        <v>138</v>
      </c>
      <c r="W273" s="1" t="s">
        <v>138</v>
      </c>
      <c r="X273" s="1" t="s">
        <v>138</v>
      </c>
      <c r="Y273" s="1" t="s">
        <v>138</v>
      </c>
      <c r="Z273" s="1" t="s">
        <v>138</v>
      </c>
      <c r="AA273" s="1">
        <v>22.91</v>
      </c>
      <c r="AB273" s="1">
        <v>14.64</v>
      </c>
      <c r="AC273" s="2" t="s">
        <v>968</v>
      </c>
      <c r="AD273" s="2" t="s">
        <v>954</v>
      </c>
      <c r="AE273" s="1">
        <f t="shared" si="9"/>
        <v>8</v>
      </c>
    </row>
    <row r="274" spans="1:31"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45929</v>
      </c>
      <c r="O274" s="1">
        <f>DAY(Tabla14[[#This Row],[Fecha de rev]])</f>
        <v>29</v>
      </c>
      <c r="P274" s="1">
        <f>MONTH(Tabla14[[#This Row],[Fecha de rev]])</f>
        <v>9</v>
      </c>
      <c r="Q274" s="1">
        <f>YEAR(Tabla14[[#This Row],[Fecha de rev]])</f>
        <v>2025</v>
      </c>
      <c r="R274" s="1">
        <v>1</v>
      </c>
      <c r="S274" s="1" t="s">
        <v>138</v>
      </c>
      <c r="T274" s="1" t="s">
        <v>138</v>
      </c>
      <c r="U274" s="1" t="s">
        <v>138</v>
      </c>
      <c r="V274" s="1" t="s">
        <v>138</v>
      </c>
      <c r="W274" s="1" t="s">
        <v>138</v>
      </c>
      <c r="X274" s="1" t="s">
        <v>138</v>
      </c>
      <c r="Y274" s="1" t="s">
        <v>138</v>
      </c>
      <c r="Z274" s="1" t="s">
        <v>138</v>
      </c>
      <c r="AA274" s="1">
        <v>28.13</v>
      </c>
      <c r="AB274" s="1">
        <v>37.54</v>
      </c>
      <c r="AC274" s="2" t="s">
        <v>968</v>
      </c>
      <c r="AD274" s="2" t="s">
        <v>954</v>
      </c>
      <c r="AE274" s="1">
        <f t="shared" si="9"/>
        <v>8</v>
      </c>
    </row>
    <row r="275" spans="1:31"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DAY(Tabla14[[#This Row],[Fecha de rev]])</f>
        <v>0</v>
      </c>
      <c r="P275" s="1">
        <f>MONTH(Tabla14[[#This Row],[Fecha de rev]])</f>
        <v>1</v>
      </c>
      <c r="Q275" s="1">
        <f>YEAR(Tabla14[[#This Row],[Fecha de rev]])</f>
        <v>1900</v>
      </c>
      <c r="AC275" s="1"/>
    </row>
    <row r="276" spans="1:31"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45934</v>
      </c>
      <c r="O276" s="1">
        <f>DAY(Tabla14[[#This Row],[Fecha de rev]])</f>
        <v>4</v>
      </c>
      <c r="P276" s="1">
        <f>MONTH(Tabla14[[#This Row],[Fecha de rev]])</f>
        <v>10</v>
      </c>
      <c r="Q276" s="1">
        <f>YEAR(Tabla14[[#This Row],[Fecha de rev]])</f>
        <v>2025</v>
      </c>
      <c r="R276" s="1">
        <v>1</v>
      </c>
      <c r="S276" s="1" t="s">
        <v>138</v>
      </c>
      <c r="T276" s="1" t="s">
        <v>138</v>
      </c>
      <c r="U276" s="1" t="s">
        <v>138</v>
      </c>
      <c r="V276" s="1" t="s">
        <v>138</v>
      </c>
      <c r="W276" s="1" t="s">
        <v>138</v>
      </c>
      <c r="X276" s="1" t="s">
        <v>138</v>
      </c>
      <c r="Y276" s="1" t="s">
        <v>138</v>
      </c>
      <c r="Z276" s="1" t="s">
        <v>138</v>
      </c>
      <c r="AA276" s="1">
        <v>18.2</v>
      </c>
      <c r="AB276" s="1">
        <v>13.59</v>
      </c>
      <c r="AC276" s="2" t="s">
        <v>968</v>
      </c>
      <c r="AD276" s="2" t="s">
        <v>957</v>
      </c>
      <c r="AE276" s="1">
        <f t="shared" si="9"/>
        <v>8</v>
      </c>
    </row>
    <row r="277" spans="1:31"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DAY(Tabla14[[#This Row],[Fecha de rev]])</f>
        <v>0</v>
      </c>
      <c r="P277" s="1">
        <f>MONTH(Tabla14[[#This Row],[Fecha de rev]])</f>
        <v>1</v>
      </c>
      <c r="Q277" s="1">
        <f>YEAR(Tabla14[[#This Row],[Fecha de rev]])</f>
        <v>1900</v>
      </c>
      <c r="AC277" s="1"/>
    </row>
    <row r="278" spans="1:31"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v>45931</v>
      </c>
      <c r="O278" s="1">
        <f>DAY(Tabla14[[#This Row],[Fecha de rev]])</f>
        <v>1</v>
      </c>
      <c r="P278" s="1">
        <f>MONTH(Tabla14[[#This Row],[Fecha de rev]])</f>
        <v>10</v>
      </c>
      <c r="Q278" s="1">
        <f>YEAR(Tabla14[[#This Row],[Fecha de rev]])</f>
        <v>2025</v>
      </c>
      <c r="R278" s="1">
        <v>1</v>
      </c>
      <c r="S278" s="1" t="s">
        <v>138</v>
      </c>
      <c r="T278" s="1" t="s">
        <v>138</v>
      </c>
      <c r="U278" s="1" t="s">
        <v>138</v>
      </c>
      <c r="V278" s="1" t="s">
        <v>934</v>
      </c>
      <c r="W278" s="1" t="s">
        <v>138</v>
      </c>
      <c r="X278" s="1" t="s">
        <v>138</v>
      </c>
      <c r="Y278" s="1" t="s">
        <v>138</v>
      </c>
      <c r="Z278" s="1" t="s">
        <v>138</v>
      </c>
      <c r="AA278" s="1">
        <v>15.65</v>
      </c>
      <c r="AB278" s="1">
        <v>27.47</v>
      </c>
      <c r="AC278" s="2" t="s">
        <v>963</v>
      </c>
      <c r="AD278" s="2" t="s">
        <v>957</v>
      </c>
      <c r="AE278" s="1">
        <f t="shared" si="9"/>
        <v>7</v>
      </c>
    </row>
    <row r="279" spans="1:31"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DAY(Tabla14[[#This Row],[Fecha de rev]])</f>
        <v>0</v>
      </c>
      <c r="P279" s="1">
        <f>MONTH(Tabla14[[#This Row],[Fecha de rev]])</f>
        <v>1</v>
      </c>
      <c r="Q279" s="1">
        <f>YEAR(Tabla14[[#This Row],[Fecha de rev]])</f>
        <v>1900</v>
      </c>
      <c r="AC279" s="1"/>
    </row>
    <row r="280" spans="1:31"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45930</v>
      </c>
      <c r="O280" s="1">
        <f>DAY(Tabla14[[#This Row],[Fecha de rev]])</f>
        <v>30</v>
      </c>
      <c r="P280" s="1">
        <f>MONTH(Tabla14[[#This Row],[Fecha de rev]])</f>
        <v>9</v>
      </c>
      <c r="Q280" s="1">
        <f>YEAR(Tabla14[[#This Row],[Fecha de rev]])</f>
        <v>2025</v>
      </c>
      <c r="R280" s="1">
        <v>1</v>
      </c>
      <c r="S280" s="1" t="s">
        <v>138</v>
      </c>
      <c r="T280" s="1" t="s">
        <v>934</v>
      </c>
      <c r="U280" s="1" t="s">
        <v>138</v>
      </c>
      <c r="V280" s="1" t="s">
        <v>934</v>
      </c>
      <c r="W280" s="1" t="s">
        <v>138</v>
      </c>
      <c r="X280" s="1" t="s">
        <v>138</v>
      </c>
      <c r="Y280" s="1" t="s">
        <v>934</v>
      </c>
      <c r="Z280" s="1" t="s">
        <v>934</v>
      </c>
      <c r="AA280" s="1">
        <v>0</v>
      </c>
      <c r="AB280" s="1">
        <v>0</v>
      </c>
      <c r="AC280" s="2" t="s">
        <v>974</v>
      </c>
      <c r="AD280" s="2" t="s">
        <v>957</v>
      </c>
      <c r="AE280" s="1">
        <f t="shared" si="9"/>
        <v>4</v>
      </c>
    </row>
    <row r="281" spans="1:31"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DAY(Tabla14[[#This Row],[Fecha de rev]])</f>
        <v>0</v>
      </c>
      <c r="P281" s="1">
        <f>MONTH(Tabla14[[#This Row],[Fecha de rev]])</f>
        <v>1</v>
      </c>
      <c r="Q281" s="1">
        <f>YEAR(Tabla14[[#This Row],[Fecha de rev]])</f>
        <v>1900</v>
      </c>
      <c r="AC281" s="1"/>
    </row>
    <row r="282" spans="1:31"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DAY(Tabla14[[#This Row],[Fecha de rev]])</f>
        <v>0</v>
      </c>
      <c r="P282" s="1">
        <f>MONTH(Tabla14[[#This Row],[Fecha de rev]])</f>
        <v>1</v>
      </c>
      <c r="Q282" s="1">
        <f>YEAR(Tabla14[[#This Row],[Fecha de rev]])</f>
        <v>1900</v>
      </c>
      <c r="AC282" s="1"/>
    </row>
    <row r="283" spans="1:31"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DAY(Tabla14[[#This Row],[Fecha de rev]])</f>
        <v>0</v>
      </c>
      <c r="P283" s="1">
        <f>MONTH(Tabla14[[#This Row],[Fecha de rev]])</f>
        <v>1</v>
      </c>
      <c r="Q283" s="1">
        <f>YEAR(Tabla14[[#This Row],[Fecha de rev]])</f>
        <v>1900</v>
      </c>
      <c r="AC283" s="1"/>
    </row>
    <row r="284" spans="1:31"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DAY(Tabla14[[#This Row],[Fecha de rev]])</f>
        <v>0</v>
      </c>
      <c r="P284" s="1">
        <f>MONTH(Tabla14[[#This Row],[Fecha de rev]])</f>
        <v>1</v>
      </c>
      <c r="Q284" s="1">
        <f>YEAR(Tabla14[[#This Row],[Fecha de rev]])</f>
        <v>1900</v>
      </c>
      <c r="AC284" s="1"/>
    </row>
    <row r="285" spans="1:31"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DAY(Tabla14[[#This Row],[Fecha de rev]])</f>
        <v>0</v>
      </c>
      <c r="P285" s="1">
        <f>MONTH(Tabla14[[#This Row],[Fecha de rev]])</f>
        <v>1</v>
      </c>
      <c r="Q285" s="1">
        <f>YEAR(Tabla14[[#This Row],[Fecha de rev]])</f>
        <v>1900</v>
      </c>
      <c r="AC285" s="1"/>
    </row>
    <row r="286" spans="1:31"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DAY(Tabla14[[#This Row],[Fecha de rev]])</f>
        <v>0</v>
      </c>
      <c r="P286" s="1">
        <f>MONTH(Tabla14[[#This Row],[Fecha de rev]])</f>
        <v>1</v>
      </c>
      <c r="Q286" s="1">
        <f>YEAR(Tabla14[[#This Row],[Fecha de rev]])</f>
        <v>1900</v>
      </c>
      <c r="AC286" s="1"/>
    </row>
    <row r="287" spans="1:31"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DAY(Tabla14[[#This Row],[Fecha de rev]])</f>
        <v>0</v>
      </c>
      <c r="P287" s="1">
        <f>MONTH(Tabla14[[#This Row],[Fecha de rev]])</f>
        <v>1</v>
      </c>
      <c r="Q287" s="1">
        <f>YEAR(Tabla14[[#This Row],[Fecha de rev]])</f>
        <v>1900</v>
      </c>
      <c r="AC287" s="1"/>
    </row>
    <row r="288" spans="1:31"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DAY(Tabla14[[#This Row],[Fecha de rev]])</f>
        <v>0</v>
      </c>
      <c r="P288" s="1">
        <f>MONTH(Tabla14[[#This Row],[Fecha de rev]])</f>
        <v>1</v>
      </c>
      <c r="Q288" s="1">
        <f>YEAR(Tabla14[[#This Row],[Fecha de rev]])</f>
        <v>1900</v>
      </c>
      <c r="AC288" s="1"/>
    </row>
    <row r="289" spans="1:29"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DAY(Tabla14[[#This Row],[Fecha de rev]])</f>
        <v>0</v>
      </c>
      <c r="P289" s="1">
        <f>MONTH(Tabla14[[#This Row],[Fecha de rev]])</f>
        <v>1</v>
      </c>
      <c r="Q289" s="1">
        <f>YEAR(Tabla14[[#This Row],[Fecha de rev]])</f>
        <v>1900</v>
      </c>
      <c r="AC289" s="1"/>
    </row>
    <row r="290" spans="1:29"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DAY(Tabla14[[#This Row],[Fecha de rev]])</f>
        <v>0</v>
      </c>
      <c r="P290" s="1">
        <f>MONTH(Tabla14[[#This Row],[Fecha de rev]])</f>
        <v>1</v>
      </c>
      <c r="Q290" s="1">
        <f>YEAR(Tabla14[[#This Row],[Fecha de rev]])</f>
        <v>1900</v>
      </c>
      <c r="AC290" s="1"/>
    </row>
    <row r="291" spans="1:29"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DAY(Tabla14[[#This Row],[Fecha de rev]])</f>
        <v>0</v>
      </c>
      <c r="P291" s="1">
        <f>MONTH(Tabla14[[#This Row],[Fecha de rev]])</f>
        <v>1</v>
      </c>
      <c r="Q291" s="1">
        <f>YEAR(Tabla14[[#This Row],[Fecha de rev]])</f>
        <v>1900</v>
      </c>
      <c r="AC291" s="1"/>
    </row>
    <row r="292" spans="1:29"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DAY(Tabla14[[#This Row],[Fecha de rev]])</f>
        <v>0</v>
      </c>
      <c r="P292" s="1">
        <f>MONTH(Tabla14[[#This Row],[Fecha de rev]])</f>
        <v>1</v>
      </c>
      <c r="Q292" s="1">
        <f>YEAR(Tabla14[[#This Row],[Fecha de rev]])</f>
        <v>1900</v>
      </c>
      <c r="AC292" s="1"/>
    </row>
    <row r="293" spans="1:29"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DAY(Tabla14[[#This Row],[Fecha de rev]])</f>
        <v>0</v>
      </c>
      <c r="P293" s="1">
        <f>MONTH(Tabla14[[#This Row],[Fecha de rev]])</f>
        <v>1</v>
      </c>
      <c r="Q293" s="1">
        <f>YEAR(Tabla14[[#This Row],[Fecha de rev]])</f>
        <v>1900</v>
      </c>
      <c r="AC293" s="1"/>
    </row>
    <row r="294" spans="1:29"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DAY(Tabla14[[#This Row],[Fecha de rev]])</f>
        <v>0</v>
      </c>
      <c r="P294" s="1">
        <f>MONTH(Tabla14[[#This Row],[Fecha de rev]])</f>
        <v>1</v>
      </c>
      <c r="Q294" s="1">
        <f>YEAR(Tabla14[[#This Row],[Fecha de rev]])</f>
        <v>1900</v>
      </c>
      <c r="AC294" s="1"/>
    </row>
    <row r="295" spans="1:29"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DAY(Tabla14[[#This Row],[Fecha de rev]])</f>
        <v>0</v>
      </c>
      <c r="P295" s="1">
        <f>MONTH(Tabla14[[#This Row],[Fecha de rev]])</f>
        <v>1</v>
      </c>
      <c r="Q295" s="1">
        <f>YEAR(Tabla14[[#This Row],[Fecha de rev]])</f>
        <v>1900</v>
      </c>
      <c r="AC295" s="1"/>
    </row>
    <row r="296" spans="1:29"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DAY(Tabla14[[#This Row],[Fecha de rev]])</f>
        <v>0</v>
      </c>
      <c r="P296" s="1">
        <f>MONTH(Tabla14[[#This Row],[Fecha de rev]])</f>
        <v>1</v>
      </c>
      <c r="Q296" s="1">
        <f>YEAR(Tabla14[[#This Row],[Fecha de rev]])</f>
        <v>1900</v>
      </c>
      <c r="AC296" s="1"/>
    </row>
    <row r="297" spans="1:29"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DAY(Tabla14[[#This Row],[Fecha de rev]])</f>
        <v>0</v>
      </c>
      <c r="P297" s="1">
        <f>MONTH(Tabla14[[#This Row],[Fecha de rev]])</f>
        <v>1</v>
      </c>
      <c r="Q297" s="1">
        <f>YEAR(Tabla14[[#This Row],[Fecha de rev]])</f>
        <v>1900</v>
      </c>
      <c r="AC297" s="1"/>
    </row>
    <row r="298" spans="1:29"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DAY(Tabla14[[#This Row],[Fecha de rev]])</f>
        <v>0</v>
      </c>
      <c r="P298" s="1">
        <f>MONTH(Tabla14[[#This Row],[Fecha de rev]])</f>
        <v>1</v>
      </c>
      <c r="Q298" s="1">
        <f>YEAR(Tabla14[[#This Row],[Fecha de rev]])</f>
        <v>1900</v>
      </c>
      <c r="AC298" s="1"/>
    </row>
    <row r="299" spans="1:29"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DAY(Tabla14[[#This Row],[Fecha de rev]])</f>
        <v>0</v>
      </c>
      <c r="P299" s="1">
        <f>MONTH(Tabla14[[#This Row],[Fecha de rev]])</f>
        <v>1</v>
      </c>
      <c r="Q299" s="1">
        <f>YEAR(Tabla14[[#This Row],[Fecha de rev]])</f>
        <v>1900</v>
      </c>
      <c r="AC299" s="1"/>
    </row>
    <row r="300" spans="1:29"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DAY(Tabla14[[#This Row],[Fecha de rev]])</f>
        <v>0</v>
      </c>
      <c r="P300" s="1">
        <f>MONTH(Tabla14[[#This Row],[Fecha de rev]])</f>
        <v>1</v>
      </c>
      <c r="Q300" s="1">
        <f>YEAR(Tabla14[[#This Row],[Fecha de rev]])</f>
        <v>1900</v>
      </c>
      <c r="AC300" s="1"/>
    </row>
    <row r="301" spans="1:29"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DAY(Tabla14[[#This Row],[Fecha de rev]])</f>
        <v>0</v>
      </c>
      <c r="P301" s="1">
        <f>MONTH(Tabla14[[#This Row],[Fecha de rev]])</f>
        <v>1</v>
      </c>
      <c r="Q301" s="1">
        <f>YEAR(Tabla14[[#This Row],[Fecha de rev]])</f>
        <v>1900</v>
      </c>
      <c r="AC301" s="1"/>
    </row>
    <row r="302" spans="1:29"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DAY(Tabla14[[#This Row],[Fecha de rev]])</f>
        <v>0</v>
      </c>
      <c r="P302" s="1">
        <f>MONTH(Tabla14[[#This Row],[Fecha de rev]])</f>
        <v>1</v>
      </c>
      <c r="Q302" s="1">
        <f>YEAR(Tabla14[[#This Row],[Fecha de rev]])</f>
        <v>1900</v>
      </c>
      <c r="AC302" s="1"/>
    </row>
    <row r="303" spans="1:29"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DAY(Tabla14[[#This Row],[Fecha de rev]])</f>
        <v>0</v>
      </c>
      <c r="P303" s="1">
        <f>MONTH(Tabla14[[#This Row],[Fecha de rev]])</f>
        <v>1</v>
      </c>
      <c r="Q303" s="1">
        <f>YEAR(Tabla14[[#This Row],[Fecha de rev]])</f>
        <v>1900</v>
      </c>
      <c r="AC303" s="1"/>
    </row>
    <row r="304" spans="1:29"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DAY(Tabla14[[#This Row],[Fecha de rev]])</f>
        <v>0</v>
      </c>
      <c r="P304" s="1">
        <f>MONTH(Tabla14[[#This Row],[Fecha de rev]])</f>
        <v>1</v>
      </c>
      <c r="Q304" s="1">
        <f>YEAR(Tabla14[[#This Row],[Fecha de rev]])</f>
        <v>1900</v>
      </c>
      <c r="AC304" s="1"/>
    </row>
    <row r="305" spans="1:31"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45929</v>
      </c>
      <c r="O305" s="1">
        <f>DAY(Tabla14[[#This Row],[Fecha de rev]])</f>
        <v>29</v>
      </c>
      <c r="P305" s="1">
        <f>MONTH(Tabla14[[#This Row],[Fecha de rev]])</f>
        <v>9</v>
      </c>
      <c r="Q305" s="1">
        <f>YEAR(Tabla14[[#This Row],[Fecha de rev]])</f>
        <v>2025</v>
      </c>
      <c r="R305" s="1">
        <v>1</v>
      </c>
      <c r="S305" s="1" t="s">
        <v>138</v>
      </c>
      <c r="T305" s="1" t="s">
        <v>138</v>
      </c>
      <c r="U305" s="1" t="s">
        <v>138</v>
      </c>
      <c r="V305" s="1" t="s">
        <v>138</v>
      </c>
      <c r="W305" s="1" t="s">
        <v>138</v>
      </c>
      <c r="X305" s="1" t="s">
        <v>138</v>
      </c>
      <c r="Y305" s="1" t="s">
        <v>138</v>
      </c>
      <c r="Z305" s="1" t="s">
        <v>934</v>
      </c>
      <c r="AA305" s="1">
        <v>11.7</v>
      </c>
      <c r="AB305" s="1">
        <v>12.64</v>
      </c>
      <c r="AC305" s="2" t="s">
        <v>968</v>
      </c>
      <c r="AD305" s="2" t="s">
        <v>957</v>
      </c>
      <c r="AE305" s="1">
        <f t="shared" si="9"/>
        <v>7</v>
      </c>
    </row>
    <row r="306" spans="1:31"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DAY(Tabla14[[#This Row],[Fecha de rev]])</f>
        <v>0</v>
      </c>
      <c r="P306" s="1">
        <f>MONTH(Tabla14[[#This Row],[Fecha de rev]])</f>
        <v>1</v>
      </c>
      <c r="Q306" s="1">
        <f>YEAR(Tabla14[[#This Row],[Fecha de rev]])</f>
        <v>1900</v>
      </c>
      <c r="AC306" s="1"/>
    </row>
    <row r="307" spans="1:31"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DAY(Tabla14[[#This Row],[Fecha de rev]])</f>
        <v>0</v>
      </c>
      <c r="P307" s="1">
        <f>MONTH(Tabla14[[#This Row],[Fecha de rev]])</f>
        <v>1</v>
      </c>
      <c r="Q307" s="1">
        <f>YEAR(Tabla14[[#This Row],[Fecha de rev]])</f>
        <v>1900</v>
      </c>
      <c r="AC307" s="1"/>
    </row>
    <row r="308" spans="1:31"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v>45930</v>
      </c>
      <c r="O308" s="1">
        <f>DAY(Tabla14[[#This Row],[Fecha de rev]])</f>
        <v>30</v>
      </c>
      <c r="P308" s="1">
        <f>MONTH(Tabla14[[#This Row],[Fecha de rev]])</f>
        <v>9</v>
      </c>
      <c r="Q308" s="1">
        <f>YEAR(Tabla14[[#This Row],[Fecha de rev]])</f>
        <v>2025</v>
      </c>
      <c r="R308" s="1">
        <v>1</v>
      </c>
      <c r="S308" s="1" t="s">
        <v>934</v>
      </c>
      <c r="T308" s="1" t="s">
        <v>934</v>
      </c>
      <c r="U308" s="1" t="s">
        <v>138</v>
      </c>
      <c r="V308" s="1" t="s">
        <v>934</v>
      </c>
      <c r="W308" s="1" t="s">
        <v>138</v>
      </c>
      <c r="X308" s="1" t="s">
        <v>138</v>
      </c>
      <c r="Y308" s="1" t="s">
        <v>934</v>
      </c>
      <c r="AC308" s="2" t="s">
        <v>965</v>
      </c>
      <c r="AE308" s="1">
        <f t="shared" si="9"/>
        <v>3</v>
      </c>
    </row>
    <row r="309" spans="1:31"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DAY(Tabla14[[#This Row],[Fecha de rev]])</f>
        <v>0</v>
      </c>
      <c r="P309" s="1">
        <f>MONTH(Tabla14[[#This Row],[Fecha de rev]])</f>
        <v>1</v>
      </c>
      <c r="Q309" s="1">
        <f>YEAR(Tabla14[[#This Row],[Fecha de rev]])</f>
        <v>1900</v>
      </c>
      <c r="AC309" s="1"/>
    </row>
    <row r="310" spans="1:31"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DAY(Tabla14[[#This Row],[Fecha de rev]])</f>
        <v>0</v>
      </c>
      <c r="P310" s="1">
        <f>MONTH(Tabla14[[#This Row],[Fecha de rev]])</f>
        <v>1</v>
      </c>
      <c r="Q310" s="1">
        <f>YEAR(Tabla14[[#This Row],[Fecha de rev]])</f>
        <v>1900</v>
      </c>
      <c r="AC310" s="1"/>
    </row>
    <row r="311" spans="1:31"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DAY(Tabla14[[#This Row],[Fecha de rev]])</f>
        <v>0</v>
      </c>
      <c r="P311" s="1">
        <f>MONTH(Tabla14[[#This Row],[Fecha de rev]])</f>
        <v>1</v>
      </c>
      <c r="Q311" s="1">
        <f>YEAR(Tabla14[[#This Row],[Fecha de rev]])</f>
        <v>1900</v>
      </c>
      <c r="AC311" s="1"/>
    </row>
    <row r="312" spans="1:31"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DAY(Tabla14[[#This Row],[Fecha de rev]])</f>
        <v>0</v>
      </c>
      <c r="P312" s="1">
        <f>MONTH(Tabla14[[#This Row],[Fecha de rev]])</f>
        <v>1</v>
      </c>
      <c r="Q312" s="1">
        <f>YEAR(Tabla14[[#This Row],[Fecha de rev]])</f>
        <v>1900</v>
      </c>
      <c r="AC312" s="1"/>
    </row>
    <row r="313" spans="1:31"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DAY(Tabla14[[#This Row],[Fecha de rev]])</f>
        <v>0</v>
      </c>
      <c r="P313" s="1">
        <f>MONTH(Tabla14[[#This Row],[Fecha de rev]])</f>
        <v>1</v>
      </c>
      <c r="Q313" s="1">
        <f>YEAR(Tabla14[[#This Row],[Fecha de rev]])</f>
        <v>1900</v>
      </c>
      <c r="AC313" s="1"/>
    </row>
    <row r="314" spans="1:31"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DAY(Tabla14[[#This Row],[Fecha de rev]])</f>
        <v>0</v>
      </c>
      <c r="P314" s="1">
        <f>MONTH(Tabla14[[#This Row],[Fecha de rev]])</f>
        <v>1</v>
      </c>
      <c r="Q314" s="1">
        <f>YEAR(Tabla14[[#This Row],[Fecha de rev]])</f>
        <v>1900</v>
      </c>
      <c r="AC314" s="1"/>
    </row>
    <row r="315" spans="1:31"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DAY(Tabla14[[#This Row],[Fecha de rev]])</f>
        <v>0</v>
      </c>
      <c r="P315" s="1">
        <f>MONTH(Tabla14[[#This Row],[Fecha de rev]])</f>
        <v>1</v>
      </c>
      <c r="Q315" s="1">
        <f>YEAR(Tabla14[[#This Row],[Fecha de rev]])</f>
        <v>1900</v>
      </c>
      <c r="AC315" s="1"/>
    </row>
    <row r="316" spans="1:31"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DAY(Tabla14[[#This Row],[Fecha de rev]])</f>
        <v>0</v>
      </c>
      <c r="P316" s="1">
        <f>MONTH(Tabla14[[#This Row],[Fecha de rev]])</f>
        <v>1</v>
      </c>
      <c r="Q316" s="1">
        <f>YEAR(Tabla14[[#This Row],[Fecha de rev]])</f>
        <v>1900</v>
      </c>
      <c r="AC316" s="1"/>
    </row>
    <row r="317" spans="1:31"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DAY(Tabla14[[#This Row],[Fecha de rev]])</f>
        <v>0</v>
      </c>
      <c r="P317" s="1">
        <f>MONTH(Tabla14[[#This Row],[Fecha de rev]])</f>
        <v>1</v>
      </c>
      <c r="Q317" s="1">
        <f>YEAR(Tabla14[[#This Row],[Fecha de rev]])</f>
        <v>1900</v>
      </c>
      <c r="AC317" s="1"/>
    </row>
    <row r="318" spans="1:31"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DAY(Tabla14[[#This Row],[Fecha de rev]])</f>
        <v>0</v>
      </c>
      <c r="P318" s="1">
        <f>MONTH(Tabla14[[#This Row],[Fecha de rev]])</f>
        <v>1</v>
      </c>
      <c r="Q318" s="1">
        <f>YEAR(Tabla14[[#This Row],[Fecha de rev]])</f>
        <v>1900</v>
      </c>
      <c r="AC318" s="1"/>
    </row>
    <row r="319" spans="1:31"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45934</v>
      </c>
      <c r="O319" s="1">
        <f>DAY(Tabla14[[#This Row],[Fecha de rev]])</f>
        <v>4</v>
      </c>
      <c r="P319" s="1">
        <f>MONTH(Tabla14[[#This Row],[Fecha de rev]])</f>
        <v>10</v>
      </c>
      <c r="Q319" s="1">
        <f>YEAR(Tabla14[[#This Row],[Fecha de rev]])</f>
        <v>2025</v>
      </c>
      <c r="R319" s="1">
        <v>1</v>
      </c>
      <c r="S319" s="1" t="s">
        <v>138</v>
      </c>
      <c r="T319" s="1" t="s">
        <v>138</v>
      </c>
      <c r="U319" s="1" t="s">
        <v>138</v>
      </c>
      <c r="V319" s="1" t="s">
        <v>138</v>
      </c>
      <c r="W319" s="1" t="s">
        <v>138</v>
      </c>
      <c r="X319" s="1" t="s">
        <v>138</v>
      </c>
      <c r="Y319" s="1" t="s">
        <v>138</v>
      </c>
      <c r="Z319" s="1" t="s">
        <v>138</v>
      </c>
      <c r="AA319" s="1">
        <v>19.7</v>
      </c>
      <c r="AB319" s="1">
        <v>14.1</v>
      </c>
      <c r="AC319" s="2" t="s">
        <v>968</v>
      </c>
      <c r="AD319" s="2" t="s">
        <v>957</v>
      </c>
      <c r="AE319" s="1">
        <f t="shared" si="9"/>
        <v>8</v>
      </c>
    </row>
    <row r="320" spans="1:31"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DAY(Tabla14[[#This Row],[Fecha de rev]])</f>
        <v>0</v>
      </c>
      <c r="P320" s="1">
        <f>MONTH(Tabla14[[#This Row],[Fecha de rev]])</f>
        <v>1</v>
      </c>
      <c r="Q320" s="1">
        <f>YEAR(Tabla14[[#This Row],[Fecha de rev]])</f>
        <v>1900</v>
      </c>
      <c r="AC320" s="1"/>
    </row>
    <row r="321" spans="1:31"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DAY(Tabla14[[#This Row],[Fecha de rev]])</f>
        <v>0</v>
      </c>
      <c r="P321" s="1">
        <f>MONTH(Tabla14[[#This Row],[Fecha de rev]])</f>
        <v>1</v>
      </c>
      <c r="Q321" s="1">
        <f>YEAR(Tabla14[[#This Row],[Fecha de rev]])</f>
        <v>1900</v>
      </c>
      <c r="AC321" s="1"/>
    </row>
    <row r="322" spans="1:31"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DAY(Tabla14[[#This Row],[Fecha de rev]])</f>
        <v>0</v>
      </c>
      <c r="P322" s="1">
        <f>MONTH(Tabla14[[#This Row],[Fecha de rev]])</f>
        <v>1</v>
      </c>
      <c r="Q322" s="1">
        <f>YEAR(Tabla14[[#This Row],[Fecha de rev]])</f>
        <v>1900</v>
      </c>
      <c r="AC322" s="1"/>
    </row>
    <row r="323" spans="1:31"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0">HYPERLINK("https://www.google.com/maps?q=" &amp; I323 &amp; "," &amp; J323, "Ver en Google Maps")</f>
        <v>Ver en Google Maps</v>
      </c>
      <c r="M323" s="15">
        <v>1</v>
      </c>
      <c r="O323" s="1">
        <f>DAY(Tabla14[[#This Row],[Fecha de rev]])</f>
        <v>0</v>
      </c>
      <c r="P323" s="1">
        <f>MONTH(Tabla14[[#This Row],[Fecha de rev]])</f>
        <v>1</v>
      </c>
      <c r="Q323" s="1">
        <f>YEAR(Tabla14[[#This Row],[Fecha de rev]])</f>
        <v>1900</v>
      </c>
      <c r="AC323" s="1"/>
    </row>
    <row r="324" spans="1:31"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0"/>
        <v>Ver en Google Maps</v>
      </c>
      <c r="M324" s="15">
        <v>1</v>
      </c>
      <c r="N324" s="7">
        <v>45931</v>
      </c>
      <c r="O324" s="1">
        <f>DAY(Tabla14[[#This Row],[Fecha de rev]])</f>
        <v>1</v>
      </c>
      <c r="P324" s="1">
        <f>MONTH(Tabla14[[#This Row],[Fecha de rev]])</f>
        <v>10</v>
      </c>
      <c r="Q324" s="1">
        <f>YEAR(Tabla14[[#This Row],[Fecha de rev]])</f>
        <v>2025</v>
      </c>
      <c r="R324" s="1">
        <v>1</v>
      </c>
      <c r="S324" s="1" t="s">
        <v>138</v>
      </c>
      <c r="T324" s="1" t="s">
        <v>138</v>
      </c>
      <c r="U324" s="1" t="s">
        <v>138</v>
      </c>
      <c r="V324" s="1" t="s">
        <v>138</v>
      </c>
      <c r="W324" s="1" t="s">
        <v>138</v>
      </c>
      <c r="X324" s="1" t="s">
        <v>138</v>
      </c>
      <c r="Y324" s="1" t="s">
        <v>138</v>
      </c>
      <c r="Z324" s="1" t="s">
        <v>138</v>
      </c>
      <c r="AA324" s="1">
        <v>26.46</v>
      </c>
      <c r="AB324" s="1">
        <v>16.989999999999998</v>
      </c>
      <c r="AC324" s="2" t="s">
        <v>968</v>
      </c>
      <c r="AD324" s="2" t="s">
        <v>957</v>
      </c>
      <c r="AE324" s="1">
        <f t="shared" ref="AE324:AE385" si="11">COUNTIF(S324:Z324, "si")</f>
        <v>8</v>
      </c>
    </row>
    <row r="325" spans="1:31"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0"/>
        <v>Ver en Google Maps</v>
      </c>
      <c r="M325" s="15">
        <v>2</v>
      </c>
      <c r="N325" s="7">
        <v>45939</v>
      </c>
      <c r="O325" s="1">
        <f>DAY(Tabla14[[#This Row],[Fecha de rev]])</f>
        <v>9</v>
      </c>
      <c r="P325" s="1">
        <f>MONTH(Tabla14[[#This Row],[Fecha de rev]])</f>
        <v>10</v>
      </c>
      <c r="Q325" s="1">
        <f>YEAR(Tabla14[[#This Row],[Fecha de rev]])</f>
        <v>2025</v>
      </c>
      <c r="R325" s="1">
        <v>1</v>
      </c>
      <c r="S325" s="1" t="s">
        <v>138</v>
      </c>
      <c r="T325" s="1" t="s">
        <v>138</v>
      </c>
      <c r="U325" s="1" t="s">
        <v>138</v>
      </c>
      <c r="V325" s="1" t="s">
        <v>138</v>
      </c>
      <c r="W325" s="1" t="s">
        <v>138</v>
      </c>
      <c r="X325" s="1" t="s">
        <v>138</v>
      </c>
      <c r="Y325" s="1" t="s">
        <v>138</v>
      </c>
      <c r="Z325" s="1" t="s">
        <v>138</v>
      </c>
      <c r="AA325" s="1">
        <v>45.07</v>
      </c>
      <c r="AB325" s="1">
        <v>31.59</v>
      </c>
      <c r="AC325" s="2" t="s">
        <v>968</v>
      </c>
      <c r="AD325" s="2" t="s">
        <v>957</v>
      </c>
      <c r="AE325" s="1">
        <f t="shared" si="11"/>
        <v>8</v>
      </c>
    </row>
    <row r="326" spans="1:31"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0"/>
        <v>Ver en Google Maps</v>
      </c>
      <c r="M326" s="15">
        <v>1</v>
      </c>
      <c r="N326" s="7">
        <v>45931</v>
      </c>
      <c r="O326" s="1">
        <f>DAY(Tabla14[[#This Row],[Fecha de rev]])</f>
        <v>1</v>
      </c>
      <c r="P326" s="1">
        <f>MONTH(Tabla14[[#This Row],[Fecha de rev]])</f>
        <v>10</v>
      </c>
      <c r="Q326" s="1">
        <f>YEAR(Tabla14[[#This Row],[Fecha de rev]])</f>
        <v>2025</v>
      </c>
      <c r="R326" s="1">
        <v>1</v>
      </c>
      <c r="S326" s="1" t="s">
        <v>138</v>
      </c>
      <c r="T326" s="1" t="s">
        <v>138</v>
      </c>
      <c r="U326" s="1" t="s">
        <v>138</v>
      </c>
      <c r="V326" s="1" t="s">
        <v>138</v>
      </c>
      <c r="W326" s="1" t="s">
        <v>138</v>
      </c>
      <c r="X326" s="1" t="s">
        <v>138</v>
      </c>
      <c r="Y326" s="1" t="s">
        <v>138</v>
      </c>
      <c r="Z326" s="1" t="s">
        <v>138</v>
      </c>
      <c r="AA326" s="1">
        <v>79.7</v>
      </c>
      <c r="AB326" s="1">
        <v>80.42</v>
      </c>
      <c r="AC326" s="2" t="s">
        <v>968</v>
      </c>
      <c r="AD326" s="2" t="s">
        <v>957</v>
      </c>
      <c r="AE326" s="1">
        <f t="shared" si="11"/>
        <v>8</v>
      </c>
    </row>
    <row r="327" spans="1:31"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0"/>
        <v>Ver en Google Maps</v>
      </c>
      <c r="M327" s="15">
        <v>1</v>
      </c>
      <c r="N327" s="7">
        <v>45932</v>
      </c>
      <c r="O327" s="1">
        <f>DAY(Tabla14[[#This Row],[Fecha de rev]])</f>
        <v>2</v>
      </c>
      <c r="P327" s="1">
        <f>MONTH(Tabla14[[#This Row],[Fecha de rev]])</f>
        <v>10</v>
      </c>
      <c r="Q327" s="1">
        <f>YEAR(Tabla14[[#This Row],[Fecha de rev]])</f>
        <v>2025</v>
      </c>
      <c r="R327" s="1">
        <v>1</v>
      </c>
      <c r="S327" s="1" t="s">
        <v>138</v>
      </c>
      <c r="T327" s="1" t="s">
        <v>138</v>
      </c>
      <c r="U327" s="1" t="s">
        <v>138</v>
      </c>
      <c r="V327" s="1" t="s">
        <v>138</v>
      </c>
      <c r="W327" s="1" t="s">
        <v>138</v>
      </c>
      <c r="X327" s="1" t="s">
        <v>138</v>
      </c>
      <c r="Y327" s="1" t="s">
        <v>138</v>
      </c>
      <c r="Z327" s="1" t="s">
        <v>138</v>
      </c>
      <c r="AA327" s="1">
        <v>34.31</v>
      </c>
      <c r="AB327" s="1">
        <v>33.53</v>
      </c>
      <c r="AC327" s="2" t="s">
        <v>951</v>
      </c>
      <c r="AE327" s="1">
        <f t="shared" si="11"/>
        <v>8</v>
      </c>
    </row>
    <row r="328" spans="1:31"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0"/>
        <v>Ver en Google Maps</v>
      </c>
      <c r="M328" s="15">
        <v>1</v>
      </c>
      <c r="O328" s="1">
        <f>DAY(Tabla14[[#This Row],[Fecha de rev]])</f>
        <v>0</v>
      </c>
      <c r="P328" s="1">
        <f>MONTH(Tabla14[[#This Row],[Fecha de rev]])</f>
        <v>1</v>
      </c>
      <c r="Q328" s="1">
        <f>YEAR(Tabla14[[#This Row],[Fecha de rev]])</f>
        <v>1900</v>
      </c>
      <c r="AC328" s="1"/>
    </row>
    <row r="329" spans="1:31"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0"/>
        <v>Ver en Google Maps</v>
      </c>
      <c r="M329" s="15">
        <v>2</v>
      </c>
      <c r="O329" s="1">
        <f>DAY(Tabla14[[#This Row],[Fecha de rev]])</f>
        <v>0</v>
      </c>
      <c r="P329" s="1">
        <f>MONTH(Tabla14[[#This Row],[Fecha de rev]])</f>
        <v>1</v>
      </c>
      <c r="Q329" s="1">
        <f>YEAR(Tabla14[[#This Row],[Fecha de rev]])</f>
        <v>1900</v>
      </c>
      <c r="AC329" s="1"/>
    </row>
    <row r="330" spans="1:31"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0"/>
        <v>Ver en Google Maps</v>
      </c>
      <c r="M330" s="15">
        <v>2</v>
      </c>
      <c r="O330" s="1">
        <f>DAY(Tabla14[[#This Row],[Fecha de rev]])</f>
        <v>0</v>
      </c>
      <c r="P330" s="1">
        <f>MONTH(Tabla14[[#This Row],[Fecha de rev]])</f>
        <v>1</v>
      </c>
      <c r="Q330" s="1">
        <f>YEAR(Tabla14[[#This Row],[Fecha de rev]])</f>
        <v>1900</v>
      </c>
      <c r="AC330" s="1"/>
    </row>
    <row r="331" spans="1:31"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0"/>
        <v>Ver en Google Maps</v>
      </c>
      <c r="M331" s="15">
        <v>2</v>
      </c>
      <c r="O331" s="1">
        <f>DAY(Tabla14[[#This Row],[Fecha de rev]])</f>
        <v>0</v>
      </c>
      <c r="P331" s="1">
        <f>MONTH(Tabla14[[#This Row],[Fecha de rev]])</f>
        <v>1</v>
      </c>
      <c r="Q331" s="1">
        <f>YEAR(Tabla14[[#This Row],[Fecha de rev]])</f>
        <v>1900</v>
      </c>
      <c r="AC331" s="1"/>
    </row>
    <row r="332" spans="1:31"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0"/>
        <v>Ver en Google Maps</v>
      </c>
      <c r="M332" s="15">
        <v>2</v>
      </c>
      <c r="O332" s="1">
        <f>DAY(Tabla14[[#This Row],[Fecha de rev]])</f>
        <v>0</v>
      </c>
      <c r="P332" s="1">
        <f>MONTH(Tabla14[[#This Row],[Fecha de rev]])</f>
        <v>1</v>
      </c>
      <c r="Q332" s="1">
        <f>YEAR(Tabla14[[#This Row],[Fecha de rev]])</f>
        <v>1900</v>
      </c>
      <c r="AC332" s="1"/>
    </row>
    <row r="333" spans="1:31"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0"/>
        <v>Ver en Google Maps</v>
      </c>
      <c r="M333" s="15">
        <v>1</v>
      </c>
      <c r="O333" s="1">
        <f>DAY(Tabla14[[#This Row],[Fecha de rev]])</f>
        <v>0</v>
      </c>
      <c r="P333" s="1">
        <f>MONTH(Tabla14[[#This Row],[Fecha de rev]])</f>
        <v>1</v>
      </c>
      <c r="Q333" s="1">
        <f>YEAR(Tabla14[[#This Row],[Fecha de rev]])</f>
        <v>1900</v>
      </c>
      <c r="AC333" s="1"/>
    </row>
    <row r="334" spans="1:31"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0"/>
        <v>Ver en Google Maps</v>
      </c>
      <c r="M334" s="15">
        <v>1</v>
      </c>
      <c r="O334" s="1">
        <f>DAY(Tabla14[[#This Row],[Fecha de rev]])</f>
        <v>0</v>
      </c>
      <c r="P334" s="1">
        <f>MONTH(Tabla14[[#This Row],[Fecha de rev]])</f>
        <v>1</v>
      </c>
      <c r="Q334" s="1">
        <f>YEAR(Tabla14[[#This Row],[Fecha de rev]])</f>
        <v>1900</v>
      </c>
      <c r="AC334" s="1"/>
    </row>
    <row r="335" spans="1:31"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0"/>
        <v>Ver en Google Maps</v>
      </c>
      <c r="M335" s="15">
        <v>2</v>
      </c>
      <c r="O335" s="1">
        <f>DAY(Tabla14[[#This Row],[Fecha de rev]])</f>
        <v>0</v>
      </c>
      <c r="P335" s="1">
        <f>MONTH(Tabla14[[#This Row],[Fecha de rev]])</f>
        <v>1</v>
      </c>
      <c r="Q335" s="1">
        <f>YEAR(Tabla14[[#This Row],[Fecha de rev]])</f>
        <v>1900</v>
      </c>
      <c r="AC335" s="1"/>
    </row>
    <row r="336" spans="1:31"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0"/>
        <v>Ver en Google Maps</v>
      </c>
      <c r="M336" s="15">
        <v>1</v>
      </c>
      <c r="O336" s="1">
        <f>DAY(Tabla14[[#This Row],[Fecha de rev]])</f>
        <v>0</v>
      </c>
      <c r="P336" s="1">
        <f>MONTH(Tabla14[[#This Row],[Fecha de rev]])</f>
        <v>1</v>
      </c>
      <c r="Q336" s="1">
        <f>YEAR(Tabla14[[#This Row],[Fecha de rev]])</f>
        <v>1900</v>
      </c>
      <c r="AC336" s="1"/>
    </row>
    <row r="337" spans="1:31"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0"/>
        <v>Ver en Google Maps</v>
      </c>
      <c r="M337" s="15">
        <v>1</v>
      </c>
      <c r="O337" s="1">
        <f>DAY(Tabla14[[#This Row],[Fecha de rev]])</f>
        <v>0</v>
      </c>
      <c r="P337" s="1">
        <f>MONTH(Tabla14[[#This Row],[Fecha de rev]])</f>
        <v>1</v>
      </c>
      <c r="Q337" s="1">
        <f>YEAR(Tabla14[[#This Row],[Fecha de rev]])</f>
        <v>1900</v>
      </c>
      <c r="AC337" s="1"/>
    </row>
    <row r="338" spans="1:31"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0"/>
        <v>Ver en Google Maps</v>
      </c>
      <c r="M338" s="15">
        <v>1</v>
      </c>
      <c r="N338" s="7">
        <v>45929</v>
      </c>
      <c r="O338" s="1">
        <f>DAY(Tabla14[[#This Row],[Fecha de rev]])</f>
        <v>29</v>
      </c>
      <c r="P338" s="1">
        <f>MONTH(Tabla14[[#This Row],[Fecha de rev]])</f>
        <v>9</v>
      </c>
      <c r="Q338" s="1">
        <f>YEAR(Tabla14[[#This Row],[Fecha de rev]])</f>
        <v>2025</v>
      </c>
      <c r="R338" s="1">
        <v>1</v>
      </c>
      <c r="S338" s="1" t="s">
        <v>138</v>
      </c>
      <c r="T338" s="1" t="s">
        <v>934</v>
      </c>
      <c r="U338" s="1" t="s">
        <v>138</v>
      </c>
      <c r="V338" s="1" t="s">
        <v>934</v>
      </c>
      <c r="W338" s="1" t="s">
        <v>138</v>
      </c>
      <c r="X338" s="1" t="s">
        <v>934</v>
      </c>
      <c r="Y338" s="1" t="s">
        <v>934</v>
      </c>
      <c r="Z338" s="1" t="s">
        <v>934</v>
      </c>
      <c r="AA338" s="1">
        <v>0</v>
      </c>
      <c r="AB338" s="1">
        <v>0</v>
      </c>
      <c r="AC338" s="2" t="s">
        <v>935</v>
      </c>
      <c r="AD338" s="2" t="s">
        <v>957</v>
      </c>
      <c r="AE338" s="1">
        <f t="shared" si="11"/>
        <v>3</v>
      </c>
    </row>
    <row r="339" spans="1:31"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0"/>
        <v>Ver en Google Maps</v>
      </c>
      <c r="M339" s="15">
        <v>1</v>
      </c>
      <c r="O339" s="1">
        <f>DAY(Tabla14[[#This Row],[Fecha de rev]])</f>
        <v>0</v>
      </c>
      <c r="P339" s="1">
        <f>MONTH(Tabla14[[#This Row],[Fecha de rev]])</f>
        <v>1</v>
      </c>
      <c r="Q339" s="1">
        <f>YEAR(Tabla14[[#This Row],[Fecha de rev]])</f>
        <v>1900</v>
      </c>
      <c r="AC339" s="1"/>
    </row>
    <row r="340" spans="1:31"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0"/>
        <v>Ver en Google Maps</v>
      </c>
      <c r="M340" s="15">
        <v>2</v>
      </c>
      <c r="N340" s="7">
        <v>45940</v>
      </c>
      <c r="O340" s="1">
        <f>DAY(Tabla14[[#This Row],[Fecha de rev]])</f>
        <v>10</v>
      </c>
      <c r="P340" s="1">
        <f>MONTH(Tabla14[[#This Row],[Fecha de rev]])</f>
        <v>10</v>
      </c>
      <c r="Q340" s="1">
        <f>YEAR(Tabla14[[#This Row],[Fecha de rev]])</f>
        <v>2025</v>
      </c>
      <c r="R340" s="1">
        <v>1</v>
      </c>
      <c r="S340" s="1" t="s">
        <v>138</v>
      </c>
      <c r="T340" s="1" t="s">
        <v>138</v>
      </c>
      <c r="U340" s="1" t="s">
        <v>138</v>
      </c>
      <c r="V340" s="1" t="s">
        <v>138</v>
      </c>
      <c r="W340" s="1" t="s">
        <v>138</v>
      </c>
      <c r="X340" s="1" t="s">
        <v>138</v>
      </c>
      <c r="Y340" s="1" t="s">
        <v>138</v>
      </c>
      <c r="Z340" s="1" t="s">
        <v>138</v>
      </c>
      <c r="AA340" s="1">
        <v>35.78</v>
      </c>
      <c r="AB340" s="1">
        <v>31.16</v>
      </c>
      <c r="AC340" s="2" t="s">
        <v>968</v>
      </c>
      <c r="AD340" s="2" t="s">
        <v>957</v>
      </c>
      <c r="AE340" s="1">
        <f t="shared" si="11"/>
        <v>8</v>
      </c>
    </row>
    <row r="341" spans="1:31"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0"/>
        <v>Ver en Google Maps</v>
      </c>
      <c r="M341" s="15">
        <v>2</v>
      </c>
      <c r="O341" s="1">
        <f>DAY(Tabla14[[#This Row],[Fecha de rev]])</f>
        <v>0</v>
      </c>
      <c r="P341" s="1">
        <f>MONTH(Tabla14[[#This Row],[Fecha de rev]])</f>
        <v>1</v>
      </c>
      <c r="Q341" s="1">
        <f>YEAR(Tabla14[[#This Row],[Fecha de rev]])</f>
        <v>1900</v>
      </c>
      <c r="AC341" s="1"/>
    </row>
    <row r="342" spans="1:31"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0"/>
        <v>Ver en Google Maps</v>
      </c>
      <c r="M342" s="15">
        <v>2</v>
      </c>
      <c r="N342" s="7">
        <v>45932</v>
      </c>
      <c r="O342" s="1">
        <f>DAY(Tabla14[[#This Row],[Fecha de rev]])</f>
        <v>2</v>
      </c>
      <c r="P342" s="1">
        <f>MONTH(Tabla14[[#This Row],[Fecha de rev]])</f>
        <v>10</v>
      </c>
      <c r="Q342" s="1">
        <f>YEAR(Tabla14[[#This Row],[Fecha de rev]])</f>
        <v>2025</v>
      </c>
      <c r="R342" s="1">
        <v>1</v>
      </c>
      <c r="S342" s="1" t="s">
        <v>138</v>
      </c>
      <c r="T342" s="1" t="s">
        <v>138</v>
      </c>
      <c r="U342" s="1" t="s">
        <v>138</v>
      </c>
      <c r="V342" s="1" t="s">
        <v>138</v>
      </c>
      <c r="W342" s="1" t="s">
        <v>138</v>
      </c>
      <c r="X342" s="1" t="s">
        <v>138</v>
      </c>
      <c r="Y342" s="1" t="s">
        <v>138</v>
      </c>
      <c r="Z342" s="1" t="s">
        <v>138</v>
      </c>
      <c r="AA342" s="1">
        <v>35.86</v>
      </c>
      <c r="AB342" s="1">
        <v>15.85</v>
      </c>
      <c r="AC342" s="2" t="s">
        <v>968</v>
      </c>
      <c r="AD342" s="2" t="s">
        <v>957</v>
      </c>
      <c r="AE342" s="1">
        <f t="shared" si="11"/>
        <v>8</v>
      </c>
    </row>
    <row r="343" spans="1:31"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0"/>
        <v>Ver en Google Maps</v>
      </c>
      <c r="M343" s="15">
        <v>2</v>
      </c>
      <c r="O343" s="1">
        <f>DAY(Tabla14[[#This Row],[Fecha de rev]])</f>
        <v>0</v>
      </c>
      <c r="P343" s="1">
        <f>MONTH(Tabla14[[#This Row],[Fecha de rev]])</f>
        <v>1</v>
      </c>
      <c r="Q343" s="1">
        <f>YEAR(Tabla14[[#This Row],[Fecha de rev]])</f>
        <v>1900</v>
      </c>
      <c r="AC343" s="1"/>
    </row>
    <row r="344" spans="1:31"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0"/>
        <v>Ver en Google Maps</v>
      </c>
      <c r="M344" s="15">
        <v>2</v>
      </c>
      <c r="N344" s="7">
        <v>45939</v>
      </c>
      <c r="O344" s="1">
        <f>DAY(Tabla14[[#This Row],[Fecha de rev]])</f>
        <v>9</v>
      </c>
      <c r="P344" s="1">
        <f>MONTH(Tabla14[[#This Row],[Fecha de rev]])</f>
        <v>10</v>
      </c>
      <c r="Q344" s="1">
        <f>YEAR(Tabla14[[#This Row],[Fecha de rev]])</f>
        <v>2025</v>
      </c>
      <c r="R344" s="1">
        <v>1</v>
      </c>
      <c r="S344" s="1" t="s">
        <v>934</v>
      </c>
      <c r="T344" s="1" t="s">
        <v>934</v>
      </c>
      <c r="U344" s="1" t="s">
        <v>934</v>
      </c>
      <c r="V344" s="1" t="s">
        <v>934</v>
      </c>
      <c r="W344" s="1" t="s">
        <v>934</v>
      </c>
      <c r="X344" s="1" t="s">
        <v>934</v>
      </c>
      <c r="Y344" s="1" t="s">
        <v>934</v>
      </c>
      <c r="Z344" s="1" t="s">
        <v>934</v>
      </c>
      <c r="AA344" s="1">
        <v>0</v>
      </c>
      <c r="AB344" s="1">
        <v>0</v>
      </c>
      <c r="AC344" s="1" t="s">
        <v>1418</v>
      </c>
      <c r="AD344" s="2" t="s">
        <v>957</v>
      </c>
      <c r="AE344" s="1">
        <f t="shared" si="11"/>
        <v>0</v>
      </c>
    </row>
    <row r="345" spans="1:31"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0"/>
        <v>Ver en Google Maps</v>
      </c>
      <c r="M345" s="15">
        <v>2</v>
      </c>
      <c r="N345" s="7">
        <v>45934</v>
      </c>
      <c r="O345" s="1">
        <f>DAY(Tabla14[[#This Row],[Fecha de rev]])</f>
        <v>4</v>
      </c>
      <c r="P345" s="1">
        <f>MONTH(Tabla14[[#This Row],[Fecha de rev]])</f>
        <v>10</v>
      </c>
      <c r="Q345" s="1">
        <f>YEAR(Tabla14[[#This Row],[Fecha de rev]])</f>
        <v>2025</v>
      </c>
      <c r="R345" s="1">
        <v>1</v>
      </c>
      <c r="S345" s="1" t="s">
        <v>138</v>
      </c>
      <c r="T345" s="1" t="s">
        <v>138</v>
      </c>
      <c r="U345" s="1" t="s">
        <v>138</v>
      </c>
      <c r="V345" s="1" t="s">
        <v>138</v>
      </c>
      <c r="W345" s="1" t="s">
        <v>138</v>
      </c>
      <c r="X345" s="1" t="s">
        <v>138</v>
      </c>
      <c r="Y345" s="1" t="s">
        <v>138</v>
      </c>
      <c r="Z345" s="1" t="s">
        <v>138</v>
      </c>
      <c r="AA345" s="1">
        <v>53.41</v>
      </c>
      <c r="AB345" s="1">
        <v>15.15</v>
      </c>
      <c r="AC345" s="2" t="s">
        <v>968</v>
      </c>
      <c r="AD345" s="2" t="s">
        <v>957</v>
      </c>
      <c r="AE345" s="1">
        <f t="shared" si="11"/>
        <v>8</v>
      </c>
    </row>
    <row r="346" spans="1:31"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0"/>
        <v>Ver en Google Maps</v>
      </c>
      <c r="M346" s="15">
        <v>2</v>
      </c>
      <c r="O346" s="1">
        <f>DAY(Tabla14[[#This Row],[Fecha de rev]])</f>
        <v>0</v>
      </c>
      <c r="P346" s="1">
        <f>MONTH(Tabla14[[#This Row],[Fecha de rev]])</f>
        <v>1</v>
      </c>
      <c r="Q346" s="1">
        <f>YEAR(Tabla14[[#This Row],[Fecha de rev]])</f>
        <v>1900</v>
      </c>
      <c r="AC346" s="1"/>
    </row>
    <row r="347" spans="1:31"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0"/>
        <v>Ver en Google Maps</v>
      </c>
      <c r="M347" s="15">
        <v>2</v>
      </c>
      <c r="N347" s="7">
        <v>45929</v>
      </c>
      <c r="O347" s="1">
        <f>DAY(Tabla14[[#This Row],[Fecha de rev]])</f>
        <v>29</v>
      </c>
      <c r="P347" s="1">
        <f>MONTH(Tabla14[[#This Row],[Fecha de rev]])</f>
        <v>9</v>
      </c>
      <c r="Q347" s="1">
        <f>YEAR(Tabla14[[#This Row],[Fecha de rev]])</f>
        <v>2025</v>
      </c>
      <c r="R347" s="1">
        <v>1</v>
      </c>
      <c r="S347" s="1" t="s">
        <v>138</v>
      </c>
      <c r="T347" s="1" t="s">
        <v>138</v>
      </c>
      <c r="U347" s="1" t="s">
        <v>138</v>
      </c>
      <c r="V347" s="1" t="s">
        <v>138</v>
      </c>
      <c r="W347" s="1" t="s">
        <v>138</v>
      </c>
      <c r="X347" s="1" t="s">
        <v>138</v>
      </c>
      <c r="Y347" s="1" t="s">
        <v>138</v>
      </c>
      <c r="Z347" s="1" t="s">
        <v>934</v>
      </c>
      <c r="AA347" s="1">
        <v>10.16</v>
      </c>
      <c r="AB347" s="1">
        <v>14.16</v>
      </c>
      <c r="AC347" s="2" t="s">
        <v>968</v>
      </c>
      <c r="AD347" s="2" t="s">
        <v>957</v>
      </c>
      <c r="AE347" s="1">
        <f t="shared" si="11"/>
        <v>7</v>
      </c>
    </row>
    <row r="348" spans="1:31"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0"/>
        <v>Ver en Google Maps</v>
      </c>
      <c r="M348" s="15">
        <v>2</v>
      </c>
      <c r="O348" s="1">
        <f>DAY(Tabla14[[#This Row],[Fecha de rev]])</f>
        <v>0</v>
      </c>
      <c r="P348" s="1">
        <f>MONTH(Tabla14[[#This Row],[Fecha de rev]])</f>
        <v>1</v>
      </c>
      <c r="Q348" s="1">
        <f>YEAR(Tabla14[[#This Row],[Fecha de rev]])</f>
        <v>1900</v>
      </c>
      <c r="AC348" s="1"/>
    </row>
    <row r="349" spans="1:31"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0"/>
        <v>Ver en Google Maps</v>
      </c>
      <c r="M349" s="15">
        <v>2</v>
      </c>
      <c r="O349" s="1">
        <f>DAY(Tabla14[[#This Row],[Fecha de rev]])</f>
        <v>0</v>
      </c>
      <c r="P349" s="1">
        <f>MONTH(Tabla14[[#This Row],[Fecha de rev]])</f>
        <v>1</v>
      </c>
      <c r="Q349" s="1">
        <f>YEAR(Tabla14[[#This Row],[Fecha de rev]])</f>
        <v>1900</v>
      </c>
      <c r="AC349" s="1"/>
    </row>
    <row r="350" spans="1:31"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0"/>
        <v>Ver en Google Maps</v>
      </c>
      <c r="M350" s="15">
        <v>2</v>
      </c>
      <c r="O350" s="1">
        <f>DAY(Tabla14[[#This Row],[Fecha de rev]])</f>
        <v>0</v>
      </c>
      <c r="P350" s="1">
        <f>MONTH(Tabla14[[#This Row],[Fecha de rev]])</f>
        <v>1</v>
      </c>
      <c r="Q350" s="1">
        <f>YEAR(Tabla14[[#This Row],[Fecha de rev]])</f>
        <v>1900</v>
      </c>
      <c r="AC350" s="1"/>
    </row>
    <row r="351" spans="1:31"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0"/>
        <v>Ver en Google Maps</v>
      </c>
      <c r="M351" s="15">
        <v>2</v>
      </c>
      <c r="N351" s="7">
        <v>45934</v>
      </c>
      <c r="O351" s="1">
        <f>DAY(Tabla14[[#This Row],[Fecha de rev]])</f>
        <v>4</v>
      </c>
      <c r="P351" s="1">
        <f>MONTH(Tabla14[[#This Row],[Fecha de rev]])</f>
        <v>10</v>
      </c>
      <c r="Q351" s="1">
        <f>YEAR(Tabla14[[#This Row],[Fecha de rev]])</f>
        <v>2025</v>
      </c>
      <c r="R351" s="1">
        <v>1</v>
      </c>
      <c r="S351" s="1" t="s">
        <v>138</v>
      </c>
      <c r="T351" s="1" t="s">
        <v>138</v>
      </c>
      <c r="U351" s="1" t="s">
        <v>138</v>
      </c>
      <c r="V351" s="1" t="s">
        <v>138</v>
      </c>
      <c r="W351" s="1" t="s">
        <v>138</v>
      </c>
      <c r="X351" s="1" t="s">
        <v>138</v>
      </c>
      <c r="Y351" s="1" t="s">
        <v>138</v>
      </c>
      <c r="Z351" s="1" t="s">
        <v>934</v>
      </c>
      <c r="AA351" s="1">
        <v>0</v>
      </c>
      <c r="AB351" s="1">
        <v>0</v>
      </c>
      <c r="AC351" s="2" t="s">
        <v>935</v>
      </c>
      <c r="AD351" s="2" t="s">
        <v>957</v>
      </c>
      <c r="AE351" s="1">
        <f t="shared" si="11"/>
        <v>7</v>
      </c>
    </row>
    <row r="352" spans="1:31"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0"/>
        <v>Ver en Google Maps</v>
      </c>
      <c r="M352" s="15">
        <v>2</v>
      </c>
      <c r="N352" s="7">
        <v>45929</v>
      </c>
      <c r="O352" s="1">
        <f>DAY(Tabla14[[#This Row],[Fecha de rev]])</f>
        <v>29</v>
      </c>
      <c r="P352" s="1">
        <f>MONTH(Tabla14[[#This Row],[Fecha de rev]])</f>
        <v>9</v>
      </c>
      <c r="Q352" s="1">
        <f>YEAR(Tabla14[[#This Row],[Fecha de rev]])</f>
        <v>2025</v>
      </c>
      <c r="R352" s="1">
        <v>1</v>
      </c>
      <c r="S352" s="1" t="s">
        <v>934</v>
      </c>
      <c r="T352" s="1" t="s">
        <v>138</v>
      </c>
      <c r="U352" s="1" t="s">
        <v>138</v>
      </c>
      <c r="V352" s="1" t="s">
        <v>138</v>
      </c>
      <c r="W352" s="1" t="s">
        <v>138</v>
      </c>
      <c r="X352" s="1" t="s">
        <v>138</v>
      </c>
      <c r="Y352" s="1" t="s">
        <v>138</v>
      </c>
      <c r="Z352" s="1" t="s">
        <v>934</v>
      </c>
      <c r="AA352" s="1">
        <v>12.97</v>
      </c>
      <c r="AB352" s="1">
        <v>3.59</v>
      </c>
      <c r="AC352" s="2" t="s">
        <v>938</v>
      </c>
      <c r="AD352" s="2" t="s">
        <v>957</v>
      </c>
      <c r="AE352" s="1">
        <f t="shared" si="11"/>
        <v>6</v>
      </c>
    </row>
    <row r="353" spans="1:31"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0"/>
        <v>Ver en Google Maps</v>
      </c>
      <c r="M353" s="15">
        <v>2</v>
      </c>
      <c r="N353" s="7">
        <v>45933</v>
      </c>
      <c r="O353" s="1">
        <f>DAY(Tabla14[[#This Row],[Fecha de rev]])</f>
        <v>3</v>
      </c>
      <c r="P353" s="1">
        <f>MONTH(Tabla14[[#This Row],[Fecha de rev]])</f>
        <v>10</v>
      </c>
      <c r="Q353" s="1">
        <f>YEAR(Tabla14[[#This Row],[Fecha de rev]])</f>
        <v>2025</v>
      </c>
      <c r="R353" s="1">
        <v>1</v>
      </c>
      <c r="S353" s="1" t="s">
        <v>138</v>
      </c>
      <c r="T353" s="1" t="s">
        <v>138</v>
      </c>
      <c r="U353" s="1" t="s">
        <v>138</v>
      </c>
      <c r="V353" s="1" t="s">
        <v>138</v>
      </c>
      <c r="W353" s="1" t="s">
        <v>138</v>
      </c>
      <c r="X353" s="1" t="s">
        <v>138</v>
      </c>
      <c r="Y353" s="1" t="s">
        <v>138</v>
      </c>
      <c r="Z353" s="1" t="s">
        <v>934</v>
      </c>
      <c r="AA353" s="1">
        <v>10.62</v>
      </c>
      <c r="AB353" s="1">
        <v>17.23</v>
      </c>
      <c r="AC353" s="2" t="s">
        <v>970</v>
      </c>
      <c r="AD353" s="2" t="s">
        <v>957</v>
      </c>
      <c r="AE353" s="1">
        <f t="shared" si="11"/>
        <v>7</v>
      </c>
    </row>
    <row r="354" spans="1:31"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0"/>
        <v>Ver en Google Maps</v>
      </c>
      <c r="M354" s="15">
        <v>2</v>
      </c>
      <c r="N354" s="7">
        <v>45929</v>
      </c>
      <c r="O354" s="1">
        <f>DAY(Tabla14[[#This Row],[Fecha de rev]])</f>
        <v>29</v>
      </c>
      <c r="P354" s="1">
        <f>MONTH(Tabla14[[#This Row],[Fecha de rev]])</f>
        <v>9</v>
      </c>
      <c r="Q354" s="1">
        <f>YEAR(Tabla14[[#This Row],[Fecha de rev]])</f>
        <v>2025</v>
      </c>
      <c r="R354" s="1">
        <v>1</v>
      </c>
      <c r="S354" s="1" t="s">
        <v>138</v>
      </c>
      <c r="T354" s="1" t="s">
        <v>138</v>
      </c>
      <c r="U354" s="1" t="s">
        <v>138</v>
      </c>
      <c r="V354" s="1" t="s">
        <v>138</v>
      </c>
      <c r="W354" s="1" t="s">
        <v>138</v>
      </c>
      <c r="X354" s="1" t="s">
        <v>138</v>
      </c>
      <c r="Y354" s="1" t="s">
        <v>138</v>
      </c>
      <c r="Z354" s="1" t="s">
        <v>138</v>
      </c>
      <c r="AA354" s="1">
        <v>23.92</v>
      </c>
      <c r="AB354" s="1">
        <v>26.78</v>
      </c>
      <c r="AC354" s="2" t="s">
        <v>968</v>
      </c>
      <c r="AD354" s="2" t="s">
        <v>957</v>
      </c>
      <c r="AE354" s="1">
        <f t="shared" si="11"/>
        <v>8</v>
      </c>
    </row>
    <row r="355" spans="1:31"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5" t="str">
        <f t="shared" si="10"/>
        <v>Ver en Google Maps</v>
      </c>
      <c r="M355" s="15">
        <v>1</v>
      </c>
      <c r="N355" s="7">
        <v>45932</v>
      </c>
      <c r="O355" s="1">
        <f>DAY(Tabla14[[#This Row],[Fecha de rev]])</f>
        <v>2</v>
      </c>
      <c r="P355" s="1">
        <f>MONTH(Tabla14[[#This Row],[Fecha de rev]])</f>
        <v>10</v>
      </c>
      <c r="Q355" s="1">
        <f>YEAR(Tabla14[[#This Row],[Fecha de rev]])</f>
        <v>2025</v>
      </c>
      <c r="R355" s="1">
        <v>1</v>
      </c>
      <c r="S355" s="1" t="s">
        <v>138</v>
      </c>
      <c r="T355" s="1" t="s">
        <v>138</v>
      </c>
      <c r="U355" s="1" t="s">
        <v>138</v>
      </c>
      <c r="V355" s="1" t="s">
        <v>138</v>
      </c>
      <c r="W355" s="1" t="s">
        <v>138</v>
      </c>
      <c r="X355" s="1" t="s">
        <v>138</v>
      </c>
      <c r="Y355" s="1" t="s">
        <v>138</v>
      </c>
      <c r="Z355" s="1" t="s">
        <v>138</v>
      </c>
      <c r="AA355" s="1">
        <v>21.13</v>
      </c>
      <c r="AB355" s="1">
        <v>10.63</v>
      </c>
      <c r="AC355" s="2" t="s">
        <v>968</v>
      </c>
      <c r="AD355" s="2" t="s">
        <v>957</v>
      </c>
      <c r="AE355" s="1">
        <f t="shared" si="11"/>
        <v>8</v>
      </c>
    </row>
    <row r="356" spans="1:31"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0"/>
        <v>Ver en Google Maps</v>
      </c>
      <c r="M356" s="15">
        <v>2</v>
      </c>
      <c r="N356" s="7">
        <v>45934</v>
      </c>
      <c r="O356" s="1">
        <f>DAY(Tabla14[[#This Row],[Fecha de rev]])</f>
        <v>4</v>
      </c>
      <c r="P356" s="1">
        <f>MONTH(Tabla14[[#This Row],[Fecha de rev]])</f>
        <v>10</v>
      </c>
      <c r="Q356" s="1">
        <f>YEAR(Tabla14[[#This Row],[Fecha de rev]])</f>
        <v>2025</v>
      </c>
      <c r="R356" s="1">
        <v>1</v>
      </c>
      <c r="S356" s="1" t="s">
        <v>138</v>
      </c>
      <c r="T356" s="1" t="s">
        <v>138</v>
      </c>
      <c r="U356" s="1" t="s">
        <v>138</v>
      </c>
      <c r="V356" s="1" t="s">
        <v>138</v>
      </c>
      <c r="W356" s="1" t="s">
        <v>138</v>
      </c>
      <c r="X356" s="1" t="s">
        <v>138</v>
      </c>
      <c r="Y356" s="1" t="s">
        <v>138</v>
      </c>
      <c r="Z356" s="1" t="s">
        <v>934</v>
      </c>
      <c r="AA356" s="1">
        <v>12.67</v>
      </c>
      <c r="AB356" s="1">
        <v>39.99</v>
      </c>
      <c r="AC356" s="2" t="s">
        <v>970</v>
      </c>
      <c r="AD356" s="2" t="s">
        <v>957</v>
      </c>
      <c r="AE356" s="1">
        <f t="shared" si="11"/>
        <v>7</v>
      </c>
    </row>
    <row r="357" spans="1:31"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0"/>
        <v>Ver en Google Maps</v>
      </c>
      <c r="M357" s="15">
        <v>1</v>
      </c>
      <c r="O357" s="1">
        <f>DAY(Tabla14[[#This Row],[Fecha de rev]])</f>
        <v>0</v>
      </c>
      <c r="P357" s="1">
        <f>MONTH(Tabla14[[#This Row],[Fecha de rev]])</f>
        <v>1</v>
      </c>
      <c r="Q357" s="1">
        <f>YEAR(Tabla14[[#This Row],[Fecha de rev]])</f>
        <v>1900</v>
      </c>
      <c r="AC357" s="1"/>
    </row>
    <row r="358" spans="1:31"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0"/>
        <v>Ver en Google Maps</v>
      </c>
      <c r="M358" s="15">
        <v>1</v>
      </c>
      <c r="N358" s="7">
        <v>45933</v>
      </c>
      <c r="O358" s="1">
        <f>DAY(Tabla14[[#This Row],[Fecha de rev]])</f>
        <v>3</v>
      </c>
      <c r="P358" s="1">
        <f>MONTH(Tabla14[[#This Row],[Fecha de rev]])</f>
        <v>10</v>
      </c>
      <c r="Q358" s="1">
        <f>YEAR(Tabla14[[#This Row],[Fecha de rev]])</f>
        <v>2025</v>
      </c>
      <c r="R358" s="1">
        <v>1</v>
      </c>
      <c r="S358" s="1" t="s">
        <v>138</v>
      </c>
      <c r="T358" s="1" t="s">
        <v>138</v>
      </c>
      <c r="U358" s="1" t="s">
        <v>138</v>
      </c>
      <c r="V358" s="1" t="s">
        <v>138</v>
      </c>
      <c r="W358" s="1" t="s">
        <v>138</v>
      </c>
      <c r="X358" s="1" t="s">
        <v>138</v>
      </c>
      <c r="Y358" s="1" t="s">
        <v>138</v>
      </c>
      <c r="Z358" s="1" t="s">
        <v>934</v>
      </c>
      <c r="AA358" s="1">
        <v>8.25</v>
      </c>
      <c r="AB358" s="1">
        <v>12.57</v>
      </c>
      <c r="AC358" s="2" t="s">
        <v>970</v>
      </c>
      <c r="AD358" s="2" t="s">
        <v>957</v>
      </c>
      <c r="AE358" s="1">
        <f t="shared" si="11"/>
        <v>7</v>
      </c>
    </row>
    <row r="359" spans="1:31"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0"/>
        <v>Ver en Google Maps</v>
      </c>
      <c r="M359" s="15">
        <v>2</v>
      </c>
      <c r="N359" s="7">
        <v>45934</v>
      </c>
      <c r="O359" s="1">
        <f>DAY(Tabla14[[#This Row],[Fecha de rev]])</f>
        <v>4</v>
      </c>
      <c r="P359" s="1">
        <f>MONTH(Tabla14[[#This Row],[Fecha de rev]])</f>
        <v>10</v>
      </c>
      <c r="Q359" s="1">
        <f>YEAR(Tabla14[[#This Row],[Fecha de rev]])</f>
        <v>2025</v>
      </c>
      <c r="R359" s="1">
        <v>1</v>
      </c>
      <c r="S359" s="1" t="s">
        <v>138</v>
      </c>
      <c r="T359" s="1" t="s">
        <v>138</v>
      </c>
      <c r="U359" s="1" t="s">
        <v>138</v>
      </c>
      <c r="V359" s="1" t="s">
        <v>138</v>
      </c>
      <c r="W359" s="1" t="s">
        <v>138</v>
      </c>
      <c r="X359" s="1" t="s">
        <v>138</v>
      </c>
      <c r="Y359" s="1" t="s">
        <v>138</v>
      </c>
      <c r="Z359" s="1" t="s">
        <v>138</v>
      </c>
      <c r="AA359" s="1">
        <v>67.59</v>
      </c>
      <c r="AB359" s="1">
        <v>44.21</v>
      </c>
      <c r="AC359" s="2" t="s">
        <v>968</v>
      </c>
      <c r="AD359" s="2" t="s">
        <v>957</v>
      </c>
      <c r="AE359" s="1">
        <f t="shared" si="11"/>
        <v>8</v>
      </c>
    </row>
    <row r="360" spans="1:31"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0"/>
        <v>Ver en Google Maps</v>
      </c>
      <c r="M360" s="15">
        <v>2</v>
      </c>
      <c r="N360" s="7">
        <v>45934</v>
      </c>
      <c r="O360" s="1">
        <f>DAY(Tabla14[[#This Row],[Fecha de rev]])</f>
        <v>4</v>
      </c>
      <c r="P360" s="1">
        <f>MONTH(Tabla14[[#This Row],[Fecha de rev]])</f>
        <v>10</v>
      </c>
      <c r="Q360" s="1">
        <f>YEAR(Tabla14[[#This Row],[Fecha de rev]])</f>
        <v>2025</v>
      </c>
      <c r="R360" s="1">
        <v>1</v>
      </c>
      <c r="S360" s="1" t="s">
        <v>138</v>
      </c>
      <c r="T360" s="1" t="s">
        <v>138</v>
      </c>
      <c r="U360" s="1" t="s">
        <v>138</v>
      </c>
      <c r="V360" s="1" t="s">
        <v>138</v>
      </c>
      <c r="W360" s="1" t="s">
        <v>138</v>
      </c>
      <c r="X360" s="1" t="s">
        <v>138</v>
      </c>
      <c r="Y360" s="1" t="s">
        <v>138</v>
      </c>
      <c r="Z360" s="1" t="s">
        <v>138</v>
      </c>
      <c r="AA360" s="1">
        <v>25.54</v>
      </c>
      <c r="AB360" s="1">
        <v>51.35</v>
      </c>
      <c r="AC360" s="2" t="s">
        <v>968</v>
      </c>
      <c r="AD360" s="2" t="s">
        <v>957</v>
      </c>
      <c r="AE360" s="1">
        <f t="shared" si="11"/>
        <v>8</v>
      </c>
    </row>
    <row r="361" spans="1:31"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0"/>
        <v>Ver en Google Maps</v>
      </c>
      <c r="M361" s="15">
        <v>1</v>
      </c>
      <c r="O361" s="1">
        <f>DAY(Tabla14[[#This Row],[Fecha de rev]])</f>
        <v>0</v>
      </c>
      <c r="P361" s="1">
        <f>MONTH(Tabla14[[#This Row],[Fecha de rev]])</f>
        <v>1</v>
      </c>
      <c r="Q361" s="1">
        <f>YEAR(Tabla14[[#This Row],[Fecha de rev]])</f>
        <v>1900</v>
      </c>
      <c r="AC361" s="1"/>
    </row>
    <row r="362" spans="1:31"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0"/>
        <v>Ver en Google Maps</v>
      </c>
      <c r="M362" s="15">
        <v>1</v>
      </c>
      <c r="N362" s="7">
        <v>45932</v>
      </c>
      <c r="O362" s="1">
        <f>DAY(Tabla14[[#This Row],[Fecha de rev]])</f>
        <v>2</v>
      </c>
      <c r="P362" s="1">
        <f>MONTH(Tabla14[[#This Row],[Fecha de rev]])</f>
        <v>10</v>
      </c>
      <c r="Q362" s="1">
        <f>YEAR(Tabla14[[#This Row],[Fecha de rev]])</f>
        <v>2025</v>
      </c>
      <c r="R362" s="1">
        <v>1</v>
      </c>
      <c r="S362" s="1" t="s">
        <v>138</v>
      </c>
      <c r="T362" s="1" t="s">
        <v>138</v>
      </c>
      <c r="U362" s="1" t="s">
        <v>138</v>
      </c>
      <c r="V362" s="1" t="s">
        <v>138</v>
      </c>
      <c r="W362" s="1" t="s">
        <v>138</v>
      </c>
      <c r="X362" s="1" t="s">
        <v>138</v>
      </c>
      <c r="Y362" s="1" t="s">
        <v>138</v>
      </c>
      <c r="Z362" s="1" t="s">
        <v>138</v>
      </c>
      <c r="AA362" s="1">
        <v>15.3</v>
      </c>
      <c r="AB362" s="1">
        <v>24.3</v>
      </c>
      <c r="AC362" s="29" t="s">
        <v>968</v>
      </c>
      <c r="AD362" s="2" t="s">
        <v>957</v>
      </c>
      <c r="AE362" s="1">
        <f t="shared" si="11"/>
        <v>8</v>
      </c>
    </row>
    <row r="363" spans="1:31"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0"/>
        <v>Ver en Google Maps</v>
      </c>
      <c r="M363" s="15">
        <v>1</v>
      </c>
      <c r="N363" s="7">
        <v>45932</v>
      </c>
      <c r="O363" s="1">
        <f>DAY(Tabla14[[#This Row],[Fecha de rev]])</f>
        <v>2</v>
      </c>
      <c r="P363" s="1">
        <f>MONTH(Tabla14[[#This Row],[Fecha de rev]])</f>
        <v>10</v>
      </c>
      <c r="Q363" s="1">
        <f>YEAR(Tabla14[[#This Row],[Fecha de rev]])</f>
        <v>2025</v>
      </c>
      <c r="R363" s="1">
        <v>1</v>
      </c>
      <c r="S363" s="1" t="s">
        <v>138</v>
      </c>
      <c r="T363" s="1" t="s">
        <v>138</v>
      </c>
      <c r="U363" s="1" t="s">
        <v>138</v>
      </c>
      <c r="V363" s="1" t="s">
        <v>138</v>
      </c>
      <c r="W363" s="1" t="s">
        <v>138</v>
      </c>
      <c r="X363" s="1" t="s">
        <v>138</v>
      </c>
      <c r="Y363" s="1" t="s">
        <v>138</v>
      </c>
      <c r="Z363" s="1" t="s">
        <v>138</v>
      </c>
      <c r="AA363" s="1">
        <v>15.3</v>
      </c>
      <c r="AB363" s="1">
        <v>24.03</v>
      </c>
      <c r="AC363" s="2" t="s">
        <v>968</v>
      </c>
      <c r="AD363" s="2" t="s">
        <v>957</v>
      </c>
      <c r="AE363" s="1">
        <f t="shared" si="11"/>
        <v>8</v>
      </c>
    </row>
    <row r="364" spans="1:31"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0"/>
        <v>Ver en Google Maps</v>
      </c>
      <c r="M364" s="15">
        <v>2</v>
      </c>
      <c r="O364" s="1">
        <f>DAY(Tabla14[[#This Row],[Fecha de rev]])</f>
        <v>0</v>
      </c>
      <c r="P364" s="1">
        <f>MONTH(Tabla14[[#This Row],[Fecha de rev]])</f>
        <v>1</v>
      </c>
      <c r="Q364" s="1">
        <f>YEAR(Tabla14[[#This Row],[Fecha de rev]])</f>
        <v>1900</v>
      </c>
      <c r="AC364" s="1"/>
    </row>
    <row r="365" spans="1:31"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0"/>
        <v>Ver en Google Maps</v>
      </c>
      <c r="M365" s="15">
        <v>1</v>
      </c>
      <c r="N365" s="7">
        <v>45932</v>
      </c>
      <c r="O365" s="1">
        <f>DAY(Tabla14[[#This Row],[Fecha de rev]])</f>
        <v>2</v>
      </c>
      <c r="P365" s="1">
        <f>MONTH(Tabla14[[#This Row],[Fecha de rev]])</f>
        <v>10</v>
      </c>
      <c r="Q365" s="1">
        <f>YEAR(Tabla14[[#This Row],[Fecha de rev]])</f>
        <v>2025</v>
      </c>
      <c r="R365" s="1">
        <v>1</v>
      </c>
      <c r="S365" s="1" t="s">
        <v>138</v>
      </c>
      <c r="T365" s="1" t="s">
        <v>138</v>
      </c>
      <c r="U365" s="1" t="s">
        <v>138</v>
      </c>
      <c r="V365" s="1" t="s">
        <v>138</v>
      </c>
      <c r="W365" s="1" t="s">
        <v>138</v>
      </c>
      <c r="X365" s="1" t="s">
        <v>138</v>
      </c>
      <c r="Y365" s="1" t="s">
        <v>138</v>
      </c>
      <c r="Z365" s="1" t="s">
        <v>138</v>
      </c>
      <c r="AA365" s="1">
        <v>79.459999999999994</v>
      </c>
      <c r="AB365" s="1">
        <v>33.950000000000003</v>
      </c>
      <c r="AC365" s="2" t="s">
        <v>968</v>
      </c>
      <c r="AD365" s="2" t="s">
        <v>957</v>
      </c>
      <c r="AE365" s="1">
        <f t="shared" si="11"/>
        <v>8</v>
      </c>
    </row>
    <row r="366" spans="1:31"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0"/>
        <v>Ver en Google Maps</v>
      </c>
      <c r="M366" s="15">
        <v>1</v>
      </c>
      <c r="O366" s="1">
        <f>DAY(Tabla14[[#This Row],[Fecha de rev]])</f>
        <v>0</v>
      </c>
      <c r="P366" s="1">
        <f>MONTH(Tabla14[[#This Row],[Fecha de rev]])</f>
        <v>1</v>
      </c>
      <c r="Q366" s="1">
        <f>YEAR(Tabla14[[#This Row],[Fecha de rev]])</f>
        <v>1900</v>
      </c>
      <c r="AC366" s="1"/>
    </row>
    <row r="367" spans="1:31"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0"/>
        <v>Ver en Google Maps</v>
      </c>
      <c r="M367" s="15">
        <v>2</v>
      </c>
      <c r="O367" s="1">
        <f>DAY(Tabla14[[#This Row],[Fecha de rev]])</f>
        <v>0</v>
      </c>
      <c r="P367" s="1">
        <f>MONTH(Tabla14[[#This Row],[Fecha de rev]])</f>
        <v>1</v>
      </c>
      <c r="Q367" s="1">
        <f>YEAR(Tabla14[[#This Row],[Fecha de rev]])</f>
        <v>1900</v>
      </c>
      <c r="AC367" s="1"/>
    </row>
    <row r="368" spans="1:31"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0"/>
        <v>Ver en Google Maps</v>
      </c>
      <c r="M368" s="15">
        <v>1</v>
      </c>
      <c r="N368" s="7">
        <v>45934</v>
      </c>
      <c r="O368" s="1">
        <f>DAY(Tabla14[[#This Row],[Fecha de rev]])</f>
        <v>4</v>
      </c>
      <c r="P368" s="1">
        <f>MONTH(Tabla14[[#This Row],[Fecha de rev]])</f>
        <v>10</v>
      </c>
      <c r="Q368" s="1">
        <f>YEAR(Tabla14[[#This Row],[Fecha de rev]])</f>
        <v>2025</v>
      </c>
      <c r="R368" s="1">
        <v>1</v>
      </c>
      <c r="S368" s="1" t="s">
        <v>138</v>
      </c>
      <c r="T368" s="1" t="s">
        <v>138</v>
      </c>
      <c r="U368" s="1" t="s">
        <v>138</v>
      </c>
      <c r="V368" s="1" t="s">
        <v>138</v>
      </c>
      <c r="W368" s="1" t="s">
        <v>138</v>
      </c>
      <c r="X368" s="1" t="s">
        <v>138</v>
      </c>
      <c r="Y368" s="1" t="s">
        <v>138</v>
      </c>
      <c r="Z368" s="1" t="s">
        <v>138</v>
      </c>
      <c r="AA368" s="1">
        <v>24.32</v>
      </c>
      <c r="AB368" s="1">
        <v>16.79</v>
      </c>
      <c r="AC368" s="2" t="s">
        <v>968</v>
      </c>
      <c r="AD368" s="2" t="s">
        <v>957</v>
      </c>
      <c r="AE368" s="1">
        <f t="shared" si="11"/>
        <v>8</v>
      </c>
    </row>
    <row r="369" spans="1:31"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0"/>
        <v>Ver en Google Maps</v>
      </c>
      <c r="M369" s="15">
        <v>1</v>
      </c>
      <c r="N369" s="7">
        <v>45933</v>
      </c>
      <c r="O369" s="1">
        <f>DAY(Tabla14[[#This Row],[Fecha de rev]])</f>
        <v>3</v>
      </c>
      <c r="P369" s="1">
        <f>MONTH(Tabla14[[#This Row],[Fecha de rev]])</f>
        <v>10</v>
      </c>
      <c r="Q369" s="1">
        <f>YEAR(Tabla14[[#This Row],[Fecha de rev]])</f>
        <v>2025</v>
      </c>
      <c r="R369" s="1">
        <v>1</v>
      </c>
      <c r="S369" s="1" t="s">
        <v>138</v>
      </c>
      <c r="T369" s="1" t="s">
        <v>138</v>
      </c>
      <c r="U369" s="1" t="s">
        <v>138</v>
      </c>
      <c r="V369" s="1" t="s">
        <v>138</v>
      </c>
      <c r="W369" s="1" t="s">
        <v>138</v>
      </c>
      <c r="X369" s="1" t="s">
        <v>138</v>
      </c>
      <c r="Y369" s="1" t="s">
        <v>138</v>
      </c>
      <c r="Z369" s="1" t="s">
        <v>138</v>
      </c>
      <c r="AA369" s="1">
        <v>80.959999999999994</v>
      </c>
      <c r="AB369" s="1">
        <v>32.479999999999997</v>
      </c>
      <c r="AC369" s="2" t="s">
        <v>968</v>
      </c>
      <c r="AD369" s="2" t="s">
        <v>957</v>
      </c>
      <c r="AE369" s="1">
        <f t="shared" si="11"/>
        <v>8</v>
      </c>
    </row>
    <row r="370" spans="1:31"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0"/>
        <v>Ver en Google Maps</v>
      </c>
      <c r="M370" s="15">
        <v>1</v>
      </c>
      <c r="O370" s="1">
        <f>DAY(Tabla14[[#This Row],[Fecha de rev]])</f>
        <v>0</v>
      </c>
      <c r="P370" s="1">
        <f>MONTH(Tabla14[[#This Row],[Fecha de rev]])</f>
        <v>1</v>
      </c>
      <c r="Q370" s="1">
        <f>YEAR(Tabla14[[#This Row],[Fecha de rev]])</f>
        <v>1900</v>
      </c>
      <c r="AC370" s="1"/>
    </row>
    <row r="371" spans="1:31"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0"/>
        <v>Ver en Google Maps</v>
      </c>
      <c r="M371" s="15">
        <v>1</v>
      </c>
      <c r="N371" s="7">
        <v>45933</v>
      </c>
      <c r="O371" s="1">
        <f>DAY(Tabla14[[#This Row],[Fecha de rev]])</f>
        <v>3</v>
      </c>
      <c r="P371" s="1">
        <f>MONTH(Tabla14[[#This Row],[Fecha de rev]])</f>
        <v>10</v>
      </c>
      <c r="Q371" s="1">
        <f>YEAR(Tabla14[[#This Row],[Fecha de rev]])</f>
        <v>2025</v>
      </c>
      <c r="R371" s="1">
        <v>1</v>
      </c>
      <c r="S371" s="1" t="s">
        <v>138</v>
      </c>
      <c r="T371" s="1" t="s">
        <v>138</v>
      </c>
      <c r="U371" s="1" t="s">
        <v>138</v>
      </c>
      <c r="V371" s="1" t="s">
        <v>138</v>
      </c>
      <c r="W371" s="1" t="s">
        <v>138</v>
      </c>
      <c r="X371" s="1" t="s">
        <v>138</v>
      </c>
      <c r="Y371" s="1" t="s">
        <v>138</v>
      </c>
      <c r="Z371" s="1" t="s">
        <v>138</v>
      </c>
      <c r="AA371" s="1">
        <v>59.1</v>
      </c>
      <c r="AB371" s="1">
        <v>15.38</v>
      </c>
      <c r="AC371" s="2" t="s">
        <v>968</v>
      </c>
      <c r="AD371" s="2" t="s">
        <v>957</v>
      </c>
      <c r="AE371" s="1">
        <f t="shared" si="11"/>
        <v>8</v>
      </c>
    </row>
    <row r="372" spans="1:31"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0"/>
        <v>Ver en Google Maps</v>
      </c>
      <c r="M372" s="15">
        <v>1</v>
      </c>
      <c r="N372" s="7">
        <v>45933</v>
      </c>
      <c r="O372" s="1">
        <f>DAY(Tabla14[[#This Row],[Fecha de rev]])</f>
        <v>3</v>
      </c>
      <c r="P372" s="1">
        <f>MONTH(Tabla14[[#This Row],[Fecha de rev]])</f>
        <v>10</v>
      </c>
      <c r="Q372" s="1">
        <f>YEAR(Tabla14[[#This Row],[Fecha de rev]])</f>
        <v>2025</v>
      </c>
      <c r="R372" s="1">
        <v>1</v>
      </c>
      <c r="S372" s="1" t="s">
        <v>138</v>
      </c>
      <c r="T372" s="1" t="s">
        <v>138</v>
      </c>
      <c r="U372" s="1" t="s">
        <v>138</v>
      </c>
      <c r="V372" s="1" t="s">
        <v>138</v>
      </c>
      <c r="W372" s="1" t="s">
        <v>138</v>
      </c>
      <c r="X372" s="1" t="s">
        <v>138</v>
      </c>
      <c r="Y372" s="1" t="s">
        <v>138</v>
      </c>
      <c r="Z372" s="1" t="s">
        <v>138</v>
      </c>
      <c r="AA372" s="1">
        <v>22.08</v>
      </c>
      <c r="AB372" s="1">
        <v>50</v>
      </c>
      <c r="AC372" s="2" t="s">
        <v>968</v>
      </c>
      <c r="AD372" s="2" t="s">
        <v>957</v>
      </c>
      <c r="AE372" s="1">
        <f t="shared" si="11"/>
        <v>8</v>
      </c>
    </row>
    <row r="373" spans="1:31"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0"/>
        <v>Ver en Google Maps</v>
      </c>
      <c r="M373" s="15">
        <v>1</v>
      </c>
      <c r="O373" s="1">
        <f>DAY(Tabla14[[#This Row],[Fecha de rev]])</f>
        <v>0</v>
      </c>
      <c r="P373" s="1">
        <f>MONTH(Tabla14[[#This Row],[Fecha de rev]])</f>
        <v>1</v>
      </c>
      <c r="Q373" s="1">
        <f>YEAR(Tabla14[[#This Row],[Fecha de rev]])</f>
        <v>1900</v>
      </c>
      <c r="AC373" s="1"/>
    </row>
    <row r="374" spans="1:31"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0"/>
        <v>Ver en Google Maps</v>
      </c>
      <c r="M374" s="15">
        <v>1</v>
      </c>
      <c r="N374" s="7">
        <v>45933</v>
      </c>
      <c r="O374" s="1">
        <f>DAY(Tabla14[[#This Row],[Fecha de rev]])</f>
        <v>3</v>
      </c>
      <c r="P374" s="1">
        <f>MONTH(Tabla14[[#This Row],[Fecha de rev]])</f>
        <v>10</v>
      </c>
      <c r="Q374" s="1">
        <f>YEAR(Tabla14[[#This Row],[Fecha de rev]])</f>
        <v>2025</v>
      </c>
      <c r="R374" s="1">
        <v>1</v>
      </c>
      <c r="S374" s="1" t="s">
        <v>138</v>
      </c>
      <c r="T374" s="1" t="s">
        <v>138</v>
      </c>
      <c r="U374" s="1" t="s">
        <v>138</v>
      </c>
      <c r="V374" s="1" t="s">
        <v>138</v>
      </c>
      <c r="W374" s="1" t="s">
        <v>138</v>
      </c>
      <c r="X374" s="1" t="s">
        <v>138</v>
      </c>
      <c r="Y374" s="1" t="s">
        <v>138</v>
      </c>
      <c r="Z374" s="1" t="s">
        <v>138</v>
      </c>
      <c r="AA374" s="1">
        <v>66.27</v>
      </c>
      <c r="AB374" s="1">
        <v>41.64</v>
      </c>
      <c r="AC374" s="2" t="s">
        <v>968</v>
      </c>
      <c r="AD374" s="2" t="s">
        <v>957</v>
      </c>
      <c r="AE374" s="1">
        <f t="shared" si="11"/>
        <v>8</v>
      </c>
    </row>
    <row r="375" spans="1:31"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0"/>
        <v>Ver en Google Maps</v>
      </c>
      <c r="M375" s="15">
        <v>1</v>
      </c>
      <c r="O375" s="1">
        <f>DAY(Tabla14[[#This Row],[Fecha de rev]])</f>
        <v>0</v>
      </c>
      <c r="P375" s="1">
        <f>MONTH(Tabla14[[#This Row],[Fecha de rev]])</f>
        <v>1</v>
      </c>
      <c r="Q375" s="1">
        <f>YEAR(Tabla14[[#This Row],[Fecha de rev]])</f>
        <v>1900</v>
      </c>
      <c r="AC375" s="1"/>
    </row>
    <row r="376" spans="1:31"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0"/>
        <v>Ver en Google Maps</v>
      </c>
      <c r="M376" s="15">
        <v>2</v>
      </c>
      <c r="O376" s="1">
        <f>DAY(Tabla14[[#This Row],[Fecha de rev]])</f>
        <v>0</v>
      </c>
      <c r="P376" s="1">
        <f>MONTH(Tabla14[[#This Row],[Fecha de rev]])</f>
        <v>1</v>
      </c>
      <c r="Q376" s="1">
        <f>YEAR(Tabla14[[#This Row],[Fecha de rev]])</f>
        <v>1900</v>
      </c>
      <c r="AC376" s="1"/>
    </row>
    <row r="377" spans="1:31"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0"/>
        <v>Ver en Google Maps</v>
      </c>
      <c r="M377" s="15">
        <v>1</v>
      </c>
      <c r="N377" s="7">
        <v>45939</v>
      </c>
      <c r="O377" s="1">
        <f>DAY(Tabla14[[#This Row],[Fecha de rev]])</f>
        <v>9</v>
      </c>
      <c r="P377" s="1">
        <f>MONTH(Tabla14[[#This Row],[Fecha de rev]])</f>
        <v>10</v>
      </c>
      <c r="Q377" s="1">
        <f>YEAR(Tabla14[[#This Row],[Fecha de rev]])</f>
        <v>2025</v>
      </c>
      <c r="R377" s="1">
        <v>1</v>
      </c>
      <c r="S377" s="1" t="s">
        <v>138</v>
      </c>
      <c r="T377" s="1" t="s">
        <v>138</v>
      </c>
      <c r="U377" s="1" t="s">
        <v>138</v>
      </c>
      <c r="V377" s="1" t="s">
        <v>138</v>
      </c>
      <c r="W377" s="1" t="s">
        <v>138</v>
      </c>
      <c r="X377" s="1" t="s">
        <v>138</v>
      </c>
      <c r="Y377" s="1" t="s">
        <v>138</v>
      </c>
      <c r="Z377" s="1" t="s">
        <v>138</v>
      </c>
      <c r="AA377" s="1">
        <v>27.26</v>
      </c>
      <c r="AB377" s="1">
        <v>25.79</v>
      </c>
      <c r="AC377" s="2" t="s">
        <v>968</v>
      </c>
      <c r="AD377" s="2" t="s">
        <v>957</v>
      </c>
      <c r="AE377" s="1">
        <f t="shared" si="11"/>
        <v>8</v>
      </c>
    </row>
    <row r="378" spans="1:31"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0"/>
        <v>Ver en Google Maps</v>
      </c>
      <c r="M378" s="15">
        <v>1</v>
      </c>
      <c r="N378" s="7">
        <v>45939</v>
      </c>
      <c r="O378" s="1">
        <f>DAY(Tabla14[[#This Row],[Fecha de rev]])</f>
        <v>9</v>
      </c>
      <c r="P378" s="1">
        <f>MONTH(Tabla14[[#This Row],[Fecha de rev]])</f>
        <v>10</v>
      </c>
      <c r="Q378" s="1">
        <f>YEAR(Tabla14[[#This Row],[Fecha de rev]])</f>
        <v>2025</v>
      </c>
      <c r="R378" s="1">
        <v>1</v>
      </c>
      <c r="S378" s="1" t="s">
        <v>138</v>
      </c>
      <c r="T378" s="1" t="s">
        <v>138</v>
      </c>
      <c r="U378" s="1" t="s">
        <v>138</v>
      </c>
      <c r="V378" s="1" t="s">
        <v>138</v>
      </c>
      <c r="W378" s="1" t="s">
        <v>138</v>
      </c>
      <c r="X378" s="1" t="s">
        <v>138</v>
      </c>
      <c r="Y378" s="1" t="s">
        <v>138</v>
      </c>
      <c r="Z378" s="1" t="s">
        <v>934</v>
      </c>
      <c r="AA378" s="1">
        <v>5.82</v>
      </c>
      <c r="AB378" s="1">
        <v>16.16</v>
      </c>
      <c r="AC378" s="2" t="s">
        <v>1413</v>
      </c>
      <c r="AD378" s="2" t="s">
        <v>957</v>
      </c>
      <c r="AE378" s="1">
        <f t="shared" si="11"/>
        <v>7</v>
      </c>
    </row>
    <row r="379" spans="1:31"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0"/>
        <v>Ver en Google Maps</v>
      </c>
      <c r="M379" s="15">
        <v>1</v>
      </c>
      <c r="N379" s="7">
        <v>45930</v>
      </c>
      <c r="O379" s="1">
        <f>DAY(Tabla14[[#This Row],[Fecha de rev]])</f>
        <v>30</v>
      </c>
      <c r="P379" s="1">
        <f>MONTH(Tabla14[[#This Row],[Fecha de rev]])</f>
        <v>9</v>
      </c>
      <c r="Q379" s="1">
        <f>YEAR(Tabla14[[#This Row],[Fecha de rev]])</f>
        <v>2025</v>
      </c>
      <c r="R379" s="1">
        <v>1</v>
      </c>
      <c r="S379" s="1" t="s">
        <v>138</v>
      </c>
      <c r="T379" s="1" t="s">
        <v>138</v>
      </c>
      <c r="U379" s="1" t="s">
        <v>138</v>
      </c>
      <c r="V379" s="1" t="s">
        <v>138</v>
      </c>
      <c r="W379" s="1" t="s">
        <v>138</v>
      </c>
      <c r="X379" s="1" t="s">
        <v>138</v>
      </c>
      <c r="Y379" s="1" t="s">
        <v>138</v>
      </c>
      <c r="Z379" s="1" t="s">
        <v>138</v>
      </c>
      <c r="AA379" s="1">
        <v>33.28</v>
      </c>
      <c r="AB379" s="1">
        <v>18.22</v>
      </c>
      <c r="AC379" s="2" t="s">
        <v>968</v>
      </c>
      <c r="AD379" s="2" t="s">
        <v>957</v>
      </c>
      <c r="AE379" s="1">
        <f t="shared" si="11"/>
        <v>8</v>
      </c>
    </row>
    <row r="380" spans="1:31"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0"/>
        <v>Ver en Google Maps</v>
      </c>
      <c r="M380" s="15">
        <v>1</v>
      </c>
      <c r="O380" s="1">
        <f>DAY(Tabla14[[#This Row],[Fecha de rev]])</f>
        <v>0</v>
      </c>
      <c r="P380" s="1">
        <f>MONTH(Tabla14[[#This Row],[Fecha de rev]])</f>
        <v>1</v>
      </c>
      <c r="Q380" s="1">
        <f>YEAR(Tabla14[[#This Row],[Fecha de rev]])</f>
        <v>1900</v>
      </c>
      <c r="AC380" s="1"/>
    </row>
    <row r="381" spans="1:31"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0"/>
        <v>Ver en Google Maps</v>
      </c>
      <c r="M381" s="15">
        <v>1</v>
      </c>
      <c r="N381" s="7">
        <v>45931</v>
      </c>
      <c r="O381" s="1">
        <f>DAY(Tabla14[[#This Row],[Fecha de rev]])</f>
        <v>1</v>
      </c>
      <c r="P381" s="1">
        <f>MONTH(Tabla14[[#This Row],[Fecha de rev]])</f>
        <v>10</v>
      </c>
      <c r="Q381" s="1">
        <f>YEAR(Tabla14[[#This Row],[Fecha de rev]])</f>
        <v>2025</v>
      </c>
      <c r="R381" s="1">
        <v>1</v>
      </c>
      <c r="S381" s="1" t="s">
        <v>138</v>
      </c>
      <c r="T381" s="1" t="s">
        <v>138</v>
      </c>
      <c r="U381" s="1" t="s">
        <v>138</v>
      </c>
      <c r="V381" s="1" t="s">
        <v>138</v>
      </c>
      <c r="W381" s="1" t="s">
        <v>138</v>
      </c>
      <c r="X381" s="1" t="s">
        <v>138</v>
      </c>
      <c r="Y381" s="1" t="s">
        <v>138</v>
      </c>
      <c r="Z381" s="1" t="s">
        <v>138</v>
      </c>
      <c r="AA381" s="1">
        <v>17.05</v>
      </c>
      <c r="AB381" s="1">
        <v>12.75</v>
      </c>
      <c r="AC381" s="2" t="s">
        <v>968</v>
      </c>
      <c r="AD381" s="2" t="s">
        <v>957</v>
      </c>
      <c r="AE381" s="1">
        <f t="shared" si="11"/>
        <v>8</v>
      </c>
    </row>
    <row r="382" spans="1:31"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0"/>
        <v>Ver en Google Maps</v>
      </c>
      <c r="M382" s="15">
        <v>1</v>
      </c>
      <c r="O382" s="1">
        <f>DAY(Tabla14[[#This Row],[Fecha de rev]])</f>
        <v>0</v>
      </c>
      <c r="P382" s="1">
        <f>MONTH(Tabla14[[#This Row],[Fecha de rev]])</f>
        <v>1</v>
      </c>
      <c r="Q382" s="1">
        <f>YEAR(Tabla14[[#This Row],[Fecha de rev]])</f>
        <v>1900</v>
      </c>
      <c r="AC382" s="1"/>
    </row>
    <row r="383" spans="1:31"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0"/>
        <v>Ver en Google Maps</v>
      </c>
      <c r="M383" s="15">
        <v>3</v>
      </c>
      <c r="O383" s="1">
        <f>DAY(Tabla14[[#This Row],[Fecha de rev]])</f>
        <v>0</v>
      </c>
      <c r="P383" s="1">
        <f>MONTH(Tabla14[[#This Row],[Fecha de rev]])</f>
        <v>1</v>
      </c>
      <c r="Q383" s="1">
        <f>YEAR(Tabla14[[#This Row],[Fecha de rev]])</f>
        <v>1900</v>
      </c>
      <c r="AC383" s="1"/>
    </row>
    <row r="384" spans="1:31"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0"/>
        <v>Ver en Google Maps</v>
      </c>
      <c r="M384" s="15">
        <v>1</v>
      </c>
      <c r="O384" s="1">
        <f>DAY(Tabla14[[#This Row],[Fecha de rev]])</f>
        <v>0</v>
      </c>
      <c r="P384" s="1">
        <f>MONTH(Tabla14[[#This Row],[Fecha de rev]])</f>
        <v>1</v>
      </c>
      <c r="Q384" s="1">
        <f>YEAR(Tabla14[[#This Row],[Fecha de rev]])</f>
        <v>1900</v>
      </c>
      <c r="AC384" s="1"/>
    </row>
    <row r="385" spans="1:31"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0"/>
        <v>Ver en Google Maps</v>
      </c>
      <c r="M385" s="15">
        <v>1</v>
      </c>
      <c r="N385" s="7">
        <v>45933</v>
      </c>
      <c r="O385" s="1">
        <f>DAY(Tabla14[[#This Row],[Fecha de rev]])</f>
        <v>3</v>
      </c>
      <c r="P385" s="1">
        <f>MONTH(Tabla14[[#This Row],[Fecha de rev]])</f>
        <v>10</v>
      </c>
      <c r="Q385" s="1">
        <f>YEAR(Tabla14[[#This Row],[Fecha de rev]])</f>
        <v>2025</v>
      </c>
      <c r="R385" s="1">
        <v>1</v>
      </c>
      <c r="S385" s="1" t="s">
        <v>138</v>
      </c>
      <c r="T385" s="1" t="s">
        <v>138</v>
      </c>
      <c r="U385" s="1" t="s">
        <v>138</v>
      </c>
      <c r="V385" s="1" t="s">
        <v>138</v>
      </c>
      <c r="W385" s="1" t="s">
        <v>138</v>
      </c>
      <c r="X385" s="1" t="s">
        <v>138</v>
      </c>
      <c r="Y385" s="1" t="s">
        <v>138</v>
      </c>
      <c r="Z385" s="1" t="s">
        <v>138</v>
      </c>
      <c r="AA385" s="1">
        <v>52.86</v>
      </c>
      <c r="AB385" s="1">
        <v>56.47</v>
      </c>
      <c r="AC385" s="2" t="s">
        <v>968</v>
      </c>
      <c r="AD385" s="2" t="s">
        <v>957</v>
      </c>
      <c r="AE385" s="1">
        <f t="shared" si="11"/>
        <v>8</v>
      </c>
    </row>
    <row r="386" spans="1:31"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0"/>
        <v>Ver en Google Maps</v>
      </c>
      <c r="M386" s="15">
        <v>1</v>
      </c>
      <c r="O386" s="1">
        <f>DAY(Tabla14[[#This Row],[Fecha de rev]])</f>
        <v>0</v>
      </c>
      <c r="P386" s="1">
        <f>MONTH(Tabla14[[#This Row],[Fecha de rev]])</f>
        <v>1</v>
      </c>
      <c r="Q386" s="1">
        <f>YEAR(Tabla14[[#This Row],[Fecha de rev]])</f>
        <v>1900</v>
      </c>
      <c r="AC386" s="1"/>
    </row>
    <row r="387" spans="1:31"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2">HYPERLINK("https://www.google.com/maps?q=" &amp; I387 &amp; "," &amp; J387, "Ver en Google Maps")</f>
        <v>Ver en Google Maps</v>
      </c>
      <c r="M387" s="15">
        <v>1</v>
      </c>
      <c r="O387" s="1">
        <f>DAY(Tabla14[[#This Row],[Fecha de rev]])</f>
        <v>0</v>
      </c>
      <c r="P387" s="1">
        <f>MONTH(Tabla14[[#This Row],[Fecha de rev]])</f>
        <v>1</v>
      </c>
      <c r="Q387" s="1">
        <f>YEAR(Tabla14[[#This Row],[Fecha de rev]])</f>
        <v>1900</v>
      </c>
      <c r="AC387" s="1"/>
    </row>
    <row r="388" spans="1:31"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2"/>
        <v>Ver en Google Maps</v>
      </c>
      <c r="M388" s="15">
        <v>2</v>
      </c>
      <c r="N388" s="7">
        <v>45929</v>
      </c>
      <c r="O388" s="1">
        <f>DAY(Tabla14[[#This Row],[Fecha de rev]])</f>
        <v>29</v>
      </c>
      <c r="P388" s="1">
        <f>MONTH(Tabla14[[#This Row],[Fecha de rev]])</f>
        <v>9</v>
      </c>
      <c r="Q388" s="1">
        <f>YEAR(Tabla14[[#This Row],[Fecha de rev]])</f>
        <v>2025</v>
      </c>
      <c r="R388" s="1">
        <v>1</v>
      </c>
      <c r="S388" s="1" t="s">
        <v>138</v>
      </c>
      <c r="T388" s="1" t="s">
        <v>138</v>
      </c>
      <c r="U388" s="1" t="s">
        <v>138</v>
      </c>
      <c r="V388" s="1" t="s">
        <v>138</v>
      </c>
      <c r="W388" s="1" t="s">
        <v>138</v>
      </c>
      <c r="X388" s="1" t="s">
        <v>138</v>
      </c>
      <c r="Y388" s="1" t="s">
        <v>138</v>
      </c>
      <c r="Z388" s="1" t="s">
        <v>138</v>
      </c>
      <c r="AA388" s="1">
        <v>19.82</v>
      </c>
      <c r="AB388" s="1">
        <v>20.440000000000001</v>
      </c>
      <c r="AC388" s="2" t="s">
        <v>968</v>
      </c>
      <c r="AD388" s="2" t="s">
        <v>957</v>
      </c>
      <c r="AE388" s="1">
        <f t="shared" ref="AE388:AE452" si="13">COUNTIF(S388:Z388, "si")</f>
        <v>8</v>
      </c>
    </row>
    <row r="389" spans="1:31"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2"/>
        <v>Ver en Google Maps</v>
      </c>
      <c r="M389" s="15">
        <v>1</v>
      </c>
      <c r="N389" s="7">
        <v>45930</v>
      </c>
      <c r="O389" s="1">
        <f>DAY(Tabla14[[#This Row],[Fecha de rev]])</f>
        <v>30</v>
      </c>
      <c r="P389" s="1">
        <f>MONTH(Tabla14[[#This Row],[Fecha de rev]])</f>
        <v>9</v>
      </c>
      <c r="Q389" s="1">
        <f>YEAR(Tabla14[[#This Row],[Fecha de rev]])</f>
        <v>2025</v>
      </c>
      <c r="R389" s="1">
        <v>1</v>
      </c>
      <c r="S389" s="1" t="s">
        <v>138</v>
      </c>
      <c r="T389" s="1" t="s">
        <v>138</v>
      </c>
      <c r="U389" s="1" t="s">
        <v>138</v>
      </c>
      <c r="V389" s="1" t="s">
        <v>138</v>
      </c>
      <c r="W389" s="1" t="s">
        <v>138</v>
      </c>
      <c r="X389" s="1" t="s">
        <v>138</v>
      </c>
      <c r="Y389" s="1" t="s">
        <v>138</v>
      </c>
      <c r="Z389" s="1" t="s">
        <v>138</v>
      </c>
      <c r="AA389" s="1">
        <v>59.57</v>
      </c>
      <c r="AB389" s="1">
        <v>34.07</v>
      </c>
      <c r="AC389" s="2" t="s">
        <v>968</v>
      </c>
      <c r="AD389" s="2" t="s">
        <v>957</v>
      </c>
      <c r="AE389" s="1">
        <f t="shared" si="13"/>
        <v>8</v>
      </c>
    </row>
    <row r="390" spans="1:31"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2"/>
        <v>Ver en Google Maps</v>
      </c>
      <c r="M390" s="15">
        <v>1</v>
      </c>
      <c r="N390" s="7">
        <v>45933</v>
      </c>
      <c r="O390" s="1">
        <f>DAY(Tabla14[[#This Row],[Fecha de rev]])</f>
        <v>3</v>
      </c>
      <c r="P390" s="1">
        <f>MONTH(Tabla14[[#This Row],[Fecha de rev]])</f>
        <v>10</v>
      </c>
      <c r="Q390" s="1">
        <f>YEAR(Tabla14[[#This Row],[Fecha de rev]])</f>
        <v>2025</v>
      </c>
      <c r="R390" s="1">
        <v>1</v>
      </c>
      <c r="S390" s="1" t="s">
        <v>138</v>
      </c>
      <c r="T390" s="1" t="s">
        <v>138</v>
      </c>
      <c r="U390" s="1" t="s">
        <v>138</v>
      </c>
      <c r="V390" s="1" t="s">
        <v>138</v>
      </c>
      <c r="W390" s="1" t="s">
        <v>138</v>
      </c>
      <c r="X390" s="1" t="s">
        <v>138</v>
      </c>
      <c r="Y390" s="1" t="s">
        <v>138</v>
      </c>
      <c r="Z390" s="1" t="s">
        <v>138</v>
      </c>
      <c r="AA390" s="1">
        <v>45.91</v>
      </c>
      <c r="AB390" s="1">
        <v>71.790000000000006</v>
      </c>
      <c r="AC390" s="2" t="s">
        <v>968</v>
      </c>
      <c r="AD390" s="2" t="s">
        <v>957</v>
      </c>
      <c r="AE390" s="1">
        <f t="shared" si="13"/>
        <v>8</v>
      </c>
    </row>
    <row r="391" spans="1:31"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2"/>
        <v>Ver en Google Maps</v>
      </c>
      <c r="M391" s="15">
        <v>1</v>
      </c>
      <c r="O391" s="1">
        <f>DAY(Tabla14[[#This Row],[Fecha de rev]])</f>
        <v>0</v>
      </c>
      <c r="P391" s="1">
        <f>MONTH(Tabla14[[#This Row],[Fecha de rev]])</f>
        <v>1</v>
      </c>
      <c r="Q391" s="1">
        <f>YEAR(Tabla14[[#This Row],[Fecha de rev]])</f>
        <v>1900</v>
      </c>
      <c r="AC391" s="1"/>
    </row>
    <row r="392" spans="1:31"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2"/>
        <v>Ver en Google Maps</v>
      </c>
      <c r="M392" s="15">
        <v>2</v>
      </c>
      <c r="O392" s="1">
        <f>DAY(Tabla14[[#This Row],[Fecha de rev]])</f>
        <v>0</v>
      </c>
      <c r="P392" s="1">
        <f>MONTH(Tabla14[[#This Row],[Fecha de rev]])</f>
        <v>1</v>
      </c>
      <c r="Q392" s="1">
        <f>YEAR(Tabla14[[#This Row],[Fecha de rev]])</f>
        <v>1900</v>
      </c>
      <c r="AC392" s="1"/>
    </row>
    <row r="393" spans="1:31"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2"/>
        <v>Ver en Google Maps</v>
      </c>
      <c r="M393" s="15">
        <v>3</v>
      </c>
      <c r="O393" s="1">
        <f>DAY(Tabla14[[#This Row],[Fecha de rev]])</f>
        <v>0</v>
      </c>
      <c r="P393" s="1">
        <f>MONTH(Tabla14[[#This Row],[Fecha de rev]])</f>
        <v>1</v>
      </c>
      <c r="Q393" s="1">
        <f>YEAR(Tabla14[[#This Row],[Fecha de rev]])</f>
        <v>1900</v>
      </c>
      <c r="AC393" s="1"/>
    </row>
    <row r="394" spans="1:31"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2"/>
        <v>Ver en Google Maps</v>
      </c>
      <c r="M394" s="15">
        <v>1</v>
      </c>
      <c r="O394" s="1">
        <f>DAY(Tabla14[[#This Row],[Fecha de rev]])</f>
        <v>0</v>
      </c>
      <c r="P394" s="1">
        <f>MONTH(Tabla14[[#This Row],[Fecha de rev]])</f>
        <v>1</v>
      </c>
      <c r="Q394" s="1">
        <f>YEAR(Tabla14[[#This Row],[Fecha de rev]])</f>
        <v>1900</v>
      </c>
      <c r="AC394" s="1"/>
    </row>
    <row r="395" spans="1:31"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2"/>
        <v>Ver en Google Maps</v>
      </c>
      <c r="M395" s="15">
        <v>1</v>
      </c>
      <c r="O395" s="1">
        <f>DAY(Tabla14[[#This Row],[Fecha de rev]])</f>
        <v>0</v>
      </c>
      <c r="P395" s="1">
        <f>MONTH(Tabla14[[#This Row],[Fecha de rev]])</f>
        <v>1</v>
      </c>
      <c r="Q395" s="1">
        <f>YEAR(Tabla14[[#This Row],[Fecha de rev]])</f>
        <v>1900</v>
      </c>
      <c r="AC395" s="1"/>
    </row>
    <row r="396" spans="1:31"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2"/>
        <v>Ver en Google Maps</v>
      </c>
      <c r="M396" s="15">
        <v>1</v>
      </c>
      <c r="O396" s="1">
        <f>DAY(Tabla14[[#This Row],[Fecha de rev]])</f>
        <v>0</v>
      </c>
      <c r="P396" s="1">
        <f>MONTH(Tabla14[[#This Row],[Fecha de rev]])</f>
        <v>1</v>
      </c>
      <c r="Q396" s="1">
        <f>YEAR(Tabla14[[#This Row],[Fecha de rev]])</f>
        <v>1900</v>
      </c>
      <c r="AC396" s="1"/>
    </row>
    <row r="397" spans="1:31"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2"/>
        <v>Ver en Google Maps</v>
      </c>
      <c r="M397" s="15">
        <v>1</v>
      </c>
      <c r="O397" s="1">
        <f>DAY(Tabla14[[#This Row],[Fecha de rev]])</f>
        <v>0</v>
      </c>
      <c r="P397" s="1">
        <f>MONTH(Tabla14[[#This Row],[Fecha de rev]])</f>
        <v>1</v>
      </c>
      <c r="Q397" s="1">
        <f>YEAR(Tabla14[[#This Row],[Fecha de rev]])</f>
        <v>1900</v>
      </c>
      <c r="AC397" s="1"/>
    </row>
    <row r="398" spans="1:31"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2"/>
        <v>Ver en Google Maps</v>
      </c>
      <c r="M398" s="15">
        <v>1</v>
      </c>
      <c r="N398" s="7">
        <v>45932</v>
      </c>
      <c r="O398" s="1">
        <f>DAY(Tabla14[[#This Row],[Fecha de rev]])</f>
        <v>2</v>
      </c>
      <c r="P398" s="1">
        <f>MONTH(Tabla14[[#This Row],[Fecha de rev]])</f>
        <v>10</v>
      </c>
      <c r="Q398" s="1">
        <f>YEAR(Tabla14[[#This Row],[Fecha de rev]])</f>
        <v>2025</v>
      </c>
      <c r="R398" s="1">
        <v>1</v>
      </c>
      <c r="S398" s="1" t="s">
        <v>138</v>
      </c>
      <c r="T398" s="1" t="s">
        <v>138</v>
      </c>
      <c r="U398" s="1" t="s">
        <v>138</v>
      </c>
      <c r="V398" s="1" t="s">
        <v>138</v>
      </c>
      <c r="W398" s="1" t="s">
        <v>138</v>
      </c>
      <c r="X398" s="1" t="s">
        <v>138</v>
      </c>
      <c r="Y398" s="1" t="s">
        <v>138</v>
      </c>
      <c r="Z398" s="1" t="s">
        <v>138</v>
      </c>
      <c r="AA398" s="1">
        <v>24.45</v>
      </c>
      <c r="AB398" s="1">
        <v>33.57</v>
      </c>
      <c r="AC398" s="2" t="s">
        <v>968</v>
      </c>
      <c r="AD398" s="2" t="s">
        <v>957</v>
      </c>
      <c r="AE398" s="1">
        <f t="shared" si="13"/>
        <v>8</v>
      </c>
    </row>
    <row r="399" spans="1:31"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2"/>
        <v>Ver en Google Maps</v>
      </c>
      <c r="M399" s="15">
        <v>1</v>
      </c>
      <c r="N399" s="7">
        <v>45936</v>
      </c>
      <c r="O399" s="1">
        <f>DAY(Tabla14[[#This Row],[Fecha de rev]])</f>
        <v>6</v>
      </c>
      <c r="P399" s="1">
        <f>MONTH(Tabla14[[#This Row],[Fecha de rev]])</f>
        <v>10</v>
      </c>
      <c r="Q399" s="1">
        <f>YEAR(Tabla14[[#This Row],[Fecha de rev]])</f>
        <v>2025</v>
      </c>
      <c r="R399" s="1">
        <v>1</v>
      </c>
      <c r="S399" s="1" t="s">
        <v>138</v>
      </c>
      <c r="T399" s="1" t="s">
        <v>138</v>
      </c>
      <c r="U399" s="1" t="s">
        <v>138</v>
      </c>
      <c r="V399" s="1" t="s">
        <v>138</v>
      </c>
      <c r="W399" s="1" t="s">
        <v>138</v>
      </c>
      <c r="X399" s="1" t="s">
        <v>138</v>
      </c>
      <c r="Y399" s="1" t="s">
        <v>138</v>
      </c>
      <c r="Z399" s="1" t="s">
        <v>138</v>
      </c>
      <c r="AA399" s="1">
        <v>24.72</v>
      </c>
      <c r="AB399" s="1">
        <v>19.329999999999998</v>
      </c>
      <c r="AC399" s="2" t="s">
        <v>968</v>
      </c>
      <c r="AD399" s="2" t="s">
        <v>957</v>
      </c>
      <c r="AE399" s="1">
        <f t="shared" si="13"/>
        <v>8</v>
      </c>
    </row>
    <row r="400" spans="1:31"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2"/>
        <v>Ver en Google Maps</v>
      </c>
      <c r="M400" s="15">
        <v>1</v>
      </c>
      <c r="O400" s="1">
        <f>DAY(Tabla14[[#This Row],[Fecha de rev]])</f>
        <v>0</v>
      </c>
      <c r="P400" s="1">
        <f>MONTH(Tabla14[[#This Row],[Fecha de rev]])</f>
        <v>1</v>
      </c>
      <c r="Q400" s="1">
        <f>YEAR(Tabla14[[#This Row],[Fecha de rev]])</f>
        <v>1900</v>
      </c>
      <c r="AC400" s="1"/>
    </row>
    <row r="401" spans="1:31"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2"/>
        <v>Ver en Google Maps</v>
      </c>
      <c r="M401" s="15">
        <v>1</v>
      </c>
      <c r="O401" s="1">
        <f>DAY(Tabla14[[#This Row],[Fecha de rev]])</f>
        <v>0</v>
      </c>
      <c r="P401" s="1">
        <f>MONTH(Tabla14[[#This Row],[Fecha de rev]])</f>
        <v>1</v>
      </c>
      <c r="Q401" s="1">
        <f>YEAR(Tabla14[[#This Row],[Fecha de rev]])</f>
        <v>1900</v>
      </c>
      <c r="AC401" s="1"/>
    </row>
    <row r="402" spans="1:31"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2"/>
        <v>Ver en Google Maps</v>
      </c>
      <c r="M402" s="15">
        <v>1</v>
      </c>
      <c r="O402" s="1">
        <f>DAY(Tabla14[[#This Row],[Fecha de rev]])</f>
        <v>0</v>
      </c>
      <c r="P402" s="1">
        <f>MONTH(Tabla14[[#This Row],[Fecha de rev]])</f>
        <v>1</v>
      </c>
      <c r="Q402" s="1">
        <f>YEAR(Tabla14[[#This Row],[Fecha de rev]])</f>
        <v>1900</v>
      </c>
      <c r="AC402" s="1"/>
    </row>
    <row r="403" spans="1:31"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2"/>
        <v>Ver en Google Maps</v>
      </c>
      <c r="M403" s="15">
        <v>1</v>
      </c>
      <c r="N403" s="7">
        <v>45939</v>
      </c>
      <c r="O403" s="1">
        <f>DAY(Tabla14[[#This Row],[Fecha de rev]])</f>
        <v>9</v>
      </c>
      <c r="P403" s="1">
        <f>MONTH(Tabla14[[#This Row],[Fecha de rev]])</f>
        <v>10</v>
      </c>
      <c r="Q403" s="1">
        <f>YEAR(Tabla14[[#This Row],[Fecha de rev]])</f>
        <v>2025</v>
      </c>
      <c r="R403" s="1">
        <v>1</v>
      </c>
      <c r="S403" s="1" t="s">
        <v>138</v>
      </c>
      <c r="T403" s="1" t="s">
        <v>138</v>
      </c>
      <c r="U403" s="1" t="s">
        <v>138</v>
      </c>
      <c r="V403" s="1" t="s">
        <v>138</v>
      </c>
      <c r="W403" s="1" t="s">
        <v>138</v>
      </c>
      <c r="X403" s="1" t="s">
        <v>138</v>
      </c>
      <c r="Y403" s="1" t="s">
        <v>138</v>
      </c>
      <c r="Z403" s="1" t="s">
        <v>138</v>
      </c>
      <c r="AA403" s="1">
        <v>57.26</v>
      </c>
      <c r="AB403" s="1">
        <v>31.16</v>
      </c>
      <c r="AC403" s="2" t="s">
        <v>968</v>
      </c>
      <c r="AD403" s="2" t="s">
        <v>957</v>
      </c>
      <c r="AE403" s="1">
        <f t="shared" si="13"/>
        <v>8</v>
      </c>
    </row>
    <row r="404" spans="1:31"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2"/>
        <v>Ver en Google Maps</v>
      </c>
      <c r="M404" s="15">
        <v>1</v>
      </c>
      <c r="N404" s="7">
        <v>45931</v>
      </c>
      <c r="O404" s="1">
        <f>DAY(Tabla14[[#This Row],[Fecha de rev]])</f>
        <v>1</v>
      </c>
      <c r="P404" s="1">
        <f>MONTH(Tabla14[[#This Row],[Fecha de rev]])</f>
        <v>10</v>
      </c>
      <c r="Q404" s="1">
        <f>YEAR(Tabla14[[#This Row],[Fecha de rev]])</f>
        <v>2025</v>
      </c>
      <c r="R404" s="1">
        <v>1</v>
      </c>
      <c r="S404" s="1" t="s">
        <v>138</v>
      </c>
      <c r="T404" s="1" t="s">
        <v>138</v>
      </c>
      <c r="U404" s="1" t="s">
        <v>138</v>
      </c>
      <c r="V404" s="1" t="s">
        <v>138</v>
      </c>
      <c r="W404" s="1" t="s">
        <v>138</v>
      </c>
      <c r="X404" s="1" t="s">
        <v>138</v>
      </c>
      <c r="Y404" s="1" t="s">
        <v>138</v>
      </c>
      <c r="Z404" s="1" t="s">
        <v>934</v>
      </c>
      <c r="AA404" s="1">
        <v>12.68</v>
      </c>
      <c r="AB404" s="1">
        <v>17.690000000000001</v>
      </c>
      <c r="AC404" s="2" t="s">
        <v>960</v>
      </c>
      <c r="AD404" s="2" t="s">
        <v>957</v>
      </c>
      <c r="AE404" s="1">
        <f t="shared" si="13"/>
        <v>7</v>
      </c>
    </row>
    <row r="405" spans="1:31"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2"/>
        <v>Ver en Google Maps</v>
      </c>
      <c r="M405" s="15">
        <v>1</v>
      </c>
      <c r="O405" s="1">
        <f>DAY(Tabla14[[#This Row],[Fecha de rev]])</f>
        <v>0</v>
      </c>
      <c r="P405" s="1">
        <f>MONTH(Tabla14[[#This Row],[Fecha de rev]])</f>
        <v>1</v>
      </c>
      <c r="Q405" s="1">
        <f>YEAR(Tabla14[[#This Row],[Fecha de rev]])</f>
        <v>1900</v>
      </c>
      <c r="AC405" s="1"/>
    </row>
    <row r="406" spans="1:31"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2"/>
        <v>Ver en Google Maps</v>
      </c>
      <c r="M406" s="15">
        <v>1</v>
      </c>
      <c r="N406" s="7">
        <v>45931</v>
      </c>
      <c r="O406" s="1">
        <f>DAY(Tabla14[[#This Row],[Fecha de rev]])</f>
        <v>1</v>
      </c>
      <c r="P406" s="1">
        <f>MONTH(Tabla14[[#This Row],[Fecha de rev]])</f>
        <v>10</v>
      </c>
      <c r="Q406" s="1">
        <f>YEAR(Tabla14[[#This Row],[Fecha de rev]])</f>
        <v>2025</v>
      </c>
      <c r="R406" s="1">
        <v>1</v>
      </c>
      <c r="S406" s="1" t="s">
        <v>138</v>
      </c>
      <c r="T406" s="1" t="s">
        <v>138</v>
      </c>
      <c r="U406" s="1" t="s">
        <v>138</v>
      </c>
      <c r="V406" s="1" t="s">
        <v>138</v>
      </c>
      <c r="W406" s="1" t="s">
        <v>138</v>
      </c>
      <c r="X406" s="1" t="s">
        <v>138</v>
      </c>
      <c r="Y406" s="1" t="s">
        <v>138</v>
      </c>
      <c r="Z406" s="1" t="s">
        <v>138</v>
      </c>
      <c r="AA406" s="1">
        <v>51.82</v>
      </c>
      <c r="AB406" s="1">
        <v>17.55</v>
      </c>
      <c r="AC406" s="2" t="s">
        <v>968</v>
      </c>
      <c r="AD406" s="2" t="s">
        <v>957</v>
      </c>
      <c r="AE406" s="1">
        <f t="shared" si="13"/>
        <v>8</v>
      </c>
    </row>
    <row r="407" spans="1:31"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2"/>
        <v>Ver en Google Maps</v>
      </c>
      <c r="M407" s="15">
        <v>1</v>
      </c>
      <c r="N407" s="7">
        <v>45936</v>
      </c>
      <c r="O407" s="1">
        <f>DAY(Tabla14[[#This Row],[Fecha de rev]])</f>
        <v>6</v>
      </c>
      <c r="P407" s="1">
        <f>MONTH(Tabla14[[#This Row],[Fecha de rev]])</f>
        <v>10</v>
      </c>
      <c r="Q407" s="1">
        <f>YEAR(Tabla14[[#This Row],[Fecha de rev]])</f>
        <v>2025</v>
      </c>
      <c r="R407" s="1">
        <v>1</v>
      </c>
      <c r="S407" s="1" t="s">
        <v>138</v>
      </c>
      <c r="T407" s="1" t="s">
        <v>138</v>
      </c>
      <c r="U407" s="1" t="s">
        <v>138</v>
      </c>
      <c r="V407" s="1" t="s">
        <v>138</v>
      </c>
      <c r="W407" s="1" t="s">
        <v>138</v>
      </c>
      <c r="X407" s="1" t="s">
        <v>138</v>
      </c>
      <c r="Y407" s="1" t="s">
        <v>138</v>
      </c>
      <c r="Z407" s="1" t="s">
        <v>138</v>
      </c>
      <c r="AA407" s="1">
        <v>20.88</v>
      </c>
      <c r="AB407" s="1">
        <v>27.63</v>
      </c>
      <c r="AC407" s="2" t="s">
        <v>968</v>
      </c>
      <c r="AD407" s="2" t="s">
        <v>957</v>
      </c>
      <c r="AE407" s="1">
        <f t="shared" si="13"/>
        <v>8</v>
      </c>
    </row>
    <row r="408" spans="1:31"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2"/>
        <v>Ver en Google Maps</v>
      </c>
      <c r="M408" s="15">
        <v>1</v>
      </c>
      <c r="O408" s="1">
        <f>DAY(Tabla14[[#This Row],[Fecha de rev]])</f>
        <v>0</v>
      </c>
      <c r="P408" s="1">
        <f>MONTH(Tabla14[[#This Row],[Fecha de rev]])</f>
        <v>1</v>
      </c>
      <c r="Q408" s="1">
        <f>YEAR(Tabla14[[#This Row],[Fecha de rev]])</f>
        <v>1900</v>
      </c>
      <c r="AC408" s="1"/>
    </row>
    <row r="409" spans="1:31"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2"/>
        <v>Ver en Google Maps</v>
      </c>
      <c r="M409" s="15">
        <v>1</v>
      </c>
      <c r="O409" s="1">
        <f>DAY(Tabla14[[#This Row],[Fecha de rev]])</f>
        <v>0</v>
      </c>
      <c r="P409" s="1">
        <f>MONTH(Tabla14[[#This Row],[Fecha de rev]])</f>
        <v>1</v>
      </c>
      <c r="Q409" s="1">
        <f>YEAR(Tabla14[[#This Row],[Fecha de rev]])</f>
        <v>1900</v>
      </c>
      <c r="AC409" s="1"/>
    </row>
    <row r="410" spans="1:31"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2"/>
        <v>Ver en Google Maps</v>
      </c>
      <c r="M410" s="15">
        <v>1</v>
      </c>
      <c r="O410" s="1">
        <f>DAY(Tabla14[[#This Row],[Fecha de rev]])</f>
        <v>0</v>
      </c>
      <c r="P410" s="1">
        <f>MONTH(Tabla14[[#This Row],[Fecha de rev]])</f>
        <v>1</v>
      </c>
      <c r="Q410" s="1">
        <f>YEAR(Tabla14[[#This Row],[Fecha de rev]])</f>
        <v>1900</v>
      </c>
      <c r="AC410" s="1"/>
    </row>
    <row r="411" spans="1:31"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2"/>
        <v>Ver en Google Maps</v>
      </c>
      <c r="M411" s="15">
        <v>1</v>
      </c>
      <c r="O411" s="1">
        <f>DAY(Tabla14[[#This Row],[Fecha de rev]])</f>
        <v>0</v>
      </c>
      <c r="P411" s="1">
        <f>MONTH(Tabla14[[#This Row],[Fecha de rev]])</f>
        <v>1</v>
      </c>
      <c r="Q411" s="1">
        <f>YEAR(Tabla14[[#This Row],[Fecha de rev]])</f>
        <v>1900</v>
      </c>
      <c r="AC411" s="1"/>
    </row>
    <row r="412" spans="1:31" x14ac:dyDescent="0.2">
      <c r="A412" s="14" t="s">
        <v>3106</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4">HYPERLINK("https://www.google.com/maps?q=" &amp; I412 &amp; "," &amp; J412, "Ver en Google Maps")</f>
        <v>Ver en Google Maps</v>
      </c>
      <c r="M412" s="15">
        <v>3</v>
      </c>
      <c r="N412" s="7">
        <v>45931</v>
      </c>
      <c r="O412" s="142">
        <f>DAY(Tabla14[[#This Row],[Fecha de rev]])</f>
        <v>1</v>
      </c>
      <c r="P412" s="142">
        <f>MONTH(Tabla14[[#This Row],[Fecha de rev]])</f>
        <v>10</v>
      </c>
      <c r="Q412" s="142">
        <f>YEAR(Tabla14[[#This Row],[Fecha de rev]])</f>
        <v>2025</v>
      </c>
      <c r="R412" s="1">
        <v>1</v>
      </c>
      <c r="S412" s="1" t="s">
        <v>138</v>
      </c>
      <c r="T412" s="1" t="s">
        <v>138</v>
      </c>
      <c r="U412" s="1" t="s">
        <v>138</v>
      </c>
      <c r="V412" s="1" t="s">
        <v>138</v>
      </c>
      <c r="W412" s="1" t="s">
        <v>138</v>
      </c>
      <c r="X412" s="1" t="s">
        <v>138</v>
      </c>
      <c r="Y412" s="1" t="s">
        <v>138</v>
      </c>
      <c r="Z412" s="1" t="s">
        <v>138</v>
      </c>
      <c r="AA412" s="1">
        <v>110</v>
      </c>
      <c r="AB412" s="1">
        <v>92.7</v>
      </c>
      <c r="AC412" s="2" t="s">
        <v>968</v>
      </c>
      <c r="AD412" s="2" t="s">
        <v>957</v>
      </c>
      <c r="AE412" s="1">
        <f>COUNTIF(S412:Z412, "si")</f>
        <v>8</v>
      </c>
    </row>
    <row r="413" spans="1:31" x14ac:dyDescent="0.2">
      <c r="A413" s="14" t="s">
        <v>3107</v>
      </c>
      <c r="B413" s="3" t="s">
        <v>956</v>
      </c>
      <c r="C413" s="27" t="s">
        <v>11</v>
      </c>
      <c r="D413" s="27" t="s">
        <v>404</v>
      </c>
      <c r="E413" s="4" t="s">
        <v>385</v>
      </c>
      <c r="F413" s="4" t="s">
        <v>897</v>
      </c>
      <c r="G413" s="4" t="s">
        <v>1159</v>
      </c>
      <c r="H413" s="3" t="s">
        <v>8</v>
      </c>
      <c r="I413" s="27">
        <v>21.143360000000001</v>
      </c>
      <c r="J413" s="27">
        <v>-101.64295</v>
      </c>
      <c r="K413" s="3" t="s">
        <v>139</v>
      </c>
      <c r="L413" s="5" t="str">
        <f t="shared" si="14"/>
        <v>Ver en Google Maps</v>
      </c>
      <c r="M413" s="15">
        <v>3</v>
      </c>
      <c r="N413" s="7">
        <v>45931</v>
      </c>
      <c r="O413" s="142">
        <f>DAY(Tabla14[[#This Row],[Fecha de rev]])</f>
        <v>1</v>
      </c>
      <c r="P413" s="142">
        <f>MONTH(Tabla14[[#This Row],[Fecha de rev]])</f>
        <v>10</v>
      </c>
      <c r="Q413" s="142">
        <f>YEAR(Tabla14[[#This Row],[Fecha de rev]])</f>
        <v>2025</v>
      </c>
      <c r="R413" s="1">
        <v>1</v>
      </c>
      <c r="S413" s="1" t="s">
        <v>138</v>
      </c>
      <c r="T413" s="1" t="s">
        <v>138</v>
      </c>
      <c r="U413" s="1" t="s">
        <v>138</v>
      </c>
      <c r="V413" s="1" t="s">
        <v>138</v>
      </c>
      <c r="W413" s="1" t="s">
        <v>138</v>
      </c>
      <c r="X413" s="1" t="s">
        <v>138</v>
      </c>
      <c r="Y413" s="1" t="s">
        <v>138</v>
      </c>
      <c r="Z413" s="1" t="s">
        <v>138</v>
      </c>
      <c r="AA413" s="1">
        <v>48.5</v>
      </c>
      <c r="AB413" s="1">
        <v>34</v>
      </c>
      <c r="AC413" s="2" t="s">
        <v>968</v>
      </c>
      <c r="AD413" s="2" t="s">
        <v>957</v>
      </c>
      <c r="AE413" s="1">
        <f>COUNTIF(S413:Z413, "si")</f>
        <v>8</v>
      </c>
    </row>
    <row r="414" spans="1:31" x14ac:dyDescent="0.2">
      <c r="A414" s="14" t="s">
        <v>3108</v>
      </c>
      <c r="B414" s="3" t="s">
        <v>956</v>
      </c>
      <c r="C414" s="27" t="s">
        <v>11</v>
      </c>
      <c r="D414" s="27" t="s">
        <v>404</v>
      </c>
      <c r="E414" s="4" t="s">
        <v>385</v>
      </c>
      <c r="F414" s="4" t="s">
        <v>897</v>
      </c>
      <c r="G414" s="4" t="s">
        <v>1159</v>
      </c>
      <c r="H414" s="3" t="s">
        <v>8</v>
      </c>
      <c r="I414" s="27">
        <v>21.143360000000001</v>
      </c>
      <c r="J414" s="27">
        <v>-101.64295</v>
      </c>
      <c r="K414" s="3" t="s">
        <v>139</v>
      </c>
      <c r="L414" s="5" t="str">
        <f t="shared" si="12"/>
        <v>Ver en Google Maps</v>
      </c>
      <c r="M414" s="15">
        <v>3</v>
      </c>
      <c r="N414" s="7">
        <v>45931</v>
      </c>
      <c r="O414" s="1">
        <f>DAY(Tabla14[[#This Row],[Fecha de rev]])</f>
        <v>1</v>
      </c>
      <c r="P414" s="1">
        <f>MONTH(Tabla14[[#This Row],[Fecha de rev]])</f>
        <v>10</v>
      </c>
      <c r="Q414" s="1">
        <f>YEAR(Tabla14[[#This Row],[Fecha de rev]])</f>
        <v>2025</v>
      </c>
      <c r="R414" s="1">
        <v>1</v>
      </c>
      <c r="S414" s="1" t="s">
        <v>138</v>
      </c>
      <c r="T414" s="1" t="s">
        <v>138</v>
      </c>
      <c r="U414" s="1" t="s">
        <v>138</v>
      </c>
      <c r="V414" s="1" t="s">
        <v>138</v>
      </c>
      <c r="W414" s="1" t="s">
        <v>138</v>
      </c>
      <c r="X414" s="1" t="s">
        <v>138</v>
      </c>
      <c r="Y414" s="1" t="s">
        <v>138</v>
      </c>
      <c r="Z414" s="1" t="s">
        <v>138</v>
      </c>
      <c r="AA414" s="1">
        <v>15.7</v>
      </c>
      <c r="AB414" s="1">
        <v>7.54</v>
      </c>
      <c r="AC414" s="2" t="s">
        <v>968</v>
      </c>
      <c r="AD414" s="2" t="s">
        <v>957</v>
      </c>
      <c r="AE414" s="1">
        <f t="shared" si="13"/>
        <v>8</v>
      </c>
    </row>
    <row r="415" spans="1:31"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2"/>
        <v>Ver en Google Maps</v>
      </c>
      <c r="M415" s="15">
        <v>2</v>
      </c>
      <c r="N415" s="7">
        <v>45932</v>
      </c>
      <c r="O415" s="1">
        <f>DAY(Tabla14[[#This Row],[Fecha de rev]])</f>
        <v>2</v>
      </c>
      <c r="P415" s="1">
        <f>MONTH(Tabla14[[#This Row],[Fecha de rev]])</f>
        <v>10</v>
      </c>
      <c r="Q415" s="1">
        <f>YEAR(Tabla14[[#This Row],[Fecha de rev]])</f>
        <v>2025</v>
      </c>
      <c r="R415" s="1">
        <v>1</v>
      </c>
      <c r="S415" s="1" t="s">
        <v>138</v>
      </c>
      <c r="T415" s="1" t="s">
        <v>138</v>
      </c>
      <c r="U415" s="1" t="s">
        <v>138</v>
      </c>
      <c r="V415" s="1" t="s">
        <v>138</v>
      </c>
      <c r="W415" s="1" t="s">
        <v>138</v>
      </c>
      <c r="X415" s="1" t="s">
        <v>138</v>
      </c>
      <c r="Y415" s="1" t="s">
        <v>934</v>
      </c>
      <c r="Z415" s="1" t="s">
        <v>138</v>
      </c>
      <c r="AA415" s="1">
        <v>34.24</v>
      </c>
      <c r="AB415" s="1">
        <v>24.87</v>
      </c>
      <c r="AC415" s="2" t="s">
        <v>962</v>
      </c>
      <c r="AD415" s="2" t="s">
        <v>957</v>
      </c>
      <c r="AE415" s="1">
        <f t="shared" si="13"/>
        <v>7</v>
      </c>
    </row>
    <row r="416" spans="1:31"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2"/>
        <v>Ver en Google Maps</v>
      </c>
      <c r="M416" s="15">
        <v>2</v>
      </c>
      <c r="O416" s="1">
        <f>DAY(Tabla14[[#This Row],[Fecha de rev]])</f>
        <v>0</v>
      </c>
      <c r="P416" s="1">
        <f>MONTH(Tabla14[[#This Row],[Fecha de rev]])</f>
        <v>1</v>
      </c>
      <c r="Q416" s="1">
        <f>YEAR(Tabla14[[#This Row],[Fecha de rev]])</f>
        <v>1900</v>
      </c>
      <c r="AC416" s="1"/>
    </row>
    <row r="417" spans="1:31"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2"/>
        <v>Ver en Google Maps</v>
      </c>
      <c r="M417" s="15">
        <v>2</v>
      </c>
      <c r="N417" s="7">
        <v>45936</v>
      </c>
      <c r="O417" s="1">
        <f>DAY(Tabla14[[#This Row],[Fecha de rev]])</f>
        <v>6</v>
      </c>
      <c r="P417" s="1">
        <f>MONTH(Tabla14[[#This Row],[Fecha de rev]])</f>
        <v>10</v>
      </c>
      <c r="Q417" s="1">
        <f>YEAR(Tabla14[[#This Row],[Fecha de rev]])</f>
        <v>2025</v>
      </c>
      <c r="R417" s="1">
        <v>1</v>
      </c>
      <c r="S417" s="1" t="s">
        <v>138</v>
      </c>
      <c r="T417" s="1" t="s">
        <v>138</v>
      </c>
      <c r="U417" s="1" t="s">
        <v>138</v>
      </c>
      <c r="V417" s="1" t="s">
        <v>138</v>
      </c>
      <c r="W417" s="1" t="s">
        <v>138</v>
      </c>
      <c r="X417" s="1" t="s">
        <v>138</v>
      </c>
      <c r="Y417" s="1" t="s">
        <v>138</v>
      </c>
      <c r="Z417" s="1" t="s">
        <v>934</v>
      </c>
      <c r="AA417" s="1">
        <v>8.92</v>
      </c>
      <c r="AB417" s="1">
        <v>27.02</v>
      </c>
      <c r="AC417" s="2" t="s">
        <v>960</v>
      </c>
      <c r="AD417" s="2" t="s">
        <v>957</v>
      </c>
      <c r="AE417" s="1">
        <f t="shared" si="13"/>
        <v>7</v>
      </c>
    </row>
    <row r="418" spans="1:31"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2"/>
        <v>Ver en Google Maps</v>
      </c>
      <c r="M418" s="15">
        <v>2</v>
      </c>
      <c r="O418" s="1">
        <f>DAY(Tabla14[[#This Row],[Fecha de rev]])</f>
        <v>0</v>
      </c>
      <c r="P418" s="1">
        <f>MONTH(Tabla14[[#This Row],[Fecha de rev]])</f>
        <v>1</v>
      </c>
      <c r="Q418" s="1">
        <f>YEAR(Tabla14[[#This Row],[Fecha de rev]])</f>
        <v>1900</v>
      </c>
      <c r="AC418" s="1"/>
    </row>
    <row r="419" spans="1:31"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2"/>
        <v>Ver en Google Maps</v>
      </c>
      <c r="M419" s="15">
        <v>2</v>
      </c>
      <c r="N419" s="7">
        <v>45934</v>
      </c>
      <c r="O419" s="1">
        <f>DAY(Tabla14[[#This Row],[Fecha de rev]])</f>
        <v>4</v>
      </c>
      <c r="P419" s="1">
        <f>MONTH(Tabla14[[#This Row],[Fecha de rev]])</f>
        <v>10</v>
      </c>
      <c r="Q419" s="1">
        <f>YEAR(Tabla14[[#This Row],[Fecha de rev]])</f>
        <v>2025</v>
      </c>
      <c r="R419" s="1">
        <v>1</v>
      </c>
      <c r="S419" s="1" t="s">
        <v>138</v>
      </c>
      <c r="T419" s="1" t="s">
        <v>138</v>
      </c>
      <c r="U419" s="1" t="s">
        <v>138</v>
      </c>
      <c r="V419" s="1" t="s">
        <v>138</v>
      </c>
      <c r="W419" s="1" t="s">
        <v>138</v>
      </c>
      <c r="X419" s="1" t="s">
        <v>138</v>
      </c>
      <c r="Y419" s="1" t="s">
        <v>138</v>
      </c>
      <c r="Z419" s="1" t="s">
        <v>138</v>
      </c>
      <c r="AA419" s="1">
        <v>23.98</v>
      </c>
      <c r="AB419" s="1">
        <v>33.26</v>
      </c>
      <c r="AC419" s="2" t="s">
        <v>968</v>
      </c>
      <c r="AD419" s="2" t="s">
        <v>957</v>
      </c>
      <c r="AE419" s="1">
        <f t="shared" si="13"/>
        <v>8</v>
      </c>
    </row>
    <row r="420" spans="1:31"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2"/>
        <v>Ver en Google Maps</v>
      </c>
      <c r="M420" s="15">
        <v>2</v>
      </c>
      <c r="N420" s="7">
        <v>45931</v>
      </c>
      <c r="O420" s="1">
        <f>DAY(Tabla14[[#This Row],[Fecha de rev]])</f>
        <v>1</v>
      </c>
      <c r="P420" s="1">
        <f>MONTH(Tabla14[[#This Row],[Fecha de rev]])</f>
        <v>10</v>
      </c>
      <c r="Q420" s="1">
        <f>YEAR(Tabla14[[#This Row],[Fecha de rev]])</f>
        <v>2025</v>
      </c>
      <c r="R420" s="1">
        <v>1</v>
      </c>
      <c r="S420" s="1" t="s">
        <v>138</v>
      </c>
      <c r="T420" s="1" t="s">
        <v>138</v>
      </c>
      <c r="U420" s="1" t="s">
        <v>138</v>
      </c>
      <c r="V420" s="1" t="s">
        <v>138</v>
      </c>
      <c r="W420" s="1" t="s">
        <v>138</v>
      </c>
      <c r="X420" s="1" t="s">
        <v>138</v>
      </c>
      <c r="Y420" s="1" t="s">
        <v>138</v>
      </c>
      <c r="Z420" s="1" t="s">
        <v>138</v>
      </c>
      <c r="AA420" s="1">
        <v>19.72</v>
      </c>
      <c r="AB420" s="1">
        <v>15.73</v>
      </c>
      <c r="AC420" s="2" t="s">
        <v>968</v>
      </c>
      <c r="AD420" s="2" t="s">
        <v>957</v>
      </c>
      <c r="AE420" s="1">
        <f t="shared" si="13"/>
        <v>8</v>
      </c>
    </row>
    <row r="421" spans="1:31"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2"/>
        <v>Ver en Google Maps</v>
      </c>
      <c r="M421" s="15">
        <v>2</v>
      </c>
      <c r="O421" s="1">
        <f>DAY(Tabla14[[#This Row],[Fecha de rev]])</f>
        <v>0</v>
      </c>
      <c r="P421" s="1">
        <f>MONTH(Tabla14[[#This Row],[Fecha de rev]])</f>
        <v>1</v>
      </c>
      <c r="Q421" s="1">
        <f>YEAR(Tabla14[[#This Row],[Fecha de rev]])</f>
        <v>1900</v>
      </c>
      <c r="AC421" s="1"/>
    </row>
    <row r="422" spans="1:31"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2"/>
        <v>Ver en Google Maps</v>
      </c>
      <c r="M422" s="15">
        <v>2</v>
      </c>
      <c r="N422" s="7">
        <v>45930</v>
      </c>
      <c r="O422" s="1">
        <f>DAY(Tabla14[[#This Row],[Fecha de rev]])</f>
        <v>30</v>
      </c>
      <c r="P422" s="1">
        <f>MONTH(Tabla14[[#This Row],[Fecha de rev]])</f>
        <v>9</v>
      </c>
      <c r="Q422" s="1">
        <f>YEAR(Tabla14[[#This Row],[Fecha de rev]])</f>
        <v>2025</v>
      </c>
      <c r="R422" s="1">
        <v>1</v>
      </c>
      <c r="S422" s="1" t="s">
        <v>138</v>
      </c>
      <c r="T422" s="1" t="s">
        <v>138</v>
      </c>
      <c r="U422" s="1" t="s">
        <v>138</v>
      </c>
      <c r="V422" s="1" t="s">
        <v>138</v>
      </c>
      <c r="W422" s="1" t="s">
        <v>138</v>
      </c>
      <c r="X422" s="1" t="s">
        <v>138</v>
      </c>
      <c r="Y422" s="1" t="s">
        <v>138</v>
      </c>
      <c r="Z422" s="1" t="s">
        <v>934</v>
      </c>
      <c r="AA422" s="1">
        <v>11.5</v>
      </c>
      <c r="AB422" s="1">
        <v>6.11</v>
      </c>
      <c r="AC422" s="2" t="s">
        <v>960</v>
      </c>
      <c r="AD422" s="2" t="s">
        <v>957</v>
      </c>
      <c r="AE422" s="1">
        <f t="shared" si="13"/>
        <v>7</v>
      </c>
    </row>
    <row r="423" spans="1:31"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2"/>
        <v>Ver en Google Maps</v>
      </c>
      <c r="M423" s="15">
        <v>2</v>
      </c>
      <c r="O423" s="1">
        <f>DAY(Tabla14[[#This Row],[Fecha de rev]])</f>
        <v>0</v>
      </c>
      <c r="P423" s="1">
        <f>MONTH(Tabla14[[#This Row],[Fecha de rev]])</f>
        <v>1</v>
      </c>
      <c r="Q423" s="1">
        <f>YEAR(Tabla14[[#This Row],[Fecha de rev]])</f>
        <v>1900</v>
      </c>
      <c r="AC423" s="1"/>
    </row>
    <row r="424" spans="1:31"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2"/>
        <v>Ver en Google Maps</v>
      </c>
      <c r="M424" s="15">
        <v>2</v>
      </c>
      <c r="O424" s="1">
        <f>DAY(Tabla14[[#This Row],[Fecha de rev]])</f>
        <v>0</v>
      </c>
      <c r="P424" s="1">
        <f>MONTH(Tabla14[[#This Row],[Fecha de rev]])</f>
        <v>1</v>
      </c>
      <c r="Q424" s="1">
        <f>YEAR(Tabla14[[#This Row],[Fecha de rev]])</f>
        <v>1900</v>
      </c>
      <c r="AC424" s="1"/>
    </row>
    <row r="425" spans="1:31"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2"/>
        <v>Ver en Google Maps</v>
      </c>
      <c r="M425" s="15">
        <v>1</v>
      </c>
      <c r="O425" s="1">
        <f>DAY(Tabla14[[#This Row],[Fecha de rev]])</f>
        <v>0</v>
      </c>
      <c r="P425" s="1">
        <f>MONTH(Tabla14[[#This Row],[Fecha de rev]])</f>
        <v>1</v>
      </c>
      <c r="Q425" s="1">
        <f>YEAR(Tabla14[[#This Row],[Fecha de rev]])</f>
        <v>1900</v>
      </c>
      <c r="AC425" s="1"/>
    </row>
    <row r="426" spans="1:31"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2"/>
        <v>Ver en Google Maps</v>
      </c>
      <c r="M426" s="15">
        <v>1</v>
      </c>
      <c r="O426" s="1">
        <f>DAY(Tabla14[[#This Row],[Fecha de rev]])</f>
        <v>0</v>
      </c>
      <c r="P426" s="1">
        <f>MONTH(Tabla14[[#This Row],[Fecha de rev]])</f>
        <v>1</v>
      </c>
      <c r="Q426" s="1">
        <f>YEAR(Tabla14[[#This Row],[Fecha de rev]])</f>
        <v>1900</v>
      </c>
      <c r="AC426" s="1"/>
    </row>
    <row r="427" spans="1:31"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2"/>
        <v>Ver en Google Maps</v>
      </c>
      <c r="M427" s="15">
        <v>1</v>
      </c>
      <c r="O427" s="1">
        <f>DAY(Tabla14[[#This Row],[Fecha de rev]])</f>
        <v>0</v>
      </c>
      <c r="P427" s="1">
        <f>MONTH(Tabla14[[#This Row],[Fecha de rev]])</f>
        <v>1</v>
      </c>
      <c r="Q427" s="1">
        <f>YEAR(Tabla14[[#This Row],[Fecha de rev]])</f>
        <v>1900</v>
      </c>
      <c r="AC427" s="1"/>
    </row>
    <row r="428" spans="1:31"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2"/>
        <v>Ver en Google Maps</v>
      </c>
      <c r="M428" s="15">
        <v>2</v>
      </c>
      <c r="N428" s="7">
        <v>45930</v>
      </c>
      <c r="O428" s="1">
        <f>DAY(Tabla14[[#This Row],[Fecha de rev]])</f>
        <v>30</v>
      </c>
      <c r="P428" s="1">
        <f>MONTH(Tabla14[[#This Row],[Fecha de rev]])</f>
        <v>9</v>
      </c>
      <c r="Q428" s="1">
        <f>YEAR(Tabla14[[#This Row],[Fecha de rev]])</f>
        <v>2025</v>
      </c>
      <c r="R428" s="1">
        <v>1</v>
      </c>
      <c r="S428" s="1" t="s">
        <v>138</v>
      </c>
      <c r="T428" s="1" t="s">
        <v>138</v>
      </c>
      <c r="U428" s="1" t="s">
        <v>138</v>
      </c>
      <c r="V428" s="1" t="s">
        <v>138</v>
      </c>
      <c r="W428" s="1" t="s">
        <v>138</v>
      </c>
      <c r="X428" s="1" t="s">
        <v>138</v>
      </c>
      <c r="Y428" s="1" t="s">
        <v>138</v>
      </c>
      <c r="Z428" s="1" t="s">
        <v>934</v>
      </c>
      <c r="AA428" s="1">
        <v>7.36</v>
      </c>
      <c r="AB428" s="1">
        <v>8.48</v>
      </c>
      <c r="AC428" s="2" t="s">
        <v>960</v>
      </c>
      <c r="AD428" s="2" t="s">
        <v>957</v>
      </c>
      <c r="AE428" s="1">
        <f t="shared" si="13"/>
        <v>7</v>
      </c>
    </row>
    <row r="429" spans="1:31"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2"/>
        <v>Ver en Google Maps</v>
      </c>
      <c r="M429" s="15">
        <v>1</v>
      </c>
      <c r="O429" s="1">
        <f>DAY(Tabla14[[#This Row],[Fecha de rev]])</f>
        <v>0</v>
      </c>
      <c r="P429" s="1">
        <f>MONTH(Tabla14[[#This Row],[Fecha de rev]])</f>
        <v>1</v>
      </c>
      <c r="Q429" s="1">
        <f>YEAR(Tabla14[[#This Row],[Fecha de rev]])</f>
        <v>1900</v>
      </c>
      <c r="AC429" s="1"/>
    </row>
    <row r="430" spans="1:31"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2"/>
        <v>Ver en Google Maps</v>
      </c>
      <c r="M430" s="15">
        <v>2</v>
      </c>
      <c r="N430" s="7">
        <v>45930</v>
      </c>
      <c r="O430" s="1">
        <f>DAY(Tabla14[[#This Row],[Fecha de rev]])</f>
        <v>30</v>
      </c>
      <c r="P430" s="1">
        <f>MONTH(Tabla14[[#This Row],[Fecha de rev]])</f>
        <v>9</v>
      </c>
      <c r="Q430" s="1">
        <f>YEAR(Tabla14[[#This Row],[Fecha de rev]])</f>
        <v>2025</v>
      </c>
      <c r="R430" s="1">
        <v>1</v>
      </c>
      <c r="S430" s="1" t="s">
        <v>934</v>
      </c>
      <c r="T430" s="1" t="s">
        <v>934</v>
      </c>
      <c r="U430" s="1" t="s">
        <v>934</v>
      </c>
      <c r="V430" s="1" t="s">
        <v>934</v>
      </c>
      <c r="W430" s="1" t="s">
        <v>934</v>
      </c>
      <c r="X430" s="1" t="s">
        <v>934</v>
      </c>
      <c r="Y430" s="1" t="s">
        <v>934</v>
      </c>
      <c r="Z430" s="1" t="s">
        <v>934</v>
      </c>
      <c r="AA430" s="1">
        <v>0</v>
      </c>
      <c r="AB430" s="1">
        <v>0</v>
      </c>
      <c r="AC430" s="2" t="s">
        <v>967</v>
      </c>
      <c r="AD430" s="2" t="s">
        <v>957</v>
      </c>
      <c r="AE430" s="1">
        <f t="shared" si="13"/>
        <v>0</v>
      </c>
    </row>
    <row r="431" spans="1:31"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2"/>
        <v>Ver en Google Maps</v>
      </c>
      <c r="M431" s="15">
        <v>2</v>
      </c>
      <c r="O431" s="1">
        <f>DAY(Tabla14[[#This Row],[Fecha de rev]])</f>
        <v>0</v>
      </c>
      <c r="P431" s="1">
        <f>MONTH(Tabla14[[#This Row],[Fecha de rev]])</f>
        <v>1</v>
      </c>
      <c r="Q431" s="1">
        <f>YEAR(Tabla14[[#This Row],[Fecha de rev]])</f>
        <v>1900</v>
      </c>
      <c r="AC431" s="1"/>
    </row>
    <row r="432" spans="1:31"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2"/>
        <v>Ver en Google Maps</v>
      </c>
      <c r="M432" s="15">
        <v>2</v>
      </c>
      <c r="O432" s="1">
        <f>DAY(Tabla14[[#This Row],[Fecha de rev]])</f>
        <v>0</v>
      </c>
      <c r="P432" s="1">
        <f>MONTH(Tabla14[[#This Row],[Fecha de rev]])</f>
        <v>1</v>
      </c>
      <c r="Q432" s="1">
        <f>YEAR(Tabla14[[#This Row],[Fecha de rev]])</f>
        <v>1900</v>
      </c>
      <c r="AC432" s="1"/>
    </row>
    <row r="433" spans="1:31"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2"/>
        <v>Ver en Google Maps</v>
      </c>
      <c r="M433" s="15">
        <v>2</v>
      </c>
      <c r="N433" s="7">
        <v>45932</v>
      </c>
      <c r="O433" s="1">
        <f>DAY(Tabla14[[#This Row],[Fecha de rev]])</f>
        <v>2</v>
      </c>
      <c r="P433" s="1">
        <f>MONTH(Tabla14[[#This Row],[Fecha de rev]])</f>
        <v>10</v>
      </c>
      <c r="Q433" s="1">
        <f>YEAR(Tabla14[[#This Row],[Fecha de rev]])</f>
        <v>2025</v>
      </c>
      <c r="R433" s="1">
        <v>1</v>
      </c>
      <c r="S433" s="1" t="s">
        <v>138</v>
      </c>
      <c r="T433" s="1" t="s">
        <v>138</v>
      </c>
      <c r="U433" s="1" t="s">
        <v>138</v>
      </c>
      <c r="V433" s="1" t="s">
        <v>138</v>
      </c>
      <c r="W433" s="1" t="s">
        <v>138</v>
      </c>
      <c r="X433" s="1" t="s">
        <v>138</v>
      </c>
      <c r="Y433" s="1" t="s">
        <v>934</v>
      </c>
      <c r="Z433" s="1" t="s">
        <v>138</v>
      </c>
      <c r="AA433" s="1">
        <v>33.11</v>
      </c>
      <c r="AB433" s="1">
        <v>32.380000000000003</v>
      </c>
      <c r="AC433" s="2" t="s">
        <v>961</v>
      </c>
      <c r="AD433" s="2" t="s">
        <v>957</v>
      </c>
      <c r="AE433" s="1">
        <f t="shared" si="13"/>
        <v>7</v>
      </c>
    </row>
    <row r="434" spans="1:31"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2"/>
        <v>Ver en Google Maps</v>
      </c>
      <c r="M434" s="15">
        <v>2</v>
      </c>
      <c r="O434" s="1">
        <f>DAY(Tabla14[[#This Row],[Fecha de rev]])</f>
        <v>0</v>
      </c>
      <c r="P434" s="1">
        <f>MONTH(Tabla14[[#This Row],[Fecha de rev]])</f>
        <v>1</v>
      </c>
      <c r="Q434" s="1">
        <f>YEAR(Tabla14[[#This Row],[Fecha de rev]])</f>
        <v>1900</v>
      </c>
      <c r="AC434" s="1"/>
    </row>
    <row r="435" spans="1:31"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2"/>
        <v>Ver en Google Maps</v>
      </c>
      <c r="M435" s="15">
        <v>2</v>
      </c>
      <c r="N435" s="7">
        <v>45931</v>
      </c>
      <c r="O435" s="1">
        <f>DAY(Tabla14[[#This Row],[Fecha de rev]])</f>
        <v>1</v>
      </c>
      <c r="P435" s="1">
        <f>MONTH(Tabla14[[#This Row],[Fecha de rev]])</f>
        <v>10</v>
      </c>
      <c r="Q435" s="1">
        <f>YEAR(Tabla14[[#This Row],[Fecha de rev]])</f>
        <v>2025</v>
      </c>
      <c r="R435" s="1">
        <v>1</v>
      </c>
      <c r="S435" s="1" t="s">
        <v>138</v>
      </c>
      <c r="T435" s="1" t="s">
        <v>138</v>
      </c>
      <c r="U435" s="1" t="s">
        <v>138</v>
      </c>
      <c r="V435" s="1" t="s">
        <v>138</v>
      </c>
      <c r="W435" s="1" t="s">
        <v>138</v>
      </c>
      <c r="X435" s="1" t="s">
        <v>138</v>
      </c>
      <c r="Y435" s="1" t="s">
        <v>138</v>
      </c>
      <c r="Z435" s="1" t="s">
        <v>138</v>
      </c>
      <c r="AA435" s="1">
        <v>25.12</v>
      </c>
      <c r="AB435" s="1">
        <v>22.3</v>
      </c>
      <c r="AC435" s="2" t="s">
        <v>968</v>
      </c>
      <c r="AD435" s="2" t="s">
        <v>957</v>
      </c>
      <c r="AE435" s="1">
        <f t="shared" si="13"/>
        <v>8</v>
      </c>
    </row>
    <row r="436" spans="1:31"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2"/>
        <v>Ver en Google Maps</v>
      </c>
      <c r="M436" s="20">
        <v>2</v>
      </c>
      <c r="N436" s="7">
        <v>45932</v>
      </c>
      <c r="O436" s="1">
        <f>DAY(Tabla14[[#This Row],[Fecha de rev]])</f>
        <v>2</v>
      </c>
      <c r="P436" s="1">
        <f>MONTH(Tabla14[[#This Row],[Fecha de rev]])</f>
        <v>10</v>
      </c>
      <c r="Q436" s="1">
        <f>YEAR(Tabla14[[#This Row],[Fecha de rev]])</f>
        <v>2025</v>
      </c>
      <c r="R436" s="1">
        <v>1</v>
      </c>
      <c r="S436" s="1" t="s">
        <v>138</v>
      </c>
      <c r="T436" s="1" t="s">
        <v>138</v>
      </c>
      <c r="U436" s="1" t="s">
        <v>138</v>
      </c>
      <c r="V436" s="1" t="s">
        <v>138</v>
      </c>
      <c r="W436" s="1" t="s">
        <v>138</v>
      </c>
      <c r="X436" s="1" t="s">
        <v>138</v>
      </c>
      <c r="Y436" s="1" t="s">
        <v>138</v>
      </c>
      <c r="Z436" s="1" t="s">
        <v>138</v>
      </c>
      <c r="AA436" s="1">
        <v>15.51</v>
      </c>
      <c r="AB436" s="1">
        <v>6.04</v>
      </c>
      <c r="AC436" s="2" t="s">
        <v>970</v>
      </c>
      <c r="AD436" s="2" t="s">
        <v>957</v>
      </c>
      <c r="AE436" s="1">
        <f t="shared" si="13"/>
        <v>8</v>
      </c>
    </row>
    <row r="437" spans="1:31"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2"/>
        <v>Ver en Google Maps</v>
      </c>
      <c r="M437" s="35">
        <v>1</v>
      </c>
      <c r="N437" s="7">
        <v>45937</v>
      </c>
      <c r="O437" s="1">
        <f>DAY(Tabla14[[#This Row],[Fecha de rev]])</f>
        <v>7</v>
      </c>
      <c r="P437" s="1">
        <f>MONTH(Tabla14[[#This Row],[Fecha de rev]])</f>
        <v>10</v>
      </c>
      <c r="Q437" s="1">
        <f>YEAR(Tabla14[[#This Row],[Fecha de rev]])</f>
        <v>2025</v>
      </c>
      <c r="R437" s="1">
        <v>1</v>
      </c>
      <c r="S437" s="1" t="s">
        <v>138</v>
      </c>
      <c r="T437" s="1" t="s">
        <v>138</v>
      </c>
      <c r="U437" s="1" t="s">
        <v>138</v>
      </c>
      <c r="V437" s="1" t="s">
        <v>138</v>
      </c>
      <c r="W437" s="1" t="s">
        <v>138</v>
      </c>
      <c r="X437" s="1" t="s">
        <v>138</v>
      </c>
      <c r="Y437" s="1" t="s">
        <v>138</v>
      </c>
      <c r="Z437" s="1" t="s">
        <v>138</v>
      </c>
      <c r="AA437" s="1">
        <v>24.81</v>
      </c>
      <c r="AB437" s="1">
        <v>12.78</v>
      </c>
      <c r="AC437" s="2" t="s">
        <v>968</v>
      </c>
      <c r="AD437" s="2" t="s">
        <v>1404</v>
      </c>
      <c r="AE437" s="1">
        <f t="shared" si="13"/>
        <v>8</v>
      </c>
    </row>
    <row r="438" spans="1:31"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v>45937</v>
      </c>
      <c r="O438" s="1">
        <f>DAY(Tabla14[[#This Row],[Fecha de rev]])</f>
        <v>7</v>
      </c>
      <c r="P438" s="1">
        <f>MONTH(Tabla14[[#This Row],[Fecha de rev]])</f>
        <v>10</v>
      </c>
      <c r="Q438" s="1">
        <f>YEAR(Tabla14[[#This Row],[Fecha de rev]])</f>
        <v>2025</v>
      </c>
      <c r="R438" s="1">
        <v>1</v>
      </c>
      <c r="S438" s="1" t="s">
        <v>138</v>
      </c>
      <c r="T438" s="1" t="s">
        <v>138</v>
      </c>
      <c r="U438" s="1" t="s">
        <v>138</v>
      </c>
      <c r="V438" s="1" t="s">
        <v>138</v>
      </c>
      <c r="W438" s="1" t="s">
        <v>138</v>
      </c>
      <c r="X438" s="1" t="s">
        <v>138</v>
      </c>
      <c r="Y438" s="1" t="s">
        <v>138</v>
      </c>
      <c r="Z438" s="1" t="s">
        <v>138</v>
      </c>
      <c r="AA438" s="1">
        <v>23.37</v>
      </c>
      <c r="AB438" s="1">
        <v>46.08</v>
      </c>
      <c r="AC438" s="2" t="s">
        <v>968</v>
      </c>
      <c r="AD438" s="2" t="s">
        <v>1404</v>
      </c>
      <c r="AE438" s="1">
        <f t="shared" si="13"/>
        <v>8</v>
      </c>
    </row>
    <row r="439" spans="1:31"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2"/>
        <v>Ver en Google Maps</v>
      </c>
      <c r="M439" s="15">
        <v>2</v>
      </c>
      <c r="N439" s="7">
        <v>45937</v>
      </c>
      <c r="O439" s="1">
        <f>DAY(Tabla14[[#This Row],[Fecha de rev]])</f>
        <v>7</v>
      </c>
      <c r="P439" s="1">
        <f>MONTH(Tabla14[[#This Row],[Fecha de rev]])</f>
        <v>10</v>
      </c>
      <c r="Q439" s="1">
        <f>YEAR(Tabla14[[#This Row],[Fecha de rev]])</f>
        <v>2025</v>
      </c>
      <c r="R439" s="1">
        <v>1</v>
      </c>
      <c r="S439" s="1" t="s">
        <v>138</v>
      </c>
      <c r="T439" s="1" t="s">
        <v>138</v>
      </c>
      <c r="U439" s="1" t="s">
        <v>138</v>
      </c>
      <c r="V439" s="1" t="s">
        <v>138</v>
      </c>
      <c r="W439" s="1" t="s">
        <v>138</v>
      </c>
      <c r="X439" s="1" t="s">
        <v>138</v>
      </c>
      <c r="Y439" s="1" t="s">
        <v>138</v>
      </c>
      <c r="Z439" s="1" t="s">
        <v>138</v>
      </c>
      <c r="AA439" s="1">
        <v>119</v>
      </c>
      <c r="AB439" s="1">
        <v>60.4</v>
      </c>
      <c r="AC439" s="2" t="s">
        <v>968</v>
      </c>
      <c r="AD439" s="2" t="s">
        <v>1404</v>
      </c>
      <c r="AE439" s="1">
        <f t="shared" si="13"/>
        <v>8</v>
      </c>
    </row>
    <row r="440" spans="1:31"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2"/>
        <v>Ver en Google Maps</v>
      </c>
      <c r="M440" s="15">
        <v>1</v>
      </c>
      <c r="N440" s="7">
        <v>45937</v>
      </c>
      <c r="O440" s="1">
        <f>DAY(Tabla14[[#This Row],[Fecha de rev]])</f>
        <v>7</v>
      </c>
      <c r="P440" s="1">
        <f>MONTH(Tabla14[[#This Row],[Fecha de rev]])</f>
        <v>10</v>
      </c>
      <c r="Q440" s="1">
        <f>YEAR(Tabla14[[#This Row],[Fecha de rev]])</f>
        <v>2025</v>
      </c>
      <c r="R440" s="1">
        <v>1</v>
      </c>
      <c r="S440" s="1" t="s">
        <v>138</v>
      </c>
      <c r="T440" s="1" t="s">
        <v>138</v>
      </c>
      <c r="U440" s="1" t="s">
        <v>138</v>
      </c>
      <c r="V440" s="1" t="s">
        <v>138</v>
      </c>
      <c r="W440" s="1" t="s">
        <v>138</v>
      </c>
      <c r="X440" s="1" t="s">
        <v>138</v>
      </c>
      <c r="Y440" s="1" t="s">
        <v>138</v>
      </c>
      <c r="Z440" s="1" t="s">
        <v>934</v>
      </c>
      <c r="AA440" s="1">
        <v>6.74</v>
      </c>
      <c r="AB440" s="1">
        <v>30.44</v>
      </c>
      <c r="AC440" s="2" t="s">
        <v>1413</v>
      </c>
      <c r="AD440" s="2" t="s">
        <v>1404</v>
      </c>
      <c r="AE440" s="1">
        <f t="shared" si="13"/>
        <v>7</v>
      </c>
    </row>
    <row r="441" spans="1:31"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2"/>
        <v>Ver en Google Maps</v>
      </c>
      <c r="M441" s="15">
        <v>1</v>
      </c>
      <c r="N441" s="7">
        <v>45937</v>
      </c>
      <c r="O441" s="1">
        <f>DAY(Tabla14[[#This Row],[Fecha de rev]])</f>
        <v>7</v>
      </c>
      <c r="P441" s="1">
        <f>MONTH(Tabla14[[#This Row],[Fecha de rev]])</f>
        <v>10</v>
      </c>
      <c r="Q441" s="1">
        <f>YEAR(Tabla14[[#This Row],[Fecha de rev]])</f>
        <v>2025</v>
      </c>
      <c r="R441" s="1">
        <v>1</v>
      </c>
      <c r="S441" s="1" t="s">
        <v>138</v>
      </c>
      <c r="T441" s="1" t="s">
        <v>138</v>
      </c>
      <c r="U441" s="1" t="s">
        <v>138</v>
      </c>
      <c r="V441" s="1" t="s">
        <v>138</v>
      </c>
      <c r="W441" s="1" t="s">
        <v>138</v>
      </c>
      <c r="X441" s="1" t="s">
        <v>138</v>
      </c>
      <c r="Y441" s="1" t="s">
        <v>138</v>
      </c>
      <c r="Z441" s="1" t="s">
        <v>138</v>
      </c>
      <c r="AA441" s="1">
        <v>33.49</v>
      </c>
      <c r="AB441" s="1">
        <v>31.08</v>
      </c>
      <c r="AC441" s="2" t="s">
        <v>968</v>
      </c>
      <c r="AD441" s="2" t="s">
        <v>1404</v>
      </c>
      <c r="AE441" s="1">
        <f t="shared" si="13"/>
        <v>8</v>
      </c>
    </row>
    <row r="442" spans="1:31"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2"/>
        <v>Ver en Google Maps</v>
      </c>
      <c r="M442" s="15">
        <v>1</v>
      </c>
      <c r="N442" s="7">
        <v>45937</v>
      </c>
      <c r="O442" s="1">
        <f>DAY(Tabla14[[#This Row],[Fecha de rev]])</f>
        <v>7</v>
      </c>
      <c r="P442" s="1">
        <f>MONTH(Tabla14[[#This Row],[Fecha de rev]])</f>
        <v>10</v>
      </c>
      <c r="Q442" s="1">
        <f>YEAR(Tabla14[[#This Row],[Fecha de rev]])</f>
        <v>2025</v>
      </c>
      <c r="R442" s="1">
        <v>1</v>
      </c>
      <c r="S442" s="1" t="s">
        <v>138</v>
      </c>
      <c r="T442" s="1" t="s">
        <v>138</v>
      </c>
      <c r="U442" s="1" t="s">
        <v>138</v>
      </c>
      <c r="V442" s="1" t="s">
        <v>138</v>
      </c>
      <c r="W442" s="1" t="s">
        <v>138</v>
      </c>
      <c r="X442" s="1" t="s">
        <v>138</v>
      </c>
      <c r="Y442" s="1" t="s">
        <v>138</v>
      </c>
      <c r="Z442" s="1" t="s">
        <v>138</v>
      </c>
      <c r="AA442" s="1">
        <v>84.27</v>
      </c>
      <c r="AB442" s="1">
        <v>28.55</v>
      </c>
      <c r="AC442" s="2" t="s">
        <v>968</v>
      </c>
      <c r="AD442" s="2" t="s">
        <v>1404</v>
      </c>
      <c r="AE442" s="1">
        <f t="shared" si="13"/>
        <v>8</v>
      </c>
    </row>
    <row r="443" spans="1:31"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2"/>
        <v>Ver en Google Maps</v>
      </c>
      <c r="M443" s="15">
        <v>1</v>
      </c>
      <c r="N443" s="7">
        <v>45937</v>
      </c>
      <c r="O443" s="1">
        <f>DAY(Tabla14[[#This Row],[Fecha de rev]])</f>
        <v>7</v>
      </c>
      <c r="P443" s="1">
        <f>MONTH(Tabla14[[#This Row],[Fecha de rev]])</f>
        <v>10</v>
      </c>
      <c r="Q443" s="1">
        <f>YEAR(Tabla14[[#This Row],[Fecha de rev]])</f>
        <v>2025</v>
      </c>
      <c r="R443" s="1">
        <v>1</v>
      </c>
      <c r="S443" s="1" t="s">
        <v>138</v>
      </c>
      <c r="T443" s="1" t="s">
        <v>138</v>
      </c>
      <c r="U443" s="1" t="s">
        <v>138</v>
      </c>
      <c r="V443" s="1" t="s">
        <v>138</v>
      </c>
      <c r="W443" s="1" t="s">
        <v>138</v>
      </c>
      <c r="X443" s="1" t="s">
        <v>138</v>
      </c>
      <c r="Y443" s="1" t="s">
        <v>138</v>
      </c>
      <c r="Z443" s="1" t="s">
        <v>138</v>
      </c>
      <c r="AA443" s="1">
        <v>64.31</v>
      </c>
      <c r="AB443" s="1">
        <v>35.43</v>
      </c>
      <c r="AC443" s="2" t="s">
        <v>968</v>
      </c>
      <c r="AD443" s="2" t="s">
        <v>1404</v>
      </c>
      <c r="AE443" s="1">
        <f t="shared" si="13"/>
        <v>8</v>
      </c>
    </row>
    <row r="444" spans="1:31"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2"/>
        <v>Ver en Google Maps</v>
      </c>
      <c r="M444" s="15">
        <v>1</v>
      </c>
      <c r="N444" s="7">
        <v>45937</v>
      </c>
      <c r="O444" s="1">
        <f>DAY(Tabla14[[#This Row],[Fecha de rev]])</f>
        <v>7</v>
      </c>
      <c r="P444" s="1">
        <f>MONTH(Tabla14[[#This Row],[Fecha de rev]])</f>
        <v>10</v>
      </c>
      <c r="Q444" s="1">
        <f>YEAR(Tabla14[[#This Row],[Fecha de rev]])</f>
        <v>2025</v>
      </c>
      <c r="R444" s="1">
        <v>1</v>
      </c>
      <c r="S444" s="1" t="s">
        <v>138</v>
      </c>
      <c r="T444" s="1" t="s">
        <v>138</v>
      </c>
      <c r="U444" s="1" t="s">
        <v>138</v>
      </c>
      <c r="V444" s="1" t="s">
        <v>138</v>
      </c>
      <c r="W444" s="1" t="s">
        <v>138</v>
      </c>
      <c r="X444" s="1" t="s">
        <v>138</v>
      </c>
      <c r="Y444" s="1" t="s">
        <v>138</v>
      </c>
      <c r="Z444" s="1" t="s">
        <v>138</v>
      </c>
      <c r="AA444" s="1">
        <v>31.21</v>
      </c>
      <c r="AB444" s="1">
        <v>31</v>
      </c>
      <c r="AC444" s="2" t="s">
        <v>968</v>
      </c>
      <c r="AD444" s="2" t="s">
        <v>1404</v>
      </c>
      <c r="AE444" s="1">
        <f t="shared" si="13"/>
        <v>8</v>
      </c>
    </row>
    <row r="445" spans="1:31"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2"/>
        <v>Ver en Google Maps</v>
      </c>
      <c r="M445" s="15">
        <v>1</v>
      </c>
      <c r="N445" s="7">
        <v>45937</v>
      </c>
      <c r="O445" s="1">
        <f>DAY(Tabla14[[#This Row],[Fecha de rev]])</f>
        <v>7</v>
      </c>
      <c r="P445" s="1">
        <f>MONTH(Tabla14[[#This Row],[Fecha de rev]])</f>
        <v>10</v>
      </c>
      <c r="Q445" s="1">
        <f>YEAR(Tabla14[[#This Row],[Fecha de rev]])</f>
        <v>2025</v>
      </c>
      <c r="R445" s="1">
        <v>1</v>
      </c>
      <c r="S445" s="1" t="s">
        <v>138</v>
      </c>
      <c r="T445" s="1" t="s">
        <v>138</v>
      </c>
      <c r="U445" s="1" t="s">
        <v>138</v>
      </c>
      <c r="V445" s="1" t="s">
        <v>138</v>
      </c>
      <c r="W445" s="1" t="s">
        <v>138</v>
      </c>
      <c r="X445" s="1" t="s">
        <v>138</v>
      </c>
      <c r="Y445" s="1" t="s">
        <v>138</v>
      </c>
      <c r="Z445" s="1" t="s">
        <v>138</v>
      </c>
      <c r="AA445" s="1">
        <v>68.17</v>
      </c>
      <c r="AB445" s="1">
        <v>72.75</v>
      </c>
      <c r="AC445" s="2" t="s">
        <v>968</v>
      </c>
      <c r="AD445" s="2" t="s">
        <v>1404</v>
      </c>
      <c r="AE445" s="1">
        <f t="shared" si="13"/>
        <v>8</v>
      </c>
    </row>
    <row r="446" spans="1:31"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2"/>
        <v>Ver en Google Maps</v>
      </c>
      <c r="M446" s="15">
        <v>1</v>
      </c>
      <c r="N446" s="7">
        <v>45937</v>
      </c>
      <c r="O446" s="1">
        <f>DAY(Tabla14[[#This Row],[Fecha de rev]])</f>
        <v>7</v>
      </c>
      <c r="P446" s="1">
        <f>MONTH(Tabla14[[#This Row],[Fecha de rev]])</f>
        <v>10</v>
      </c>
      <c r="Q446" s="1">
        <f>YEAR(Tabla14[[#This Row],[Fecha de rev]])</f>
        <v>2025</v>
      </c>
      <c r="R446" s="1">
        <v>1</v>
      </c>
      <c r="S446" s="1" t="s">
        <v>138</v>
      </c>
      <c r="T446" s="1" t="s">
        <v>138</v>
      </c>
      <c r="U446" s="1" t="s">
        <v>138</v>
      </c>
      <c r="V446" s="1" t="s">
        <v>138</v>
      </c>
      <c r="W446" s="1" t="s">
        <v>138</v>
      </c>
      <c r="X446" s="1" t="s">
        <v>138</v>
      </c>
      <c r="Y446" s="1" t="s">
        <v>138</v>
      </c>
      <c r="Z446" s="1" t="s">
        <v>138</v>
      </c>
      <c r="AA446" s="1">
        <v>34.01</v>
      </c>
      <c r="AB446" s="1">
        <v>22.74</v>
      </c>
      <c r="AC446" s="2" t="s">
        <v>968</v>
      </c>
      <c r="AD446" s="2" t="s">
        <v>1404</v>
      </c>
      <c r="AE446" s="1">
        <f t="shared" si="13"/>
        <v>8</v>
      </c>
    </row>
    <row r="447" spans="1:31"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2"/>
        <v>Ver en Google Maps</v>
      </c>
      <c r="M447" s="15">
        <v>1</v>
      </c>
      <c r="N447" s="7">
        <v>45937</v>
      </c>
      <c r="O447" s="1">
        <f>DAY(Tabla14[[#This Row],[Fecha de rev]])</f>
        <v>7</v>
      </c>
      <c r="P447" s="1">
        <f>MONTH(Tabla14[[#This Row],[Fecha de rev]])</f>
        <v>10</v>
      </c>
      <c r="Q447" s="1">
        <f>YEAR(Tabla14[[#This Row],[Fecha de rev]])</f>
        <v>2025</v>
      </c>
      <c r="R447" s="1">
        <v>1</v>
      </c>
      <c r="S447" s="1" t="s">
        <v>138</v>
      </c>
      <c r="T447" s="1" t="s">
        <v>138</v>
      </c>
      <c r="U447" s="1" t="s">
        <v>138</v>
      </c>
      <c r="V447" s="1" t="s">
        <v>138</v>
      </c>
      <c r="W447" s="1" t="s">
        <v>138</v>
      </c>
      <c r="X447" s="1" t="s">
        <v>138</v>
      </c>
      <c r="Y447" s="1" t="s">
        <v>138</v>
      </c>
      <c r="Z447" s="1" t="s">
        <v>138</v>
      </c>
      <c r="AA447" s="1">
        <v>33.659999999999997</v>
      </c>
      <c r="AB447" s="1">
        <v>17.54</v>
      </c>
      <c r="AC447" s="2" t="s">
        <v>968</v>
      </c>
      <c r="AD447" s="2" t="s">
        <v>1404</v>
      </c>
      <c r="AE447" s="1">
        <f t="shared" si="13"/>
        <v>8</v>
      </c>
    </row>
    <row r="448" spans="1:31"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2"/>
        <v>Ver en Google Maps</v>
      </c>
      <c r="M448" s="15">
        <v>2</v>
      </c>
      <c r="N448" s="7">
        <v>45937</v>
      </c>
      <c r="O448" s="1">
        <f>DAY(Tabla14[[#This Row],[Fecha de rev]])</f>
        <v>7</v>
      </c>
      <c r="P448" s="1">
        <f>MONTH(Tabla14[[#This Row],[Fecha de rev]])</f>
        <v>10</v>
      </c>
      <c r="Q448" s="1">
        <f>YEAR(Tabla14[[#This Row],[Fecha de rev]])</f>
        <v>2025</v>
      </c>
      <c r="R448" s="1">
        <v>1</v>
      </c>
      <c r="S448" s="1" t="s">
        <v>934</v>
      </c>
      <c r="T448" s="1" t="s">
        <v>934</v>
      </c>
      <c r="U448" s="1" t="s">
        <v>934</v>
      </c>
      <c r="V448" s="1" t="s">
        <v>934</v>
      </c>
      <c r="W448" s="1" t="s">
        <v>934</v>
      </c>
      <c r="X448" s="1" t="s">
        <v>934</v>
      </c>
      <c r="Y448" s="1" t="s">
        <v>934</v>
      </c>
      <c r="Z448" s="1" t="s">
        <v>934</v>
      </c>
      <c r="AA448" s="1">
        <v>0</v>
      </c>
      <c r="AB448" s="1">
        <v>0</v>
      </c>
      <c r="AC448" s="2" t="s">
        <v>1414</v>
      </c>
      <c r="AD448" s="2" t="s">
        <v>1404</v>
      </c>
      <c r="AE448" s="1">
        <f t="shared" si="13"/>
        <v>0</v>
      </c>
    </row>
    <row r="449" spans="1:31"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2"/>
        <v>Ver en Google Maps</v>
      </c>
      <c r="M449" s="15">
        <v>2</v>
      </c>
      <c r="N449" s="7">
        <v>45937</v>
      </c>
      <c r="O449" s="1">
        <f>DAY(Tabla14[[#This Row],[Fecha de rev]])</f>
        <v>7</v>
      </c>
      <c r="P449" s="1">
        <f>MONTH(Tabla14[[#This Row],[Fecha de rev]])</f>
        <v>10</v>
      </c>
      <c r="Q449" s="1">
        <f>YEAR(Tabla14[[#This Row],[Fecha de rev]])</f>
        <v>2025</v>
      </c>
      <c r="R449" s="1">
        <v>1</v>
      </c>
      <c r="S449" s="1" t="s">
        <v>934</v>
      </c>
      <c r="T449" s="1" t="s">
        <v>138</v>
      </c>
      <c r="U449" s="1" t="s">
        <v>138</v>
      </c>
      <c r="V449" s="1" t="s">
        <v>138</v>
      </c>
      <c r="W449" s="1" t="s">
        <v>138</v>
      </c>
      <c r="X449" s="1" t="s">
        <v>138</v>
      </c>
      <c r="Y449" s="1" t="s">
        <v>934</v>
      </c>
      <c r="Z449" s="1" t="s">
        <v>934</v>
      </c>
      <c r="AA449" s="1">
        <v>0</v>
      </c>
      <c r="AB449" s="1">
        <v>0</v>
      </c>
      <c r="AC449" s="2" t="s">
        <v>1416</v>
      </c>
      <c r="AD449" s="2" t="s">
        <v>1404</v>
      </c>
      <c r="AE449" s="1">
        <f t="shared" si="13"/>
        <v>5</v>
      </c>
    </row>
    <row r="450" spans="1:31"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2"/>
        <v>Ver en Google Maps</v>
      </c>
      <c r="M450" s="15">
        <v>1</v>
      </c>
      <c r="N450" s="7">
        <v>45937</v>
      </c>
      <c r="O450" s="1">
        <f>DAY(Tabla14[[#This Row],[Fecha de rev]])</f>
        <v>7</v>
      </c>
      <c r="P450" s="1">
        <f>MONTH(Tabla14[[#This Row],[Fecha de rev]])</f>
        <v>10</v>
      </c>
      <c r="Q450" s="1">
        <f>YEAR(Tabla14[[#This Row],[Fecha de rev]])</f>
        <v>2025</v>
      </c>
      <c r="R450" s="1">
        <v>1</v>
      </c>
      <c r="S450" s="1" t="s">
        <v>138</v>
      </c>
      <c r="T450" s="1" t="s">
        <v>138</v>
      </c>
      <c r="U450" s="1" t="s">
        <v>138</v>
      </c>
      <c r="V450" s="1" t="s">
        <v>138</v>
      </c>
      <c r="W450" s="1" t="s">
        <v>138</v>
      </c>
      <c r="X450" s="1" t="s">
        <v>138</v>
      </c>
      <c r="Y450" s="1" t="s">
        <v>138</v>
      </c>
      <c r="Z450" s="1" t="s">
        <v>138</v>
      </c>
      <c r="AA450" s="1">
        <v>34.29</v>
      </c>
      <c r="AB450" s="1">
        <v>31.09</v>
      </c>
      <c r="AC450" s="2" t="s">
        <v>968</v>
      </c>
      <c r="AD450" s="2" t="s">
        <v>1404</v>
      </c>
      <c r="AE450" s="1">
        <f t="shared" si="13"/>
        <v>8</v>
      </c>
    </row>
    <row r="451" spans="1:31"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2"/>
        <v>Ver en Google Maps</v>
      </c>
      <c r="M451" s="15">
        <v>1</v>
      </c>
      <c r="N451" s="7">
        <v>45937</v>
      </c>
      <c r="O451" s="1">
        <f>DAY(Tabla14[[#This Row],[Fecha de rev]])</f>
        <v>7</v>
      </c>
      <c r="P451" s="1">
        <f>MONTH(Tabla14[[#This Row],[Fecha de rev]])</f>
        <v>10</v>
      </c>
      <c r="Q451" s="1">
        <f>YEAR(Tabla14[[#This Row],[Fecha de rev]])</f>
        <v>2025</v>
      </c>
      <c r="R451" s="1">
        <v>1</v>
      </c>
      <c r="S451" s="1" t="s">
        <v>138</v>
      </c>
      <c r="T451" s="1" t="s">
        <v>138</v>
      </c>
      <c r="U451" s="1" t="s">
        <v>138</v>
      </c>
      <c r="V451" s="1" t="s">
        <v>138</v>
      </c>
      <c r="W451" s="1" t="s">
        <v>138</v>
      </c>
      <c r="X451" s="1" t="s">
        <v>138</v>
      </c>
      <c r="Y451" s="1" t="s">
        <v>138</v>
      </c>
      <c r="Z451" s="1" t="s">
        <v>934</v>
      </c>
      <c r="AA451" s="1">
        <v>11.06</v>
      </c>
      <c r="AB451" s="1">
        <v>14.85</v>
      </c>
      <c r="AC451" s="2" t="s">
        <v>1413</v>
      </c>
      <c r="AD451" s="2" t="s">
        <v>1404</v>
      </c>
      <c r="AE451" s="1">
        <f t="shared" si="13"/>
        <v>7</v>
      </c>
    </row>
    <row r="452" spans="1:31"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2"/>
        <v>Ver en Google Maps</v>
      </c>
      <c r="M452" s="15">
        <v>1</v>
      </c>
      <c r="N452" s="7">
        <v>45937</v>
      </c>
      <c r="O452" s="1">
        <f>DAY(Tabla14[[#This Row],[Fecha de rev]])</f>
        <v>7</v>
      </c>
      <c r="P452" s="1">
        <f>MONTH(Tabla14[[#This Row],[Fecha de rev]])</f>
        <v>10</v>
      </c>
      <c r="Q452" s="1">
        <f>YEAR(Tabla14[[#This Row],[Fecha de rev]])</f>
        <v>2025</v>
      </c>
      <c r="R452" s="1">
        <v>1</v>
      </c>
      <c r="S452" s="1" t="s">
        <v>138</v>
      </c>
      <c r="T452" s="1" t="s">
        <v>138</v>
      </c>
      <c r="U452" s="1" t="s">
        <v>138</v>
      </c>
      <c r="V452" s="1" t="s">
        <v>138</v>
      </c>
      <c r="W452" s="1" t="s">
        <v>138</v>
      </c>
      <c r="X452" s="1" t="s">
        <v>138</v>
      </c>
      <c r="Y452" s="1" t="s">
        <v>138</v>
      </c>
      <c r="Z452" s="1" t="s">
        <v>138</v>
      </c>
      <c r="AA452" s="1">
        <v>20.65</v>
      </c>
      <c r="AB452" s="1">
        <v>57.11</v>
      </c>
      <c r="AC452" s="2" t="s">
        <v>968</v>
      </c>
      <c r="AD452" s="2" t="s">
        <v>1404</v>
      </c>
      <c r="AE452" s="1">
        <f t="shared" si="13"/>
        <v>8</v>
      </c>
    </row>
    <row r="453" spans="1:31"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2"/>
        <v>Ver en Google Maps</v>
      </c>
      <c r="M453" s="15">
        <v>1</v>
      </c>
      <c r="O453" s="1">
        <f>DAY(Tabla14[[#This Row],[Fecha de rev]])</f>
        <v>0</v>
      </c>
      <c r="P453" s="1">
        <f>MONTH(Tabla14[[#This Row],[Fecha de rev]])</f>
        <v>1</v>
      </c>
      <c r="Q453" s="1">
        <f>YEAR(Tabla14[[#This Row],[Fecha de rev]])</f>
        <v>1900</v>
      </c>
    </row>
    <row r="454" spans="1:31"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5">HYPERLINK("https://www.google.com/maps?q=" &amp; I454 &amp; "," &amp; J454, "Ver en Google Maps")</f>
        <v>Ver en Google Maps</v>
      </c>
      <c r="M454" s="15">
        <v>1</v>
      </c>
      <c r="O454" s="1">
        <f>DAY(Tabla14[[#This Row],[Fecha de rev]])</f>
        <v>0</v>
      </c>
      <c r="P454" s="1">
        <f>MONTH(Tabla14[[#This Row],[Fecha de rev]])</f>
        <v>1</v>
      </c>
      <c r="Q454" s="1">
        <f>YEAR(Tabla14[[#This Row],[Fecha de rev]])</f>
        <v>1900</v>
      </c>
    </row>
    <row r="455" spans="1:31"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5"/>
        <v>Ver en Google Maps</v>
      </c>
      <c r="M455" s="15">
        <v>1</v>
      </c>
      <c r="O455" s="1">
        <f>DAY(Tabla14[[#This Row],[Fecha de rev]])</f>
        <v>0</v>
      </c>
      <c r="P455" s="1">
        <f>MONTH(Tabla14[[#This Row],[Fecha de rev]])</f>
        <v>1</v>
      </c>
      <c r="Q455" s="1">
        <f>YEAR(Tabla14[[#This Row],[Fecha de rev]])</f>
        <v>1900</v>
      </c>
    </row>
    <row r="456" spans="1:31"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5"/>
        <v>Ver en Google Maps</v>
      </c>
      <c r="M456" s="15">
        <v>1</v>
      </c>
      <c r="O456" s="1">
        <f>DAY(Tabla14[[#This Row],[Fecha de rev]])</f>
        <v>0</v>
      </c>
      <c r="P456" s="1">
        <f>MONTH(Tabla14[[#This Row],[Fecha de rev]])</f>
        <v>1</v>
      </c>
      <c r="Q456" s="1">
        <f>YEAR(Tabla14[[#This Row],[Fecha de rev]])</f>
        <v>1900</v>
      </c>
    </row>
    <row r="457" spans="1:31"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5"/>
        <v>Ver en Google Maps</v>
      </c>
      <c r="M457" s="15">
        <v>1</v>
      </c>
      <c r="O457" s="1">
        <f>DAY(Tabla14[[#This Row],[Fecha de rev]])</f>
        <v>0</v>
      </c>
      <c r="P457" s="1">
        <f>MONTH(Tabla14[[#This Row],[Fecha de rev]])</f>
        <v>1</v>
      </c>
      <c r="Q457" s="1">
        <f>YEAR(Tabla14[[#This Row],[Fecha de rev]])</f>
        <v>1900</v>
      </c>
    </row>
    <row r="458" spans="1:31"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5"/>
        <v>Ver en Google Maps</v>
      </c>
      <c r="M458" s="15">
        <v>1</v>
      </c>
      <c r="N458" s="7">
        <v>45937</v>
      </c>
      <c r="O458" s="1">
        <f>DAY(Tabla14[[#This Row],[Fecha de rev]])</f>
        <v>7</v>
      </c>
      <c r="P458" s="1">
        <f>MONTH(Tabla14[[#This Row],[Fecha de rev]])</f>
        <v>10</v>
      </c>
      <c r="Q458" s="1">
        <f>YEAR(Tabla14[[#This Row],[Fecha de rev]])</f>
        <v>2025</v>
      </c>
      <c r="R458" s="1">
        <v>1</v>
      </c>
      <c r="S458" s="1" t="s">
        <v>138</v>
      </c>
      <c r="T458" s="1" t="s">
        <v>138</v>
      </c>
      <c r="U458" s="1" t="s">
        <v>138</v>
      </c>
      <c r="V458" s="1" t="s">
        <v>138</v>
      </c>
      <c r="W458" s="1" t="s">
        <v>138</v>
      </c>
      <c r="X458" s="1" t="s">
        <v>138</v>
      </c>
      <c r="Y458" s="1" t="s">
        <v>138</v>
      </c>
      <c r="Z458" s="1" t="s">
        <v>138</v>
      </c>
      <c r="AA458" s="1">
        <v>71.23</v>
      </c>
      <c r="AB458" s="1">
        <v>82.71</v>
      </c>
      <c r="AC458" s="2" t="s">
        <v>968</v>
      </c>
      <c r="AD458" s="2" t="s">
        <v>1404</v>
      </c>
      <c r="AE458" s="1">
        <f t="shared" ref="AE458:AE516" si="16">COUNTIF(S458:Z458, "si")</f>
        <v>8</v>
      </c>
    </row>
    <row r="459" spans="1:31"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5"/>
        <v>Ver en Google Maps</v>
      </c>
      <c r="M459" s="15">
        <v>1</v>
      </c>
      <c r="O459" s="1">
        <f>DAY(Tabla14[[#This Row],[Fecha de rev]])</f>
        <v>0</v>
      </c>
      <c r="P459" s="1">
        <f>MONTH(Tabla14[[#This Row],[Fecha de rev]])</f>
        <v>1</v>
      </c>
      <c r="Q459" s="1">
        <f>YEAR(Tabla14[[#This Row],[Fecha de rev]])</f>
        <v>1900</v>
      </c>
    </row>
    <row r="460" spans="1:31"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5"/>
        <v>Ver en Google Maps</v>
      </c>
      <c r="M460" s="15">
        <v>1</v>
      </c>
      <c r="O460" s="1">
        <f>DAY(Tabla14[[#This Row],[Fecha de rev]])</f>
        <v>0</v>
      </c>
      <c r="P460" s="1">
        <f>MONTH(Tabla14[[#This Row],[Fecha de rev]])</f>
        <v>1</v>
      </c>
      <c r="Q460" s="1">
        <f>YEAR(Tabla14[[#This Row],[Fecha de rev]])</f>
        <v>1900</v>
      </c>
    </row>
    <row r="461" spans="1:31"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5"/>
        <v>Ver en Google Maps</v>
      </c>
      <c r="M461" s="15">
        <v>1</v>
      </c>
      <c r="O461" s="1">
        <f>DAY(Tabla14[[#This Row],[Fecha de rev]])</f>
        <v>0</v>
      </c>
      <c r="P461" s="1">
        <f>MONTH(Tabla14[[#This Row],[Fecha de rev]])</f>
        <v>1</v>
      </c>
      <c r="Q461" s="1">
        <f>YEAR(Tabla14[[#This Row],[Fecha de rev]])</f>
        <v>1900</v>
      </c>
    </row>
    <row r="462" spans="1:31"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5"/>
        <v>Ver en Google Maps</v>
      </c>
      <c r="M462" s="15">
        <v>1</v>
      </c>
      <c r="O462" s="1">
        <f>DAY(Tabla14[[#This Row],[Fecha de rev]])</f>
        <v>0</v>
      </c>
      <c r="P462" s="1">
        <f>MONTH(Tabla14[[#This Row],[Fecha de rev]])</f>
        <v>1</v>
      </c>
      <c r="Q462" s="1">
        <f>YEAR(Tabla14[[#This Row],[Fecha de rev]])</f>
        <v>1900</v>
      </c>
    </row>
    <row r="463" spans="1:31"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5"/>
        <v>Ver en Google Maps</v>
      </c>
      <c r="M463" s="15">
        <v>1</v>
      </c>
      <c r="N463" s="7">
        <v>45937</v>
      </c>
      <c r="O463" s="1">
        <f>DAY(Tabla14[[#This Row],[Fecha de rev]])</f>
        <v>7</v>
      </c>
      <c r="P463" s="1">
        <f>MONTH(Tabla14[[#This Row],[Fecha de rev]])</f>
        <v>10</v>
      </c>
      <c r="Q463" s="1">
        <f>YEAR(Tabla14[[#This Row],[Fecha de rev]])</f>
        <v>2025</v>
      </c>
      <c r="R463" s="1">
        <v>1</v>
      </c>
      <c r="S463" s="1" t="s">
        <v>138</v>
      </c>
      <c r="T463" s="1" t="s">
        <v>138</v>
      </c>
      <c r="U463" s="1" t="s">
        <v>138</v>
      </c>
      <c r="V463" s="1" t="s">
        <v>138</v>
      </c>
      <c r="W463" s="1" t="s">
        <v>138</v>
      </c>
      <c r="X463" s="1" t="s">
        <v>138</v>
      </c>
      <c r="Y463" s="1" t="s">
        <v>138</v>
      </c>
      <c r="Z463" s="1" t="s">
        <v>138</v>
      </c>
      <c r="AA463" s="1">
        <v>57.75</v>
      </c>
      <c r="AB463" s="1">
        <v>17.66</v>
      </c>
      <c r="AC463" s="2" t="s">
        <v>968</v>
      </c>
      <c r="AD463" s="2" t="s">
        <v>1404</v>
      </c>
      <c r="AE463" s="1">
        <f t="shared" si="16"/>
        <v>8</v>
      </c>
    </row>
    <row r="464" spans="1:31"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5"/>
        <v>Ver en Google Maps</v>
      </c>
      <c r="M464" s="15">
        <v>1</v>
      </c>
      <c r="N464" s="7">
        <v>45937</v>
      </c>
      <c r="O464" s="1">
        <f>DAY(Tabla14[[#This Row],[Fecha de rev]])</f>
        <v>7</v>
      </c>
      <c r="P464" s="1">
        <f>MONTH(Tabla14[[#This Row],[Fecha de rev]])</f>
        <v>10</v>
      </c>
      <c r="Q464" s="1">
        <f>YEAR(Tabla14[[#This Row],[Fecha de rev]])</f>
        <v>2025</v>
      </c>
      <c r="R464" s="1">
        <v>1</v>
      </c>
      <c r="S464" s="1" t="s">
        <v>138</v>
      </c>
      <c r="T464" s="1" t="s">
        <v>138</v>
      </c>
      <c r="U464" s="1" t="s">
        <v>138</v>
      </c>
      <c r="V464" s="1" t="s">
        <v>138</v>
      </c>
      <c r="W464" s="1" t="s">
        <v>138</v>
      </c>
      <c r="X464" s="1" t="s">
        <v>138</v>
      </c>
      <c r="Y464" s="1" t="s">
        <v>138</v>
      </c>
      <c r="Z464" s="1" t="s">
        <v>138</v>
      </c>
      <c r="AA464" s="1">
        <v>32.200000000000003</v>
      </c>
      <c r="AB464" s="1">
        <v>31.41</v>
      </c>
      <c r="AC464" s="2" t="s">
        <v>968</v>
      </c>
      <c r="AD464" s="2" t="s">
        <v>1404</v>
      </c>
      <c r="AE464" s="1">
        <f t="shared" si="16"/>
        <v>8</v>
      </c>
    </row>
    <row r="465" spans="1:31"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5"/>
        <v>Ver en Google Maps</v>
      </c>
      <c r="M465" s="15">
        <v>1</v>
      </c>
      <c r="O465" s="1">
        <f>DAY(Tabla14[[#This Row],[Fecha de rev]])</f>
        <v>0</v>
      </c>
      <c r="P465" s="1">
        <f>MONTH(Tabla14[[#This Row],[Fecha de rev]])</f>
        <v>1</v>
      </c>
      <c r="Q465" s="1">
        <f>YEAR(Tabla14[[#This Row],[Fecha de rev]])</f>
        <v>1900</v>
      </c>
    </row>
    <row r="466" spans="1:31"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5"/>
        <v>Ver en Google Maps</v>
      </c>
      <c r="M466" s="15">
        <v>1</v>
      </c>
      <c r="N466" s="7">
        <v>45937</v>
      </c>
      <c r="O466" s="1">
        <f>DAY(Tabla14[[#This Row],[Fecha de rev]])</f>
        <v>7</v>
      </c>
      <c r="P466" s="1">
        <f>MONTH(Tabla14[[#This Row],[Fecha de rev]])</f>
        <v>10</v>
      </c>
      <c r="Q466" s="1">
        <f>YEAR(Tabla14[[#This Row],[Fecha de rev]])</f>
        <v>2025</v>
      </c>
      <c r="R466" s="1">
        <v>1</v>
      </c>
      <c r="S466" s="1" t="s">
        <v>138</v>
      </c>
      <c r="T466" s="1" t="s">
        <v>138</v>
      </c>
      <c r="U466" s="1" t="s">
        <v>138</v>
      </c>
      <c r="V466" s="1" t="s">
        <v>138</v>
      </c>
      <c r="W466" s="1" t="s">
        <v>138</v>
      </c>
      <c r="X466" s="1" t="s">
        <v>138</v>
      </c>
      <c r="Y466" s="1" t="s">
        <v>138</v>
      </c>
      <c r="Z466" s="1" t="s">
        <v>934</v>
      </c>
      <c r="AA466" s="1">
        <v>8.94</v>
      </c>
      <c r="AB466" s="1">
        <v>19.100000000000001</v>
      </c>
      <c r="AC466" s="2" t="s">
        <v>1408</v>
      </c>
      <c r="AD466" s="2" t="s">
        <v>1404</v>
      </c>
      <c r="AE466" s="1">
        <f t="shared" si="16"/>
        <v>7</v>
      </c>
    </row>
    <row r="467" spans="1:31"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5"/>
        <v>Ver en Google Maps</v>
      </c>
      <c r="M467" s="15">
        <v>1</v>
      </c>
      <c r="N467" s="7">
        <v>45937</v>
      </c>
      <c r="O467" s="1">
        <f>DAY(Tabla14[[#This Row],[Fecha de rev]])</f>
        <v>7</v>
      </c>
      <c r="P467" s="1">
        <f>MONTH(Tabla14[[#This Row],[Fecha de rev]])</f>
        <v>10</v>
      </c>
      <c r="Q467" s="1">
        <f>YEAR(Tabla14[[#This Row],[Fecha de rev]])</f>
        <v>2025</v>
      </c>
      <c r="R467" s="1">
        <v>1</v>
      </c>
      <c r="S467" s="1" t="s">
        <v>138</v>
      </c>
      <c r="T467" s="1" t="s">
        <v>138</v>
      </c>
      <c r="U467" s="1" t="s">
        <v>138</v>
      </c>
      <c r="V467" s="1" t="s">
        <v>138</v>
      </c>
      <c r="W467" s="1" t="s">
        <v>138</v>
      </c>
      <c r="X467" s="1" t="s">
        <v>138</v>
      </c>
      <c r="Y467" s="1" t="s">
        <v>138</v>
      </c>
      <c r="Z467" s="1" t="s">
        <v>138</v>
      </c>
      <c r="AA467" s="1">
        <v>17.62</v>
      </c>
      <c r="AB467" s="1">
        <v>102.27</v>
      </c>
      <c r="AC467" s="2" t="s">
        <v>968</v>
      </c>
      <c r="AD467" s="2" t="s">
        <v>1404</v>
      </c>
      <c r="AE467" s="1">
        <f t="shared" si="16"/>
        <v>8</v>
      </c>
    </row>
    <row r="468" spans="1:31"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5"/>
        <v>Ver en Google Maps</v>
      </c>
      <c r="M468" s="15">
        <v>1</v>
      </c>
      <c r="N468" s="7">
        <v>45937</v>
      </c>
      <c r="O468" s="1">
        <f>DAY(Tabla14[[#This Row],[Fecha de rev]])</f>
        <v>7</v>
      </c>
      <c r="P468" s="1">
        <f>MONTH(Tabla14[[#This Row],[Fecha de rev]])</f>
        <v>10</v>
      </c>
      <c r="Q468" s="1">
        <f>YEAR(Tabla14[[#This Row],[Fecha de rev]])</f>
        <v>2025</v>
      </c>
      <c r="R468" s="1">
        <v>1</v>
      </c>
      <c r="S468" s="1" t="s">
        <v>138</v>
      </c>
      <c r="T468" s="1" t="s">
        <v>138</v>
      </c>
      <c r="U468" s="1" t="s">
        <v>138</v>
      </c>
      <c r="V468" s="1" t="s">
        <v>138</v>
      </c>
      <c r="W468" s="1" t="s">
        <v>138</v>
      </c>
      <c r="X468" s="1" t="s">
        <v>138</v>
      </c>
      <c r="Y468" s="1" t="s">
        <v>138</v>
      </c>
      <c r="Z468" s="1" t="s">
        <v>138</v>
      </c>
      <c r="AA468" s="1">
        <v>34.520000000000003</v>
      </c>
      <c r="AB468" s="1">
        <v>30.91</v>
      </c>
      <c r="AC468" s="2" t="s">
        <v>1410</v>
      </c>
      <c r="AD468" s="2" t="s">
        <v>1404</v>
      </c>
      <c r="AE468" s="1">
        <f t="shared" si="16"/>
        <v>8</v>
      </c>
    </row>
    <row r="469" spans="1:31"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5"/>
        <v>Ver en Google Maps</v>
      </c>
      <c r="M469" s="15">
        <v>1</v>
      </c>
      <c r="N469" s="7">
        <v>45937</v>
      </c>
      <c r="O469" s="1">
        <f>DAY(Tabla14[[#This Row],[Fecha de rev]])</f>
        <v>7</v>
      </c>
      <c r="P469" s="1">
        <f>MONTH(Tabla14[[#This Row],[Fecha de rev]])</f>
        <v>10</v>
      </c>
      <c r="Q469" s="1">
        <f>YEAR(Tabla14[[#This Row],[Fecha de rev]])</f>
        <v>2025</v>
      </c>
      <c r="R469" s="1">
        <v>1</v>
      </c>
      <c r="S469" s="1" t="s">
        <v>934</v>
      </c>
      <c r="T469" s="1" t="s">
        <v>934</v>
      </c>
      <c r="U469" s="1" t="s">
        <v>934</v>
      </c>
      <c r="V469" s="1" t="s">
        <v>934</v>
      </c>
      <c r="W469" s="1" t="s">
        <v>934</v>
      </c>
      <c r="X469" s="1" t="s">
        <v>934</v>
      </c>
      <c r="Y469" s="1" t="s">
        <v>934</v>
      </c>
      <c r="Z469" s="1" t="s">
        <v>934</v>
      </c>
      <c r="AA469" s="1">
        <v>0</v>
      </c>
      <c r="AB469" s="1">
        <v>0</v>
      </c>
      <c r="AC469" s="2" t="s">
        <v>1417</v>
      </c>
      <c r="AD469" s="2" t="s">
        <v>1404</v>
      </c>
      <c r="AE469" s="1">
        <f t="shared" si="16"/>
        <v>0</v>
      </c>
    </row>
    <row r="470" spans="1:31"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5"/>
        <v>Ver en Google Maps</v>
      </c>
      <c r="M470" s="15">
        <v>1</v>
      </c>
      <c r="O470" s="1">
        <f>DAY(Tabla14[[#This Row],[Fecha de rev]])</f>
        <v>0</v>
      </c>
      <c r="P470" s="1">
        <f>MONTH(Tabla14[[#This Row],[Fecha de rev]])</f>
        <v>1</v>
      </c>
      <c r="Q470" s="1">
        <f>YEAR(Tabla14[[#This Row],[Fecha de rev]])</f>
        <v>1900</v>
      </c>
    </row>
    <row r="471" spans="1:31"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5"/>
        <v>Ver en Google Maps</v>
      </c>
      <c r="M471" s="15">
        <v>1</v>
      </c>
      <c r="O471" s="1">
        <f>DAY(Tabla14[[#This Row],[Fecha de rev]])</f>
        <v>0</v>
      </c>
      <c r="P471" s="1">
        <f>MONTH(Tabla14[[#This Row],[Fecha de rev]])</f>
        <v>1</v>
      </c>
      <c r="Q471" s="1">
        <f>YEAR(Tabla14[[#This Row],[Fecha de rev]])</f>
        <v>1900</v>
      </c>
    </row>
    <row r="472" spans="1:31"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5"/>
        <v>Ver en Google Maps</v>
      </c>
      <c r="M472" s="15">
        <v>1</v>
      </c>
      <c r="N472" s="7">
        <v>45937</v>
      </c>
      <c r="O472" s="1">
        <f>DAY(Tabla14[[#This Row],[Fecha de rev]])</f>
        <v>7</v>
      </c>
      <c r="P472" s="1">
        <f>MONTH(Tabla14[[#This Row],[Fecha de rev]])</f>
        <v>10</v>
      </c>
      <c r="Q472" s="1">
        <f>YEAR(Tabla14[[#This Row],[Fecha de rev]])</f>
        <v>2025</v>
      </c>
      <c r="R472" s="1">
        <v>1</v>
      </c>
      <c r="S472" s="1" t="s">
        <v>138</v>
      </c>
      <c r="T472" s="1" t="s">
        <v>138</v>
      </c>
      <c r="U472" s="1" t="s">
        <v>138</v>
      </c>
      <c r="V472" s="1" t="s">
        <v>138</v>
      </c>
      <c r="W472" s="1" t="s">
        <v>138</v>
      </c>
      <c r="X472" s="1" t="s">
        <v>138</v>
      </c>
      <c r="Y472" s="1" t="s">
        <v>138</v>
      </c>
      <c r="Z472" s="1" t="s">
        <v>138</v>
      </c>
      <c r="AA472" s="1">
        <v>34.270000000000003</v>
      </c>
      <c r="AB472" s="1">
        <v>21.98</v>
      </c>
      <c r="AC472" s="2" t="s">
        <v>968</v>
      </c>
      <c r="AD472" s="2" t="s">
        <v>1404</v>
      </c>
      <c r="AE472" s="1">
        <f t="shared" si="16"/>
        <v>8</v>
      </c>
    </row>
    <row r="473" spans="1:31"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5"/>
        <v>Ver en Google Maps</v>
      </c>
      <c r="M473" s="15">
        <v>1</v>
      </c>
      <c r="N473" s="7">
        <v>45937</v>
      </c>
      <c r="O473" s="1">
        <f>DAY(Tabla14[[#This Row],[Fecha de rev]])</f>
        <v>7</v>
      </c>
      <c r="P473" s="1">
        <f>MONTH(Tabla14[[#This Row],[Fecha de rev]])</f>
        <v>10</v>
      </c>
      <c r="Q473" s="1">
        <f>YEAR(Tabla14[[#This Row],[Fecha de rev]])</f>
        <v>2025</v>
      </c>
      <c r="R473" s="1">
        <v>1</v>
      </c>
      <c r="S473" s="1" t="s">
        <v>138</v>
      </c>
      <c r="T473" s="1" t="s">
        <v>138</v>
      </c>
      <c r="U473" s="1" t="s">
        <v>934</v>
      </c>
      <c r="V473" s="1" t="s">
        <v>934</v>
      </c>
      <c r="W473" s="1" t="s">
        <v>138</v>
      </c>
      <c r="X473" s="1" t="s">
        <v>934</v>
      </c>
      <c r="Y473" s="1" t="s">
        <v>934</v>
      </c>
      <c r="Z473" s="1" t="s">
        <v>934</v>
      </c>
      <c r="AA473" s="1">
        <v>0</v>
      </c>
      <c r="AB473" s="1">
        <v>0</v>
      </c>
      <c r="AC473" s="2" t="s">
        <v>1405</v>
      </c>
      <c r="AD473" s="2" t="s">
        <v>1404</v>
      </c>
      <c r="AE473" s="1">
        <f t="shared" si="16"/>
        <v>3</v>
      </c>
    </row>
    <row r="474" spans="1:31"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5"/>
        <v>Ver en Google Maps</v>
      </c>
      <c r="M474" s="15">
        <v>1</v>
      </c>
      <c r="O474" s="1">
        <f>DAY(Tabla14[[#This Row],[Fecha de rev]])</f>
        <v>0</v>
      </c>
      <c r="P474" s="1">
        <f>MONTH(Tabla14[[#This Row],[Fecha de rev]])</f>
        <v>1</v>
      </c>
      <c r="Q474" s="1">
        <f>YEAR(Tabla14[[#This Row],[Fecha de rev]])</f>
        <v>1900</v>
      </c>
    </row>
    <row r="475" spans="1:31"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5"/>
        <v>Ver en Google Maps</v>
      </c>
      <c r="M475" s="15">
        <v>1</v>
      </c>
      <c r="O475" s="1">
        <f>DAY(Tabla14[[#This Row],[Fecha de rev]])</f>
        <v>0</v>
      </c>
      <c r="P475" s="1">
        <f>MONTH(Tabla14[[#This Row],[Fecha de rev]])</f>
        <v>1</v>
      </c>
      <c r="Q475" s="1">
        <f>YEAR(Tabla14[[#This Row],[Fecha de rev]])</f>
        <v>1900</v>
      </c>
    </row>
    <row r="476" spans="1:31"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5"/>
        <v>Ver en Google Maps</v>
      </c>
      <c r="M476" s="15">
        <v>1</v>
      </c>
      <c r="O476" s="1">
        <f>DAY(Tabla14[[#This Row],[Fecha de rev]])</f>
        <v>0</v>
      </c>
      <c r="P476" s="1">
        <f>MONTH(Tabla14[[#This Row],[Fecha de rev]])</f>
        <v>1</v>
      </c>
      <c r="Q476" s="1">
        <f>YEAR(Tabla14[[#This Row],[Fecha de rev]])</f>
        <v>1900</v>
      </c>
    </row>
    <row r="477" spans="1:31"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5"/>
        <v>Ver en Google Maps</v>
      </c>
      <c r="M477" s="15">
        <v>2</v>
      </c>
      <c r="N477" s="7">
        <v>45937</v>
      </c>
      <c r="O477" s="1">
        <f>DAY(Tabla14[[#This Row],[Fecha de rev]])</f>
        <v>7</v>
      </c>
      <c r="P477" s="1">
        <f>MONTH(Tabla14[[#This Row],[Fecha de rev]])</f>
        <v>10</v>
      </c>
      <c r="Q477" s="1">
        <f>YEAR(Tabla14[[#This Row],[Fecha de rev]])</f>
        <v>2025</v>
      </c>
      <c r="R477" s="1">
        <v>1</v>
      </c>
      <c r="S477" s="1" t="s">
        <v>138</v>
      </c>
      <c r="T477" s="1" t="s">
        <v>138</v>
      </c>
      <c r="U477" s="1" t="s">
        <v>138</v>
      </c>
      <c r="V477" s="1" t="s">
        <v>138</v>
      </c>
      <c r="W477" s="1" t="s">
        <v>138</v>
      </c>
      <c r="X477" s="1" t="s">
        <v>138</v>
      </c>
      <c r="Y477" s="1" t="s">
        <v>138</v>
      </c>
      <c r="Z477" s="1" t="s">
        <v>138</v>
      </c>
      <c r="AA477" s="1">
        <v>15</v>
      </c>
      <c r="AB477" s="1">
        <v>8.49</v>
      </c>
      <c r="AC477" s="2" t="s">
        <v>968</v>
      </c>
      <c r="AD477" s="2" t="s">
        <v>1404</v>
      </c>
      <c r="AE477" s="1">
        <f t="shared" si="16"/>
        <v>8</v>
      </c>
    </row>
    <row r="478" spans="1:31"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5"/>
        <v>Ver en Google Maps</v>
      </c>
      <c r="M478" s="15">
        <v>1</v>
      </c>
      <c r="N478" s="7">
        <v>45937</v>
      </c>
      <c r="O478" s="1">
        <f>DAY(Tabla14[[#This Row],[Fecha de rev]])</f>
        <v>7</v>
      </c>
      <c r="P478" s="1">
        <f>MONTH(Tabla14[[#This Row],[Fecha de rev]])</f>
        <v>10</v>
      </c>
      <c r="Q478" s="1">
        <f>YEAR(Tabla14[[#This Row],[Fecha de rev]])</f>
        <v>2025</v>
      </c>
      <c r="R478" s="1">
        <v>1</v>
      </c>
      <c r="S478" s="1" t="s">
        <v>138</v>
      </c>
      <c r="T478" s="1" t="s">
        <v>138</v>
      </c>
      <c r="U478" s="1" t="s">
        <v>138</v>
      </c>
      <c r="V478" s="1" t="s">
        <v>138</v>
      </c>
      <c r="W478" s="1" t="s">
        <v>138</v>
      </c>
      <c r="X478" s="1" t="s">
        <v>138</v>
      </c>
      <c r="Y478" s="1" t="s">
        <v>138</v>
      </c>
      <c r="Z478" s="1" t="s">
        <v>138</v>
      </c>
      <c r="AA478" s="1">
        <v>34.5</v>
      </c>
      <c r="AB478" s="1">
        <v>30.89</v>
      </c>
      <c r="AC478" s="2" t="s">
        <v>968</v>
      </c>
      <c r="AD478" s="2" t="s">
        <v>1404</v>
      </c>
      <c r="AE478" s="1">
        <f t="shared" si="16"/>
        <v>8</v>
      </c>
    </row>
    <row r="479" spans="1:31"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5"/>
        <v>Ver en Google Maps</v>
      </c>
      <c r="M479" s="15">
        <v>1</v>
      </c>
      <c r="O479" s="1">
        <f>DAY(Tabla14[[#This Row],[Fecha de rev]])</f>
        <v>0</v>
      </c>
      <c r="P479" s="1">
        <f>MONTH(Tabla14[[#This Row],[Fecha de rev]])</f>
        <v>1</v>
      </c>
      <c r="Q479" s="1">
        <f>YEAR(Tabla14[[#This Row],[Fecha de rev]])</f>
        <v>1900</v>
      </c>
    </row>
    <row r="480" spans="1:31"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5"/>
        <v>Ver en Google Maps</v>
      </c>
      <c r="M480" s="15">
        <v>1</v>
      </c>
      <c r="N480" s="7">
        <v>45937</v>
      </c>
      <c r="O480" s="1">
        <f>DAY(Tabla14[[#This Row],[Fecha de rev]])</f>
        <v>7</v>
      </c>
      <c r="P480" s="1">
        <f>MONTH(Tabla14[[#This Row],[Fecha de rev]])</f>
        <v>10</v>
      </c>
      <c r="Q480" s="1">
        <f>YEAR(Tabla14[[#This Row],[Fecha de rev]])</f>
        <v>2025</v>
      </c>
      <c r="R480" s="1">
        <v>1</v>
      </c>
      <c r="S480" s="1" t="s">
        <v>138</v>
      </c>
      <c r="T480" s="1" t="s">
        <v>138</v>
      </c>
      <c r="U480" s="1" t="s">
        <v>138</v>
      </c>
      <c r="V480" s="1" t="s">
        <v>138</v>
      </c>
      <c r="W480" s="1" t="s">
        <v>138</v>
      </c>
      <c r="X480" s="1" t="s">
        <v>138</v>
      </c>
      <c r="Y480" s="1" t="s">
        <v>138</v>
      </c>
      <c r="Z480" s="1" t="s">
        <v>138</v>
      </c>
      <c r="AA480" s="1">
        <v>34.270000000000003</v>
      </c>
      <c r="AB480" s="1">
        <v>31.19</v>
      </c>
      <c r="AC480" s="2" t="s">
        <v>968</v>
      </c>
      <c r="AD480" s="2" t="s">
        <v>1404</v>
      </c>
      <c r="AE480" s="1">
        <f t="shared" si="16"/>
        <v>8</v>
      </c>
    </row>
    <row r="481" spans="1:31"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5"/>
        <v>Ver en Google Maps</v>
      </c>
      <c r="M481" s="15">
        <v>1</v>
      </c>
      <c r="O481" s="1">
        <f>DAY(Tabla14[[#This Row],[Fecha de rev]])</f>
        <v>0</v>
      </c>
      <c r="P481" s="1">
        <f>MONTH(Tabla14[[#This Row],[Fecha de rev]])</f>
        <v>1</v>
      </c>
      <c r="Q481" s="1">
        <f>YEAR(Tabla14[[#This Row],[Fecha de rev]])</f>
        <v>1900</v>
      </c>
    </row>
    <row r="482" spans="1:31"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5"/>
        <v>Ver en Google Maps</v>
      </c>
      <c r="M482" s="15">
        <v>2</v>
      </c>
      <c r="O482" s="1">
        <f>DAY(Tabla14[[#This Row],[Fecha de rev]])</f>
        <v>0</v>
      </c>
      <c r="P482" s="1">
        <f>MONTH(Tabla14[[#This Row],[Fecha de rev]])</f>
        <v>1</v>
      </c>
      <c r="Q482" s="1">
        <f>YEAR(Tabla14[[#This Row],[Fecha de rev]])</f>
        <v>1900</v>
      </c>
    </row>
    <row r="483" spans="1:31"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5"/>
        <v>Ver en Google Maps</v>
      </c>
      <c r="M483" s="15">
        <v>2</v>
      </c>
      <c r="N483" s="7">
        <v>45937</v>
      </c>
      <c r="O483" s="1">
        <f>DAY(Tabla14[[#This Row],[Fecha de rev]])</f>
        <v>7</v>
      </c>
      <c r="P483" s="1">
        <f>MONTH(Tabla14[[#This Row],[Fecha de rev]])</f>
        <v>10</v>
      </c>
      <c r="Q483" s="1">
        <f>YEAR(Tabla14[[#This Row],[Fecha de rev]])</f>
        <v>2025</v>
      </c>
      <c r="R483" s="1">
        <v>1</v>
      </c>
      <c r="S483" s="1" t="s">
        <v>934</v>
      </c>
      <c r="T483" s="1" t="s">
        <v>934</v>
      </c>
      <c r="U483" s="1" t="s">
        <v>934</v>
      </c>
      <c r="V483" s="1" t="s">
        <v>934</v>
      </c>
      <c r="W483" s="1" t="s">
        <v>934</v>
      </c>
      <c r="X483" s="1" t="s">
        <v>934</v>
      </c>
      <c r="Y483" s="1" t="s">
        <v>934</v>
      </c>
      <c r="Z483" s="1" t="s">
        <v>934</v>
      </c>
      <c r="AA483" s="1">
        <v>0</v>
      </c>
      <c r="AB483" s="1">
        <v>0</v>
      </c>
      <c r="AC483" s="2" t="s">
        <v>1414</v>
      </c>
      <c r="AD483" s="2" t="s">
        <v>1404</v>
      </c>
      <c r="AE483" s="1">
        <f t="shared" si="16"/>
        <v>0</v>
      </c>
    </row>
    <row r="484" spans="1:31"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5"/>
        <v>Ver en Google Maps</v>
      </c>
      <c r="M484" s="15">
        <v>1</v>
      </c>
      <c r="O484" s="1">
        <f>DAY(Tabla14[[#This Row],[Fecha de rev]])</f>
        <v>0</v>
      </c>
      <c r="P484" s="1">
        <f>MONTH(Tabla14[[#This Row],[Fecha de rev]])</f>
        <v>1</v>
      </c>
      <c r="Q484" s="1">
        <f>YEAR(Tabla14[[#This Row],[Fecha de rev]])</f>
        <v>1900</v>
      </c>
    </row>
    <row r="485" spans="1:31"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5"/>
        <v>Ver en Google Maps</v>
      </c>
      <c r="M485" s="15">
        <v>2</v>
      </c>
      <c r="O485" s="1">
        <f>DAY(Tabla14[[#This Row],[Fecha de rev]])</f>
        <v>0</v>
      </c>
      <c r="P485" s="1">
        <f>MONTH(Tabla14[[#This Row],[Fecha de rev]])</f>
        <v>1</v>
      </c>
      <c r="Q485" s="1">
        <f>YEAR(Tabla14[[#This Row],[Fecha de rev]])</f>
        <v>1900</v>
      </c>
    </row>
    <row r="486" spans="1:31"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5"/>
        <v>Ver en Google Maps</v>
      </c>
      <c r="M486" s="15">
        <v>1</v>
      </c>
      <c r="O486" s="1">
        <f>DAY(Tabla14[[#This Row],[Fecha de rev]])</f>
        <v>0</v>
      </c>
      <c r="P486" s="1">
        <f>MONTH(Tabla14[[#This Row],[Fecha de rev]])</f>
        <v>1</v>
      </c>
      <c r="Q486" s="1">
        <f>YEAR(Tabla14[[#This Row],[Fecha de rev]])</f>
        <v>1900</v>
      </c>
    </row>
    <row r="487" spans="1:31"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5"/>
        <v>Ver en Google Maps</v>
      </c>
      <c r="M487" s="15">
        <v>1</v>
      </c>
      <c r="N487" s="7">
        <v>45937</v>
      </c>
      <c r="O487" s="1">
        <f>DAY(Tabla14[[#This Row],[Fecha de rev]])</f>
        <v>7</v>
      </c>
      <c r="P487" s="1">
        <f>MONTH(Tabla14[[#This Row],[Fecha de rev]])</f>
        <v>10</v>
      </c>
      <c r="Q487" s="1">
        <f>YEAR(Tabla14[[#This Row],[Fecha de rev]])</f>
        <v>2025</v>
      </c>
      <c r="R487" s="1">
        <v>1</v>
      </c>
      <c r="S487" s="1" t="s">
        <v>138</v>
      </c>
      <c r="T487" s="1" t="s">
        <v>138</v>
      </c>
      <c r="U487" s="1" t="s">
        <v>138</v>
      </c>
      <c r="V487" s="1" t="s">
        <v>138</v>
      </c>
      <c r="W487" s="1" t="s">
        <v>138</v>
      </c>
      <c r="X487" s="1" t="s">
        <v>934</v>
      </c>
      <c r="Y487" s="1" t="s">
        <v>138</v>
      </c>
      <c r="Z487" s="1" t="s">
        <v>138</v>
      </c>
      <c r="AA487" s="1">
        <v>19.46</v>
      </c>
      <c r="AB487" s="1">
        <v>30.77</v>
      </c>
      <c r="AC487" s="2" t="s">
        <v>1409</v>
      </c>
      <c r="AD487" s="2" t="s">
        <v>1404</v>
      </c>
      <c r="AE487" s="1">
        <f t="shared" si="16"/>
        <v>7</v>
      </c>
    </row>
    <row r="488" spans="1:31"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5"/>
        <v>Ver en Google Maps</v>
      </c>
      <c r="M488" s="15">
        <v>1</v>
      </c>
      <c r="O488" s="1">
        <f>DAY(Tabla14[[#This Row],[Fecha de rev]])</f>
        <v>0</v>
      </c>
      <c r="P488" s="1">
        <f>MONTH(Tabla14[[#This Row],[Fecha de rev]])</f>
        <v>1</v>
      </c>
      <c r="Q488" s="1">
        <f>YEAR(Tabla14[[#This Row],[Fecha de rev]])</f>
        <v>1900</v>
      </c>
    </row>
    <row r="489" spans="1:31"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5"/>
        <v>Ver en Google Maps</v>
      </c>
      <c r="M489" s="15">
        <v>1</v>
      </c>
      <c r="O489" s="1">
        <f>DAY(Tabla14[[#This Row],[Fecha de rev]])</f>
        <v>0</v>
      </c>
      <c r="P489" s="1">
        <f>MONTH(Tabla14[[#This Row],[Fecha de rev]])</f>
        <v>1</v>
      </c>
      <c r="Q489" s="1">
        <f>YEAR(Tabla14[[#This Row],[Fecha de rev]])</f>
        <v>1900</v>
      </c>
    </row>
    <row r="490" spans="1:31"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5"/>
        <v>Ver en Google Maps</v>
      </c>
      <c r="M490" s="15">
        <v>1</v>
      </c>
      <c r="O490" s="1">
        <f>DAY(Tabla14[[#This Row],[Fecha de rev]])</f>
        <v>0</v>
      </c>
      <c r="P490" s="1">
        <f>MONTH(Tabla14[[#This Row],[Fecha de rev]])</f>
        <v>1</v>
      </c>
      <c r="Q490" s="1">
        <f>YEAR(Tabla14[[#This Row],[Fecha de rev]])</f>
        <v>1900</v>
      </c>
    </row>
    <row r="491" spans="1:31"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5"/>
        <v>Ver en Google Maps</v>
      </c>
      <c r="M491" s="15">
        <v>1</v>
      </c>
      <c r="N491" s="7">
        <v>45937</v>
      </c>
      <c r="O491" s="1">
        <f>DAY(Tabla14[[#This Row],[Fecha de rev]])</f>
        <v>7</v>
      </c>
      <c r="P491" s="1">
        <f>MONTH(Tabla14[[#This Row],[Fecha de rev]])</f>
        <v>10</v>
      </c>
      <c r="Q491" s="1">
        <f>YEAR(Tabla14[[#This Row],[Fecha de rev]])</f>
        <v>2025</v>
      </c>
      <c r="R491" s="1">
        <v>1</v>
      </c>
      <c r="S491" s="1" t="s">
        <v>138</v>
      </c>
      <c r="T491" s="1" t="s">
        <v>138</v>
      </c>
      <c r="U491" s="1" t="s">
        <v>138</v>
      </c>
      <c r="V491" s="1" t="s">
        <v>138</v>
      </c>
      <c r="W491" s="1" t="s">
        <v>138</v>
      </c>
      <c r="X491" s="1" t="s">
        <v>138</v>
      </c>
      <c r="Y491" s="1" t="s">
        <v>138</v>
      </c>
      <c r="Z491" s="1" t="s">
        <v>934</v>
      </c>
      <c r="AA491" s="1">
        <v>8.0299999999999994</v>
      </c>
      <c r="AB491" s="1">
        <v>21.85</v>
      </c>
      <c r="AC491" s="2" t="s">
        <v>1411</v>
      </c>
      <c r="AD491" s="2" t="s">
        <v>1404</v>
      </c>
      <c r="AE491" s="1">
        <f t="shared" si="16"/>
        <v>7</v>
      </c>
    </row>
    <row r="492" spans="1:31"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5"/>
        <v>Ver en Google Maps</v>
      </c>
      <c r="M492" s="15">
        <v>1</v>
      </c>
      <c r="N492" s="7">
        <v>45937</v>
      </c>
      <c r="O492" s="1">
        <f>DAY(Tabla14[[#This Row],[Fecha de rev]])</f>
        <v>7</v>
      </c>
      <c r="P492" s="1">
        <f>MONTH(Tabla14[[#This Row],[Fecha de rev]])</f>
        <v>10</v>
      </c>
      <c r="Q492" s="1">
        <f>YEAR(Tabla14[[#This Row],[Fecha de rev]])</f>
        <v>2025</v>
      </c>
      <c r="R492" s="1">
        <v>1</v>
      </c>
      <c r="S492" s="1" t="s">
        <v>138</v>
      </c>
      <c r="T492" s="1" t="s">
        <v>138</v>
      </c>
      <c r="U492" s="1" t="s">
        <v>138</v>
      </c>
      <c r="V492" s="1" t="s">
        <v>138</v>
      </c>
      <c r="W492" s="1" t="s">
        <v>138</v>
      </c>
      <c r="X492" s="1" t="s">
        <v>138</v>
      </c>
      <c r="Y492" s="1" t="s">
        <v>138</v>
      </c>
      <c r="Z492" s="1" t="s">
        <v>138</v>
      </c>
      <c r="AA492" s="1">
        <v>51.36</v>
      </c>
      <c r="AB492" s="1">
        <v>38.4</v>
      </c>
      <c r="AC492" s="2" t="s">
        <v>968</v>
      </c>
      <c r="AD492" s="2" t="s">
        <v>1404</v>
      </c>
      <c r="AE492" s="1">
        <f t="shared" si="16"/>
        <v>8</v>
      </c>
    </row>
    <row r="493" spans="1:31"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5"/>
        <v>Ver en Google Maps</v>
      </c>
      <c r="M493" s="15">
        <v>1</v>
      </c>
      <c r="N493" s="7">
        <v>45937</v>
      </c>
      <c r="O493" s="1">
        <f>DAY(Tabla14[[#This Row],[Fecha de rev]])</f>
        <v>7</v>
      </c>
      <c r="P493" s="1">
        <f>MONTH(Tabla14[[#This Row],[Fecha de rev]])</f>
        <v>10</v>
      </c>
      <c r="Q493" s="1">
        <f>YEAR(Tabla14[[#This Row],[Fecha de rev]])</f>
        <v>2025</v>
      </c>
      <c r="R493" s="1">
        <v>1</v>
      </c>
      <c r="S493" s="1" t="s">
        <v>138</v>
      </c>
      <c r="T493" s="1" t="s">
        <v>138</v>
      </c>
      <c r="U493" s="1" t="s">
        <v>138</v>
      </c>
      <c r="V493" s="1" t="s">
        <v>138</v>
      </c>
      <c r="W493" s="1" t="s">
        <v>138</v>
      </c>
      <c r="X493" s="1" t="s">
        <v>138</v>
      </c>
      <c r="Y493" s="1" t="s">
        <v>138</v>
      </c>
      <c r="Z493" s="1" t="s">
        <v>138</v>
      </c>
      <c r="AA493" s="1">
        <v>78.61</v>
      </c>
      <c r="AB493" s="1">
        <v>40.020000000000003</v>
      </c>
      <c r="AC493" s="2" t="s">
        <v>968</v>
      </c>
      <c r="AD493" s="2" t="s">
        <v>1404</v>
      </c>
      <c r="AE493" s="1">
        <f t="shared" si="16"/>
        <v>8</v>
      </c>
    </row>
    <row r="494" spans="1:31"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5"/>
        <v>Ver en Google Maps</v>
      </c>
      <c r="M494" s="15">
        <v>1</v>
      </c>
      <c r="N494" s="7">
        <v>45937</v>
      </c>
      <c r="O494" s="1">
        <f>DAY(Tabla14[[#This Row],[Fecha de rev]])</f>
        <v>7</v>
      </c>
      <c r="P494" s="1">
        <f>MONTH(Tabla14[[#This Row],[Fecha de rev]])</f>
        <v>10</v>
      </c>
      <c r="Q494" s="1">
        <f>YEAR(Tabla14[[#This Row],[Fecha de rev]])</f>
        <v>2025</v>
      </c>
      <c r="R494" s="1">
        <v>1</v>
      </c>
      <c r="S494" s="1" t="s">
        <v>138</v>
      </c>
      <c r="T494" s="1" t="s">
        <v>138</v>
      </c>
      <c r="U494" s="1" t="s">
        <v>138</v>
      </c>
      <c r="V494" s="1" t="s">
        <v>138</v>
      </c>
      <c r="W494" s="1" t="s">
        <v>138</v>
      </c>
      <c r="X494" s="1" t="s">
        <v>138</v>
      </c>
      <c r="Y494" s="1" t="s">
        <v>138</v>
      </c>
      <c r="Z494" s="1" t="s">
        <v>138</v>
      </c>
      <c r="AA494" s="1">
        <v>66.680000000000007</v>
      </c>
      <c r="AB494" s="1">
        <v>44.08</v>
      </c>
      <c r="AC494" s="2" t="s">
        <v>968</v>
      </c>
      <c r="AD494" s="2" t="s">
        <v>1404</v>
      </c>
      <c r="AE494" s="1">
        <f t="shared" si="16"/>
        <v>8</v>
      </c>
    </row>
    <row r="495" spans="1:31"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5"/>
        <v>Ver en Google Maps</v>
      </c>
      <c r="M495" s="15">
        <v>1</v>
      </c>
      <c r="N495" s="7">
        <v>45937</v>
      </c>
      <c r="O495" s="1">
        <f>DAY(Tabla14[[#This Row],[Fecha de rev]])</f>
        <v>7</v>
      </c>
      <c r="P495" s="1">
        <f>MONTH(Tabla14[[#This Row],[Fecha de rev]])</f>
        <v>10</v>
      </c>
      <c r="Q495" s="1">
        <f>YEAR(Tabla14[[#This Row],[Fecha de rev]])</f>
        <v>2025</v>
      </c>
      <c r="R495" s="1">
        <v>1</v>
      </c>
      <c r="S495" s="1" t="s">
        <v>138</v>
      </c>
      <c r="T495" s="1" t="s">
        <v>138</v>
      </c>
      <c r="U495" s="1" t="s">
        <v>138</v>
      </c>
      <c r="V495" s="1" t="s">
        <v>138</v>
      </c>
      <c r="W495" s="1" t="s">
        <v>138</v>
      </c>
      <c r="X495" s="1" t="s">
        <v>138</v>
      </c>
      <c r="Y495" s="1" t="s">
        <v>138</v>
      </c>
      <c r="Z495" s="1" t="s">
        <v>138</v>
      </c>
      <c r="AA495" s="1">
        <v>14.38</v>
      </c>
      <c r="AB495" s="1">
        <v>8.6199999999999992</v>
      </c>
      <c r="AC495" s="2" t="s">
        <v>968</v>
      </c>
      <c r="AD495" s="2" t="s">
        <v>1404</v>
      </c>
      <c r="AE495" s="1">
        <f t="shared" si="16"/>
        <v>8</v>
      </c>
    </row>
    <row r="496" spans="1:31"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5"/>
        <v>Ver en Google Maps</v>
      </c>
      <c r="M496" s="15">
        <v>1</v>
      </c>
      <c r="O496" s="1">
        <f>DAY(Tabla14[[#This Row],[Fecha de rev]])</f>
        <v>0</v>
      </c>
      <c r="P496" s="1">
        <f>MONTH(Tabla14[[#This Row],[Fecha de rev]])</f>
        <v>1</v>
      </c>
      <c r="Q496" s="1">
        <f>YEAR(Tabla14[[#This Row],[Fecha de rev]])</f>
        <v>1900</v>
      </c>
    </row>
    <row r="497" spans="1:31"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5"/>
        <v>Ver en Google Maps</v>
      </c>
      <c r="M497" s="15">
        <v>1</v>
      </c>
      <c r="N497" s="7">
        <v>45937</v>
      </c>
      <c r="O497" s="1">
        <f>DAY(Tabla14[[#This Row],[Fecha de rev]])</f>
        <v>7</v>
      </c>
      <c r="P497" s="1">
        <f>MONTH(Tabla14[[#This Row],[Fecha de rev]])</f>
        <v>10</v>
      </c>
      <c r="Q497" s="1">
        <f>YEAR(Tabla14[[#This Row],[Fecha de rev]])</f>
        <v>2025</v>
      </c>
      <c r="R497" s="1">
        <v>1</v>
      </c>
      <c r="S497" s="1" t="s">
        <v>934</v>
      </c>
      <c r="T497" s="1" t="s">
        <v>138</v>
      </c>
      <c r="U497" s="1" t="s">
        <v>138</v>
      </c>
      <c r="V497" s="1" t="s">
        <v>138</v>
      </c>
      <c r="W497" s="1" t="s">
        <v>138</v>
      </c>
      <c r="X497" s="1" t="s">
        <v>138</v>
      </c>
      <c r="Y497" s="1" t="s">
        <v>934</v>
      </c>
      <c r="Z497" s="1" t="s">
        <v>934</v>
      </c>
      <c r="AA497" s="1">
        <v>0</v>
      </c>
      <c r="AB497" s="1">
        <v>0</v>
      </c>
      <c r="AC497" s="2" t="s">
        <v>1415</v>
      </c>
      <c r="AD497" s="2" t="s">
        <v>1404</v>
      </c>
      <c r="AE497" s="1">
        <f t="shared" si="16"/>
        <v>5</v>
      </c>
    </row>
    <row r="498" spans="1:31"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5"/>
        <v>Ver en Google Maps</v>
      </c>
      <c r="M498" s="15">
        <v>1</v>
      </c>
      <c r="O498" s="1">
        <f>DAY(Tabla14[[#This Row],[Fecha de rev]])</f>
        <v>0</v>
      </c>
      <c r="P498" s="1">
        <f>MONTH(Tabla14[[#This Row],[Fecha de rev]])</f>
        <v>1</v>
      </c>
      <c r="Q498" s="1">
        <f>YEAR(Tabla14[[#This Row],[Fecha de rev]])</f>
        <v>1900</v>
      </c>
    </row>
    <row r="499" spans="1:31"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5"/>
        <v>Ver en Google Maps</v>
      </c>
      <c r="M499" s="15">
        <v>1</v>
      </c>
      <c r="N499" s="7">
        <v>45937</v>
      </c>
      <c r="O499" s="1">
        <f>DAY(Tabla14[[#This Row],[Fecha de rev]])</f>
        <v>7</v>
      </c>
      <c r="P499" s="1">
        <f>MONTH(Tabla14[[#This Row],[Fecha de rev]])</f>
        <v>10</v>
      </c>
      <c r="Q499" s="1">
        <f>YEAR(Tabla14[[#This Row],[Fecha de rev]])</f>
        <v>2025</v>
      </c>
      <c r="R499" s="1">
        <v>1</v>
      </c>
      <c r="S499" s="1" t="s">
        <v>138</v>
      </c>
      <c r="T499" s="1" t="s">
        <v>138</v>
      </c>
      <c r="U499" s="1" t="s">
        <v>138</v>
      </c>
      <c r="V499" s="1" t="s">
        <v>138</v>
      </c>
      <c r="W499" s="1" t="s">
        <v>138</v>
      </c>
      <c r="X499" s="1" t="s">
        <v>138</v>
      </c>
      <c r="Y499" s="1" t="s">
        <v>138</v>
      </c>
      <c r="Z499" s="1" t="s">
        <v>138</v>
      </c>
      <c r="AA499" s="1">
        <v>35.119999999999997</v>
      </c>
      <c r="AB499" s="1">
        <v>24.78</v>
      </c>
      <c r="AC499" s="2" t="s">
        <v>968</v>
      </c>
      <c r="AD499" s="2" t="s">
        <v>1404</v>
      </c>
      <c r="AE499" s="1">
        <f t="shared" si="16"/>
        <v>8</v>
      </c>
    </row>
    <row r="500" spans="1:31"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5"/>
        <v>Ver en Google Maps</v>
      </c>
      <c r="M500" s="15">
        <v>1</v>
      </c>
      <c r="O500" s="1">
        <f>DAY(Tabla14[[#This Row],[Fecha de rev]])</f>
        <v>0</v>
      </c>
      <c r="P500" s="1">
        <f>MONTH(Tabla14[[#This Row],[Fecha de rev]])</f>
        <v>1</v>
      </c>
      <c r="Q500" s="1">
        <f>YEAR(Tabla14[[#This Row],[Fecha de rev]])</f>
        <v>1900</v>
      </c>
    </row>
    <row r="501" spans="1:31"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5"/>
        <v>Ver en Google Maps</v>
      </c>
      <c r="M501" s="15">
        <v>1</v>
      </c>
      <c r="N501" s="7">
        <v>45937</v>
      </c>
      <c r="O501" s="1">
        <f>DAY(Tabla14[[#This Row],[Fecha de rev]])</f>
        <v>7</v>
      </c>
      <c r="P501" s="1">
        <f>MONTH(Tabla14[[#This Row],[Fecha de rev]])</f>
        <v>10</v>
      </c>
      <c r="Q501" s="1">
        <f>YEAR(Tabla14[[#This Row],[Fecha de rev]])</f>
        <v>2025</v>
      </c>
      <c r="R501" s="1">
        <v>1</v>
      </c>
      <c r="S501" s="1" t="s">
        <v>138</v>
      </c>
      <c r="T501" s="1" t="s">
        <v>138</v>
      </c>
      <c r="U501" s="1" t="s">
        <v>138</v>
      </c>
      <c r="V501" s="1" t="s">
        <v>138</v>
      </c>
      <c r="W501" s="1" t="s">
        <v>138</v>
      </c>
      <c r="X501" s="1" t="s">
        <v>138</v>
      </c>
      <c r="Y501" s="1" t="s">
        <v>138</v>
      </c>
      <c r="Z501" s="1" t="s">
        <v>138</v>
      </c>
      <c r="AA501" s="1">
        <v>20.81</v>
      </c>
      <c r="AB501" s="1">
        <v>19.649999999999999</v>
      </c>
      <c r="AC501" s="2" t="s">
        <v>968</v>
      </c>
      <c r="AD501" s="2" t="s">
        <v>1404</v>
      </c>
      <c r="AE501" s="1">
        <f t="shared" si="16"/>
        <v>8</v>
      </c>
    </row>
    <row r="502" spans="1:31"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5"/>
        <v>Ver en Google Maps</v>
      </c>
      <c r="M502" s="15">
        <v>1</v>
      </c>
      <c r="O502" s="1">
        <f>DAY(Tabla14[[#This Row],[Fecha de rev]])</f>
        <v>0</v>
      </c>
      <c r="P502" s="1">
        <f>MONTH(Tabla14[[#This Row],[Fecha de rev]])</f>
        <v>1</v>
      </c>
      <c r="Q502" s="1">
        <f>YEAR(Tabla14[[#This Row],[Fecha de rev]])</f>
        <v>1900</v>
      </c>
    </row>
    <row r="503" spans="1:31"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5"/>
        <v>Ver en Google Maps</v>
      </c>
      <c r="M503" s="15">
        <v>1</v>
      </c>
      <c r="N503" s="7">
        <v>45937</v>
      </c>
      <c r="O503" s="1">
        <f>DAY(Tabla14[[#This Row],[Fecha de rev]])</f>
        <v>7</v>
      </c>
      <c r="P503" s="1">
        <f>MONTH(Tabla14[[#This Row],[Fecha de rev]])</f>
        <v>10</v>
      </c>
      <c r="Q503" s="1">
        <f>YEAR(Tabla14[[#This Row],[Fecha de rev]])</f>
        <v>2025</v>
      </c>
      <c r="R503" s="1">
        <v>1</v>
      </c>
      <c r="S503" s="1" t="s">
        <v>138</v>
      </c>
      <c r="T503" s="1" t="s">
        <v>138</v>
      </c>
      <c r="U503" s="1" t="s">
        <v>138</v>
      </c>
      <c r="V503" s="1" t="s">
        <v>138</v>
      </c>
      <c r="W503" s="1" t="s">
        <v>138</v>
      </c>
      <c r="X503" s="1" t="s">
        <v>138</v>
      </c>
      <c r="Y503" s="1" t="s">
        <v>138</v>
      </c>
      <c r="Z503" s="1" t="s">
        <v>138</v>
      </c>
      <c r="AA503" s="1">
        <v>67.400000000000006</v>
      </c>
      <c r="AB503" s="1">
        <v>37.549999999999997</v>
      </c>
      <c r="AC503" s="2" t="s">
        <v>968</v>
      </c>
      <c r="AD503" s="2" t="s">
        <v>1404</v>
      </c>
      <c r="AE503" s="1">
        <f t="shared" si="16"/>
        <v>8</v>
      </c>
    </row>
    <row r="504" spans="1:31"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5"/>
        <v>Ver en Google Maps</v>
      </c>
      <c r="M504" s="15">
        <v>1</v>
      </c>
      <c r="N504" s="7">
        <v>45937</v>
      </c>
      <c r="O504" s="1">
        <f>DAY(Tabla14[[#This Row],[Fecha de rev]])</f>
        <v>7</v>
      </c>
      <c r="P504" s="1">
        <f>MONTH(Tabla14[[#This Row],[Fecha de rev]])</f>
        <v>10</v>
      </c>
      <c r="Q504" s="1">
        <f>YEAR(Tabla14[[#This Row],[Fecha de rev]])</f>
        <v>2025</v>
      </c>
      <c r="R504" s="1">
        <v>1</v>
      </c>
      <c r="S504" s="1" t="s">
        <v>138</v>
      </c>
      <c r="T504" s="1" t="s">
        <v>138</v>
      </c>
      <c r="U504" s="1" t="s">
        <v>138</v>
      </c>
      <c r="V504" s="1" t="s">
        <v>138</v>
      </c>
      <c r="W504" s="1" t="s">
        <v>138</v>
      </c>
      <c r="X504" s="1" t="s">
        <v>138</v>
      </c>
      <c r="Y504" s="1" t="s">
        <v>138</v>
      </c>
      <c r="Z504" s="1" t="s">
        <v>138</v>
      </c>
      <c r="AA504" s="1">
        <v>31.95</v>
      </c>
      <c r="AB504" s="1">
        <v>26.78</v>
      </c>
      <c r="AC504" s="2" t="s">
        <v>968</v>
      </c>
      <c r="AD504" s="2" t="s">
        <v>1404</v>
      </c>
      <c r="AE504" s="1">
        <f t="shared" si="16"/>
        <v>8</v>
      </c>
    </row>
    <row r="505" spans="1:31"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5"/>
        <v>Ver en Google Maps</v>
      </c>
      <c r="M505" s="15">
        <v>1</v>
      </c>
      <c r="O505" s="1">
        <f>DAY(Tabla14[[#This Row],[Fecha de rev]])</f>
        <v>0</v>
      </c>
      <c r="P505" s="1">
        <f>MONTH(Tabla14[[#This Row],[Fecha de rev]])</f>
        <v>1</v>
      </c>
      <c r="Q505" s="1">
        <f>YEAR(Tabla14[[#This Row],[Fecha de rev]])</f>
        <v>1900</v>
      </c>
    </row>
    <row r="506" spans="1:31"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5"/>
        <v>Ver en Google Maps</v>
      </c>
      <c r="M506" s="15">
        <v>1</v>
      </c>
      <c r="O506" s="1">
        <f>DAY(Tabla14[[#This Row],[Fecha de rev]])</f>
        <v>0</v>
      </c>
      <c r="P506" s="1">
        <f>MONTH(Tabla14[[#This Row],[Fecha de rev]])</f>
        <v>1</v>
      </c>
      <c r="Q506" s="1">
        <f>YEAR(Tabla14[[#This Row],[Fecha de rev]])</f>
        <v>1900</v>
      </c>
    </row>
    <row r="507" spans="1:31"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5"/>
        <v>Ver en Google Maps</v>
      </c>
      <c r="M507" s="15">
        <v>1</v>
      </c>
      <c r="O507" s="1">
        <f>DAY(Tabla14[[#This Row],[Fecha de rev]])</f>
        <v>0</v>
      </c>
      <c r="P507" s="1">
        <f>MONTH(Tabla14[[#This Row],[Fecha de rev]])</f>
        <v>1</v>
      </c>
      <c r="Q507" s="1">
        <f>YEAR(Tabla14[[#This Row],[Fecha de rev]])</f>
        <v>1900</v>
      </c>
    </row>
    <row r="508" spans="1:31"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5"/>
        <v>Ver en Google Maps</v>
      </c>
      <c r="M508" s="15">
        <v>1</v>
      </c>
      <c r="O508" s="1">
        <f>DAY(Tabla14[[#This Row],[Fecha de rev]])</f>
        <v>0</v>
      </c>
      <c r="P508" s="1">
        <f>MONTH(Tabla14[[#This Row],[Fecha de rev]])</f>
        <v>1</v>
      </c>
      <c r="Q508" s="1">
        <f>YEAR(Tabla14[[#This Row],[Fecha de rev]])</f>
        <v>1900</v>
      </c>
    </row>
    <row r="509" spans="1:31"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5"/>
        <v>Ver en Google Maps</v>
      </c>
      <c r="M509" s="15">
        <v>1</v>
      </c>
      <c r="N509" s="7">
        <v>45937</v>
      </c>
      <c r="O509" s="1">
        <f>DAY(Tabla14[[#This Row],[Fecha de rev]])</f>
        <v>7</v>
      </c>
      <c r="P509" s="1">
        <f>MONTH(Tabla14[[#This Row],[Fecha de rev]])</f>
        <v>10</v>
      </c>
      <c r="Q509" s="1">
        <f>YEAR(Tabla14[[#This Row],[Fecha de rev]])</f>
        <v>2025</v>
      </c>
      <c r="R509" s="1">
        <v>1</v>
      </c>
      <c r="S509" s="1" t="s">
        <v>138</v>
      </c>
      <c r="T509" s="1" t="s">
        <v>138</v>
      </c>
      <c r="U509" s="1" t="s">
        <v>138</v>
      </c>
      <c r="V509" s="1" t="s">
        <v>138</v>
      </c>
      <c r="W509" s="1" t="s">
        <v>138</v>
      </c>
      <c r="X509" s="1" t="s">
        <v>138</v>
      </c>
      <c r="Y509" s="1" t="s">
        <v>138</v>
      </c>
      <c r="Z509" s="1" t="s">
        <v>138</v>
      </c>
      <c r="AA509" s="1">
        <v>33.29</v>
      </c>
      <c r="AB509" s="1">
        <v>12.68</v>
      </c>
      <c r="AC509" s="2" t="s">
        <v>968</v>
      </c>
      <c r="AD509" s="2" t="s">
        <v>1404</v>
      </c>
      <c r="AE509" s="1">
        <f t="shared" si="16"/>
        <v>8</v>
      </c>
    </row>
    <row r="510" spans="1:31"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5"/>
        <v>Ver en Google Maps</v>
      </c>
      <c r="M510" s="15">
        <v>1</v>
      </c>
      <c r="N510" s="7">
        <v>45937</v>
      </c>
      <c r="O510" s="1">
        <f>DAY(Tabla14[[#This Row],[Fecha de rev]])</f>
        <v>7</v>
      </c>
      <c r="P510" s="1">
        <f>MONTH(Tabla14[[#This Row],[Fecha de rev]])</f>
        <v>10</v>
      </c>
      <c r="Q510" s="1">
        <f>YEAR(Tabla14[[#This Row],[Fecha de rev]])</f>
        <v>2025</v>
      </c>
      <c r="R510" s="1">
        <v>1</v>
      </c>
      <c r="S510" s="1" t="s">
        <v>138</v>
      </c>
      <c r="T510" s="1" t="s">
        <v>138</v>
      </c>
      <c r="U510" s="1" t="s">
        <v>138</v>
      </c>
      <c r="V510" s="1" t="s">
        <v>138</v>
      </c>
      <c r="W510" s="1" t="s">
        <v>138</v>
      </c>
      <c r="X510" s="1" t="s">
        <v>138</v>
      </c>
      <c r="Y510" s="1" t="s">
        <v>138</v>
      </c>
      <c r="Z510" s="1" t="s">
        <v>138</v>
      </c>
      <c r="AA510" s="1">
        <v>14.4</v>
      </c>
      <c r="AB510" s="1">
        <v>31.22</v>
      </c>
      <c r="AC510" s="2" t="s">
        <v>1412</v>
      </c>
      <c r="AD510" s="2" t="s">
        <v>1404</v>
      </c>
      <c r="AE510" s="1">
        <f t="shared" si="16"/>
        <v>8</v>
      </c>
    </row>
    <row r="511" spans="1:31"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5"/>
        <v>Ver en Google Maps</v>
      </c>
      <c r="M511" s="15">
        <v>1</v>
      </c>
      <c r="N511" s="7">
        <v>45937</v>
      </c>
      <c r="O511" s="1">
        <f>DAY(Tabla14[[#This Row],[Fecha de rev]])</f>
        <v>7</v>
      </c>
      <c r="P511" s="1">
        <f>MONTH(Tabla14[[#This Row],[Fecha de rev]])</f>
        <v>10</v>
      </c>
      <c r="Q511" s="1">
        <f>YEAR(Tabla14[[#This Row],[Fecha de rev]])</f>
        <v>2025</v>
      </c>
      <c r="R511" s="1">
        <v>1</v>
      </c>
      <c r="S511" s="1" t="s">
        <v>138</v>
      </c>
      <c r="T511" s="1" t="s">
        <v>138</v>
      </c>
      <c r="U511" s="1" t="s">
        <v>138</v>
      </c>
      <c r="V511" s="1" t="s">
        <v>138</v>
      </c>
      <c r="W511" s="1" t="s">
        <v>138</v>
      </c>
      <c r="X511" s="1" t="s">
        <v>138</v>
      </c>
      <c r="Y511" s="1" t="s">
        <v>138</v>
      </c>
      <c r="Z511" s="1" t="s">
        <v>138</v>
      </c>
      <c r="AA511" s="1">
        <v>33.590000000000003</v>
      </c>
      <c r="AB511" s="1">
        <v>15</v>
      </c>
      <c r="AC511" s="2" t="s">
        <v>968</v>
      </c>
      <c r="AD511" s="2" t="s">
        <v>1404</v>
      </c>
      <c r="AE511" s="1">
        <f t="shared" si="16"/>
        <v>8</v>
      </c>
    </row>
    <row r="512" spans="1:31"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5"/>
        <v>Ver en Google Maps</v>
      </c>
      <c r="M512" s="15">
        <v>2</v>
      </c>
      <c r="O512" s="1">
        <f>DAY(Tabla14[[#This Row],[Fecha de rev]])</f>
        <v>0</v>
      </c>
      <c r="P512" s="1">
        <f>MONTH(Tabla14[[#This Row],[Fecha de rev]])</f>
        <v>1</v>
      </c>
      <c r="Q512" s="1">
        <f>YEAR(Tabla14[[#This Row],[Fecha de rev]])</f>
        <v>1900</v>
      </c>
    </row>
    <row r="513" spans="1:31"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5"/>
        <v>Ver en Google Maps</v>
      </c>
      <c r="M513" s="15">
        <v>2</v>
      </c>
      <c r="O513" s="1">
        <f>DAY(Tabla14[[#This Row],[Fecha de rev]])</f>
        <v>0</v>
      </c>
      <c r="P513" s="1">
        <f>MONTH(Tabla14[[#This Row],[Fecha de rev]])</f>
        <v>1</v>
      </c>
      <c r="Q513" s="1">
        <f>YEAR(Tabla14[[#This Row],[Fecha de rev]])</f>
        <v>1900</v>
      </c>
    </row>
    <row r="514" spans="1:31"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5"/>
        <v>Ver en Google Maps</v>
      </c>
      <c r="M514" s="15">
        <v>2</v>
      </c>
      <c r="N514" s="7">
        <v>45937</v>
      </c>
      <c r="O514" s="1">
        <f>DAY(Tabla14[[#This Row],[Fecha de rev]])</f>
        <v>7</v>
      </c>
      <c r="P514" s="1">
        <f>MONTH(Tabla14[[#This Row],[Fecha de rev]])</f>
        <v>10</v>
      </c>
      <c r="Q514" s="1">
        <f>YEAR(Tabla14[[#This Row],[Fecha de rev]])</f>
        <v>2025</v>
      </c>
      <c r="R514" s="1">
        <v>1</v>
      </c>
      <c r="S514" s="1" t="s">
        <v>138</v>
      </c>
      <c r="T514" s="1" t="s">
        <v>138</v>
      </c>
      <c r="U514" s="1" t="s">
        <v>138</v>
      </c>
      <c r="V514" s="1" t="s">
        <v>138</v>
      </c>
      <c r="W514" s="1" t="s">
        <v>138</v>
      </c>
      <c r="X514" s="1" t="s">
        <v>138</v>
      </c>
      <c r="Y514" s="1" t="s">
        <v>138</v>
      </c>
      <c r="Z514" s="1" t="s">
        <v>138</v>
      </c>
      <c r="AA514" s="1">
        <v>83.51</v>
      </c>
      <c r="AB514" s="1">
        <v>69.900000000000006</v>
      </c>
      <c r="AC514" s="2" t="s">
        <v>968</v>
      </c>
      <c r="AD514" s="2" t="s">
        <v>1404</v>
      </c>
      <c r="AE514" s="1">
        <f t="shared" si="16"/>
        <v>8</v>
      </c>
    </row>
    <row r="515" spans="1:31"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5"/>
        <v>Ver en Google Maps</v>
      </c>
      <c r="M515" s="15">
        <v>2</v>
      </c>
      <c r="N515" s="7">
        <v>45937</v>
      </c>
      <c r="O515" s="1">
        <f>DAY(Tabla14[[#This Row],[Fecha de rev]])</f>
        <v>7</v>
      </c>
      <c r="P515" s="1">
        <f>MONTH(Tabla14[[#This Row],[Fecha de rev]])</f>
        <v>10</v>
      </c>
      <c r="Q515" s="1">
        <f>YEAR(Tabla14[[#This Row],[Fecha de rev]])</f>
        <v>2025</v>
      </c>
      <c r="R515" s="1">
        <v>1</v>
      </c>
      <c r="S515" s="1" t="s">
        <v>138</v>
      </c>
      <c r="T515" s="1" t="s">
        <v>138</v>
      </c>
      <c r="U515" s="1" t="s">
        <v>138</v>
      </c>
      <c r="V515" s="1" t="s">
        <v>138</v>
      </c>
      <c r="W515" s="1" t="s">
        <v>138</v>
      </c>
      <c r="X515" s="1" t="s">
        <v>138</v>
      </c>
      <c r="Y515" s="1" t="s">
        <v>138</v>
      </c>
      <c r="Z515" s="1" t="s">
        <v>138</v>
      </c>
      <c r="AA515" s="1">
        <v>45.74</v>
      </c>
      <c r="AB515" s="1">
        <v>56.49</v>
      </c>
      <c r="AC515" s="2" t="s">
        <v>968</v>
      </c>
      <c r="AD515" s="2" t="s">
        <v>1404</v>
      </c>
      <c r="AE515" s="1">
        <f t="shared" si="16"/>
        <v>8</v>
      </c>
    </row>
    <row r="516" spans="1:31"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5"/>
        <v>Ver en Google Maps</v>
      </c>
      <c r="M516" s="15">
        <v>1</v>
      </c>
      <c r="N516" s="7">
        <v>45937</v>
      </c>
      <c r="O516" s="1">
        <f>DAY(Tabla14[[#This Row],[Fecha de rev]])</f>
        <v>7</v>
      </c>
      <c r="P516" s="1">
        <f>MONTH(Tabla14[[#This Row],[Fecha de rev]])</f>
        <v>10</v>
      </c>
      <c r="Q516" s="1">
        <f>YEAR(Tabla14[[#This Row],[Fecha de rev]])</f>
        <v>2025</v>
      </c>
      <c r="R516" s="1">
        <v>1</v>
      </c>
      <c r="S516" s="1" t="s">
        <v>138</v>
      </c>
      <c r="T516" s="1" t="s">
        <v>138</v>
      </c>
      <c r="U516" s="1" t="s">
        <v>138</v>
      </c>
      <c r="V516" s="1" t="s">
        <v>138</v>
      </c>
      <c r="W516" s="1" t="s">
        <v>138</v>
      </c>
      <c r="X516" s="1" t="s">
        <v>138</v>
      </c>
      <c r="Y516" s="1" t="s">
        <v>138</v>
      </c>
      <c r="Z516" s="1" t="s">
        <v>138</v>
      </c>
      <c r="AA516" s="1">
        <v>42.32</v>
      </c>
      <c r="AB516" s="1">
        <v>46.33</v>
      </c>
      <c r="AC516" s="2" t="s">
        <v>968</v>
      </c>
      <c r="AD516" s="2" t="s">
        <v>1404</v>
      </c>
      <c r="AE516" s="1">
        <f t="shared" si="16"/>
        <v>8</v>
      </c>
    </row>
    <row r="517" spans="1:31"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5"/>
        <v>Ver en Google Maps</v>
      </c>
      <c r="M517" s="15">
        <v>1</v>
      </c>
      <c r="O517" s="1">
        <f>DAY(Tabla14[[#This Row],[Fecha de rev]])</f>
        <v>0</v>
      </c>
      <c r="P517" s="1">
        <f>MONTH(Tabla14[[#This Row],[Fecha de rev]])</f>
        <v>1</v>
      </c>
      <c r="Q517" s="1">
        <f>YEAR(Tabla14[[#This Row],[Fecha de rev]])</f>
        <v>1900</v>
      </c>
    </row>
    <row r="518" spans="1:31"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7">HYPERLINK("https://www.google.com/maps?q=" &amp; I518 &amp; "," &amp; J518, "Ver en Google Maps")</f>
        <v>Ver en Google Maps</v>
      </c>
      <c r="M518" s="15">
        <v>2</v>
      </c>
      <c r="O518" s="1">
        <f>DAY(Tabla14[[#This Row],[Fecha de rev]])</f>
        <v>0</v>
      </c>
      <c r="P518" s="1">
        <f>MONTH(Tabla14[[#This Row],[Fecha de rev]])</f>
        <v>1</v>
      </c>
      <c r="Q518" s="1">
        <f>YEAR(Tabla14[[#This Row],[Fecha de rev]])</f>
        <v>1900</v>
      </c>
    </row>
    <row r="519" spans="1:31"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7"/>
        <v>Ver en Google Maps</v>
      </c>
      <c r="M519" s="15">
        <v>3</v>
      </c>
      <c r="O519" s="1">
        <f>DAY(Tabla14[[#This Row],[Fecha de rev]])</f>
        <v>0</v>
      </c>
      <c r="P519" s="1">
        <f>MONTH(Tabla14[[#This Row],[Fecha de rev]])</f>
        <v>1</v>
      </c>
      <c r="Q519" s="1">
        <f>YEAR(Tabla14[[#This Row],[Fecha de rev]])</f>
        <v>1900</v>
      </c>
    </row>
    <row r="520" spans="1:31"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7"/>
        <v>Ver en Google Maps</v>
      </c>
      <c r="M520" s="15">
        <v>2</v>
      </c>
      <c r="O520" s="1">
        <f>DAY(Tabla14[[#This Row],[Fecha de rev]])</f>
        <v>0</v>
      </c>
      <c r="P520" s="1">
        <f>MONTH(Tabla14[[#This Row],[Fecha de rev]])</f>
        <v>1</v>
      </c>
      <c r="Q520" s="1">
        <f>YEAR(Tabla14[[#This Row],[Fecha de rev]])</f>
        <v>1900</v>
      </c>
    </row>
    <row r="521" spans="1:31"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7"/>
        <v>Ver en Google Maps</v>
      </c>
      <c r="M521" s="15">
        <v>2</v>
      </c>
      <c r="O521" s="1">
        <f>DAY(Tabla14[[#This Row],[Fecha de rev]])</f>
        <v>0</v>
      </c>
      <c r="P521" s="1">
        <f>MONTH(Tabla14[[#This Row],[Fecha de rev]])</f>
        <v>1</v>
      </c>
      <c r="Q521" s="1">
        <f>YEAR(Tabla14[[#This Row],[Fecha de rev]])</f>
        <v>1900</v>
      </c>
    </row>
    <row r="522" spans="1:31"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7"/>
        <v>Ver en Google Maps</v>
      </c>
      <c r="M522" s="15">
        <v>3</v>
      </c>
      <c r="O522" s="1">
        <f>DAY(Tabla14[[#This Row],[Fecha de rev]])</f>
        <v>0</v>
      </c>
      <c r="P522" s="1">
        <f>MONTH(Tabla14[[#This Row],[Fecha de rev]])</f>
        <v>1</v>
      </c>
      <c r="Q522" s="1">
        <f>YEAR(Tabla14[[#This Row],[Fecha de rev]])</f>
        <v>1900</v>
      </c>
    </row>
    <row r="523" spans="1:31"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7"/>
        <v>Ver en Google Maps</v>
      </c>
      <c r="M523" s="15">
        <v>1</v>
      </c>
      <c r="N523" s="7">
        <v>45937</v>
      </c>
      <c r="O523" s="1">
        <f>DAY(Tabla14[[#This Row],[Fecha de rev]])</f>
        <v>7</v>
      </c>
      <c r="P523" s="1">
        <f>MONTH(Tabla14[[#This Row],[Fecha de rev]])</f>
        <v>10</v>
      </c>
      <c r="Q523" s="1">
        <f>YEAR(Tabla14[[#This Row],[Fecha de rev]])</f>
        <v>2025</v>
      </c>
      <c r="R523" s="1">
        <v>1</v>
      </c>
      <c r="S523" s="1" t="s">
        <v>138</v>
      </c>
      <c r="T523" s="1" t="s">
        <v>138</v>
      </c>
      <c r="U523" s="1" t="s">
        <v>138</v>
      </c>
      <c r="V523" s="1" t="s">
        <v>138</v>
      </c>
      <c r="W523" s="1" t="s">
        <v>138</v>
      </c>
      <c r="X523" s="1" t="s">
        <v>138</v>
      </c>
      <c r="Y523" s="1" t="s">
        <v>138</v>
      </c>
      <c r="Z523" s="1" t="s">
        <v>934</v>
      </c>
      <c r="AA523" s="1">
        <v>7.19</v>
      </c>
      <c r="AB523" s="1">
        <v>31.19</v>
      </c>
      <c r="AC523" s="2" t="s">
        <v>1413</v>
      </c>
      <c r="AD523" s="2" t="s">
        <v>1404</v>
      </c>
      <c r="AE523" s="1">
        <f t="shared" ref="AE523:AE539" si="18">COUNTIF(S523:Z523, "si")</f>
        <v>7</v>
      </c>
    </row>
    <row r="524" spans="1:31"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7"/>
        <v>Ver en Google Maps</v>
      </c>
      <c r="M524" s="20">
        <v>2</v>
      </c>
      <c r="O524" s="1">
        <f>DAY(Tabla14[[#This Row],[Fecha de rev]])</f>
        <v>0</v>
      </c>
      <c r="P524" s="1">
        <f>MONTH(Tabla14[[#This Row],[Fecha de rev]])</f>
        <v>1</v>
      </c>
      <c r="Q524" s="1">
        <f>YEAR(Tabla14[[#This Row],[Fecha de rev]])</f>
        <v>1900</v>
      </c>
    </row>
    <row r="525" spans="1:31"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7"/>
        <v>Ver en Google Maps</v>
      </c>
      <c r="M525" s="13">
        <v>2</v>
      </c>
      <c r="N525" s="7">
        <v>45941</v>
      </c>
      <c r="O525" s="1">
        <f>DAY(Tabla14[[#This Row],[Fecha de rev]])</f>
        <v>11</v>
      </c>
      <c r="P525" s="1">
        <f>MONTH(Tabla14[[#This Row],[Fecha de rev]])</f>
        <v>10</v>
      </c>
      <c r="Q525" s="1">
        <f>YEAR(Tabla14[[#This Row],[Fecha de rev]])</f>
        <v>2025</v>
      </c>
      <c r="R525" s="1">
        <v>1</v>
      </c>
      <c r="S525" s="1" t="s">
        <v>138</v>
      </c>
      <c r="T525" s="1" t="s">
        <v>138</v>
      </c>
      <c r="U525" s="1" t="s">
        <v>138</v>
      </c>
      <c r="V525" s="1" t="s">
        <v>138</v>
      </c>
      <c r="W525" s="1" t="s">
        <v>138</v>
      </c>
      <c r="X525" s="1" t="s">
        <v>138</v>
      </c>
      <c r="Y525" s="1" t="s">
        <v>138</v>
      </c>
      <c r="Z525" s="1" t="s">
        <v>138</v>
      </c>
      <c r="AA525" s="1">
        <v>44.9</v>
      </c>
      <c r="AB525" s="1">
        <v>23.3</v>
      </c>
      <c r="AC525" s="2" t="s">
        <v>968</v>
      </c>
      <c r="AD525" s="2" t="s">
        <v>1404</v>
      </c>
      <c r="AE525" s="1">
        <f t="shared" si="18"/>
        <v>8</v>
      </c>
    </row>
    <row r="526" spans="1:31"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7"/>
        <v>Ver en Google Maps</v>
      </c>
      <c r="M526" s="13">
        <v>2</v>
      </c>
      <c r="N526" s="7">
        <v>45941</v>
      </c>
      <c r="O526" s="1">
        <f>DAY(Tabla14[[#This Row],[Fecha de rev]])</f>
        <v>11</v>
      </c>
      <c r="P526" s="1">
        <f>MONTH(Tabla14[[#This Row],[Fecha de rev]])</f>
        <v>10</v>
      </c>
      <c r="Q526" s="1">
        <f>YEAR(Tabla14[[#This Row],[Fecha de rev]])</f>
        <v>2025</v>
      </c>
      <c r="R526" s="1">
        <v>1</v>
      </c>
      <c r="S526" s="1" t="s">
        <v>138</v>
      </c>
      <c r="T526" s="1" t="s">
        <v>138</v>
      </c>
      <c r="U526" s="1" t="s">
        <v>138</v>
      </c>
      <c r="V526" s="1" t="s">
        <v>138</v>
      </c>
      <c r="W526" s="1" t="s">
        <v>138</v>
      </c>
      <c r="X526" s="1" t="s">
        <v>138</v>
      </c>
      <c r="Y526" s="1" t="s">
        <v>138</v>
      </c>
      <c r="Z526" s="1" t="s">
        <v>138</v>
      </c>
      <c r="AA526" s="1">
        <v>29.9</v>
      </c>
      <c r="AB526" s="1">
        <v>28.8</v>
      </c>
      <c r="AC526" s="2" t="s">
        <v>968</v>
      </c>
      <c r="AD526" s="2" t="s">
        <v>1404</v>
      </c>
      <c r="AE526" s="1">
        <f t="shared" si="18"/>
        <v>8</v>
      </c>
    </row>
    <row r="527" spans="1:31"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7"/>
        <v>Ver en Google Maps</v>
      </c>
      <c r="M527" s="15">
        <v>1</v>
      </c>
      <c r="N527" s="7">
        <v>45941</v>
      </c>
      <c r="O527" s="1">
        <f>DAY(Tabla14[[#This Row],[Fecha de rev]])</f>
        <v>11</v>
      </c>
      <c r="P527" s="1">
        <f>MONTH(Tabla14[[#This Row],[Fecha de rev]])</f>
        <v>10</v>
      </c>
      <c r="Q527" s="1">
        <f>YEAR(Tabla14[[#This Row],[Fecha de rev]])</f>
        <v>2025</v>
      </c>
      <c r="R527" s="1">
        <v>1</v>
      </c>
      <c r="S527" s="1" t="s">
        <v>138</v>
      </c>
      <c r="T527" s="1" t="s">
        <v>138</v>
      </c>
      <c r="U527" s="1" t="s">
        <v>138</v>
      </c>
      <c r="V527" s="1" t="s">
        <v>138</v>
      </c>
      <c r="W527" s="1" t="s">
        <v>138</v>
      </c>
      <c r="X527" s="1" t="s">
        <v>138</v>
      </c>
      <c r="Y527" s="1" t="s">
        <v>138</v>
      </c>
      <c r="Z527" s="1" t="s">
        <v>138</v>
      </c>
      <c r="AA527" s="1">
        <v>120</v>
      </c>
      <c r="AB527" s="1">
        <v>76.099999999999994</v>
      </c>
      <c r="AC527" s="2" t="s">
        <v>968</v>
      </c>
      <c r="AD527" s="2" t="s">
        <v>1404</v>
      </c>
      <c r="AE527" s="1">
        <f t="shared" si="18"/>
        <v>8</v>
      </c>
    </row>
    <row r="528" spans="1:31"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7"/>
        <v>Ver en Google Maps</v>
      </c>
      <c r="M528" s="15">
        <v>1</v>
      </c>
      <c r="N528" s="7">
        <v>45941</v>
      </c>
      <c r="O528" s="1">
        <f>DAY(Tabla14[[#This Row],[Fecha de rev]])</f>
        <v>11</v>
      </c>
      <c r="P528" s="1">
        <f>MONTH(Tabla14[[#This Row],[Fecha de rev]])</f>
        <v>10</v>
      </c>
      <c r="Q528" s="1">
        <f>YEAR(Tabla14[[#This Row],[Fecha de rev]])</f>
        <v>2025</v>
      </c>
      <c r="R528" s="1">
        <v>1</v>
      </c>
      <c r="S528" s="1" t="s">
        <v>934</v>
      </c>
      <c r="T528" s="1" t="s">
        <v>934</v>
      </c>
      <c r="U528" s="1" t="s">
        <v>934</v>
      </c>
      <c r="V528" s="1" t="s">
        <v>934</v>
      </c>
      <c r="W528" s="1" t="s">
        <v>934</v>
      </c>
      <c r="X528" s="1" t="s">
        <v>934</v>
      </c>
      <c r="Y528" s="1" t="s">
        <v>934</v>
      </c>
      <c r="Z528" s="1" t="s">
        <v>934</v>
      </c>
      <c r="AA528" s="1">
        <v>0</v>
      </c>
      <c r="AB528" s="1">
        <v>0</v>
      </c>
      <c r="AC528" s="2" t="s">
        <v>3026</v>
      </c>
      <c r="AD528" s="2" t="s">
        <v>1404</v>
      </c>
      <c r="AE528" s="1">
        <f t="shared" si="18"/>
        <v>0</v>
      </c>
    </row>
    <row r="529" spans="1:31"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7"/>
        <v>Ver en Google Maps</v>
      </c>
      <c r="M529" s="15">
        <v>1</v>
      </c>
      <c r="N529" s="7">
        <v>45941</v>
      </c>
      <c r="O529" s="1">
        <f>DAY(Tabla14[[#This Row],[Fecha de rev]])</f>
        <v>11</v>
      </c>
      <c r="P529" s="1">
        <f>MONTH(Tabla14[[#This Row],[Fecha de rev]])</f>
        <v>10</v>
      </c>
      <c r="Q529" s="1">
        <f>YEAR(Tabla14[[#This Row],[Fecha de rev]])</f>
        <v>2025</v>
      </c>
      <c r="R529" s="1">
        <v>1</v>
      </c>
      <c r="S529" s="1" t="s">
        <v>138</v>
      </c>
      <c r="T529" s="1" t="s">
        <v>138</v>
      </c>
      <c r="U529" s="1" t="s">
        <v>138</v>
      </c>
      <c r="V529" s="1" t="s">
        <v>138</v>
      </c>
      <c r="W529" s="1" t="s">
        <v>138</v>
      </c>
      <c r="X529" s="1" t="s">
        <v>138</v>
      </c>
      <c r="Y529" s="1" t="s">
        <v>138</v>
      </c>
      <c r="Z529" s="1" t="s">
        <v>138</v>
      </c>
      <c r="AA529" s="1">
        <v>33.6</v>
      </c>
      <c r="AB529" s="1">
        <v>57.1</v>
      </c>
      <c r="AC529" s="2" t="s">
        <v>968</v>
      </c>
      <c r="AD529" s="2" t="s">
        <v>1404</v>
      </c>
      <c r="AE529" s="1">
        <f t="shared" si="18"/>
        <v>8</v>
      </c>
    </row>
    <row r="530" spans="1:31"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7"/>
        <v>Ver en Google Maps</v>
      </c>
      <c r="M530" s="15">
        <v>2</v>
      </c>
      <c r="N530" s="7">
        <v>45941</v>
      </c>
      <c r="O530" s="1">
        <f>DAY(Tabla14[[#This Row],[Fecha de rev]])</f>
        <v>11</v>
      </c>
      <c r="P530" s="1">
        <f>MONTH(Tabla14[[#This Row],[Fecha de rev]])</f>
        <v>10</v>
      </c>
      <c r="Q530" s="1">
        <f>YEAR(Tabla14[[#This Row],[Fecha de rev]])</f>
        <v>2025</v>
      </c>
      <c r="R530" s="1">
        <v>1</v>
      </c>
      <c r="S530" s="1" t="s">
        <v>138</v>
      </c>
      <c r="T530" s="1" t="s">
        <v>138</v>
      </c>
      <c r="U530" s="1" t="s">
        <v>138</v>
      </c>
      <c r="V530" s="1" t="s">
        <v>138</v>
      </c>
      <c r="W530" s="1" t="s">
        <v>138</v>
      </c>
      <c r="X530" s="1" t="s">
        <v>138</v>
      </c>
      <c r="Y530" s="1" t="s">
        <v>138</v>
      </c>
      <c r="Z530" s="1" t="s">
        <v>138</v>
      </c>
      <c r="AA530" s="1">
        <v>47.1</v>
      </c>
      <c r="AB530" s="1">
        <v>11.5</v>
      </c>
      <c r="AC530" s="2" t="s">
        <v>968</v>
      </c>
      <c r="AD530" s="2" t="s">
        <v>1404</v>
      </c>
      <c r="AE530" s="1">
        <f t="shared" si="18"/>
        <v>8</v>
      </c>
    </row>
    <row r="531" spans="1:31"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7"/>
        <v>Ver en Google Maps</v>
      </c>
      <c r="M531" s="15">
        <v>1</v>
      </c>
      <c r="N531" s="7">
        <v>45941</v>
      </c>
      <c r="O531" s="1">
        <f>DAY(Tabla14[[#This Row],[Fecha de rev]])</f>
        <v>11</v>
      </c>
      <c r="P531" s="1">
        <f>MONTH(Tabla14[[#This Row],[Fecha de rev]])</f>
        <v>10</v>
      </c>
      <c r="Q531" s="1">
        <f>YEAR(Tabla14[[#This Row],[Fecha de rev]])</f>
        <v>2025</v>
      </c>
      <c r="R531" s="1">
        <v>1</v>
      </c>
      <c r="S531" s="1" t="s">
        <v>138</v>
      </c>
      <c r="T531" s="1" t="s">
        <v>138</v>
      </c>
      <c r="U531" s="1" t="s">
        <v>138</v>
      </c>
      <c r="V531" s="1" t="s">
        <v>138</v>
      </c>
      <c r="W531" s="1" t="s">
        <v>138</v>
      </c>
      <c r="X531" s="1" t="s">
        <v>138</v>
      </c>
      <c r="Y531" s="1" t="s">
        <v>138</v>
      </c>
      <c r="Z531" s="1" t="s">
        <v>138</v>
      </c>
      <c r="AA531" s="1">
        <v>95.4</v>
      </c>
      <c r="AB531" s="1">
        <v>51</v>
      </c>
      <c r="AC531" s="2" t="s">
        <v>968</v>
      </c>
      <c r="AD531" s="2" t="s">
        <v>1404</v>
      </c>
      <c r="AE531" s="1">
        <f t="shared" si="18"/>
        <v>8</v>
      </c>
    </row>
    <row r="532" spans="1:31"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7"/>
        <v>Ver en Google Maps</v>
      </c>
      <c r="M532" s="15">
        <v>2</v>
      </c>
      <c r="N532" s="7">
        <v>45941</v>
      </c>
      <c r="O532" s="1">
        <f>DAY(Tabla14[[#This Row],[Fecha de rev]])</f>
        <v>11</v>
      </c>
      <c r="P532" s="1">
        <f>MONTH(Tabla14[[#This Row],[Fecha de rev]])</f>
        <v>10</v>
      </c>
      <c r="Q532" s="1">
        <f>YEAR(Tabla14[[#This Row],[Fecha de rev]])</f>
        <v>2025</v>
      </c>
      <c r="R532" s="1">
        <v>1</v>
      </c>
      <c r="S532" s="1" t="s">
        <v>138</v>
      </c>
      <c r="T532" s="1" t="s">
        <v>138</v>
      </c>
      <c r="U532" s="1" t="s">
        <v>138</v>
      </c>
      <c r="V532" s="1" t="s">
        <v>138</v>
      </c>
      <c r="W532" s="1" t="s">
        <v>138</v>
      </c>
      <c r="X532" s="1" t="s">
        <v>138</v>
      </c>
      <c r="Y532" s="1" t="s">
        <v>138</v>
      </c>
      <c r="Z532" s="1" t="s">
        <v>138</v>
      </c>
      <c r="AA532" s="1">
        <v>29.8</v>
      </c>
      <c r="AB532" s="1">
        <v>17.3</v>
      </c>
      <c r="AC532" s="2" t="s">
        <v>968</v>
      </c>
      <c r="AD532" s="2" t="s">
        <v>1404</v>
      </c>
      <c r="AE532" s="1">
        <f t="shared" si="18"/>
        <v>8</v>
      </c>
    </row>
    <row r="533" spans="1:31"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7"/>
        <v>Ver en Google Maps</v>
      </c>
      <c r="M533" s="15">
        <v>2</v>
      </c>
      <c r="N533" s="7">
        <v>45941</v>
      </c>
      <c r="O533" s="1">
        <f>DAY(Tabla14[[#This Row],[Fecha de rev]])</f>
        <v>11</v>
      </c>
      <c r="P533" s="1">
        <f>MONTH(Tabla14[[#This Row],[Fecha de rev]])</f>
        <v>10</v>
      </c>
      <c r="Q533" s="1">
        <f>YEAR(Tabla14[[#This Row],[Fecha de rev]])</f>
        <v>2025</v>
      </c>
      <c r="R533" s="1">
        <v>1</v>
      </c>
      <c r="S533" s="1" t="s">
        <v>138</v>
      </c>
      <c r="T533" s="1" t="s">
        <v>138</v>
      </c>
      <c r="U533" s="1" t="s">
        <v>138</v>
      </c>
      <c r="V533" s="1" t="s">
        <v>138</v>
      </c>
      <c r="W533" s="1" t="s">
        <v>138</v>
      </c>
      <c r="X533" s="1" t="s">
        <v>138</v>
      </c>
      <c r="Y533" s="1" t="s">
        <v>138</v>
      </c>
      <c r="Z533" s="1" t="s">
        <v>138</v>
      </c>
      <c r="AA533" s="1">
        <v>37.200000000000003</v>
      </c>
      <c r="AB533" s="1">
        <v>8.6</v>
      </c>
      <c r="AC533" s="2" t="s">
        <v>968</v>
      </c>
      <c r="AD533" s="2" t="s">
        <v>1404</v>
      </c>
      <c r="AE533" s="1">
        <f t="shared" si="18"/>
        <v>8</v>
      </c>
    </row>
    <row r="534" spans="1:31"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7"/>
        <v>Ver en Google Maps</v>
      </c>
      <c r="M534" s="15">
        <v>1</v>
      </c>
      <c r="N534" s="7">
        <v>45941</v>
      </c>
      <c r="O534" s="1">
        <f>DAY(Tabla14[[#This Row],[Fecha de rev]])</f>
        <v>11</v>
      </c>
      <c r="P534" s="1">
        <f>MONTH(Tabla14[[#This Row],[Fecha de rev]])</f>
        <v>10</v>
      </c>
      <c r="Q534" s="1">
        <f>YEAR(Tabla14[[#This Row],[Fecha de rev]])</f>
        <v>2025</v>
      </c>
      <c r="R534" s="1">
        <v>1</v>
      </c>
      <c r="S534" s="1" t="s">
        <v>138</v>
      </c>
      <c r="T534" s="1" t="s">
        <v>138</v>
      </c>
      <c r="U534" s="1" t="s">
        <v>138</v>
      </c>
      <c r="V534" s="1" t="s">
        <v>138</v>
      </c>
      <c r="W534" s="1" t="s">
        <v>138</v>
      </c>
      <c r="X534" s="1" t="s">
        <v>138</v>
      </c>
      <c r="Y534" s="1" t="s">
        <v>138</v>
      </c>
      <c r="Z534" s="1" t="s">
        <v>138</v>
      </c>
      <c r="AA534" s="1">
        <v>32</v>
      </c>
      <c r="AB534" s="1">
        <v>7.53</v>
      </c>
      <c r="AC534" s="2" t="s">
        <v>968</v>
      </c>
      <c r="AD534" s="2" t="s">
        <v>1404</v>
      </c>
      <c r="AE534" s="1">
        <f t="shared" si="18"/>
        <v>8</v>
      </c>
    </row>
    <row r="535" spans="1:31"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7"/>
        <v>Ver en Google Maps</v>
      </c>
      <c r="M535" s="15">
        <v>2</v>
      </c>
      <c r="N535" s="7">
        <v>45941</v>
      </c>
      <c r="O535" s="1">
        <f>DAY(Tabla14[[#This Row],[Fecha de rev]])</f>
        <v>11</v>
      </c>
      <c r="P535" s="1">
        <f>MONTH(Tabla14[[#This Row],[Fecha de rev]])</f>
        <v>10</v>
      </c>
      <c r="Q535" s="1">
        <f>YEAR(Tabla14[[#This Row],[Fecha de rev]])</f>
        <v>2025</v>
      </c>
      <c r="R535" s="1">
        <v>1</v>
      </c>
      <c r="S535" s="1" t="s">
        <v>138</v>
      </c>
      <c r="T535" s="1" t="s">
        <v>138</v>
      </c>
      <c r="U535" s="1" t="s">
        <v>138</v>
      </c>
      <c r="V535" s="1" t="s">
        <v>138</v>
      </c>
      <c r="W535" s="1" t="s">
        <v>138</v>
      </c>
      <c r="X535" s="1" t="s">
        <v>138</v>
      </c>
      <c r="Y535" s="1" t="s">
        <v>138</v>
      </c>
      <c r="Z535" s="1" t="s">
        <v>138</v>
      </c>
      <c r="AA535" s="1">
        <v>81.8</v>
      </c>
      <c r="AB535" s="1">
        <v>48.2</v>
      </c>
      <c r="AC535" s="2" t="s">
        <v>968</v>
      </c>
      <c r="AD535" s="2" t="s">
        <v>1404</v>
      </c>
      <c r="AE535" s="1">
        <f t="shared" si="18"/>
        <v>8</v>
      </c>
    </row>
    <row r="536" spans="1:31"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7"/>
        <v>Ver en Google Maps</v>
      </c>
      <c r="M536" s="15">
        <v>2</v>
      </c>
      <c r="N536" s="7">
        <v>45941</v>
      </c>
      <c r="O536" s="1">
        <f>DAY(Tabla14[[#This Row],[Fecha de rev]])</f>
        <v>11</v>
      </c>
      <c r="P536" s="1">
        <f>MONTH(Tabla14[[#This Row],[Fecha de rev]])</f>
        <v>10</v>
      </c>
      <c r="Q536" s="1">
        <f>YEAR(Tabla14[[#This Row],[Fecha de rev]])</f>
        <v>2025</v>
      </c>
      <c r="R536" s="1">
        <v>1</v>
      </c>
      <c r="S536" s="1" t="s">
        <v>138</v>
      </c>
      <c r="T536" s="1" t="s">
        <v>138</v>
      </c>
      <c r="U536" s="1" t="s">
        <v>138</v>
      </c>
      <c r="V536" s="1" t="s">
        <v>138</v>
      </c>
      <c r="W536" s="1" t="s">
        <v>138</v>
      </c>
      <c r="X536" s="1" t="s">
        <v>138</v>
      </c>
      <c r="Y536" s="1" t="s">
        <v>138</v>
      </c>
      <c r="Z536" s="1" t="s">
        <v>138</v>
      </c>
      <c r="AA536" s="1">
        <v>63.6</v>
      </c>
      <c r="AB536" s="1">
        <v>50.6</v>
      </c>
      <c r="AC536" s="2" t="s">
        <v>968</v>
      </c>
      <c r="AD536" s="2" t="s">
        <v>1404</v>
      </c>
      <c r="AE536" s="1">
        <f t="shared" si="18"/>
        <v>8</v>
      </c>
    </row>
    <row r="537" spans="1:31"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7"/>
        <v>Ver en Google Maps</v>
      </c>
      <c r="M537" s="15">
        <v>1</v>
      </c>
      <c r="N537" s="7">
        <v>45941</v>
      </c>
      <c r="O537" s="1">
        <f>DAY(Tabla14[[#This Row],[Fecha de rev]])</f>
        <v>11</v>
      </c>
      <c r="P537" s="1">
        <f>MONTH(Tabla14[[#This Row],[Fecha de rev]])</f>
        <v>10</v>
      </c>
      <c r="Q537" s="1">
        <f>YEAR(Tabla14[[#This Row],[Fecha de rev]])</f>
        <v>2025</v>
      </c>
      <c r="R537" s="1">
        <v>1</v>
      </c>
      <c r="S537" s="1" t="s">
        <v>138</v>
      </c>
      <c r="T537" s="1" t="s">
        <v>138</v>
      </c>
      <c r="U537" s="1" t="s">
        <v>138</v>
      </c>
      <c r="V537" s="1" t="s">
        <v>138</v>
      </c>
      <c r="W537" s="1" t="s">
        <v>138</v>
      </c>
      <c r="X537" s="1" t="s">
        <v>138</v>
      </c>
      <c r="Y537" s="1" t="s">
        <v>138</v>
      </c>
      <c r="Z537" s="1" t="s">
        <v>138</v>
      </c>
      <c r="AA537" s="1">
        <v>99.6</v>
      </c>
      <c r="AB537" s="1">
        <v>72.5</v>
      </c>
      <c r="AC537" s="2" t="s">
        <v>968</v>
      </c>
      <c r="AD537" s="2" t="s">
        <v>1404</v>
      </c>
      <c r="AE537" s="1">
        <f t="shared" si="18"/>
        <v>8</v>
      </c>
    </row>
    <row r="538" spans="1:31"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7"/>
        <v>Ver en Google Maps</v>
      </c>
      <c r="M538" s="15">
        <v>1</v>
      </c>
      <c r="N538" s="7">
        <v>45941</v>
      </c>
      <c r="O538" s="1">
        <f>DAY(Tabla14[[#This Row],[Fecha de rev]])</f>
        <v>11</v>
      </c>
      <c r="P538" s="1">
        <f>MONTH(Tabla14[[#This Row],[Fecha de rev]])</f>
        <v>10</v>
      </c>
      <c r="Q538" s="1">
        <f>YEAR(Tabla14[[#This Row],[Fecha de rev]])</f>
        <v>2025</v>
      </c>
      <c r="R538" s="1">
        <v>1</v>
      </c>
      <c r="S538" s="1" t="s">
        <v>138</v>
      </c>
      <c r="T538" s="1" t="s">
        <v>138</v>
      </c>
      <c r="U538" s="1" t="s">
        <v>138</v>
      </c>
      <c r="V538" s="1" t="s">
        <v>138</v>
      </c>
      <c r="W538" s="1" t="s">
        <v>138</v>
      </c>
      <c r="X538" s="1" t="s">
        <v>138</v>
      </c>
      <c r="Y538" s="1" t="s">
        <v>138</v>
      </c>
      <c r="Z538" s="1" t="s">
        <v>138</v>
      </c>
      <c r="AA538" s="1">
        <v>36.1</v>
      </c>
      <c r="AB538" s="1">
        <v>46.9</v>
      </c>
      <c r="AC538" s="2" t="s">
        <v>968</v>
      </c>
      <c r="AD538" s="2" t="s">
        <v>1404</v>
      </c>
      <c r="AE538" s="1">
        <f t="shared" si="18"/>
        <v>8</v>
      </c>
    </row>
    <row r="539" spans="1:31"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7"/>
        <v>Ver en Google Maps</v>
      </c>
      <c r="M539" s="15">
        <v>1</v>
      </c>
      <c r="N539" s="7">
        <v>45941</v>
      </c>
      <c r="O539" s="1">
        <f>DAY(Tabla14[[#This Row],[Fecha de rev]])</f>
        <v>11</v>
      </c>
      <c r="P539" s="1">
        <f>MONTH(Tabla14[[#This Row],[Fecha de rev]])</f>
        <v>10</v>
      </c>
      <c r="Q539" s="1">
        <f>YEAR(Tabla14[[#This Row],[Fecha de rev]])</f>
        <v>2025</v>
      </c>
      <c r="R539" s="1">
        <v>1</v>
      </c>
      <c r="S539" s="1" t="s">
        <v>138</v>
      </c>
      <c r="T539" s="1" t="s">
        <v>138</v>
      </c>
      <c r="U539" s="1" t="s">
        <v>138</v>
      </c>
      <c r="V539" s="1" t="s">
        <v>138</v>
      </c>
      <c r="W539" s="1" t="s">
        <v>138</v>
      </c>
      <c r="X539" s="1" t="s">
        <v>138</v>
      </c>
      <c r="Y539" s="1" t="s">
        <v>138</v>
      </c>
      <c r="Z539" s="1" t="s">
        <v>138</v>
      </c>
      <c r="AA539" s="1">
        <v>84.3</v>
      </c>
      <c r="AB539" s="1">
        <v>41.8</v>
      </c>
      <c r="AC539" s="2" t="s">
        <v>968</v>
      </c>
      <c r="AD539" s="2" t="s">
        <v>1404</v>
      </c>
      <c r="AE539" s="1">
        <f t="shared" si="18"/>
        <v>8</v>
      </c>
    </row>
    <row r="540" spans="1:31"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7"/>
        <v>Ver en Google Maps</v>
      </c>
      <c r="M540" s="15">
        <v>1</v>
      </c>
      <c r="O540" s="1">
        <f>DAY(Tabla14[[#This Row],[Fecha de rev]])</f>
        <v>0</v>
      </c>
      <c r="P540" s="1">
        <f>MONTH(Tabla14[[#This Row],[Fecha de rev]])</f>
        <v>1</v>
      </c>
      <c r="Q540" s="1">
        <f>YEAR(Tabla14[[#This Row],[Fecha de rev]])</f>
        <v>1900</v>
      </c>
    </row>
    <row r="541" spans="1:31"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7"/>
        <v>Ver en Google Maps</v>
      </c>
      <c r="M541" s="15">
        <v>2</v>
      </c>
      <c r="O541" s="1">
        <f>DAY(Tabla14[[#This Row],[Fecha de rev]])</f>
        <v>0</v>
      </c>
      <c r="P541" s="1">
        <f>MONTH(Tabla14[[#This Row],[Fecha de rev]])</f>
        <v>1</v>
      </c>
      <c r="Q541" s="1">
        <f>YEAR(Tabla14[[#This Row],[Fecha de rev]])</f>
        <v>1900</v>
      </c>
    </row>
    <row r="542" spans="1:31"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7"/>
        <v>Ver en Google Maps</v>
      </c>
      <c r="M542" s="15">
        <v>2</v>
      </c>
      <c r="O542" s="1">
        <f>DAY(Tabla14[[#This Row],[Fecha de rev]])</f>
        <v>0</v>
      </c>
      <c r="P542" s="1">
        <f>MONTH(Tabla14[[#This Row],[Fecha de rev]])</f>
        <v>1</v>
      </c>
      <c r="Q542" s="1">
        <f>YEAR(Tabla14[[#This Row],[Fecha de rev]])</f>
        <v>1900</v>
      </c>
    </row>
    <row r="543" spans="1:31"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7"/>
        <v>Ver en Google Maps</v>
      </c>
      <c r="M543" s="15">
        <v>2</v>
      </c>
      <c r="O543" s="1">
        <f>DAY(Tabla14[[#This Row],[Fecha de rev]])</f>
        <v>0</v>
      </c>
      <c r="P543" s="1">
        <f>MONTH(Tabla14[[#This Row],[Fecha de rev]])</f>
        <v>1</v>
      </c>
      <c r="Q543" s="1">
        <f>YEAR(Tabla14[[#This Row],[Fecha de rev]])</f>
        <v>1900</v>
      </c>
    </row>
    <row r="544" spans="1:31"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7"/>
        <v>Ver en Google Maps</v>
      </c>
      <c r="M544" s="15">
        <v>1</v>
      </c>
      <c r="O544" s="1">
        <f>DAY(Tabla14[[#This Row],[Fecha de rev]])</f>
        <v>0</v>
      </c>
      <c r="P544" s="1">
        <f>MONTH(Tabla14[[#This Row],[Fecha de rev]])</f>
        <v>1</v>
      </c>
      <c r="Q544" s="1">
        <f>YEAR(Tabla14[[#This Row],[Fecha de rev]])</f>
        <v>1900</v>
      </c>
    </row>
    <row r="545" spans="1:17"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7"/>
        <v>Ver en Google Maps</v>
      </c>
      <c r="M545" s="15">
        <v>1</v>
      </c>
      <c r="O545" s="1">
        <f>DAY(Tabla14[[#This Row],[Fecha de rev]])</f>
        <v>0</v>
      </c>
      <c r="P545" s="1">
        <f>MONTH(Tabla14[[#This Row],[Fecha de rev]])</f>
        <v>1</v>
      </c>
      <c r="Q545" s="1">
        <f>YEAR(Tabla14[[#This Row],[Fecha de rev]])</f>
        <v>1900</v>
      </c>
    </row>
    <row r="546" spans="1:17"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7"/>
        <v>Ver en Google Maps</v>
      </c>
      <c r="M546" s="15">
        <v>1</v>
      </c>
      <c r="O546" s="1">
        <f>DAY(Tabla14[[#This Row],[Fecha de rev]])</f>
        <v>0</v>
      </c>
      <c r="P546" s="1">
        <f>MONTH(Tabla14[[#This Row],[Fecha de rev]])</f>
        <v>1</v>
      </c>
      <c r="Q546" s="1">
        <f>YEAR(Tabla14[[#This Row],[Fecha de rev]])</f>
        <v>1900</v>
      </c>
    </row>
    <row r="547" spans="1:17"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7"/>
        <v>Ver en Google Maps</v>
      </c>
      <c r="M547" s="15">
        <v>1</v>
      </c>
      <c r="O547" s="1">
        <f>DAY(Tabla14[[#This Row],[Fecha de rev]])</f>
        <v>0</v>
      </c>
      <c r="P547" s="1">
        <f>MONTH(Tabla14[[#This Row],[Fecha de rev]])</f>
        <v>1</v>
      </c>
      <c r="Q547" s="1">
        <f>YEAR(Tabla14[[#This Row],[Fecha de rev]])</f>
        <v>1900</v>
      </c>
    </row>
    <row r="548" spans="1:17"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7"/>
        <v>Ver en Google Maps</v>
      </c>
      <c r="M548" s="15">
        <v>1</v>
      </c>
      <c r="O548" s="1">
        <f>DAY(Tabla14[[#This Row],[Fecha de rev]])</f>
        <v>0</v>
      </c>
      <c r="P548" s="1">
        <f>MONTH(Tabla14[[#This Row],[Fecha de rev]])</f>
        <v>1</v>
      </c>
      <c r="Q548" s="1">
        <f>YEAR(Tabla14[[#This Row],[Fecha de rev]])</f>
        <v>1900</v>
      </c>
    </row>
    <row r="549" spans="1:17"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7"/>
        <v>Ver en Google Maps</v>
      </c>
      <c r="M549" s="15">
        <v>1</v>
      </c>
      <c r="O549" s="1">
        <f>DAY(Tabla14[[#This Row],[Fecha de rev]])</f>
        <v>0</v>
      </c>
      <c r="P549" s="1">
        <f>MONTH(Tabla14[[#This Row],[Fecha de rev]])</f>
        <v>1</v>
      </c>
      <c r="Q549" s="1">
        <f>YEAR(Tabla14[[#This Row],[Fecha de rev]])</f>
        <v>1900</v>
      </c>
    </row>
    <row r="550" spans="1:17"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7"/>
        <v>Ver en Google Maps</v>
      </c>
      <c r="M550" s="15">
        <v>1</v>
      </c>
      <c r="O550" s="1">
        <f>DAY(Tabla14[[#This Row],[Fecha de rev]])</f>
        <v>0</v>
      </c>
      <c r="P550" s="1">
        <f>MONTH(Tabla14[[#This Row],[Fecha de rev]])</f>
        <v>1</v>
      </c>
      <c r="Q550" s="1">
        <f>YEAR(Tabla14[[#This Row],[Fecha de rev]])</f>
        <v>1900</v>
      </c>
    </row>
    <row r="551" spans="1:17"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7"/>
        <v>Ver en Google Maps</v>
      </c>
      <c r="M551" s="15">
        <v>1</v>
      </c>
      <c r="O551" s="1">
        <f>DAY(Tabla14[[#This Row],[Fecha de rev]])</f>
        <v>0</v>
      </c>
      <c r="P551" s="1">
        <f>MONTH(Tabla14[[#This Row],[Fecha de rev]])</f>
        <v>1</v>
      </c>
      <c r="Q551" s="1">
        <f>YEAR(Tabla14[[#This Row],[Fecha de rev]])</f>
        <v>1900</v>
      </c>
    </row>
    <row r="552" spans="1:17"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7"/>
        <v>Ver en Google Maps</v>
      </c>
      <c r="M552" s="15">
        <v>1</v>
      </c>
      <c r="O552" s="1">
        <f>DAY(Tabla14[[#This Row],[Fecha de rev]])</f>
        <v>0</v>
      </c>
      <c r="P552" s="1">
        <f>MONTH(Tabla14[[#This Row],[Fecha de rev]])</f>
        <v>1</v>
      </c>
      <c r="Q552" s="1">
        <f>YEAR(Tabla14[[#This Row],[Fecha de rev]])</f>
        <v>1900</v>
      </c>
    </row>
    <row r="553" spans="1:17"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7"/>
        <v>Ver en Google Maps</v>
      </c>
      <c r="M553" s="15">
        <v>1</v>
      </c>
      <c r="O553" s="1">
        <f>DAY(Tabla14[[#This Row],[Fecha de rev]])</f>
        <v>0</v>
      </c>
      <c r="P553" s="1">
        <f>MONTH(Tabla14[[#This Row],[Fecha de rev]])</f>
        <v>1</v>
      </c>
      <c r="Q553" s="1">
        <f>YEAR(Tabla14[[#This Row],[Fecha de rev]])</f>
        <v>1900</v>
      </c>
    </row>
    <row r="554" spans="1:17"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7"/>
        <v>Ver en Google Maps</v>
      </c>
      <c r="M554" s="15">
        <v>1</v>
      </c>
      <c r="O554" s="1">
        <f>DAY(Tabla14[[#This Row],[Fecha de rev]])</f>
        <v>0</v>
      </c>
      <c r="P554" s="1">
        <f>MONTH(Tabla14[[#This Row],[Fecha de rev]])</f>
        <v>1</v>
      </c>
      <c r="Q554" s="1">
        <f>YEAR(Tabla14[[#This Row],[Fecha de rev]])</f>
        <v>1900</v>
      </c>
    </row>
    <row r="555" spans="1:17"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7"/>
        <v>Ver en Google Maps</v>
      </c>
      <c r="M555" s="15">
        <v>1</v>
      </c>
      <c r="O555" s="1">
        <f>DAY(Tabla14[[#This Row],[Fecha de rev]])</f>
        <v>0</v>
      </c>
      <c r="P555" s="1">
        <f>MONTH(Tabla14[[#This Row],[Fecha de rev]])</f>
        <v>1</v>
      </c>
      <c r="Q555" s="1">
        <f>YEAR(Tabla14[[#This Row],[Fecha de rev]])</f>
        <v>1900</v>
      </c>
    </row>
    <row r="556" spans="1:17"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7"/>
        <v>Ver en Google Maps</v>
      </c>
      <c r="M556" s="15">
        <v>1</v>
      </c>
      <c r="O556" s="1">
        <f>DAY(Tabla14[[#This Row],[Fecha de rev]])</f>
        <v>0</v>
      </c>
      <c r="P556" s="1">
        <f>MONTH(Tabla14[[#This Row],[Fecha de rev]])</f>
        <v>1</v>
      </c>
      <c r="Q556" s="1">
        <f>YEAR(Tabla14[[#This Row],[Fecha de rev]])</f>
        <v>1900</v>
      </c>
    </row>
    <row r="557" spans="1:17"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7"/>
        <v>Ver en Google Maps</v>
      </c>
      <c r="M557" s="15">
        <v>1</v>
      </c>
      <c r="O557" s="1">
        <f>DAY(Tabla14[[#This Row],[Fecha de rev]])</f>
        <v>0</v>
      </c>
      <c r="P557" s="1">
        <f>MONTH(Tabla14[[#This Row],[Fecha de rev]])</f>
        <v>1</v>
      </c>
      <c r="Q557" s="1">
        <f>YEAR(Tabla14[[#This Row],[Fecha de rev]])</f>
        <v>1900</v>
      </c>
    </row>
    <row r="558" spans="1:17"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7"/>
        <v>Ver en Google Maps</v>
      </c>
      <c r="M558" s="15">
        <v>1</v>
      </c>
      <c r="O558" s="1">
        <f>DAY(Tabla14[[#This Row],[Fecha de rev]])</f>
        <v>0</v>
      </c>
      <c r="P558" s="1">
        <f>MONTH(Tabla14[[#This Row],[Fecha de rev]])</f>
        <v>1</v>
      </c>
      <c r="Q558" s="1">
        <f>YEAR(Tabla14[[#This Row],[Fecha de rev]])</f>
        <v>1900</v>
      </c>
    </row>
    <row r="559" spans="1:17"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7"/>
        <v>Ver en Google Maps</v>
      </c>
      <c r="M559" s="15">
        <v>1</v>
      </c>
      <c r="O559" s="1">
        <f>DAY(Tabla14[[#This Row],[Fecha de rev]])</f>
        <v>0</v>
      </c>
      <c r="P559" s="1">
        <f>MONTH(Tabla14[[#This Row],[Fecha de rev]])</f>
        <v>1</v>
      </c>
      <c r="Q559" s="1">
        <f>YEAR(Tabla14[[#This Row],[Fecha de rev]])</f>
        <v>1900</v>
      </c>
    </row>
    <row r="560" spans="1:17"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7"/>
        <v>Ver en Google Maps</v>
      </c>
      <c r="M560" s="15">
        <v>1</v>
      </c>
      <c r="O560" s="1">
        <f>DAY(Tabla14[[#This Row],[Fecha de rev]])</f>
        <v>0</v>
      </c>
      <c r="P560" s="1">
        <f>MONTH(Tabla14[[#This Row],[Fecha de rev]])</f>
        <v>1</v>
      </c>
      <c r="Q560" s="1">
        <f>YEAR(Tabla14[[#This Row],[Fecha de rev]])</f>
        <v>1900</v>
      </c>
    </row>
    <row r="561" spans="1:17"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7"/>
        <v>Ver en Google Maps</v>
      </c>
      <c r="M561" s="15">
        <v>1</v>
      </c>
      <c r="O561" s="1">
        <f>DAY(Tabla14[[#This Row],[Fecha de rev]])</f>
        <v>0</v>
      </c>
      <c r="P561" s="1">
        <f>MONTH(Tabla14[[#This Row],[Fecha de rev]])</f>
        <v>1</v>
      </c>
      <c r="Q561" s="1">
        <f>YEAR(Tabla14[[#This Row],[Fecha de rev]])</f>
        <v>1900</v>
      </c>
    </row>
    <row r="562" spans="1:17"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7"/>
        <v>Ver en Google Maps</v>
      </c>
      <c r="M562" s="15">
        <v>1</v>
      </c>
      <c r="O562" s="1">
        <f>DAY(Tabla14[[#This Row],[Fecha de rev]])</f>
        <v>0</v>
      </c>
      <c r="P562" s="1">
        <f>MONTH(Tabla14[[#This Row],[Fecha de rev]])</f>
        <v>1</v>
      </c>
      <c r="Q562" s="1">
        <f>YEAR(Tabla14[[#This Row],[Fecha de rev]])</f>
        <v>1900</v>
      </c>
    </row>
    <row r="563" spans="1:17"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7"/>
        <v>Ver en Google Maps</v>
      </c>
      <c r="M563" s="15">
        <v>1</v>
      </c>
      <c r="O563" s="1">
        <f>DAY(Tabla14[[#This Row],[Fecha de rev]])</f>
        <v>0</v>
      </c>
      <c r="P563" s="1">
        <f>MONTH(Tabla14[[#This Row],[Fecha de rev]])</f>
        <v>1</v>
      </c>
      <c r="Q563" s="1">
        <f>YEAR(Tabla14[[#This Row],[Fecha de rev]])</f>
        <v>1900</v>
      </c>
    </row>
    <row r="564" spans="1:17"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7"/>
        <v>Ver en Google Maps</v>
      </c>
      <c r="M564" s="15">
        <v>1</v>
      </c>
      <c r="O564" s="1">
        <f>DAY(Tabla14[[#This Row],[Fecha de rev]])</f>
        <v>0</v>
      </c>
      <c r="P564" s="1">
        <f>MONTH(Tabla14[[#This Row],[Fecha de rev]])</f>
        <v>1</v>
      </c>
      <c r="Q564" s="1">
        <f>YEAR(Tabla14[[#This Row],[Fecha de rev]])</f>
        <v>1900</v>
      </c>
    </row>
    <row r="565" spans="1:17"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7"/>
        <v>Ver en Google Maps</v>
      </c>
      <c r="M565" s="15">
        <v>1</v>
      </c>
      <c r="O565" s="1">
        <f>DAY(Tabla14[[#This Row],[Fecha de rev]])</f>
        <v>0</v>
      </c>
      <c r="P565" s="1">
        <f>MONTH(Tabla14[[#This Row],[Fecha de rev]])</f>
        <v>1</v>
      </c>
      <c r="Q565" s="1">
        <f>YEAR(Tabla14[[#This Row],[Fecha de rev]])</f>
        <v>1900</v>
      </c>
    </row>
    <row r="566" spans="1:17"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7"/>
        <v>Ver en Google Maps</v>
      </c>
      <c r="M566" s="15">
        <v>1</v>
      </c>
      <c r="O566" s="1">
        <f>DAY(Tabla14[[#This Row],[Fecha de rev]])</f>
        <v>0</v>
      </c>
      <c r="P566" s="1">
        <f>MONTH(Tabla14[[#This Row],[Fecha de rev]])</f>
        <v>1</v>
      </c>
      <c r="Q566" s="1">
        <f>YEAR(Tabla14[[#This Row],[Fecha de rev]])</f>
        <v>1900</v>
      </c>
    </row>
    <row r="567" spans="1:17"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7"/>
        <v>Ver en Google Maps</v>
      </c>
      <c r="M567" s="15">
        <v>1</v>
      </c>
      <c r="O567" s="1">
        <f>DAY(Tabla14[[#This Row],[Fecha de rev]])</f>
        <v>0</v>
      </c>
      <c r="P567" s="1">
        <f>MONTH(Tabla14[[#This Row],[Fecha de rev]])</f>
        <v>1</v>
      </c>
      <c r="Q567" s="1">
        <f>YEAR(Tabla14[[#This Row],[Fecha de rev]])</f>
        <v>1900</v>
      </c>
    </row>
    <row r="568" spans="1:17"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7"/>
        <v>Ver en Google Maps</v>
      </c>
      <c r="M568" s="15">
        <v>1</v>
      </c>
      <c r="O568" s="1">
        <f>DAY(Tabla14[[#This Row],[Fecha de rev]])</f>
        <v>0</v>
      </c>
      <c r="P568" s="1">
        <f>MONTH(Tabla14[[#This Row],[Fecha de rev]])</f>
        <v>1</v>
      </c>
      <c r="Q568" s="1">
        <f>YEAR(Tabla14[[#This Row],[Fecha de rev]])</f>
        <v>1900</v>
      </c>
    </row>
    <row r="569" spans="1:17"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7"/>
        <v>Ver en Google Maps</v>
      </c>
      <c r="M569" s="15">
        <v>1</v>
      </c>
      <c r="O569" s="1">
        <f>DAY(Tabla14[[#This Row],[Fecha de rev]])</f>
        <v>0</v>
      </c>
      <c r="P569" s="1">
        <f>MONTH(Tabla14[[#This Row],[Fecha de rev]])</f>
        <v>1</v>
      </c>
      <c r="Q569" s="1">
        <f>YEAR(Tabla14[[#This Row],[Fecha de rev]])</f>
        <v>1900</v>
      </c>
    </row>
    <row r="570" spans="1:17"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7"/>
        <v>Ver en Google Maps</v>
      </c>
      <c r="M570" s="15">
        <v>1</v>
      </c>
      <c r="O570" s="1">
        <f>DAY(Tabla14[[#This Row],[Fecha de rev]])</f>
        <v>0</v>
      </c>
      <c r="P570" s="1">
        <f>MONTH(Tabla14[[#This Row],[Fecha de rev]])</f>
        <v>1</v>
      </c>
      <c r="Q570" s="1">
        <f>YEAR(Tabla14[[#This Row],[Fecha de rev]])</f>
        <v>1900</v>
      </c>
    </row>
    <row r="571" spans="1:17"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7"/>
        <v>Ver en Google Maps</v>
      </c>
      <c r="M571" s="15">
        <v>1</v>
      </c>
      <c r="O571" s="1">
        <f>DAY(Tabla14[[#This Row],[Fecha de rev]])</f>
        <v>0</v>
      </c>
      <c r="P571" s="1">
        <f>MONTH(Tabla14[[#This Row],[Fecha de rev]])</f>
        <v>1</v>
      </c>
      <c r="Q571" s="1">
        <f>YEAR(Tabla14[[#This Row],[Fecha de rev]])</f>
        <v>1900</v>
      </c>
    </row>
    <row r="572" spans="1:17"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7"/>
        <v>Ver en Google Maps</v>
      </c>
      <c r="M572" s="15">
        <v>1</v>
      </c>
      <c r="O572" s="1">
        <f>DAY(Tabla14[[#This Row],[Fecha de rev]])</f>
        <v>0</v>
      </c>
      <c r="P572" s="1">
        <f>MONTH(Tabla14[[#This Row],[Fecha de rev]])</f>
        <v>1</v>
      </c>
      <c r="Q572" s="1">
        <f>YEAR(Tabla14[[#This Row],[Fecha de rev]])</f>
        <v>1900</v>
      </c>
    </row>
    <row r="573" spans="1:17"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7"/>
        <v>Ver en Google Maps</v>
      </c>
      <c r="M573" s="15">
        <v>1</v>
      </c>
      <c r="O573" s="1">
        <f>DAY(Tabla14[[#This Row],[Fecha de rev]])</f>
        <v>0</v>
      </c>
      <c r="P573" s="1">
        <f>MONTH(Tabla14[[#This Row],[Fecha de rev]])</f>
        <v>1</v>
      </c>
      <c r="Q573" s="1">
        <f>YEAR(Tabla14[[#This Row],[Fecha de rev]])</f>
        <v>1900</v>
      </c>
    </row>
    <row r="574" spans="1:17"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7"/>
        <v>Ver en Google Maps</v>
      </c>
      <c r="M574" s="15">
        <v>1</v>
      </c>
      <c r="O574" s="1">
        <f>DAY(Tabla14[[#This Row],[Fecha de rev]])</f>
        <v>0</v>
      </c>
      <c r="P574" s="1">
        <f>MONTH(Tabla14[[#This Row],[Fecha de rev]])</f>
        <v>1</v>
      </c>
      <c r="Q574" s="1">
        <f>YEAR(Tabla14[[#This Row],[Fecha de rev]])</f>
        <v>1900</v>
      </c>
    </row>
    <row r="575" spans="1:17"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7"/>
        <v>Ver en Google Maps</v>
      </c>
      <c r="M575" s="15">
        <v>1</v>
      </c>
      <c r="O575" s="1">
        <f>DAY(Tabla14[[#This Row],[Fecha de rev]])</f>
        <v>0</v>
      </c>
      <c r="P575" s="1">
        <f>MONTH(Tabla14[[#This Row],[Fecha de rev]])</f>
        <v>1</v>
      </c>
      <c r="Q575" s="1">
        <f>YEAR(Tabla14[[#This Row],[Fecha de rev]])</f>
        <v>1900</v>
      </c>
    </row>
    <row r="576" spans="1:17"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7"/>
        <v>Ver en Google Maps</v>
      </c>
      <c r="M576" s="15">
        <v>1</v>
      </c>
      <c r="O576" s="1">
        <f>DAY(Tabla14[[#This Row],[Fecha de rev]])</f>
        <v>0</v>
      </c>
      <c r="P576" s="1">
        <f>MONTH(Tabla14[[#This Row],[Fecha de rev]])</f>
        <v>1</v>
      </c>
      <c r="Q576" s="1">
        <f>YEAR(Tabla14[[#This Row],[Fecha de rev]])</f>
        <v>1900</v>
      </c>
    </row>
    <row r="577" spans="1:17"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7"/>
        <v>Ver en Google Maps</v>
      </c>
      <c r="M577" s="15">
        <v>2</v>
      </c>
      <c r="O577" s="1">
        <f>DAY(Tabla14[[#This Row],[Fecha de rev]])</f>
        <v>0</v>
      </c>
      <c r="P577" s="1">
        <f>MONTH(Tabla14[[#This Row],[Fecha de rev]])</f>
        <v>1</v>
      </c>
      <c r="Q577" s="1">
        <f>YEAR(Tabla14[[#This Row],[Fecha de rev]])</f>
        <v>1900</v>
      </c>
    </row>
    <row r="578" spans="1:17"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7"/>
        <v>Ver en Google Maps</v>
      </c>
      <c r="M578" s="15">
        <v>1</v>
      </c>
      <c r="O578" s="1">
        <f>DAY(Tabla14[[#This Row],[Fecha de rev]])</f>
        <v>0</v>
      </c>
      <c r="P578" s="1">
        <f>MONTH(Tabla14[[#This Row],[Fecha de rev]])</f>
        <v>1</v>
      </c>
      <c r="Q578" s="1">
        <f>YEAR(Tabla14[[#This Row],[Fecha de rev]])</f>
        <v>1900</v>
      </c>
    </row>
    <row r="579" spans="1:17"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7"/>
        <v>Ver en Google Maps</v>
      </c>
      <c r="M579" s="15">
        <v>2</v>
      </c>
      <c r="O579" s="1">
        <f>DAY(Tabla14[[#This Row],[Fecha de rev]])</f>
        <v>0</v>
      </c>
      <c r="P579" s="1">
        <f>MONTH(Tabla14[[#This Row],[Fecha de rev]])</f>
        <v>1</v>
      </c>
      <c r="Q579" s="1">
        <f>YEAR(Tabla14[[#This Row],[Fecha de rev]])</f>
        <v>1900</v>
      </c>
    </row>
    <row r="580" spans="1:17"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7"/>
        <v>Ver en Google Maps</v>
      </c>
      <c r="M580" s="15">
        <v>1</v>
      </c>
      <c r="O580" s="1">
        <f>DAY(Tabla14[[#This Row],[Fecha de rev]])</f>
        <v>0</v>
      </c>
      <c r="P580" s="1">
        <f>MONTH(Tabla14[[#This Row],[Fecha de rev]])</f>
        <v>1</v>
      </c>
      <c r="Q580" s="1">
        <f>YEAR(Tabla14[[#This Row],[Fecha de rev]])</f>
        <v>1900</v>
      </c>
    </row>
    <row r="581" spans="1:17"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7"/>
        <v>Ver en Google Maps</v>
      </c>
      <c r="M581" s="15">
        <v>2</v>
      </c>
      <c r="O581" s="1">
        <f>DAY(Tabla14[[#This Row],[Fecha de rev]])</f>
        <v>0</v>
      </c>
      <c r="P581" s="1">
        <f>MONTH(Tabla14[[#This Row],[Fecha de rev]])</f>
        <v>1</v>
      </c>
      <c r="Q581" s="1">
        <f>YEAR(Tabla14[[#This Row],[Fecha de rev]])</f>
        <v>1900</v>
      </c>
    </row>
    <row r="582" spans="1:17"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7"/>
        <v>Ver en Google Maps</v>
      </c>
      <c r="M582" s="15">
        <v>1</v>
      </c>
      <c r="O582" s="1">
        <f>DAY(Tabla14[[#This Row],[Fecha de rev]])</f>
        <v>0</v>
      </c>
      <c r="P582" s="1">
        <f>MONTH(Tabla14[[#This Row],[Fecha de rev]])</f>
        <v>1</v>
      </c>
      <c r="Q582" s="1">
        <f>YEAR(Tabla14[[#This Row],[Fecha de rev]])</f>
        <v>1900</v>
      </c>
    </row>
    <row r="583" spans="1:17"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7"/>
        <v>Ver en Google Maps</v>
      </c>
      <c r="M583" s="15">
        <v>1</v>
      </c>
      <c r="O583" s="1">
        <f>DAY(Tabla14[[#This Row],[Fecha de rev]])</f>
        <v>0</v>
      </c>
      <c r="P583" s="1">
        <f>MONTH(Tabla14[[#This Row],[Fecha de rev]])</f>
        <v>1</v>
      </c>
      <c r="Q583" s="1">
        <f>YEAR(Tabla14[[#This Row],[Fecha de rev]])</f>
        <v>1900</v>
      </c>
    </row>
    <row r="584" spans="1:17"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7"/>
        <v>Ver en Google Maps</v>
      </c>
      <c r="M584" s="15">
        <v>2</v>
      </c>
      <c r="O584" s="1">
        <f>DAY(Tabla14[[#This Row],[Fecha de rev]])</f>
        <v>0</v>
      </c>
      <c r="P584" s="1">
        <f>MONTH(Tabla14[[#This Row],[Fecha de rev]])</f>
        <v>1</v>
      </c>
      <c r="Q584" s="1">
        <f>YEAR(Tabla14[[#This Row],[Fecha de rev]])</f>
        <v>1900</v>
      </c>
    </row>
    <row r="585" spans="1:17"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19">HYPERLINK("https://www.google.com/maps?q=" &amp; I585 &amp; "," &amp; J585, "Ver en Google Maps")</f>
        <v>Ver en Google Maps</v>
      </c>
      <c r="M585" s="15">
        <v>2</v>
      </c>
      <c r="O585" s="1">
        <f>DAY(Tabla14[[#This Row],[Fecha de rev]])</f>
        <v>0</v>
      </c>
      <c r="P585" s="1">
        <f>MONTH(Tabla14[[#This Row],[Fecha de rev]])</f>
        <v>1</v>
      </c>
      <c r="Q585" s="1">
        <f>YEAR(Tabla14[[#This Row],[Fecha de rev]])</f>
        <v>1900</v>
      </c>
    </row>
    <row r="586" spans="1:17"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19"/>
        <v>Ver en Google Maps</v>
      </c>
      <c r="M586" s="15">
        <v>2</v>
      </c>
      <c r="O586" s="1">
        <f>DAY(Tabla14[[#This Row],[Fecha de rev]])</f>
        <v>0</v>
      </c>
      <c r="P586" s="1">
        <f>MONTH(Tabla14[[#This Row],[Fecha de rev]])</f>
        <v>1</v>
      </c>
      <c r="Q586" s="1">
        <f>YEAR(Tabla14[[#This Row],[Fecha de rev]])</f>
        <v>1900</v>
      </c>
    </row>
    <row r="587" spans="1:17"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19"/>
        <v>Ver en Google Maps</v>
      </c>
      <c r="M587" s="15">
        <v>2</v>
      </c>
      <c r="O587" s="1">
        <f>DAY(Tabla14[[#This Row],[Fecha de rev]])</f>
        <v>0</v>
      </c>
      <c r="P587" s="1">
        <f>MONTH(Tabla14[[#This Row],[Fecha de rev]])</f>
        <v>1</v>
      </c>
      <c r="Q587" s="1">
        <f>YEAR(Tabla14[[#This Row],[Fecha de rev]])</f>
        <v>1900</v>
      </c>
    </row>
    <row r="588" spans="1:17"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19"/>
        <v>Ver en Google Maps</v>
      </c>
      <c r="M588" s="15">
        <v>2</v>
      </c>
      <c r="O588" s="1">
        <f>DAY(Tabla14[[#This Row],[Fecha de rev]])</f>
        <v>0</v>
      </c>
      <c r="P588" s="1">
        <f>MONTH(Tabla14[[#This Row],[Fecha de rev]])</f>
        <v>1</v>
      </c>
      <c r="Q588" s="1">
        <f>YEAR(Tabla14[[#This Row],[Fecha de rev]])</f>
        <v>1900</v>
      </c>
    </row>
    <row r="589" spans="1:17"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19"/>
        <v>Ver en Google Maps</v>
      </c>
      <c r="M589" s="15">
        <v>2</v>
      </c>
      <c r="O589" s="1">
        <f>DAY(Tabla14[[#This Row],[Fecha de rev]])</f>
        <v>0</v>
      </c>
      <c r="P589" s="1">
        <f>MONTH(Tabla14[[#This Row],[Fecha de rev]])</f>
        <v>1</v>
      </c>
      <c r="Q589" s="1">
        <f>YEAR(Tabla14[[#This Row],[Fecha de rev]])</f>
        <v>1900</v>
      </c>
    </row>
    <row r="590" spans="1:17"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19"/>
        <v>Ver en Google Maps</v>
      </c>
      <c r="M590" s="15">
        <v>2</v>
      </c>
      <c r="O590" s="1">
        <f>DAY(Tabla14[[#This Row],[Fecha de rev]])</f>
        <v>0</v>
      </c>
      <c r="P590" s="1">
        <f>MONTH(Tabla14[[#This Row],[Fecha de rev]])</f>
        <v>1</v>
      </c>
      <c r="Q590" s="1">
        <f>YEAR(Tabla14[[#This Row],[Fecha de rev]])</f>
        <v>1900</v>
      </c>
    </row>
    <row r="591" spans="1:17"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19"/>
        <v>Ver en Google Maps</v>
      </c>
      <c r="M591" s="15">
        <v>2</v>
      </c>
      <c r="O591" s="1">
        <f>DAY(Tabla14[[#This Row],[Fecha de rev]])</f>
        <v>0</v>
      </c>
      <c r="P591" s="1">
        <f>MONTH(Tabla14[[#This Row],[Fecha de rev]])</f>
        <v>1</v>
      </c>
      <c r="Q591" s="1">
        <f>YEAR(Tabla14[[#This Row],[Fecha de rev]])</f>
        <v>1900</v>
      </c>
    </row>
    <row r="592" spans="1:17"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19"/>
        <v>Ver en Google Maps</v>
      </c>
      <c r="M592" s="15">
        <v>1</v>
      </c>
      <c r="O592" s="1">
        <f>DAY(Tabla14[[#This Row],[Fecha de rev]])</f>
        <v>0</v>
      </c>
      <c r="P592" s="1">
        <f>MONTH(Tabla14[[#This Row],[Fecha de rev]])</f>
        <v>1</v>
      </c>
      <c r="Q592" s="1">
        <f>YEAR(Tabla14[[#This Row],[Fecha de rev]])</f>
        <v>1900</v>
      </c>
    </row>
    <row r="593" spans="1:31"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19"/>
        <v>Ver en Google Maps</v>
      </c>
      <c r="M593" s="15">
        <v>1</v>
      </c>
      <c r="O593" s="1">
        <f>DAY(Tabla14[[#This Row],[Fecha de rev]])</f>
        <v>0</v>
      </c>
      <c r="P593" s="1">
        <f>MONTH(Tabla14[[#This Row],[Fecha de rev]])</f>
        <v>1</v>
      </c>
      <c r="Q593" s="1">
        <f>YEAR(Tabla14[[#This Row],[Fecha de rev]])</f>
        <v>1900</v>
      </c>
    </row>
    <row r="594" spans="1:31"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19"/>
        <v>Ver en Google Maps</v>
      </c>
      <c r="M594" s="15">
        <v>2</v>
      </c>
      <c r="O594" s="1">
        <f>DAY(Tabla14[[#This Row],[Fecha de rev]])</f>
        <v>0</v>
      </c>
      <c r="P594" s="1">
        <f>MONTH(Tabla14[[#This Row],[Fecha de rev]])</f>
        <v>1</v>
      </c>
      <c r="Q594" s="1">
        <f>YEAR(Tabla14[[#This Row],[Fecha de rev]])</f>
        <v>1900</v>
      </c>
    </row>
    <row r="595" spans="1:31"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19"/>
        <v>Ver en Google Maps</v>
      </c>
      <c r="M595" s="15">
        <v>1</v>
      </c>
      <c r="O595" s="1">
        <f>DAY(Tabla14[[#This Row],[Fecha de rev]])</f>
        <v>0</v>
      </c>
      <c r="P595" s="1">
        <f>MONTH(Tabla14[[#This Row],[Fecha de rev]])</f>
        <v>1</v>
      </c>
      <c r="Q595" s="1">
        <f>YEAR(Tabla14[[#This Row],[Fecha de rev]])</f>
        <v>1900</v>
      </c>
    </row>
    <row r="596" spans="1:31"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19"/>
        <v>Ver en Google Maps</v>
      </c>
      <c r="M596" s="15">
        <v>1</v>
      </c>
      <c r="O596" s="1">
        <f>DAY(Tabla14[[#This Row],[Fecha de rev]])</f>
        <v>0</v>
      </c>
      <c r="P596" s="1">
        <f>MONTH(Tabla14[[#This Row],[Fecha de rev]])</f>
        <v>1</v>
      </c>
      <c r="Q596" s="1">
        <f>YEAR(Tabla14[[#This Row],[Fecha de rev]])</f>
        <v>1900</v>
      </c>
    </row>
    <row r="597" spans="1:31"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19"/>
        <v>Ver en Google Maps</v>
      </c>
      <c r="M597" s="15">
        <v>2</v>
      </c>
      <c r="O597" s="1">
        <f>DAY(Tabla14[[#This Row],[Fecha de rev]])</f>
        <v>0</v>
      </c>
      <c r="P597" s="1">
        <f>MONTH(Tabla14[[#This Row],[Fecha de rev]])</f>
        <v>1</v>
      </c>
      <c r="Q597" s="1">
        <f>YEAR(Tabla14[[#This Row],[Fecha de rev]])</f>
        <v>1900</v>
      </c>
    </row>
    <row r="598" spans="1:31"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19"/>
        <v>Ver en Google Maps</v>
      </c>
      <c r="M598" s="15">
        <v>1</v>
      </c>
      <c r="N598" s="7">
        <v>45941</v>
      </c>
      <c r="O598" s="1">
        <f>DAY(Tabla14[[#This Row],[Fecha de rev]])</f>
        <v>11</v>
      </c>
      <c r="P598" s="1">
        <f>MONTH(Tabla14[[#This Row],[Fecha de rev]])</f>
        <v>10</v>
      </c>
      <c r="Q598" s="1">
        <f>YEAR(Tabla14[[#This Row],[Fecha de rev]])</f>
        <v>2025</v>
      </c>
      <c r="R598" s="1">
        <v>1</v>
      </c>
      <c r="S598" s="1" t="s">
        <v>138</v>
      </c>
      <c r="T598" s="1" t="s">
        <v>138</v>
      </c>
      <c r="U598" s="1" t="s">
        <v>138</v>
      </c>
      <c r="V598" s="1" t="s">
        <v>138</v>
      </c>
      <c r="W598" s="1" t="s">
        <v>138</v>
      </c>
      <c r="X598" s="1" t="s">
        <v>138</v>
      </c>
      <c r="Y598" s="1" t="s">
        <v>138</v>
      </c>
      <c r="Z598" s="1" t="s">
        <v>934</v>
      </c>
      <c r="AA598" s="1">
        <v>12.7</v>
      </c>
      <c r="AB598" s="1">
        <v>2.5099999999999998</v>
      </c>
      <c r="AC598" s="2" t="s">
        <v>2427</v>
      </c>
      <c r="AD598" s="2" t="s">
        <v>1404</v>
      </c>
      <c r="AE598" s="1">
        <f t="shared" ref="AE598:AE617" si="20">COUNTIF(S598:Z598, "si")</f>
        <v>7</v>
      </c>
    </row>
    <row r="599" spans="1:31"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19"/>
        <v>Ver en Google Maps</v>
      </c>
      <c r="M599" s="15">
        <v>1</v>
      </c>
      <c r="O599" s="1">
        <f>DAY(Tabla14[[#This Row],[Fecha de rev]])</f>
        <v>0</v>
      </c>
      <c r="P599" s="1">
        <f>MONTH(Tabla14[[#This Row],[Fecha de rev]])</f>
        <v>1</v>
      </c>
      <c r="Q599" s="1">
        <f>YEAR(Tabla14[[#This Row],[Fecha de rev]])</f>
        <v>1900</v>
      </c>
    </row>
    <row r="600" spans="1:31"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19"/>
        <v>Ver en Google Maps</v>
      </c>
      <c r="M600" s="15">
        <v>1</v>
      </c>
      <c r="O600" s="1">
        <f>DAY(Tabla14[[#This Row],[Fecha de rev]])</f>
        <v>0</v>
      </c>
      <c r="P600" s="1">
        <f>MONTH(Tabla14[[#This Row],[Fecha de rev]])</f>
        <v>1</v>
      </c>
      <c r="Q600" s="1">
        <f>YEAR(Tabla14[[#This Row],[Fecha de rev]])</f>
        <v>1900</v>
      </c>
    </row>
    <row r="601" spans="1:31"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19"/>
        <v>Ver en Google Maps</v>
      </c>
      <c r="M601" s="15">
        <v>2</v>
      </c>
      <c r="O601" s="1">
        <f>DAY(Tabla14[[#This Row],[Fecha de rev]])</f>
        <v>0</v>
      </c>
      <c r="P601" s="1">
        <f>MONTH(Tabla14[[#This Row],[Fecha de rev]])</f>
        <v>1</v>
      </c>
      <c r="Q601" s="1">
        <f>YEAR(Tabla14[[#This Row],[Fecha de rev]])</f>
        <v>1900</v>
      </c>
    </row>
    <row r="602" spans="1:31"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19"/>
        <v>Ver en Google Maps</v>
      </c>
      <c r="M602" s="15">
        <v>1</v>
      </c>
      <c r="O602" s="1">
        <f>DAY(Tabla14[[#This Row],[Fecha de rev]])</f>
        <v>0</v>
      </c>
      <c r="P602" s="1">
        <f>MONTH(Tabla14[[#This Row],[Fecha de rev]])</f>
        <v>1</v>
      </c>
      <c r="Q602" s="1">
        <f>YEAR(Tabla14[[#This Row],[Fecha de rev]])</f>
        <v>1900</v>
      </c>
    </row>
    <row r="603" spans="1:31"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19"/>
        <v>Ver en Google Maps</v>
      </c>
      <c r="M603" s="15">
        <v>1</v>
      </c>
      <c r="O603" s="1">
        <f>DAY(Tabla14[[#This Row],[Fecha de rev]])</f>
        <v>0</v>
      </c>
      <c r="P603" s="1">
        <f>MONTH(Tabla14[[#This Row],[Fecha de rev]])</f>
        <v>1</v>
      </c>
      <c r="Q603" s="1">
        <f>YEAR(Tabla14[[#This Row],[Fecha de rev]])</f>
        <v>1900</v>
      </c>
    </row>
    <row r="604" spans="1:31"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19"/>
        <v>Ver en Google Maps</v>
      </c>
      <c r="M604" s="15">
        <v>1</v>
      </c>
      <c r="O604" s="1">
        <f>DAY(Tabla14[[#This Row],[Fecha de rev]])</f>
        <v>0</v>
      </c>
      <c r="P604" s="1">
        <f>MONTH(Tabla14[[#This Row],[Fecha de rev]])</f>
        <v>1</v>
      </c>
      <c r="Q604" s="1">
        <f>YEAR(Tabla14[[#This Row],[Fecha de rev]])</f>
        <v>1900</v>
      </c>
    </row>
    <row r="605" spans="1:31"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19"/>
        <v>Ver en Google Maps</v>
      </c>
      <c r="M605" s="15">
        <v>1</v>
      </c>
      <c r="O605" s="1">
        <f>DAY(Tabla14[[#This Row],[Fecha de rev]])</f>
        <v>0</v>
      </c>
      <c r="P605" s="1">
        <f>MONTH(Tabla14[[#This Row],[Fecha de rev]])</f>
        <v>1</v>
      </c>
      <c r="Q605" s="1">
        <f>YEAR(Tabla14[[#This Row],[Fecha de rev]])</f>
        <v>1900</v>
      </c>
    </row>
    <row r="606" spans="1:31"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19"/>
        <v>Ver en Google Maps</v>
      </c>
      <c r="M606" s="15">
        <v>2</v>
      </c>
      <c r="O606" s="1">
        <f>DAY(Tabla14[[#This Row],[Fecha de rev]])</f>
        <v>0</v>
      </c>
      <c r="P606" s="1">
        <f>MONTH(Tabla14[[#This Row],[Fecha de rev]])</f>
        <v>1</v>
      </c>
      <c r="Q606" s="1">
        <f>YEAR(Tabla14[[#This Row],[Fecha de rev]])</f>
        <v>1900</v>
      </c>
    </row>
    <row r="607" spans="1:31"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19"/>
        <v>Ver en Google Maps</v>
      </c>
      <c r="M607" s="15">
        <v>1</v>
      </c>
      <c r="O607" s="1">
        <f>DAY(Tabla14[[#This Row],[Fecha de rev]])</f>
        <v>0</v>
      </c>
      <c r="P607" s="1">
        <f>MONTH(Tabla14[[#This Row],[Fecha de rev]])</f>
        <v>1</v>
      </c>
      <c r="Q607" s="1">
        <f>YEAR(Tabla14[[#This Row],[Fecha de rev]])</f>
        <v>1900</v>
      </c>
    </row>
    <row r="608" spans="1:31"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19"/>
        <v>Ver en Google Maps</v>
      </c>
      <c r="M608" s="15">
        <v>2</v>
      </c>
      <c r="O608" s="1">
        <f>DAY(Tabla14[[#This Row],[Fecha de rev]])</f>
        <v>0</v>
      </c>
      <c r="P608" s="1">
        <f>MONTH(Tabla14[[#This Row],[Fecha de rev]])</f>
        <v>1</v>
      </c>
      <c r="Q608" s="1">
        <f>YEAR(Tabla14[[#This Row],[Fecha de rev]])</f>
        <v>1900</v>
      </c>
    </row>
    <row r="609" spans="1:31"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19"/>
        <v>Ver en Google Maps</v>
      </c>
      <c r="M609" s="15">
        <v>1</v>
      </c>
      <c r="O609" s="1">
        <f>DAY(Tabla14[[#This Row],[Fecha de rev]])</f>
        <v>0</v>
      </c>
      <c r="P609" s="1">
        <f>MONTH(Tabla14[[#This Row],[Fecha de rev]])</f>
        <v>1</v>
      </c>
      <c r="Q609" s="1">
        <f>YEAR(Tabla14[[#This Row],[Fecha de rev]])</f>
        <v>1900</v>
      </c>
    </row>
    <row r="610" spans="1:31"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19"/>
        <v>Ver en Google Maps</v>
      </c>
      <c r="M610" s="15">
        <v>2</v>
      </c>
      <c r="O610" s="1">
        <f>DAY(Tabla14[[#This Row],[Fecha de rev]])</f>
        <v>0</v>
      </c>
      <c r="P610" s="1">
        <f>MONTH(Tabla14[[#This Row],[Fecha de rev]])</f>
        <v>1</v>
      </c>
      <c r="Q610" s="1">
        <f>YEAR(Tabla14[[#This Row],[Fecha de rev]])</f>
        <v>1900</v>
      </c>
    </row>
    <row r="611" spans="1:31"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19"/>
        <v>Ver en Google Maps</v>
      </c>
      <c r="M611" s="15">
        <v>1</v>
      </c>
      <c r="O611" s="1">
        <f>DAY(Tabla14[[#This Row],[Fecha de rev]])</f>
        <v>0</v>
      </c>
      <c r="P611" s="1">
        <f>MONTH(Tabla14[[#This Row],[Fecha de rev]])</f>
        <v>1</v>
      </c>
      <c r="Q611" s="1">
        <f>YEAR(Tabla14[[#This Row],[Fecha de rev]])</f>
        <v>1900</v>
      </c>
    </row>
    <row r="612" spans="1:31"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19"/>
        <v>Ver en Google Maps</v>
      </c>
      <c r="M612" s="15">
        <v>1</v>
      </c>
      <c r="O612" s="1">
        <f>DAY(Tabla14[[#This Row],[Fecha de rev]])</f>
        <v>0</v>
      </c>
      <c r="P612" s="1">
        <f>MONTH(Tabla14[[#This Row],[Fecha de rev]])</f>
        <v>1</v>
      </c>
      <c r="Q612" s="1">
        <f>YEAR(Tabla14[[#This Row],[Fecha de rev]])</f>
        <v>1900</v>
      </c>
    </row>
    <row r="613" spans="1:31"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19"/>
        <v>Ver en Google Maps</v>
      </c>
      <c r="M613" s="15">
        <v>1</v>
      </c>
      <c r="O613" s="1">
        <f>DAY(Tabla14[[#This Row],[Fecha de rev]])</f>
        <v>0</v>
      </c>
      <c r="P613" s="1">
        <f>MONTH(Tabla14[[#This Row],[Fecha de rev]])</f>
        <v>1</v>
      </c>
      <c r="Q613" s="1">
        <f>YEAR(Tabla14[[#This Row],[Fecha de rev]])</f>
        <v>1900</v>
      </c>
    </row>
    <row r="614" spans="1:31"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19"/>
        <v>Ver en Google Maps</v>
      </c>
      <c r="M614" s="15">
        <v>2</v>
      </c>
      <c r="O614" s="1">
        <f>DAY(Tabla14[[#This Row],[Fecha de rev]])</f>
        <v>0</v>
      </c>
      <c r="P614" s="1">
        <f>MONTH(Tabla14[[#This Row],[Fecha de rev]])</f>
        <v>1</v>
      </c>
      <c r="Q614" s="1">
        <f>YEAR(Tabla14[[#This Row],[Fecha de rev]])</f>
        <v>1900</v>
      </c>
    </row>
    <row r="615" spans="1:31"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19"/>
        <v>Ver en Google Maps</v>
      </c>
      <c r="M615" s="15">
        <v>1</v>
      </c>
      <c r="O615" s="1">
        <f>DAY(Tabla14[[#This Row],[Fecha de rev]])</f>
        <v>0</v>
      </c>
      <c r="P615" s="1">
        <f>MONTH(Tabla14[[#This Row],[Fecha de rev]])</f>
        <v>1</v>
      </c>
      <c r="Q615" s="1">
        <f>YEAR(Tabla14[[#This Row],[Fecha de rev]])</f>
        <v>1900</v>
      </c>
    </row>
    <row r="616" spans="1:31"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19"/>
        <v>Ver en Google Maps</v>
      </c>
      <c r="M616" s="15">
        <v>2</v>
      </c>
      <c r="O616" s="1">
        <f>DAY(Tabla14[[#This Row],[Fecha de rev]])</f>
        <v>0</v>
      </c>
      <c r="P616" s="1">
        <f>MONTH(Tabla14[[#This Row],[Fecha de rev]])</f>
        <v>1</v>
      </c>
      <c r="Q616" s="1">
        <f>YEAR(Tabla14[[#This Row],[Fecha de rev]])</f>
        <v>1900</v>
      </c>
    </row>
    <row r="617" spans="1:31"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19"/>
        <v>Ver en Google Maps</v>
      </c>
      <c r="M617" s="15">
        <v>2</v>
      </c>
      <c r="N617" s="7">
        <v>45941</v>
      </c>
      <c r="O617" s="1">
        <f>DAY(Tabla14[[#This Row],[Fecha de rev]])</f>
        <v>11</v>
      </c>
      <c r="P617" s="1">
        <f>MONTH(Tabla14[[#This Row],[Fecha de rev]])</f>
        <v>10</v>
      </c>
      <c r="Q617" s="1">
        <f>YEAR(Tabla14[[#This Row],[Fecha de rev]])</f>
        <v>2025</v>
      </c>
      <c r="R617" s="1">
        <v>1</v>
      </c>
      <c r="S617" s="1" t="s">
        <v>934</v>
      </c>
      <c r="T617" s="1" t="s">
        <v>934</v>
      </c>
      <c r="U617" s="1" t="s">
        <v>934</v>
      </c>
      <c r="V617" s="1" t="s">
        <v>934</v>
      </c>
      <c r="W617" s="1" t="s">
        <v>934</v>
      </c>
      <c r="X617" s="1" t="s">
        <v>934</v>
      </c>
      <c r="Y617" s="1" t="s">
        <v>934</v>
      </c>
      <c r="Z617" s="1" t="s">
        <v>934</v>
      </c>
      <c r="AA617" s="1">
        <v>0</v>
      </c>
      <c r="AB617" s="1">
        <v>0</v>
      </c>
      <c r="AC617" s="2" t="s">
        <v>2419</v>
      </c>
      <c r="AD617" s="2" t="s">
        <v>1404</v>
      </c>
      <c r="AE617" s="1">
        <f t="shared" si="20"/>
        <v>0</v>
      </c>
    </row>
    <row r="618" spans="1:31"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19"/>
        <v>Ver en Google Maps</v>
      </c>
      <c r="M618" s="15">
        <v>2</v>
      </c>
      <c r="O618" s="1">
        <f>DAY(Tabla14[[#This Row],[Fecha de rev]])</f>
        <v>0</v>
      </c>
      <c r="P618" s="1">
        <f>MONTH(Tabla14[[#This Row],[Fecha de rev]])</f>
        <v>1</v>
      </c>
      <c r="Q618" s="1">
        <f>YEAR(Tabla14[[#This Row],[Fecha de rev]])</f>
        <v>1900</v>
      </c>
    </row>
    <row r="619" spans="1:31"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19"/>
        <v>Ver en Google Maps</v>
      </c>
      <c r="M619" s="15">
        <v>2</v>
      </c>
      <c r="O619" s="1">
        <f>DAY(Tabla14[[#This Row],[Fecha de rev]])</f>
        <v>0</v>
      </c>
      <c r="P619" s="1">
        <f>MONTH(Tabla14[[#This Row],[Fecha de rev]])</f>
        <v>1</v>
      </c>
      <c r="Q619" s="1">
        <f>YEAR(Tabla14[[#This Row],[Fecha de rev]])</f>
        <v>1900</v>
      </c>
    </row>
    <row r="620" spans="1:31"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19"/>
        <v>Ver en Google Maps</v>
      </c>
      <c r="M620" s="15">
        <v>2</v>
      </c>
      <c r="O620" s="1">
        <f>DAY(Tabla14[[#This Row],[Fecha de rev]])</f>
        <v>0</v>
      </c>
      <c r="P620" s="1">
        <f>MONTH(Tabla14[[#This Row],[Fecha de rev]])</f>
        <v>1</v>
      </c>
      <c r="Q620" s="1">
        <f>YEAR(Tabla14[[#This Row],[Fecha de rev]])</f>
        <v>1900</v>
      </c>
    </row>
    <row r="621" spans="1:31"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19"/>
        <v>Ver en Google Maps</v>
      </c>
      <c r="M621" s="15">
        <v>1</v>
      </c>
      <c r="O621" s="1">
        <f>DAY(Tabla14[[#This Row],[Fecha de rev]])</f>
        <v>0</v>
      </c>
      <c r="P621" s="1">
        <f>MONTH(Tabla14[[#This Row],[Fecha de rev]])</f>
        <v>1</v>
      </c>
      <c r="Q621" s="1">
        <f>YEAR(Tabla14[[#This Row],[Fecha de rev]])</f>
        <v>1900</v>
      </c>
    </row>
    <row r="622" spans="1:31"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19"/>
        <v>Ver en Google Maps</v>
      </c>
      <c r="M622" s="15">
        <v>1</v>
      </c>
      <c r="O622" s="1">
        <f>DAY(Tabla14[[#This Row],[Fecha de rev]])</f>
        <v>0</v>
      </c>
      <c r="P622" s="1">
        <f>MONTH(Tabla14[[#This Row],[Fecha de rev]])</f>
        <v>1</v>
      </c>
      <c r="Q622" s="1">
        <f>YEAR(Tabla14[[#This Row],[Fecha de rev]])</f>
        <v>1900</v>
      </c>
    </row>
    <row r="623" spans="1:31"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19"/>
        <v>Ver en Google Maps</v>
      </c>
      <c r="M623" s="15">
        <v>1</v>
      </c>
      <c r="O623" s="1">
        <f>DAY(Tabla14[[#This Row],[Fecha de rev]])</f>
        <v>0</v>
      </c>
      <c r="P623" s="1">
        <f>MONTH(Tabla14[[#This Row],[Fecha de rev]])</f>
        <v>1</v>
      </c>
      <c r="Q623" s="1">
        <f>YEAR(Tabla14[[#This Row],[Fecha de rev]])</f>
        <v>1900</v>
      </c>
    </row>
    <row r="624" spans="1:31"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19"/>
        <v>Ver en Google Maps</v>
      </c>
      <c r="M624" s="15">
        <v>1</v>
      </c>
      <c r="O624" s="1">
        <f>DAY(Tabla14[[#This Row],[Fecha de rev]])</f>
        <v>0</v>
      </c>
      <c r="P624" s="1">
        <f>MONTH(Tabla14[[#This Row],[Fecha de rev]])</f>
        <v>1</v>
      </c>
      <c r="Q624" s="1">
        <f>YEAR(Tabla14[[#This Row],[Fecha de rev]])</f>
        <v>1900</v>
      </c>
    </row>
    <row r="625" spans="1:17"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19"/>
        <v>Ver en Google Maps</v>
      </c>
      <c r="M625" s="15">
        <v>1</v>
      </c>
      <c r="O625" s="1">
        <f>DAY(Tabla14[[#This Row],[Fecha de rev]])</f>
        <v>0</v>
      </c>
      <c r="P625" s="1">
        <f>MONTH(Tabla14[[#This Row],[Fecha de rev]])</f>
        <v>1</v>
      </c>
      <c r="Q625" s="1">
        <f>YEAR(Tabla14[[#This Row],[Fecha de rev]])</f>
        <v>1900</v>
      </c>
    </row>
    <row r="626" spans="1:17"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19"/>
        <v>Ver en Google Maps</v>
      </c>
      <c r="M626" s="15">
        <v>1</v>
      </c>
      <c r="O626" s="1">
        <f>DAY(Tabla14[[#This Row],[Fecha de rev]])</f>
        <v>0</v>
      </c>
      <c r="P626" s="1">
        <f>MONTH(Tabla14[[#This Row],[Fecha de rev]])</f>
        <v>1</v>
      </c>
      <c r="Q626" s="1">
        <f>YEAR(Tabla14[[#This Row],[Fecha de rev]])</f>
        <v>1900</v>
      </c>
    </row>
    <row r="627" spans="1:17"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19"/>
        <v>Ver en Google Maps</v>
      </c>
      <c r="M627" s="15">
        <v>2</v>
      </c>
      <c r="O627" s="1">
        <f>DAY(Tabla14[[#This Row],[Fecha de rev]])</f>
        <v>0</v>
      </c>
      <c r="P627" s="1">
        <f>MONTH(Tabla14[[#This Row],[Fecha de rev]])</f>
        <v>1</v>
      </c>
      <c r="Q627" s="1">
        <f>YEAR(Tabla14[[#This Row],[Fecha de rev]])</f>
        <v>1900</v>
      </c>
    </row>
    <row r="628" spans="1:17"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19"/>
        <v>Ver en Google Maps</v>
      </c>
      <c r="M628" s="15">
        <v>1</v>
      </c>
      <c r="O628" s="1">
        <f>DAY(Tabla14[[#This Row],[Fecha de rev]])</f>
        <v>0</v>
      </c>
      <c r="P628" s="1">
        <f>MONTH(Tabla14[[#This Row],[Fecha de rev]])</f>
        <v>1</v>
      </c>
      <c r="Q628" s="1">
        <f>YEAR(Tabla14[[#This Row],[Fecha de rev]])</f>
        <v>1900</v>
      </c>
    </row>
    <row r="629" spans="1:17"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19"/>
        <v>Ver en Google Maps</v>
      </c>
      <c r="M629" s="15">
        <v>1</v>
      </c>
      <c r="O629" s="1">
        <f>DAY(Tabla14[[#This Row],[Fecha de rev]])</f>
        <v>0</v>
      </c>
      <c r="P629" s="1">
        <f>MONTH(Tabla14[[#This Row],[Fecha de rev]])</f>
        <v>1</v>
      </c>
      <c r="Q629" s="1">
        <f>YEAR(Tabla14[[#This Row],[Fecha de rev]])</f>
        <v>1900</v>
      </c>
    </row>
    <row r="630" spans="1:17"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19"/>
        <v>Ver en Google Maps</v>
      </c>
      <c r="M630" s="15">
        <v>1</v>
      </c>
      <c r="O630" s="1">
        <f>DAY(Tabla14[[#This Row],[Fecha de rev]])</f>
        <v>0</v>
      </c>
      <c r="P630" s="1">
        <f>MONTH(Tabla14[[#This Row],[Fecha de rev]])</f>
        <v>1</v>
      </c>
      <c r="Q630" s="1">
        <f>YEAR(Tabla14[[#This Row],[Fecha de rev]])</f>
        <v>1900</v>
      </c>
    </row>
    <row r="631" spans="1:17"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19"/>
        <v>Ver en Google Maps</v>
      </c>
      <c r="M631" s="15">
        <v>1</v>
      </c>
      <c r="O631" s="1">
        <f>DAY(Tabla14[[#This Row],[Fecha de rev]])</f>
        <v>0</v>
      </c>
      <c r="P631" s="1">
        <f>MONTH(Tabla14[[#This Row],[Fecha de rev]])</f>
        <v>1</v>
      </c>
      <c r="Q631" s="1">
        <f>YEAR(Tabla14[[#This Row],[Fecha de rev]])</f>
        <v>1900</v>
      </c>
    </row>
    <row r="632" spans="1:17"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19"/>
        <v>Ver en Google Maps</v>
      </c>
      <c r="M632" s="15">
        <v>1</v>
      </c>
      <c r="O632" s="1">
        <f>DAY(Tabla14[[#This Row],[Fecha de rev]])</f>
        <v>0</v>
      </c>
      <c r="P632" s="1">
        <f>MONTH(Tabla14[[#This Row],[Fecha de rev]])</f>
        <v>1</v>
      </c>
      <c r="Q632" s="1">
        <f>YEAR(Tabla14[[#This Row],[Fecha de rev]])</f>
        <v>1900</v>
      </c>
    </row>
    <row r="633" spans="1:17"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19"/>
        <v>Ver en Google Maps</v>
      </c>
      <c r="M633" s="15">
        <v>1</v>
      </c>
      <c r="O633" s="1">
        <f>DAY(Tabla14[[#This Row],[Fecha de rev]])</f>
        <v>0</v>
      </c>
      <c r="P633" s="1">
        <f>MONTH(Tabla14[[#This Row],[Fecha de rev]])</f>
        <v>1</v>
      </c>
      <c r="Q633" s="1">
        <f>YEAR(Tabla14[[#This Row],[Fecha de rev]])</f>
        <v>1900</v>
      </c>
    </row>
    <row r="634" spans="1:17"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19"/>
        <v>Ver en Google Maps</v>
      </c>
      <c r="M634" s="15">
        <v>2</v>
      </c>
      <c r="O634" s="1">
        <f>DAY(Tabla14[[#This Row],[Fecha de rev]])</f>
        <v>0</v>
      </c>
      <c r="P634" s="1">
        <f>MONTH(Tabla14[[#This Row],[Fecha de rev]])</f>
        <v>1</v>
      </c>
      <c r="Q634" s="1">
        <f>YEAR(Tabla14[[#This Row],[Fecha de rev]])</f>
        <v>1900</v>
      </c>
    </row>
    <row r="635" spans="1:17"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19"/>
        <v>Ver en Google Maps</v>
      </c>
      <c r="M635" s="15">
        <v>1</v>
      </c>
      <c r="O635" s="1">
        <f>DAY(Tabla14[[#This Row],[Fecha de rev]])</f>
        <v>0</v>
      </c>
      <c r="P635" s="1">
        <f>MONTH(Tabla14[[#This Row],[Fecha de rev]])</f>
        <v>1</v>
      </c>
      <c r="Q635" s="1">
        <f>YEAR(Tabla14[[#This Row],[Fecha de rev]])</f>
        <v>1900</v>
      </c>
    </row>
    <row r="636" spans="1:17"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19"/>
        <v>Ver en Google Maps</v>
      </c>
      <c r="M636" s="15">
        <v>2</v>
      </c>
      <c r="O636" s="1">
        <f>DAY(Tabla14[[#This Row],[Fecha de rev]])</f>
        <v>0</v>
      </c>
      <c r="P636" s="1">
        <f>MONTH(Tabla14[[#This Row],[Fecha de rev]])</f>
        <v>1</v>
      </c>
      <c r="Q636" s="1">
        <f>YEAR(Tabla14[[#This Row],[Fecha de rev]])</f>
        <v>1900</v>
      </c>
    </row>
    <row r="637" spans="1:17"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19"/>
        <v>Ver en Google Maps</v>
      </c>
      <c r="M637" s="15">
        <v>1</v>
      </c>
      <c r="O637" s="1">
        <f>DAY(Tabla14[[#This Row],[Fecha de rev]])</f>
        <v>0</v>
      </c>
      <c r="P637" s="1">
        <f>MONTH(Tabla14[[#This Row],[Fecha de rev]])</f>
        <v>1</v>
      </c>
      <c r="Q637" s="1">
        <f>YEAR(Tabla14[[#This Row],[Fecha de rev]])</f>
        <v>1900</v>
      </c>
    </row>
    <row r="638" spans="1:17"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19"/>
        <v>Ver en Google Maps</v>
      </c>
      <c r="M638" s="15">
        <v>2</v>
      </c>
      <c r="O638" s="1">
        <f>DAY(Tabla14[[#This Row],[Fecha de rev]])</f>
        <v>0</v>
      </c>
      <c r="P638" s="1">
        <f>MONTH(Tabla14[[#This Row],[Fecha de rev]])</f>
        <v>1</v>
      </c>
      <c r="Q638" s="1">
        <f>YEAR(Tabla14[[#This Row],[Fecha de rev]])</f>
        <v>1900</v>
      </c>
    </row>
    <row r="639" spans="1:17"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19"/>
        <v>Ver en Google Maps</v>
      </c>
      <c r="M639" s="15">
        <v>1</v>
      </c>
      <c r="O639" s="1">
        <f>DAY(Tabla14[[#This Row],[Fecha de rev]])</f>
        <v>0</v>
      </c>
      <c r="P639" s="1">
        <f>MONTH(Tabla14[[#This Row],[Fecha de rev]])</f>
        <v>1</v>
      </c>
      <c r="Q639" s="1">
        <f>YEAR(Tabla14[[#This Row],[Fecha de rev]])</f>
        <v>1900</v>
      </c>
    </row>
    <row r="640" spans="1:17"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19"/>
        <v>Ver en Google Maps</v>
      </c>
      <c r="M640" s="15">
        <v>2</v>
      </c>
      <c r="O640" s="1">
        <f>DAY(Tabla14[[#This Row],[Fecha de rev]])</f>
        <v>0</v>
      </c>
      <c r="P640" s="1">
        <f>MONTH(Tabla14[[#This Row],[Fecha de rev]])</f>
        <v>1</v>
      </c>
      <c r="Q640" s="1">
        <f>YEAR(Tabla14[[#This Row],[Fecha de rev]])</f>
        <v>1900</v>
      </c>
    </row>
    <row r="641" spans="1:31"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19"/>
        <v>Ver en Google Maps</v>
      </c>
      <c r="M641" s="15">
        <v>2</v>
      </c>
      <c r="O641" s="1">
        <f>DAY(Tabla14[[#This Row],[Fecha de rev]])</f>
        <v>0</v>
      </c>
      <c r="P641" s="1">
        <f>MONTH(Tabla14[[#This Row],[Fecha de rev]])</f>
        <v>1</v>
      </c>
      <c r="Q641" s="1">
        <f>YEAR(Tabla14[[#This Row],[Fecha de rev]])</f>
        <v>1900</v>
      </c>
    </row>
    <row r="642" spans="1:31"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19"/>
        <v>Ver en Google Maps</v>
      </c>
      <c r="M642" s="15">
        <v>2</v>
      </c>
      <c r="O642" s="1">
        <f>DAY(Tabla14[[#This Row],[Fecha de rev]])</f>
        <v>0</v>
      </c>
      <c r="P642" s="1">
        <f>MONTH(Tabla14[[#This Row],[Fecha de rev]])</f>
        <v>1</v>
      </c>
      <c r="Q642" s="1">
        <f>YEAR(Tabla14[[#This Row],[Fecha de rev]])</f>
        <v>1900</v>
      </c>
    </row>
    <row r="643" spans="1:31"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19"/>
        <v>Ver en Google Maps</v>
      </c>
      <c r="M643" s="15">
        <v>1</v>
      </c>
      <c r="O643" s="1">
        <f>DAY(Tabla14[[#This Row],[Fecha de rev]])</f>
        <v>0</v>
      </c>
      <c r="P643" s="1">
        <f>MONTH(Tabla14[[#This Row],[Fecha de rev]])</f>
        <v>1</v>
      </c>
      <c r="Q643" s="1">
        <f>YEAR(Tabla14[[#This Row],[Fecha de rev]])</f>
        <v>1900</v>
      </c>
    </row>
    <row r="644" spans="1:31"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19"/>
        <v>Ver en Google Maps</v>
      </c>
      <c r="M644" s="15">
        <v>2</v>
      </c>
      <c r="O644" s="1">
        <f>DAY(Tabla14[[#This Row],[Fecha de rev]])</f>
        <v>0</v>
      </c>
      <c r="P644" s="1">
        <f>MONTH(Tabla14[[#This Row],[Fecha de rev]])</f>
        <v>1</v>
      </c>
      <c r="Q644" s="1">
        <f>YEAR(Tabla14[[#This Row],[Fecha de rev]])</f>
        <v>1900</v>
      </c>
    </row>
    <row r="645" spans="1:31"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19"/>
        <v>Ver en Google Maps</v>
      </c>
      <c r="M645" s="15">
        <v>2</v>
      </c>
      <c r="O645" s="1">
        <f>DAY(Tabla14[[#This Row],[Fecha de rev]])</f>
        <v>0</v>
      </c>
      <c r="P645" s="1">
        <f>MONTH(Tabla14[[#This Row],[Fecha de rev]])</f>
        <v>1</v>
      </c>
      <c r="Q645" s="1">
        <f>YEAR(Tabla14[[#This Row],[Fecha de rev]])</f>
        <v>1900</v>
      </c>
    </row>
    <row r="646" spans="1:31"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19"/>
        <v>Ver en Google Maps</v>
      </c>
      <c r="M646" s="15">
        <v>2</v>
      </c>
      <c r="O646" s="1">
        <f>DAY(Tabla14[[#This Row],[Fecha de rev]])</f>
        <v>0</v>
      </c>
      <c r="P646" s="1">
        <f>MONTH(Tabla14[[#This Row],[Fecha de rev]])</f>
        <v>1</v>
      </c>
      <c r="Q646" s="1">
        <f>YEAR(Tabla14[[#This Row],[Fecha de rev]])</f>
        <v>1900</v>
      </c>
    </row>
    <row r="647" spans="1:31"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19"/>
        <v>Ver en Google Maps</v>
      </c>
      <c r="M647" s="15">
        <v>2</v>
      </c>
      <c r="O647" s="1">
        <f>DAY(Tabla14[[#This Row],[Fecha de rev]])</f>
        <v>0</v>
      </c>
      <c r="P647" s="1">
        <f>MONTH(Tabla14[[#This Row],[Fecha de rev]])</f>
        <v>1</v>
      </c>
      <c r="Q647" s="1">
        <f>YEAR(Tabla14[[#This Row],[Fecha de rev]])</f>
        <v>1900</v>
      </c>
    </row>
    <row r="648" spans="1:31"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19"/>
        <v>Ver en Google Maps</v>
      </c>
      <c r="M648" s="15">
        <v>2</v>
      </c>
      <c r="O648" s="1">
        <f>DAY(Tabla14[[#This Row],[Fecha de rev]])</f>
        <v>0</v>
      </c>
      <c r="P648" s="1">
        <f>MONTH(Tabla14[[#This Row],[Fecha de rev]])</f>
        <v>1</v>
      </c>
      <c r="Q648" s="1">
        <f>YEAR(Tabla14[[#This Row],[Fecha de rev]])</f>
        <v>1900</v>
      </c>
    </row>
    <row r="649" spans="1:31"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1">HYPERLINK("https://www.google.com/maps?q=" &amp; I649 &amp; "," &amp; J649, "Ver en Google Maps")</f>
        <v>Ver en Google Maps</v>
      </c>
      <c r="M649" s="15">
        <v>2</v>
      </c>
      <c r="O649" s="1">
        <f>DAY(Tabla14[[#This Row],[Fecha de rev]])</f>
        <v>0</v>
      </c>
      <c r="P649" s="1">
        <f>MONTH(Tabla14[[#This Row],[Fecha de rev]])</f>
        <v>1</v>
      </c>
      <c r="Q649" s="1">
        <f>YEAR(Tabla14[[#This Row],[Fecha de rev]])</f>
        <v>1900</v>
      </c>
    </row>
    <row r="650" spans="1:31"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1"/>
        <v>Ver en Google Maps</v>
      </c>
      <c r="M650" s="15">
        <v>2</v>
      </c>
      <c r="N650" s="7">
        <v>45941</v>
      </c>
      <c r="O650" s="1">
        <f>DAY(Tabla14[[#This Row],[Fecha de rev]])</f>
        <v>11</v>
      </c>
      <c r="P650" s="1">
        <f>MONTH(Tabla14[[#This Row],[Fecha de rev]])</f>
        <v>10</v>
      </c>
      <c r="Q650" s="1">
        <f>YEAR(Tabla14[[#This Row],[Fecha de rev]])</f>
        <v>2025</v>
      </c>
      <c r="R650" s="1">
        <v>1</v>
      </c>
      <c r="S650" s="1" t="s">
        <v>138</v>
      </c>
      <c r="T650" s="1" t="s">
        <v>138</v>
      </c>
      <c r="U650" s="1" t="s">
        <v>138</v>
      </c>
      <c r="V650" s="1" t="s">
        <v>138</v>
      </c>
      <c r="W650" s="1" t="s">
        <v>138</v>
      </c>
      <c r="X650" s="1" t="s">
        <v>138</v>
      </c>
      <c r="Y650" s="1" t="s">
        <v>138</v>
      </c>
      <c r="Z650" s="1" t="s">
        <v>934</v>
      </c>
      <c r="AA650" s="1">
        <v>0</v>
      </c>
      <c r="AB650" s="1">
        <v>0</v>
      </c>
      <c r="AC650" s="2" t="s">
        <v>2428</v>
      </c>
      <c r="AE650" s="1">
        <f t="shared" ref="AE650:AE708" si="22">COUNTIF(S650:Z650, "si")</f>
        <v>7</v>
      </c>
    </row>
    <row r="651" spans="1:31"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1"/>
        <v>Ver en Google Maps</v>
      </c>
      <c r="M651" s="15">
        <v>2</v>
      </c>
      <c r="O651" s="1">
        <f>DAY(Tabla14[[#This Row],[Fecha de rev]])</f>
        <v>0</v>
      </c>
      <c r="P651" s="1">
        <f>MONTH(Tabla14[[#This Row],[Fecha de rev]])</f>
        <v>1</v>
      </c>
      <c r="Q651" s="1">
        <f>YEAR(Tabla14[[#This Row],[Fecha de rev]])</f>
        <v>1900</v>
      </c>
    </row>
    <row r="652" spans="1:31"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1"/>
        <v>Ver en Google Maps</v>
      </c>
      <c r="M652" s="15">
        <v>1</v>
      </c>
      <c r="O652" s="1">
        <f>DAY(Tabla14[[#This Row],[Fecha de rev]])</f>
        <v>0</v>
      </c>
      <c r="P652" s="1">
        <f>MONTH(Tabla14[[#This Row],[Fecha de rev]])</f>
        <v>1</v>
      </c>
      <c r="Q652" s="1">
        <f>YEAR(Tabla14[[#This Row],[Fecha de rev]])</f>
        <v>1900</v>
      </c>
    </row>
    <row r="653" spans="1:31"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1"/>
        <v>Ver en Google Maps</v>
      </c>
      <c r="M653" s="15">
        <v>1</v>
      </c>
      <c r="O653" s="1">
        <f>DAY(Tabla14[[#This Row],[Fecha de rev]])</f>
        <v>0</v>
      </c>
      <c r="P653" s="1">
        <f>MONTH(Tabla14[[#This Row],[Fecha de rev]])</f>
        <v>1</v>
      </c>
      <c r="Q653" s="1">
        <f>YEAR(Tabla14[[#This Row],[Fecha de rev]])</f>
        <v>1900</v>
      </c>
    </row>
    <row r="654" spans="1:31"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1"/>
        <v>Ver en Google Maps</v>
      </c>
      <c r="M654" s="15">
        <v>2</v>
      </c>
      <c r="O654" s="1">
        <f>DAY(Tabla14[[#This Row],[Fecha de rev]])</f>
        <v>0</v>
      </c>
      <c r="P654" s="1">
        <f>MONTH(Tabla14[[#This Row],[Fecha de rev]])</f>
        <v>1</v>
      </c>
      <c r="Q654" s="1">
        <f>YEAR(Tabla14[[#This Row],[Fecha de rev]])</f>
        <v>1900</v>
      </c>
    </row>
    <row r="655" spans="1:31"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1"/>
        <v>Ver en Google Maps</v>
      </c>
      <c r="M655" s="15">
        <v>1</v>
      </c>
      <c r="O655" s="1">
        <f>DAY(Tabla14[[#This Row],[Fecha de rev]])</f>
        <v>0</v>
      </c>
      <c r="P655" s="1">
        <f>MONTH(Tabla14[[#This Row],[Fecha de rev]])</f>
        <v>1</v>
      </c>
      <c r="Q655" s="1">
        <f>YEAR(Tabla14[[#This Row],[Fecha de rev]])</f>
        <v>1900</v>
      </c>
    </row>
    <row r="656" spans="1:31"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1"/>
        <v>Ver en Google Maps</v>
      </c>
      <c r="M656" s="15">
        <v>2</v>
      </c>
      <c r="O656" s="1">
        <f>DAY(Tabla14[[#This Row],[Fecha de rev]])</f>
        <v>0</v>
      </c>
      <c r="P656" s="1">
        <f>MONTH(Tabla14[[#This Row],[Fecha de rev]])</f>
        <v>1</v>
      </c>
      <c r="Q656" s="1">
        <f>YEAR(Tabla14[[#This Row],[Fecha de rev]])</f>
        <v>1900</v>
      </c>
    </row>
    <row r="657" spans="1:31"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1"/>
        <v>Ver en Google Maps</v>
      </c>
      <c r="M657" s="15">
        <v>2</v>
      </c>
      <c r="O657" s="1">
        <f>DAY(Tabla14[[#This Row],[Fecha de rev]])</f>
        <v>0</v>
      </c>
      <c r="P657" s="1">
        <f>MONTH(Tabla14[[#This Row],[Fecha de rev]])</f>
        <v>1</v>
      </c>
      <c r="Q657" s="1">
        <f>YEAR(Tabla14[[#This Row],[Fecha de rev]])</f>
        <v>1900</v>
      </c>
    </row>
    <row r="658" spans="1:31"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1"/>
        <v>Ver en Google Maps</v>
      </c>
      <c r="M658" s="15">
        <v>1</v>
      </c>
      <c r="N658" s="7">
        <v>45941</v>
      </c>
      <c r="O658" s="1">
        <f>DAY(Tabla14[[#This Row],[Fecha de rev]])</f>
        <v>11</v>
      </c>
      <c r="P658" s="1">
        <f>MONTH(Tabla14[[#This Row],[Fecha de rev]])</f>
        <v>10</v>
      </c>
      <c r="Q658" s="1">
        <f>YEAR(Tabla14[[#This Row],[Fecha de rev]])</f>
        <v>2025</v>
      </c>
      <c r="R658" s="1">
        <v>1</v>
      </c>
      <c r="S658" s="1" t="s">
        <v>138</v>
      </c>
      <c r="T658" s="1" t="s">
        <v>138</v>
      </c>
      <c r="U658" s="1" t="s">
        <v>138</v>
      </c>
      <c r="V658" s="1" t="s">
        <v>138</v>
      </c>
      <c r="W658" s="1" t="s">
        <v>138</v>
      </c>
      <c r="X658" s="1" t="s">
        <v>138</v>
      </c>
      <c r="Y658" s="1" t="s">
        <v>138</v>
      </c>
      <c r="Z658" s="1" t="s">
        <v>934</v>
      </c>
      <c r="AA658" s="1">
        <v>1.23</v>
      </c>
      <c r="AB658" s="1">
        <v>2.0299999999999998</v>
      </c>
      <c r="AC658" s="2" t="s">
        <v>2420</v>
      </c>
      <c r="AD658" s="2" t="s">
        <v>1404</v>
      </c>
      <c r="AE658" s="1">
        <f t="shared" si="22"/>
        <v>7</v>
      </c>
    </row>
    <row r="659" spans="1:31"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1"/>
        <v>Ver en Google Maps</v>
      </c>
      <c r="M659" s="15">
        <v>1</v>
      </c>
      <c r="O659" s="1">
        <f>DAY(Tabla14[[#This Row],[Fecha de rev]])</f>
        <v>0</v>
      </c>
      <c r="P659" s="1">
        <f>MONTH(Tabla14[[#This Row],[Fecha de rev]])</f>
        <v>1</v>
      </c>
      <c r="Q659" s="1">
        <f>YEAR(Tabla14[[#This Row],[Fecha de rev]])</f>
        <v>1900</v>
      </c>
    </row>
    <row r="660" spans="1:31"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1"/>
        <v>Ver en Google Maps</v>
      </c>
      <c r="M660" s="15">
        <v>1</v>
      </c>
      <c r="O660" s="1">
        <f>DAY(Tabla14[[#This Row],[Fecha de rev]])</f>
        <v>0</v>
      </c>
      <c r="P660" s="1">
        <f>MONTH(Tabla14[[#This Row],[Fecha de rev]])</f>
        <v>1</v>
      </c>
      <c r="Q660" s="1">
        <f>YEAR(Tabla14[[#This Row],[Fecha de rev]])</f>
        <v>1900</v>
      </c>
    </row>
    <row r="661" spans="1:31"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1"/>
        <v>Ver en Google Maps</v>
      </c>
      <c r="M661" s="15">
        <v>1</v>
      </c>
      <c r="O661" s="1">
        <f>DAY(Tabla14[[#This Row],[Fecha de rev]])</f>
        <v>0</v>
      </c>
      <c r="P661" s="1">
        <f>MONTH(Tabla14[[#This Row],[Fecha de rev]])</f>
        <v>1</v>
      </c>
      <c r="Q661" s="1">
        <f>YEAR(Tabla14[[#This Row],[Fecha de rev]])</f>
        <v>1900</v>
      </c>
    </row>
    <row r="662" spans="1:31"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1"/>
        <v>Ver en Google Maps</v>
      </c>
      <c r="M662" s="15">
        <v>1</v>
      </c>
      <c r="O662" s="1">
        <f>DAY(Tabla14[[#This Row],[Fecha de rev]])</f>
        <v>0</v>
      </c>
      <c r="P662" s="1">
        <f>MONTH(Tabla14[[#This Row],[Fecha de rev]])</f>
        <v>1</v>
      </c>
      <c r="Q662" s="1">
        <f>YEAR(Tabla14[[#This Row],[Fecha de rev]])</f>
        <v>1900</v>
      </c>
    </row>
    <row r="663" spans="1:31"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1"/>
        <v>Ver en Google Maps</v>
      </c>
      <c r="M663" s="15">
        <v>1</v>
      </c>
      <c r="N663" s="7">
        <v>45941</v>
      </c>
      <c r="O663" s="1">
        <f>DAY(Tabla14[[#This Row],[Fecha de rev]])</f>
        <v>11</v>
      </c>
      <c r="P663" s="1">
        <f>MONTH(Tabla14[[#This Row],[Fecha de rev]])</f>
        <v>10</v>
      </c>
      <c r="Q663" s="1">
        <f>YEAR(Tabla14[[#This Row],[Fecha de rev]])</f>
        <v>2025</v>
      </c>
      <c r="R663" s="1">
        <v>1</v>
      </c>
      <c r="S663" s="1" t="s">
        <v>138</v>
      </c>
      <c r="T663" s="1" t="s">
        <v>138</v>
      </c>
      <c r="U663" s="1" t="s">
        <v>138</v>
      </c>
      <c r="V663" s="1" t="s">
        <v>138</v>
      </c>
      <c r="W663" s="1" t="s">
        <v>138</v>
      </c>
      <c r="X663" s="1" t="s">
        <v>138</v>
      </c>
      <c r="Y663" s="1" t="s">
        <v>138</v>
      </c>
      <c r="Z663" s="1" t="s">
        <v>934</v>
      </c>
      <c r="AA663" s="1">
        <v>8.98</v>
      </c>
      <c r="AB663" s="1">
        <v>3.32</v>
      </c>
      <c r="AC663" s="2" t="s">
        <v>1413</v>
      </c>
      <c r="AD663" s="2" t="s">
        <v>1404</v>
      </c>
      <c r="AE663" s="1">
        <f t="shared" si="22"/>
        <v>7</v>
      </c>
    </row>
    <row r="664" spans="1:31"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1"/>
        <v>Ver en Google Maps</v>
      </c>
      <c r="M664" s="15">
        <v>2</v>
      </c>
      <c r="O664" s="1">
        <f>DAY(Tabla14[[#This Row],[Fecha de rev]])</f>
        <v>0</v>
      </c>
      <c r="P664" s="1">
        <f>MONTH(Tabla14[[#This Row],[Fecha de rev]])</f>
        <v>1</v>
      </c>
      <c r="Q664" s="1">
        <f>YEAR(Tabla14[[#This Row],[Fecha de rev]])</f>
        <v>1900</v>
      </c>
    </row>
    <row r="665" spans="1:31"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1"/>
        <v>Ver en Google Maps</v>
      </c>
      <c r="M665" s="15">
        <v>2</v>
      </c>
      <c r="O665" s="1">
        <f>DAY(Tabla14[[#This Row],[Fecha de rev]])</f>
        <v>0</v>
      </c>
      <c r="P665" s="1">
        <f>MONTH(Tabla14[[#This Row],[Fecha de rev]])</f>
        <v>1</v>
      </c>
      <c r="Q665" s="1">
        <f>YEAR(Tabla14[[#This Row],[Fecha de rev]])</f>
        <v>1900</v>
      </c>
    </row>
    <row r="666" spans="1:31"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1"/>
        <v>Ver en Google Maps</v>
      </c>
      <c r="M666" s="15">
        <v>1</v>
      </c>
      <c r="N666" s="7">
        <v>45941</v>
      </c>
      <c r="O666" s="1">
        <f>DAY(Tabla14[[#This Row],[Fecha de rev]])</f>
        <v>11</v>
      </c>
      <c r="P666" s="1">
        <f>MONTH(Tabla14[[#This Row],[Fecha de rev]])</f>
        <v>10</v>
      </c>
      <c r="Q666" s="1">
        <f>YEAR(Tabla14[[#This Row],[Fecha de rev]])</f>
        <v>2025</v>
      </c>
      <c r="R666" s="1">
        <v>1</v>
      </c>
      <c r="S666" s="1" t="s">
        <v>138</v>
      </c>
      <c r="T666" s="1" t="s">
        <v>138</v>
      </c>
      <c r="U666" s="1" t="s">
        <v>138</v>
      </c>
      <c r="V666" s="1" t="s">
        <v>138</v>
      </c>
      <c r="W666" s="1" t="s">
        <v>138</v>
      </c>
      <c r="X666" s="1" t="s">
        <v>138</v>
      </c>
      <c r="Y666" s="1" t="s">
        <v>138</v>
      </c>
      <c r="Z666" s="1" t="s">
        <v>138</v>
      </c>
      <c r="AA666" s="1">
        <v>49.2</v>
      </c>
      <c r="AB666" s="1">
        <v>53.1</v>
      </c>
      <c r="AC666" s="2" t="s">
        <v>968</v>
      </c>
      <c r="AD666" s="2" t="s">
        <v>1404</v>
      </c>
      <c r="AE666" s="1">
        <f t="shared" si="22"/>
        <v>8</v>
      </c>
    </row>
    <row r="667" spans="1:31"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1"/>
        <v>Ver en Google Maps</v>
      </c>
      <c r="M667" s="15">
        <v>2</v>
      </c>
      <c r="O667" s="1">
        <f>DAY(Tabla14[[#This Row],[Fecha de rev]])</f>
        <v>0</v>
      </c>
      <c r="P667" s="1">
        <f>MONTH(Tabla14[[#This Row],[Fecha de rev]])</f>
        <v>1</v>
      </c>
      <c r="Q667" s="1">
        <f>YEAR(Tabla14[[#This Row],[Fecha de rev]])</f>
        <v>1900</v>
      </c>
    </row>
    <row r="668" spans="1:31"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1"/>
        <v>Ver en Google Maps</v>
      </c>
      <c r="M668" s="15">
        <v>1</v>
      </c>
      <c r="N668" s="7">
        <v>45941</v>
      </c>
      <c r="O668" s="1">
        <f>DAY(Tabla14[[#This Row],[Fecha de rev]])</f>
        <v>11</v>
      </c>
      <c r="P668" s="1">
        <f>MONTH(Tabla14[[#This Row],[Fecha de rev]])</f>
        <v>10</v>
      </c>
      <c r="Q668" s="1">
        <f>YEAR(Tabla14[[#This Row],[Fecha de rev]])</f>
        <v>2025</v>
      </c>
      <c r="R668" s="1">
        <v>1</v>
      </c>
      <c r="S668" s="1" t="s">
        <v>138</v>
      </c>
      <c r="T668" s="1" t="s">
        <v>138</v>
      </c>
      <c r="U668" s="1" t="s">
        <v>138</v>
      </c>
      <c r="V668" s="1" t="s">
        <v>138</v>
      </c>
      <c r="W668" s="1" t="s">
        <v>138</v>
      </c>
      <c r="X668" s="1" t="s">
        <v>138</v>
      </c>
      <c r="Y668" s="1" t="s">
        <v>138</v>
      </c>
      <c r="Z668" s="1" t="s">
        <v>138</v>
      </c>
      <c r="AA668" s="1">
        <v>43</v>
      </c>
      <c r="AB668" s="1">
        <v>14.9</v>
      </c>
      <c r="AC668" s="2" t="s">
        <v>968</v>
      </c>
      <c r="AD668" s="2" t="s">
        <v>1404</v>
      </c>
      <c r="AE668" s="1">
        <f t="shared" si="22"/>
        <v>8</v>
      </c>
    </row>
    <row r="669" spans="1:31"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1"/>
        <v>Ver en Google Maps</v>
      </c>
      <c r="M669" s="15">
        <v>1</v>
      </c>
      <c r="N669" s="7">
        <v>45941</v>
      </c>
      <c r="O669" s="1">
        <f>DAY(Tabla14[[#This Row],[Fecha de rev]])</f>
        <v>11</v>
      </c>
      <c r="P669" s="1">
        <f>MONTH(Tabla14[[#This Row],[Fecha de rev]])</f>
        <v>10</v>
      </c>
      <c r="Q669" s="1">
        <f>YEAR(Tabla14[[#This Row],[Fecha de rev]])</f>
        <v>2025</v>
      </c>
      <c r="R669" s="1">
        <v>1</v>
      </c>
      <c r="S669" s="1" t="s">
        <v>138</v>
      </c>
      <c r="T669" s="1" t="s">
        <v>138</v>
      </c>
      <c r="U669" s="1" t="s">
        <v>138</v>
      </c>
      <c r="V669" s="1" t="s">
        <v>138</v>
      </c>
      <c r="W669" s="1" t="s">
        <v>138</v>
      </c>
      <c r="X669" s="1" t="s">
        <v>138</v>
      </c>
      <c r="Y669" s="1" t="s">
        <v>138</v>
      </c>
      <c r="Z669" s="1" t="s">
        <v>138</v>
      </c>
      <c r="AA669" s="1">
        <v>70.2</v>
      </c>
      <c r="AB669" s="1">
        <v>88.7</v>
      </c>
      <c r="AC669" s="2" t="s">
        <v>968</v>
      </c>
      <c r="AD669" s="2" t="s">
        <v>1404</v>
      </c>
      <c r="AE669" s="1">
        <f t="shared" si="22"/>
        <v>8</v>
      </c>
    </row>
    <row r="670" spans="1:31"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1"/>
        <v>Ver en Google Maps</v>
      </c>
      <c r="M670" s="15">
        <v>1</v>
      </c>
      <c r="O670" s="1">
        <f>DAY(Tabla14[[#This Row],[Fecha de rev]])</f>
        <v>0</v>
      </c>
      <c r="P670" s="1">
        <f>MONTH(Tabla14[[#This Row],[Fecha de rev]])</f>
        <v>1</v>
      </c>
      <c r="Q670" s="1">
        <f>YEAR(Tabla14[[#This Row],[Fecha de rev]])</f>
        <v>1900</v>
      </c>
    </row>
    <row r="671" spans="1:31"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1"/>
        <v>Ver en Google Maps</v>
      </c>
      <c r="M671" s="15">
        <v>1</v>
      </c>
      <c r="O671" s="1">
        <f>DAY(Tabla14[[#This Row],[Fecha de rev]])</f>
        <v>0</v>
      </c>
      <c r="P671" s="1">
        <f>MONTH(Tabla14[[#This Row],[Fecha de rev]])</f>
        <v>1</v>
      </c>
      <c r="Q671" s="1">
        <f>YEAR(Tabla14[[#This Row],[Fecha de rev]])</f>
        <v>1900</v>
      </c>
    </row>
    <row r="672" spans="1:31"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1"/>
        <v>Ver en Google Maps</v>
      </c>
      <c r="M672" s="15">
        <v>1</v>
      </c>
      <c r="O672" s="1">
        <f>DAY(Tabla14[[#This Row],[Fecha de rev]])</f>
        <v>0</v>
      </c>
      <c r="P672" s="1">
        <f>MONTH(Tabla14[[#This Row],[Fecha de rev]])</f>
        <v>1</v>
      </c>
      <c r="Q672" s="1">
        <f>YEAR(Tabla14[[#This Row],[Fecha de rev]])</f>
        <v>1900</v>
      </c>
    </row>
    <row r="673" spans="1:17"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1"/>
        <v>Ver en Google Maps</v>
      </c>
      <c r="M673" s="15">
        <v>1</v>
      </c>
      <c r="O673" s="1">
        <f>DAY(Tabla14[[#This Row],[Fecha de rev]])</f>
        <v>0</v>
      </c>
      <c r="P673" s="1">
        <f>MONTH(Tabla14[[#This Row],[Fecha de rev]])</f>
        <v>1</v>
      </c>
      <c r="Q673" s="1">
        <f>YEAR(Tabla14[[#This Row],[Fecha de rev]])</f>
        <v>1900</v>
      </c>
    </row>
    <row r="674" spans="1:17"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1"/>
        <v>Ver en Google Maps</v>
      </c>
      <c r="M674" s="15">
        <v>2</v>
      </c>
      <c r="O674" s="1">
        <f>DAY(Tabla14[[#This Row],[Fecha de rev]])</f>
        <v>0</v>
      </c>
      <c r="P674" s="1">
        <f>MONTH(Tabla14[[#This Row],[Fecha de rev]])</f>
        <v>1</v>
      </c>
      <c r="Q674" s="1">
        <f>YEAR(Tabla14[[#This Row],[Fecha de rev]])</f>
        <v>1900</v>
      </c>
    </row>
    <row r="675" spans="1:17"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1"/>
        <v>Ver en Google Maps</v>
      </c>
      <c r="M675" s="15">
        <v>2</v>
      </c>
      <c r="O675" s="1">
        <f>DAY(Tabla14[[#This Row],[Fecha de rev]])</f>
        <v>0</v>
      </c>
      <c r="P675" s="1">
        <f>MONTH(Tabla14[[#This Row],[Fecha de rev]])</f>
        <v>1</v>
      </c>
      <c r="Q675" s="1">
        <f>YEAR(Tabla14[[#This Row],[Fecha de rev]])</f>
        <v>1900</v>
      </c>
    </row>
    <row r="676" spans="1:17"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1"/>
        <v>Ver en Google Maps</v>
      </c>
      <c r="M676" s="15">
        <v>3</v>
      </c>
      <c r="O676" s="1">
        <f>DAY(Tabla14[[#This Row],[Fecha de rev]])</f>
        <v>0</v>
      </c>
      <c r="P676" s="1">
        <f>MONTH(Tabla14[[#This Row],[Fecha de rev]])</f>
        <v>1</v>
      </c>
      <c r="Q676" s="1">
        <f>YEAR(Tabla14[[#This Row],[Fecha de rev]])</f>
        <v>1900</v>
      </c>
    </row>
    <row r="677" spans="1:17"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1"/>
        <v>Ver en Google Maps</v>
      </c>
      <c r="M677" s="15">
        <v>2</v>
      </c>
      <c r="O677" s="1">
        <f>DAY(Tabla14[[#This Row],[Fecha de rev]])</f>
        <v>0</v>
      </c>
      <c r="P677" s="1">
        <f>MONTH(Tabla14[[#This Row],[Fecha de rev]])</f>
        <v>1</v>
      </c>
      <c r="Q677" s="1">
        <f>YEAR(Tabla14[[#This Row],[Fecha de rev]])</f>
        <v>1900</v>
      </c>
    </row>
    <row r="678" spans="1:17"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1"/>
        <v>Ver en Google Maps</v>
      </c>
      <c r="M678" s="15">
        <v>2</v>
      </c>
      <c r="O678" s="1">
        <f>DAY(Tabla14[[#This Row],[Fecha de rev]])</f>
        <v>0</v>
      </c>
      <c r="P678" s="1">
        <f>MONTH(Tabla14[[#This Row],[Fecha de rev]])</f>
        <v>1</v>
      </c>
      <c r="Q678" s="1">
        <f>YEAR(Tabla14[[#This Row],[Fecha de rev]])</f>
        <v>1900</v>
      </c>
    </row>
    <row r="679" spans="1:17"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1"/>
        <v>Ver en Google Maps</v>
      </c>
      <c r="M679" s="15">
        <v>2</v>
      </c>
      <c r="O679" s="1">
        <f>DAY(Tabla14[[#This Row],[Fecha de rev]])</f>
        <v>0</v>
      </c>
      <c r="P679" s="1">
        <f>MONTH(Tabla14[[#This Row],[Fecha de rev]])</f>
        <v>1</v>
      </c>
      <c r="Q679" s="1">
        <f>YEAR(Tabla14[[#This Row],[Fecha de rev]])</f>
        <v>1900</v>
      </c>
    </row>
    <row r="680" spans="1:17"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1"/>
        <v>Ver en Google Maps</v>
      </c>
      <c r="M680" s="15">
        <v>2</v>
      </c>
      <c r="O680" s="1">
        <f>DAY(Tabla14[[#This Row],[Fecha de rev]])</f>
        <v>0</v>
      </c>
      <c r="P680" s="1">
        <f>MONTH(Tabla14[[#This Row],[Fecha de rev]])</f>
        <v>1</v>
      </c>
      <c r="Q680" s="1">
        <f>YEAR(Tabla14[[#This Row],[Fecha de rev]])</f>
        <v>1900</v>
      </c>
    </row>
    <row r="681" spans="1:17"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1"/>
        <v>Ver en Google Maps</v>
      </c>
      <c r="M681" s="15">
        <v>1</v>
      </c>
      <c r="O681" s="1">
        <f>DAY(Tabla14[[#This Row],[Fecha de rev]])</f>
        <v>0</v>
      </c>
      <c r="P681" s="1">
        <f>MONTH(Tabla14[[#This Row],[Fecha de rev]])</f>
        <v>1</v>
      </c>
      <c r="Q681" s="1">
        <f>YEAR(Tabla14[[#This Row],[Fecha de rev]])</f>
        <v>1900</v>
      </c>
    </row>
    <row r="682" spans="1:17"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1"/>
        <v>Ver en Google Maps</v>
      </c>
      <c r="M682" s="15">
        <v>2</v>
      </c>
      <c r="O682" s="1">
        <f>DAY(Tabla14[[#This Row],[Fecha de rev]])</f>
        <v>0</v>
      </c>
      <c r="P682" s="1">
        <f>MONTH(Tabla14[[#This Row],[Fecha de rev]])</f>
        <v>1</v>
      </c>
      <c r="Q682" s="1">
        <f>YEAR(Tabla14[[#This Row],[Fecha de rev]])</f>
        <v>1900</v>
      </c>
    </row>
    <row r="683" spans="1:17"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1"/>
        <v>Ver en Google Maps</v>
      </c>
      <c r="M683" s="15">
        <v>2</v>
      </c>
      <c r="O683" s="1">
        <f>DAY(Tabla14[[#This Row],[Fecha de rev]])</f>
        <v>0</v>
      </c>
      <c r="P683" s="1">
        <f>MONTH(Tabla14[[#This Row],[Fecha de rev]])</f>
        <v>1</v>
      </c>
      <c r="Q683" s="1">
        <f>YEAR(Tabla14[[#This Row],[Fecha de rev]])</f>
        <v>1900</v>
      </c>
    </row>
    <row r="684" spans="1:17"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1"/>
        <v>Ver en Google Maps</v>
      </c>
      <c r="M684" s="15">
        <v>2</v>
      </c>
      <c r="O684" s="1">
        <f>DAY(Tabla14[[#This Row],[Fecha de rev]])</f>
        <v>0</v>
      </c>
      <c r="P684" s="1">
        <f>MONTH(Tabla14[[#This Row],[Fecha de rev]])</f>
        <v>1</v>
      </c>
      <c r="Q684" s="1">
        <f>YEAR(Tabla14[[#This Row],[Fecha de rev]])</f>
        <v>1900</v>
      </c>
    </row>
    <row r="685" spans="1:17"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1"/>
        <v>Ver en Google Maps</v>
      </c>
      <c r="M685" s="15">
        <v>1</v>
      </c>
      <c r="O685" s="1">
        <f>DAY(Tabla14[[#This Row],[Fecha de rev]])</f>
        <v>0</v>
      </c>
      <c r="P685" s="1">
        <f>MONTH(Tabla14[[#This Row],[Fecha de rev]])</f>
        <v>1</v>
      </c>
      <c r="Q685" s="1">
        <f>YEAR(Tabla14[[#This Row],[Fecha de rev]])</f>
        <v>1900</v>
      </c>
    </row>
    <row r="686" spans="1:17"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1"/>
        <v>Ver en Google Maps</v>
      </c>
      <c r="M686" s="15">
        <v>4</v>
      </c>
      <c r="O686" s="1">
        <f>DAY(Tabla14[[#This Row],[Fecha de rev]])</f>
        <v>0</v>
      </c>
      <c r="P686" s="1">
        <f>MONTH(Tabla14[[#This Row],[Fecha de rev]])</f>
        <v>1</v>
      </c>
      <c r="Q686" s="1">
        <f>YEAR(Tabla14[[#This Row],[Fecha de rev]])</f>
        <v>1900</v>
      </c>
    </row>
    <row r="687" spans="1:17"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1"/>
        <v>Ver en Google Maps</v>
      </c>
      <c r="M687" s="15">
        <v>1</v>
      </c>
      <c r="O687" s="1">
        <f>DAY(Tabla14[[#This Row],[Fecha de rev]])</f>
        <v>0</v>
      </c>
      <c r="P687" s="1">
        <f>MONTH(Tabla14[[#This Row],[Fecha de rev]])</f>
        <v>1</v>
      </c>
      <c r="Q687" s="1">
        <f>YEAR(Tabla14[[#This Row],[Fecha de rev]])</f>
        <v>1900</v>
      </c>
    </row>
    <row r="688" spans="1:17"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1"/>
        <v>Ver en Google Maps</v>
      </c>
      <c r="M688" s="15">
        <v>2</v>
      </c>
      <c r="O688" s="1">
        <f>DAY(Tabla14[[#This Row],[Fecha de rev]])</f>
        <v>0</v>
      </c>
      <c r="P688" s="1">
        <f>MONTH(Tabla14[[#This Row],[Fecha de rev]])</f>
        <v>1</v>
      </c>
      <c r="Q688" s="1">
        <f>YEAR(Tabla14[[#This Row],[Fecha de rev]])</f>
        <v>1900</v>
      </c>
    </row>
    <row r="689" spans="1:31"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1"/>
        <v>Ver en Google Maps</v>
      </c>
      <c r="M689" s="15">
        <v>3</v>
      </c>
      <c r="O689" s="1">
        <f>DAY(Tabla14[[#This Row],[Fecha de rev]])</f>
        <v>0</v>
      </c>
      <c r="P689" s="1">
        <f>MONTH(Tabla14[[#This Row],[Fecha de rev]])</f>
        <v>1</v>
      </c>
      <c r="Q689" s="1">
        <f>YEAR(Tabla14[[#This Row],[Fecha de rev]])</f>
        <v>1900</v>
      </c>
    </row>
    <row r="690" spans="1:31"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1"/>
        <v>Ver en Google Maps</v>
      </c>
      <c r="M690" s="15">
        <v>2</v>
      </c>
      <c r="O690" s="1">
        <f>DAY(Tabla14[[#This Row],[Fecha de rev]])</f>
        <v>0</v>
      </c>
      <c r="P690" s="1">
        <f>MONTH(Tabla14[[#This Row],[Fecha de rev]])</f>
        <v>1</v>
      </c>
      <c r="Q690" s="1">
        <f>YEAR(Tabla14[[#This Row],[Fecha de rev]])</f>
        <v>1900</v>
      </c>
    </row>
    <row r="691" spans="1:31"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1"/>
        <v>Ver en Google Maps</v>
      </c>
      <c r="M691" s="15">
        <v>2</v>
      </c>
      <c r="O691" s="1">
        <f>DAY(Tabla14[[#This Row],[Fecha de rev]])</f>
        <v>0</v>
      </c>
      <c r="P691" s="1">
        <f>MONTH(Tabla14[[#This Row],[Fecha de rev]])</f>
        <v>1</v>
      </c>
      <c r="Q691" s="1">
        <f>YEAR(Tabla14[[#This Row],[Fecha de rev]])</f>
        <v>1900</v>
      </c>
    </row>
    <row r="692" spans="1:31"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1"/>
        <v>Ver en Google Maps</v>
      </c>
      <c r="M692" s="15">
        <v>2</v>
      </c>
      <c r="O692" s="1">
        <f>DAY(Tabla14[[#This Row],[Fecha de rev]])</f>
        <v>0</v>
      </c>
      <c r="P692" s="1">
        <f>MONTH(Tabla14[[#This Row],[Fecha de rev]])</f>
        <v>1</v>
      </c>
      <c r="Q692" s="1">
        <f>YEAR(Tabla14[[#This Row],[Fecha de rev]])</f>
        <v>1900</v>
      </c>
    </row>
    <row r="693" spans="1:31"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1"/>
        <v>Ver en Google Maps</v>
      </c>
      <c r="M693" s="15">
        <v>2</v>
      </c>
      <c r="O693" s="1">
        <f>DAY(Tabla14[[#This Row],[Fecha de rev]])</f>
        <v>0</v>
      </c>
      <c r="P693" s="1">
        <f>MONTH(Tabla14[[#This Row],[Fecha de rev]])</f>
        <v>1</v>
      </c>
      <c r="Q693" s="1">
        <f>YEAR(Tabla14[[#This Row],[Fecha de rev]])</f>
        <v>1900</v>
      </c>
    </row>
    <row r="694" spans="1:31"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1"/>
        <v>Ver en Google Maps</v>
      </c>
      <c r="M694" s="15">
        <v>2</v>
      </c>
      <c r="O694" s="1">
        <f>DAY(Tabla14[[#This Row],[Fecha de rev]])</f>
        <v>0</v>
      </c>
      <c r="P694" s="1">
        <f>MONTH(Tabla14[[#This Row],[Fecha de rev]])</f>
        <v>1</v>
      </c>
      <c r="Q694" s="1">
        <f>YEAR(Tabla14[[#This Row],[Fecha de rev]])</f>
        <v>1900</v>
      </c>
    </row>
    <row r="695" spans="1:31"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1"/>
        <v>Ver en Google Maps</v>
      </c>
      <c r="M695" s="15">
        <v>2</v>
      </c>
      <c r="O695" s="1">
        <f>DAY(Tabla14[[#This Row],[Fecha de rev]])</f>
        <v>0</v>
      </c>
      <c r="P695" s="1">
        <f>MONTH(Tabla14[[#This Row],[Fecha de rev]])</f>
        <v>1</v>
      </c>
      <c r="Q695" s="1">
        <f>YEAR(Tabla14[[#This Row],[Fecha de rev]])</f>
        <v>1900</v>
      </c>
    </row>
    <row r="696" spans="1:31"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1"/>
        <v>Ver en Google Maps</v>
      </c>
      <c r="M696" s="15">
        <v>2</v>
      </c>
      <c r="O696" s="1">
        <f>DAY(Tabla14[[#This Row],[Fecha de rev]])</f>
        <v>0</v>
      </c>
      <c r="P696" s="1">
        <f>MONTH(Tabla14[[#This Row],[Fecha de rev]])</f>
        <v>1</v>
      </c>
      <c r="Q696" s="1">
        <f>YEAR(Tabla14[[#This Row],[Fecha de rev]])</f>
        <v>1900</v>
      </c>
    </row>
    <row r="697" spans="1:31"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1"/>
        <v>Ver en Google Maps</v>
      </c>
      <c r="M697" s="15">
        <v>2</v>
      </c>
      <c r="O697" s="1">
        <f>DAY(Tabla14[[#This Row],[Fecha de rev]])</f>
        <v>0</v>
      </c>
      <c r="P697" s="1">
        <f>MONTH(Tabla14[[#This Row],[Fecha de rev]])</f>
        <v>1</v>
      </c>
      <c r="Q697" s="1">
        <f>YEAR(Tabla14[[#This Row],[Fecha de rev]])</f>
        <v>1900</v>
      </c>
    </row>
    <row r="698" spans="1:31"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1"/>
        <v>Ver en Google Maps</v>
      </c>
      <c r="M698" s="15">
        <v>2</v>
      </c>
      <c r="N698" s="7">
        <v>45941</v>
      </c>
      <c r="O698" s="1">
        <f>DAY(Tabla14[[#This Row],[Fecha de rev]])</f>
        <v>11</v>
      </c>
      <c r="P698" s="1">
        <f>MONTH(Tabla14[[#This Row],[Fecha de rev]])</f>
        <v>10</v>
      </c>
      <c r="Q698" s="1">
        <f>YEAR(Tabla14[[#This Row],[Fecha de rev]])</f>
        <v>2025</v>
      </c>
      <c r="R698" s="1">
        <v>1</v>
      </c>
      <c r="S698" s="1" t="s">
        <v>138</v>
      </c>
      <c r="T698" s="1" t="s">
        <v>138</v>
      </c>
      <c r="U698" s="1" t="s">
        <v>138</v>
      </c>
      <c r="V698" s="1" t="s">
        <v>138</v>
      </c>
      <c r="W698" s="1" t="s">
        <v>138</v>
      </c>
      <c r="X698" s="1" t="s">
        <v>138</v>
      </c>
      <c r="Y698" s="1" t="s">
        <v>138</v>
      </c>
      <c r="Z698" s="1" t="s">
        <v>138</v>
      </c>
      <c r="AA698" s="1">
        <v>86.9</v>
      </c>
      <c r="AB698" s="1">
        <v>65.099999999999994</v>
      </c>
      <c r="AC698" s="2" t="s">
        <v>968</v>
      </c>
      <c r="AD698" s="2" t="s">
        <v>1404</v>
      </c>
      <c r="AE698" s="1">
        <f t="shared" si="22"/>
        <v>8</v>
      </c>
    </row>
    <row r="699" spans="1:31"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1"/>
        <v>Ver en Google Maps</v>
      </c>
      <c r="M699" s="15">
        <v>1</v>
      </c>
      <c r="O699" s="1">
        <f>DAY(Tabla14[[#This Row],[Fecha de rev]])</f>
        <v>0</v>
      </c>
      <c r="P699" s="1">
        <f>MONTH(Tabla14[[#This Row],[Fecha de rev]])</f>
        <v>1</v>
      </c>
      <c r="Q699" s="1">
        <f>YEAR(Tabla14[[#This Row],[Fecha de rev]])</f>
        <v>1900</v>
      </c>
    </row>
    <row r="700" spans="1:31"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1"/>
        <v>Ver en Google Maps</v>
      </c>
      <c r="M700" s="15">
        <v>1</v>
      </c>
      <c r="O700" s="1">
        <f>DAY(Tabla14[[#This Row],[Fecha de rev]])</f>
        <v>0</v>
      </c>
      <c r="P700" s="1">
        <f>MONTH(Tabla14[[#This Row],[Fecha de rev]])</f>
        <v>1</v>
      </c>
      <c r="Q700" s="1">
        <f>YEAR(Tabla14[[#This Row],[Fecha de rev]])</f>
        <v>1900</v>
      </c>
    </row>
    <row r="701" spans="1:31"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1"/>
        <v>Ver en Google Maps</v>
      </c>
      <c r="M701" s="15">
        <v>1</v>
      </c>
      <c r="N701" s="7">
        <v>45941</v>
      </c>
      <c r="O701" s="1">
        <f>DAY(Tabla14[[#This Row],[Fecha de rev]])</f>
        <v>11</v>
      </c>
      <c r="P701" s="1">
        <f>MONTH(Tabla14[[#This Row],[Fecha de rev]])</f>
        <v>10</v>
      </c>
      <c r="Q701" s="1">
        <f>YEAR(Tabla14[[#This Row],[Fecha de rev]])</f>
        <v>2025</v>
      </c>
      <c r="R701" s="1">
        <v>1</v>
      </c>
      <c r="S701" s="1" t="s">
        <v>138</v>
      </c>
      <c r="T701" s="1" t="s">
        <v>138</v>
      </c>
      <c r="U701" s="1" t="s">
        <v>138</v>
      </c>
      <c r="V701" s="1" t="s">
        <v>138</v>
      </c>
      <c r="W701" s="1" t="s">
        <v>138</v>
      </c>
      <c r="X701" s="1" t="s">
        <v>138</v>
      </c>
      <c r="Y701" s="1" t="s">
        <v>138</v>
      </c>
      <c r="Z701" s="1" t="s">
        <v>138</v>
      </c>
      <c r="AA701" s="1">
        <v>92.6</v>
      </c>
      <c r="AB701" s="1">
        <v>93.7</v>
      </c>
      <c r="AC701" s="2" t="s">
        <v>968</v>
      </c>
      <c r="AD701" s="2" t="s">
        <v>1404</v>
      </c>
      <c r="AE701" s="1">
        <f t="shared" si="22"/>
        <v>8</v>
      </c>
    </row>
    <row r="702" spans="1:31"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1"/>
        <v>Ver en Google Maps</v>
      </c>
      <c r="M702" s="15">
        <v>2</v>
      </c>
      <c r="O702" s="1">
        <f>DAY(Tabla14[[#This Row],[Fecha de rev]])</f>
        <v>0</v>
      </c>
      <c r="P702" s="1">
        <f>MONTH(Tabla14[[#This Row],[Fecha de rev]])</f>
        <v>1</v>
      </c>
      <c r="Q702" s="1">
        <f>YEAR(Tabla14[[#This Row],[Fecha de rev]])</f>
        <v>1900</v>
      </c>
    </row>
    <row r="703" spans="1:31"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1"/>
        <v>Ver en Google Maps</v>
      </c>
      <c r="M703" s="20">
        <v>1</v>
      </c>
      <c r="O703" s="1">
        <f>DAY(Tabla14[[#This Row],[Fecha de rev]])</f>
        <v>0</v>
      </c>
      <c r="P703" s="1">
        <f>MONTH(Tabla14[[#This Row],[Fecha de rev]])</f>
        <v>1</v>
      </c>
      <c r="Q703" s="1">
        <f>YEAR(Tabla14[[#This Row],[Fecha de rev]])</f>
        <v>1900</v>
      </c>
    </row>
    <row r="704" spans="1:31"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1"/>
        <v>Ver en Google Maps</v>
      </c>
      <c r="M704" s="13">
        <v>2</v>
      </c>
      <c r="N704" s="7">
        <v>45942</v>
      </c>
      <c r="O704" s="1">
        <f>DAY(Tabla14[[#This Row],[Fecha de rev]])</f>
        <v>12</v>
      </c>
      <c r="P704" s="1">
        <f>MONTH(Tabla14[[#This Row],[Fecha de rev]])</f>
        <v>10</v>
      </c>
      <c r="Q704" s="1">
        <f>YEAR(Tabla14[[#This Row],[Fecha de rev]])</f>
        <v>2025</v>
      </c>
      <c r="R704" s="1">
        <v>1</v>
      </c>
      <c r="S704" s="1" t="s">
        <v>138</v>
      </c>
      <c r="T704" s="1" t="s">
        <v>138</v>
      </c>
      <c r="U704" s="1" t="s">
        <v>138</v>
      </c>
      <c r="V704" s="1" t="s">
        <v>138</v>
      </c>
      <c r="W704" s="1" t="s">
        <v>138</v>
      </c>
      <c r="X704" s="1" t="s">
        <v>138</v>
      </c>
      <c r="Y704" s="1" t="s">
        <v>138</v>
      </c>
      <c r="Z704" s="1" t="s">
        <v>138</v>
      </c>
      <c r="AA704" s="1">
        <v>47.2</v>
      </c>
      <c r="AB704" s="1">
        <v>41.6</v>
      </c>
      <c r="AC704" s="2" t="s">
        <v>968</v>
      </c>
      <c r="AD704" s="2" t="s">
        <v>2437</v>
      </c>
      <c r="AE704" s="1">
        <f t="shared" si="22"/>
        <v>8</v>
      </c>
    </row>
    <row r="705" spans="1:31"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1"/>
        <v>Ver en Google Maps</v>
      </c>
      <c r="M705" s="15">
        <v>1</v>
      </c>
      <c r="N705" s="7">
        <v>45942</v>
      </c>
      <c r="O705" s="1">
        <f>DAY(Tabla14[[#This Row],[Fecha de rev]])</f>
        <v>12</v>
      </c>
      <c r="P705" s="1">
        <f>MONTH(Tabla14[[#This Row],[Fecha de rev]])</f>
        <v>10</v>
      </c>
      <c r="Q705" s="1">
        <f>YEAR(Tabla14[[#This Row],[Fecha de rev]])</f>
        <v>2025</v>
      </c>
      <c r="R705" s="1">
        <v>1</v>
      </c>
      <c r="S705" s="1" t="s">
        <v>138</v>
      </c>
      <c r="T705" s="1" t="s">
        <v>138</v>
      </c>
      <c r="U705" s="1" t="s">
        <v>138</v>
      </c>
      <c r="V705" s="1" t="s">
        <v>138</v>
      </c>
      <c r="W705" s="1" t="s">
        <v>138</v>
      </c>
      <c r="X705" s="1" t="s">
        <v>138</v>
      </c>
      <c r="Y705" s="1" t="s">
        <v>138</v>
      </c>
      <c r="Z705" s="1" t="s">
        <v>934</v>
      </c>
      <c r="AA705" s="1">
        <v>3.62</v>
      </c>
      <c r="AB705" s="1">
        <v>0.03</v>
      </c>
      <c r="AC705" s="2" t="s">
        <v>2440</v>
      </c>
      <c r="AD705" s="2" t="s">
        <v>2437</v>
      </c>
      <c r="AE705" s="1">
        <f t="shared" si="22"/>
        <v>7</v>
      </c>
    </row>
    <row r="706" spans="1:31"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1"/>
        <v>Ver en Google Maps</v>
      </c>
      <c r="M706" s="15">
        <v>1</v>
      </c>
      <c r="N706" s="7">
        <v>45942</v>
      </c>
      <c r="O706" s="1">
        <f>DAY(Tabla14[[#This Row],[Fecha de rev]])</f>
        <v>12</v>
      </c>
      <c r="P706" s="1">
        <f>MONTH(Tabla14[[#This Row],[Fecha de rev]])</f>
        <v>10</v>
      </c>
      <c r="Q706" s="1">
        <f>YEAR(Tabla14[[#This Row],[Fecha de rev]])</f>
        <v>2025</v>
      </c>
      <c r="R706" s="1">
        <v>1</v>
      </c>
      <c r="S706" s="1" t="s">
        <v>138</v>
      </c>
      <c r="T706" s="1" t="s">
        <v>138</v>
      </c>
      <c r="U706" s="1" t="s">
        <v>138</v>
      </c>
      <c r="V706" s="1" t="s">
        <v>138</v>
      </c>
      <c r="W706" s="1" t="s">
        <v>138</v>
      </c>
      <c r="X706" s="1" t="s">
        <v>138</v>
      </c>
      <c r="Y706" s="1" t="s">
        <v>138</v>
      </c>
      <c r="Z706" s="1" t="s">
        <v>138</v>
      </c>
      <c r="AA706" s="1">
        <v>120</v>
      </c>
      <c r="AB706" s="1">
        <v>24.9</v>
      </c>
      <c r="AC706" s="2" t="s">
        <v>968</v>
      </c>
      <c r="AD706" s="2" t="s">
        <v>2437</v>
      </c>
      <c r="AE706" s="1">
        <f t="shared" si="22"/>
        <v>8</v>
      </c>
    </row>
    <row r="707" spans="1:31"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1"/>
        <v>Ver en Google Maps</v>
      </c>
      <c r="M707" s="15">
        <v>1</v>
      </c>
      <c r="N707" s="7">
        <v>45942</v>
      </c>
      <c r="O707" s="1">
        <f>DAY(Tabla14[[#This Row],[Fecha de rev]])</f>
        <v>12</v>
      </c>
      <c r="P707" s="1">
        <f>MONTH(Tabla14[[#This Row],[Fecha de rev]])</f>
        <v>10</v>
      </c>
      <c r="Q707" s="1">
        <f>YEAR(Tabla14[[#This Row],[Fecha de rev]])</f>
        <v>2025</v>
      </c>
      <c r="R707" s="1">
        <v>1</v>
      </c>
      <c r="S707" s="1" t="s">
        <v>138</v>
      </c>
      <c r="T707" s="1" t="s">
        <v>138</v>
      </c>
      <c r="U707" s="1" t="s">
        <v>138</v>
      </c>
      <c r="V707" s="1" t="s">
        <v>138</v>
      </c>
      <c r="W707" s="1" t="s">
        <v>138</v>
      </c>
      <c r="X707" s="1" t="s">
        <v>138</v>
      </c>
      <c r="Y707" s="1" t="s">
        <v>138</v>
      </c>
      <c r="Z707" s="1" t="s">
        <v>138</v>
      </c>
      <c r="AA707" s="1">
        <v>71.8</v>
      </c>
      <c r="AB707" s="1">
        <v>18.600000000000001</v>
      </c>
      <c r="AC707" s="2" t="s">
        <v>968</v>
      </c>
      <c r="AD707" s="2" t="s">
        <v>2437</v>
      </c>
      <c r="AE707" s="1">
        <f t="shared" si="22"/>
        <v>8</v>
      </c>
    </row>
    <row r="708" spans="1:31"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1"/>
        <v>Ver en Google Maps</v>
      </c>
      <c r="M708" s="15">
        <v>1</v>
      </c>
      <c r="N708" s="7">
        <v>45942</v>
      </c>
      <c r="O708" s="1">
        <f>DAY(Tabla14[[#This Row],[Fecha de rev]])</f>
        <v>12</v>
      </c>
      <c r="P708" s="1">
        <f>MONTH(Tabla14[[#This Row],[Fecha de rev]])</f>
        <v>10</v>
      </c>
      <c r="Q708" s="1">
        <f>YEAR(Tabla14[[#This Row],[Fecha de rev]])</f>
        <v>2025</v>
      </c>
      <c r="R708" s="1">
        <v>1</v>
      </c>
      <c r="S708" s="1" t="s">
        <v>138</v>
      </c>
      <c r="T708" s="1" t="s">
        <v>138</v>
      </c>
      <c r="U708" s="1" t="s">
        <v>138</v>
      </c>
      <c r="V708" s="1" t="s">
        <v>138</v>
      </c>
      <c r="W708" s="1" t="s">
        <v>138</v>
      </c>
      <c r="X708" s="1" t="s">
        <v>138</v>
      </c>
      <c r="Y708" s="1" t="s">
        <v>934</v>
      </c>
      <c r="Z708" s="1" t="s">
        <v>934</v>
      </c>
      <c r="AA708" s="1">
        <v>1.72</v>
      </c>
      <c r="AB708" s="1">
        <v>0</v>
      </c>
      <c r="AC708" s="2" t="s">
        <v>3027</v>
      </c>
      <c r="AD708" s="2" t="s">
        <v>2437</v>
      </c>
      <c r="AE708" s="1">
        <f t="shared" si="22"/>
        <v>6</v>
      </c>
    </row>
    <row r="709" spans="1:31"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1"/>
        <v>Ver en Google Maps</v>
      </c>
      <c r="M709" s="15">
        <v>1</v>
      </c>
      <c r="N709" s="7">
        <v>45942</v>
      </c>
      <c r="O709" s="1">
        <f>DAY(Tabla14[[#This Row],[Fecha de rev]])</f>
        <v>12</v>
      </c>
      <c r="P709" s="1">
        <f>MONTH(Tabla14[[#This Row],[Fecha de rev]])</f>
        <v>10</v>
      </c>
      <c r="Q709" s="1">
        <f>YEAR(Tabla14[[#This Row],[Fecha de rev]])</f>
        <v>2025</v>
      </c>
      <c r="R709" s="1">
        <v>1</v>
      </c>
      <c r="S709" s="1" t="s">
        <v>138</v>
      </c>
      <c r="T709" s="1" t="s">
        <v>138</v>
      </c>
      <c r="U709" s="1" t="s">
        <v>138</v>
      </c>
      <c r="V709" s="1" t="s">
        <v>138</v>
      </c>
      <c r="W709" s="1" t="s">
        <v>138</v>
      </c>
      <c r="X709" s="1" t="s">
        <v>138</v>
      </c>
      <c r="Y709" s="1" t="s">
        <v>138</v>
      </c>
      <c r="Z709" s="1" t="s">
        <v>138</v>
      </c>
      <c r="AA709" s="1">
        <v>76.3</v>
      </c>
      <c r="AB709" s="1">
        <v>9.67</v>
      </c>
      <c r="AC709" s="2" t="s">
        <v>2439</v>
      </c>
      <c r="AD709" s="2" t="s">
        <v>2437</v>
      </c>
      <c r="AE709" s="1">
        <f t="shared" ref="AE709:AE766" si="23">COUNTIF(S709:Z709, "si")</f>
        <v>8</v>
      </c>
    </row>
    <row r="710" spans="1:31"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1"/>
        <v>Ver en Google Maps</v>
      </c>
      <c r="M710" s="15">
        <v>1</v>
      </c>
      <c r="N710" s="7">
        <v>45942</v>
      </c>
      <c r="O710" s="1">
        <f>DAY(Tabla14[[#This Row],[Fecha de rev]])</f>
        <v>12</v>
      </c>
      <c r="P710" s="1">
        <f>MONTH(Tabla14[[#This Row],[Fecha de rev]])</f>
        <v>10</v>
      </c>
      <c r="Q710" s="1">
        <f>YEAR(Tabla14[[#This Row],[Fecha de rev]])</f>
        <v>2025</v>
      </c>
      <c r="R710" s="1">
        <v>1</v>
      </c>
      <c r="S710" s="1" t="s">
        <v>138</v>
      </c>
      <c r="T710" s="1" t="s">
        <v>138</v>
      </c>
      <c r="U710" s="1" t="s">
        <v>138</v>
      </c>
      <c r="V710" s="1" t="s">
        <v>138</v>
      </c>
      <c r="W710" s="1" t="s">
        <v>138</v>
      </c>
      <c r="X710" s="1" t="s">
        <v>138</v>
      </c>
      <c r="Y710" s="1" t="s">
        <v>138</v>
      </c>
      <c r="Z710" s="1" t="s">
        <v>138</v>
      </c>
      <c r="AA710" s="1">
        <v>59.9</v>
      </c>
      <c r="AB710" s="1">
        <v>44.3</v>
      </c>
      <c r="AC710" s="2" t="s">
        <v>968</v>
      </c>
      <c r="AD710" s="2" t="s">
        <v>2437</v>
      </c>
      <c r="AE710" s="1">
        <f t="shared" si="23"/>
        <v>8</v>
      </c>
    </row>
    <row r="711" spans="1:31"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1"/>
        <v>Ver en Google Maps</v>
      </c>
      <c r="M711" s="15">
        <v>1</v>
      </c>
      <c r="N711" s="7">
        <v>45942</v>
      </c>
      <c r="O711" s="1">
        <f>DAY(Tabla14[[#This Row],[Fecha de rev]])</f>
        <v>12</v>
      </c>
      <c r="P711" s="1">
        <f>MONTH(Tabla14[[#This Row],[Fecha de rev]])</f>
        <v>10</v>
      </c>
      <c r="Q711" s="1">
        <f>YEAR(Tabla14[[#This Row],[Fecha de rev]])</f>
        <v>2025</v>
      </c>
      <c r="R711" s="1">
        <v>1</v>
      </c>
      <c r="S711" s="1" t="s">
        <v>138</v>
      </c>
      <c r="T711" s="1" t="s">
        <v>138</v>
      </c>
      <c r="U711" s="1" t="s">
        <v>138</v>
      </c>
      <c r="V711" s="1" t="s">
        <v>138</v>
      </c>
      <c r="W711" s="1" t="s">
        <v>138</v>
      </c>
      <c r="X711" s="1" t="s">
        <v>138</v>
      </c>
      <c r="Y711" s="1" t="s">
        <v>138</v>
      </c>
      <c r="Z711" s="1" t="s">
        <v>138</v>
      </c>
      <c r="AA711" s="1">
        <v>28.7</v>
      </c>
      <c r="AB711" s="1">
        <v>7.61</v>
      </c>
      <c r="AC711" s="2" t="s">
        <v>3068</v>
      </c>
      <c r="AD711" s="2" t="s">
        <v>2437</v>
      </c>
      <c r="AE711" s="1">
        <f t="shared" si="23"/>
        <v>8</v>
      </c>
    </row>
    <row r="712" spans="1:31"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1"/>
        <v>Ver en Google Maps</v>
      </c>
      <c r="M712" s="15">
        <v>1</v>
      </c>
      <c r="N712" s="7">
        <v>45942</v>
      </c>
      <c r="O712" s="1">
        <f>DAY(Tabla14[[#This Row],[Fecha de rev]])</f>
        <v>12</v>
      </c>
      <c r="P712" s="1">
        <f>MONTH(Tabla14[[#This Row],[Fecha de rev]])</f>
        <v>10</v>
      </c>
      <c r="Q712" s="1">
        <f>YEAR(Tabla14[[#This Row],[Fecha de rev]])</f>
        <v>2025</v>
      </c>
      <c r="R712" s="1">
        <v>1</v>
      </c>
      <c r="S712" s="1" t="s">
        <v>138</v>
      </c>
      <c r="T712" s="1" t="s">
        <v>138</v>
      </c>
      <c r="U712" s="1" t="s">
        <v>138</v>
      </c>
      <c r="V712" s="1" t="s">
        <v>934</v>
      </c>
      <c r="W712" s="1" t="s">
        <v>138</v>
      </c>
      <c r="X712" s="1" t="s">
        <v>138</v>
      </c>
      <c r="Y712" s="1" t="s">
        <v>138</v>
      </c>
      <c r="Z712" s="1" t="s">
        <v>138</v>
      </c>
      <c r="AA712" s="1">
        <v>32.299999999999997</v>
      </c>
      <c r="AB712" s="1">
        <v>3.4</v>
      </c>
      <c r="AC712" s="2" t="s">
        <v>968</v>
      </c>
      <c r="AD712" s="2" t="s">
        <v>2437</v>
      </c>
      <c r="AE712" s="1">
        <f t="shared" si="23"/>
        <v>7</v>
      </c>
    </row>
    <row r="713" spans="1:31"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4">HYPERLINK("https://www.google.com/maps?q=" &amp; I713 &amp; "," &amp; J713, "Ver en Google Maps")</f>
        <v>Ver en Google Maps</v>
      </c>
      <c r="M713" s="15">
        <v>2</v>
      </c>
      <c r="N713" s="7">
        <v>45942</v>
      </c>
      <c r="O713" s="1">
        <f>DAY(Tabla14[[#This Row],[Fecha de rev]])</f>
        <v>12</v>
      </c>
      <c r="P713" s="1">
        <f>MONTH(Tabla14[[#This Row],[Fecha de rev]])</f>
        <v>10</v>
      </c>
      <c r="Q713" s="1">
        <f>YEAR(Tabla14[[#This Row],[Fecha de rev]])</f>
        <v>2025</v>
      </c>
      <c r="R713" s="1">
        <v>1</v>
      </c>
      <c r="S713" s="1" t="s">
        <v>138</v>
      </c>
      <c r="T713" s="1" t="s">
        <v>138</v>
      </c>
      <c r="U713" s="1" t="s">
        <v>138</v>
      </c>
      <c r="V713" s="1" t="s">
        <v>138</v>
      </c>
      <c r="W713" s="1" t="s">
        <v>138</v>
      </c>
      <c r="X713" s="1" t="s">
        <v>138</v>
      </c>
      <c r="Y713" s="1" t="s">
        <v>138</v>
      </c>
      <c r="Z713" s="1" t="s">
        <v>138</v>
      </c>
      <c r="AA713" s="1">
        <v>49.2</v>
      </c>
      <c r="AB713" s="1">
        <v>60.7</v>
      </c>
      <c r="AC713" s="2" t="s">
        <v>968</v>
      </c>
      <c r="AD713" s="2" t="s">
        <v>2437</v>
      </c>
      <c r="AE713" s="1">
        <f t="shared" si="23"/>
        <v>8</v>
      </c>
    </row>
    <row r="714" spans="1:31"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4"/>
        <v>Ver en Google Maps</v>
      </c>
      <c r="M714" s="15">
        <v>2</v>
      </c>
      <c r="N714" s="7">
        <v>45942</v>
      </c>
      <c r="O714" s="1">
        <f>DAY(Tabla14[[#This Row],[Fecha de rev]])</f>
        <v>12</v>
      </c>
      <c r="P714" s="1">
        <f>MONTH(Tabla14[[#This Row],[Fecha de rev]])</f>
        <v>10</v>
      </c>
      <c r="Q714" s="1">
        <f>YEAR(Tabla14[[#This Row],[Fecha de rev]])</f>
        <v>2025</v>
      </c>
      <c r="R714" s="1">
        <v>1</v>
      </c>
      <c r="S714" s="1" t="s">
        <v>138</v>
      </c>
      <c r="T714" s="1" t="s">
        <v>138</v>
      </c>
      <c r="U714" s="1" t="s">
        <v>138</v>
      </c>
      <c r="V714" s="1" t="s">
        <v>138</v>
      </c>
      <c r="W714" s="1" t="s">
        <v>138</v>
      </c>
      <c r="X714" s="1" t="s">
        <v>138</v>
      </c>
      <c r="Y714" s="1" t="s">
        <v>138</v>
      </c>
      <c r="Z714" s="1" t="s">
        <v>138</v>
      </c>
      <c r="AA714" s="1">
        <v>89.6</v>
      </c>
      <c r="AB714" s="1">
        <v>25.4</v>
      </c>
      <c r="AC714" s="2" t="s">
        <v>968</v>
      </c>
      <c r="AD714" s="2" t="s">
        <v>2437</v>
      </c>
      <c r="AE714" s="1">
        <f t="shared" si="23"/>
        <v>8</v>
      </c>
    </row>
    <row r="715" spans="1:31"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4"/>
        <v>Ver en Google Maps</v>
      </c>
      <c r="M715" s="15">
        <v>1</v>
      </c>
      <c r="N715" s="7">
        <v>45942</v>
      </c>
      <c r="O715" s="1">
        <f>DAY(Tabla14[[#This Row],[Fecha de rev]])</f>
        <v>12</v>
      </c>
      <c r="P715" s="1">
        <f>MONTH(Tabla14[[#This Row],[Fecha de rev]])</f>
        <v>10</v>
      </c>
      <c r="Q715" s="1">
        <f>YEAR(Tabla14[[#This Row],[Fecha de rev]])</f>
        <v>2025</v>
      </c>
      <c r="R715" s="1">
        <v>1</v>
      </c>
      <c r="S715" s="1" t="s">
        <v>138</v>
      </c>
      <c r="T715" s="1" t="s">
        <v>138</v>
      </c>
      <c r="U715" s="1" t="s">
        <v>138</v>
      </c>
      <c r="V715" s="1" t="s">
        <v>138</v>
      </c>
      <c r="W715" s="1" t="s">
        <v>138</v>
      </c>
      <c r="X715" s="1" t="s">
        <v>138</v>
      </c>
      <c r="Y715" s="1" t="s">
        <v>138</v>
      </c>
      <c r="Z715" s="1" t="s">
        <v>138</v>
      </c>
      <c r="AA715" s="1">
        <v>58.8</v>
      </c>
      <c r="AB715" s="1">
        <v>26.4</v>
      </c>
      <c r="AC715" s="2" t="s">
        <v>968</v>
      </c>
      <c r="AD715" s="2" t="s">
        <v>2437</v>
      </c>
      <c r="AE715" s="1">
        <f t="shared" si="23"/>
        <v>8</v>
      </c>
    </row>
    <row r="716" spans="1:31"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4"/>
        <v>Ver en Google Maps</v>
      </c>
      <c r="M716" s="15">
        <v>1</v>
      </c>
      <c r="N716" s="7">
        <v>45941</v>
      </c>
      <c r="O716" s="1">
        <f>DAY(Tabla14[[#This Row],[Fecha de rev]])</f>
        <v>11</v>
      </c>
      <c r="P716" s="1">
        <f>MONTH(Tabla14[[#This Row],[Fecha de rev]])</f>
        <v>10</v>
      </c>
      <c r="Q716" s="1">
        <f>YEAR(Tabla14[[#This Row],[Fecha de rev]])</f>
        <v>2025</v>
      </c>
      <c r="R716" s="1">
        <v>1</v>
      </c>
      <c r="S716" s="1" t="s">
        <v>138</v>
      </c>
      <c r="T716" s="1" t="s">
        <v>138</v>
      </c>
      <c r="U716" s="1" t="s">
        <v>138</v>
      </c>
      <c r="V716" s="1" t="s">
        <v>138</v>
      </c>
      <c r="W716" s="1" t="s">
        <v>138</v>
      </c>
      <c r="X716" s="1" t="s">
        <v>138</v>
      </c>
      <c r="Y716" s="1" t="s">
        <v>138</v>
      </c>
      <c r="Z716" s="1" t="s">
        <v>138</v>
      </c>
      <c r="AA716" s="1">
        <v>44.1</v>
      </c>
      <c r="AB716" s="1">
        <v>42.4</v>
      </c>
      <c r="AC716" s="2" t="s">
        <v>968</v>
      </c>
      <c r="AD716" s="2" t="s">
        <v>2437</v>
      </c>
      <c r="AE716" s="1">
        <f t="shared" si="23"/>
        <v>8</v>
      </c>
    </row>
    <row r="717" spans="1:31"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4"/>
        <v>Ver en Google Maps</v>
      </c>
      <c r="M717" s="15">
        <v>1</v>
      </c>
      <c r="N717" s="7">
        <v>45941</v>
      </c>
      <c r="O717" s="1">
        <f>DAY(Tabla14[[#This Row],[Fecha de rev]])</f>
        <v>11</v>
      </c>
      <c r="P717" s="1">
        <f>MONTH(Tabla14[[#This Row],[Fecha de rev]])</f>
        <v>10</v>
      </c>
      <c r="Q717" s="1">
        <f>YEAR(Tabla14[[#This Row],[Fecha de rev]])</f>
        <v>2025</v>
      </c>
      <c r="R717" s="1">
        <v>1</v>
      </c>
      <c r="S717" s="1" t="s">
        <v>138</v>
      </c>
      <c r="T717" s="1" t="s">
        <v>138</v>
      </c>
      <c r="U717" s="1" t="s">
        <v>138</v>
      </c>
      <c r="V717" s="1" t="s">
        <v>138</v>
      </c>
      <c r="W717" s="1" t="s">
        <v>138</v>
      </c>
      <c r="X717" s="1" t="s">
        <v>138</v>
      </c>
      <c r="Y717" s="1" t="s">
        <v>138</v>
      </c>
      <c r="Z717" s="1" t="s">
        <v>138</v>
      </c>
      <c r="AA717" s="1">
        <v>104</v>
      </c>
      <c r="AB717" s="1">
        <v>134</v>
      </c>
      <c r="AC717" s="2" t="s">
        <v>968</v>
      </c>
      <c r="AD717" s="2" t="s">
        <v>2437</v>
      </c>
      <c r="AE717" s="1">
        <f t="shared" si="23"/>
        <v>8</v>
      </c>
    </row>
    <row r="718" spans="1:31"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4"/>
        <v>Ver en Google Maps</v>
      </c>
      <c r="M718" s="15">
        <v>1</v>
      </c>
      <c r="N718" s="7">
        <v>45942</v>
      </c>
      <c r="O718" s="1">
        <f>DAY(Tabla14[[#This Row],[Fecha de rev]])</f>
        <v>12</v>
      </c>
      <c r="P718" s="1">
        <f>MONTH(Tabla14[[#This Row],[Fecha de rev]])</f>
        <v>10</v>
      </c>
      <c r="Q718" s="1">
        <f>YEAR(Tabla14[[#This Row],[Fecha de rev]])</f>
        <v>2025</v>
      </c>
      <c r="R718" s="1">
        <v>1</v>
      </c>
      <c r="S718" s="1" t="s">
        <v>138</v>
      </c>
      <c r="T718" s="1" t="s">
        <v>138</v>
      </c>
      <c r="U718" s="1" t="s">
        <v>138</v>
      </c>
      <c r="V718" s="1" t="s">
        <v>138</v>
      </c>
      <c r="W718" s="1" t="s">
        <v>138</v>
      </c>
      <c r="X718" s="1" t="s">
        <v>138</v>
      </c>
      <c r="Y718" s="1" t="s">
        <v>138</v>
      </c>
      <c r="Z718" s="1" t="s">
        <v>138</v>
      </c>
      <c r="AA718" s="1">
        <v>102</v>
      </c>
      <c r="AB718" s="1">
        <v>9.81</v>
      </c>
      <c r="AC718" s="2" t="s">
        <v>968</v>
      </c>
      <c r="AD718" s="2" t="s">
        <v>2437</v>
      </c>
      <c r="AE718" s="1">
        <f t="shared" si="23"/>
        <v>8</v>
      </c>
    </row>
    <row r="719" spans="1:31"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4"/>
        <v>Ver en Google Maps</v>
      </c>
      <c r="M719" s="15">
        <v>1</v>
      </c>
      <c r="N719" s="7">
        <v>45942</v>
      </c>
      <c r="O719" s="1">
        <f>DAY(Tabla14[[#This Row],[Fecha de rev]])</f>
        <v>12</v>
      </c>
      <c r="P719" s="1">
        <f>MONTH(Tabla14[[#This Row],[Fecha de rev]])</f>
        <v>10</v>
      </c>
      <c r="Q719" s="1">
        <f>YEAR(Tabla14[[#This Row],[Fecha de rev]])</f>
        <v>2025</v>
      </c>
      <c r="R719" s="1">
        <v>1</v>
      </c>
      <c r="S719" s="1" t="s">
        <v>138</v>
      </c>
      <c r="T719" s="1" t="s">
        <v>138</v>
      </c>
      <c r="U719" s="1" t="s">
        <v>138</v>
      </c>
      <c r="V719" s="1" t="s">
        <v>138</v>
      </c>
      <c r="W719" s="1" t="s">
        <v>138</v>
      </c>
      <c r="X719" s="1" t="s">
        <v>138</v>
      </c>
      <c r="Y719" s="1" t="s">
        <v>138</v>
      </c>
      <c r="Z719" s="1" t="s">
        <v>138</v>
      </c>
      <c r="AA719" s="1">
        <v>3.01</v>
      </c>
      <c r="AB719" s="1">
        <v>4.03</v>
      </c>
      <c r="AC719" s="2" t="s">
        <v>2441</v>
      </c>
      <c r="AD719" s="2" t="s">
        <v>2437</v>
      </c>
      <c r="AE719" s="1">
        <f t="shared" si="23"/>
        <v>8</v>
      </c>
    </row>
    <row r="720" spans="1:31"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4"/>
        <v>Ver en Google Maps</v>
      </c>
      <c r="M720" s="15">
        <v>2</v>
      </c>
      <c r="N720" s="7">
        <v>45942</v>
      </c>
      <c r="O720" s="1">
        <f>DAY(Tabla14[[#This Row],[Fecha de rev]])</f>
        <v>12</v>
      </c>
      <c r="P720" s="1">
        <f>MONTH(Tabla14[[#This Row],[Fecha de rev]])</f>
        <v>10</v>
      </c>
      <c r="Q720" s="1">
        <f>YEAR(Tabla14[[#This Row],[Fecha de rev]])</f>
        <v>2025</v>
      </c>
      <c r="R720" s="1">
        <v>1</v>
      </c>
      <c r="S720" s="1" t="s">
        <v>138</v>
      </c>
      <c r="T720" s="1" t="s">
        <v>138</v>
      </c>
      <c r="U720" s="1" t="s">
        <v>138</v>
      </c>
      <c r="V720" s="1" t="s">
        <v>138</v>
      </c>
      <c r="W720" s="1" t="s">
        <v>138</v>
      </c>
      <c r="X720" s="1" t="s">
        <v>138</v>
      </c>
      <c r="Y720" s="1" t="s">
        <v>138</v>
      </c>
      <c r="Z720" s="1" t="s">
        <v>138</v>
      </c>
      <c r="AA720" s="1">
        <v>142</v>
      </c>
      <c r="AB720" s="1">
        <v>217</v>
      </c>
      <c r="AC720" s="2" t="s">
        <v>968</v>
      </c>
      <c r="AD720" s="2" t="s">
        <v>2437</v>
      </c>
      <c r="AE720" s="1">
        <f t="shared" si="23"/>
        <v>8</v>
      </c>
    </row>
    <row r="721" spans="1:31"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4"/>
        <v>Ver en Google Maps</v>
      </c>
      <c r="M721" s="15">
        <v>2</v>
      </c>
      <c r="N721" s="7">
        <v>45942</v>
      </c>
      <c r="O721" s="1">
        <f>DAY(Tabla14[[#This Row],[Fecha de rev]])</f>
        <v>12</v>
      </c>
      <c r="P721" s="1">
        <f>MONTH(Tabla14[[#This Row],[Fecha de rev]])</f>
        <v>10</v>
      </c>
      <c r="Q721" s="1">
        <f>YEAR(Tabla14[[#This Row],[Fecha de rev]])</f>
        <v>2025</v>
      </c>
      <c r="R721" s="1">
        <v>1</v>
      </c>
      <c r="S721" s="1" t="s">
        <v>138</v>
      </c>
      <c r="T721" s="1" t="s">
        <v>138</v>
      </c>
      <c r="U721" s="1" t="s">
        <v>138</v>
      </c>
      <c r="V721" s="1" t="s">
        <v>138</v>
      </c>
      <c r="W721" s="1" t="s">
        <v>138</v>
      </c>
      <c r="X721" s="1" t="s">
        <v>138</v>
      </c>
      <c r="Y721" s="1" t="s">
        <v>138</v>
      </c>
      <c r="Z721" s="1" t="s">
        <v>138</v>
      </c>
      <c r="AA721" s="1">
        <v>42.7</v>
      </c>
      <c r="AB721" s="1">
        <v>21.2</v>
      </c>
      <c r="AC721" s="2" t="s">
        <v>968</v>
      </c>
      <c r="AD721" s="2" t="s">
        <v>2437</v>
      </c>
      <c r="AE721" s="1">
        <f t="shared" si="23"/>
        <v>8</v>
      </c>
    </row>
    <row r="722" spans="1:31"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4"/>
        <v>Ver en Google Maps</v>
      </c>
      <c r="M722" s="15">
        <v>1</v>
      </c>
      <c r="N722" s="7">
        <v>45942</v>
      </c>
      <c r="O722" s="1">
        <f>DAY(Tabla14[[#This Row],[Fecha de rev]])</f>
        <v>12</v>
      </c>
      <c r="P722" s="1">
        <f>MONTH(Tabla14[[#This Row],[Fecha de rev]])</f>
        <v>10</v>
      </c>
      <c r="Q722" s="1">
        <f>YEAR(Tabla14[[#This Row],[Fecha de rev]])</f>
        <v>2025</v>
      </c>
      <c r="R722" s="1">
        <v>1</v>
      </c>
      <c r="S722" s="1" t="s">
        <v>138</v>
      </c>
      <c r="T722" s="1" t="s">
        <v>138</v>
      </c>
      <c r="U722" s="1" t="s">
        <v>138</v>
      </c>
      <c r="V722" s="1" t="s">
        <v>138</v>
      </c>
      <c r="W722" s="1" t="s">
        <v>138</v>
      </c>
      <c r="X722" s="1" t="s">
        <v>138</v>
      </c>
      <c r="Y722" s="1" t="s">
        <v>138</v>
      </c>
      <c r="Z722" s="1" t="s">
        <v>138</v>
      </c>
      <c r="AA722" s="1">
        <v>188</v>
      </c>
      <c r="AB722" s="1">
        <v>324</v>
      </c>
      <c r="AC722" s="2" t="s">
        <v>968</v>
      </c>
      <c r="AD722" s="2" t="s">
        <v>2437</v>
      </c>
      <c r="AE722" s="1">
        <f t="shared" si="23"/>
        <v>8</v>
      </c>
    </row>
    <row r="723" spans="1:31"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4"/>
        <v>Ver en Google Maps</v>
      </c>
      <c r="M723" s="15">
        <v>1</v>
      </c>
      <c r="N723" s="7">
        <v>45942</v>
      </c>
      <c r="O723" s="1">
        <f>DAY(Tabla14[[#This Row],[Fecha de rev]])</f>
        <v>12</v>
      </c>
      <c r="P723" s="1">
        <f>MONTH(Tabla14[[#This Row],[Fecha de rev]])</f>
        <v>10</v>
      </c>
      <c r="Q723" s="1">
        <f>YEAR(Tabla14[[#This Row],[Fecha de rev]])</f>
        <v>2025</v>
      </c>
      <c r="R723" s="1">
        <v>1</v>
      </c>
      <c r="S723" s="1" t="s">
        <v>138</v>
      </c>
      <c r="T723" s="1" t="s">
        <v>138</v>
      </c>
      <c r="U723" s="1" t="s">
        <v>138</v>
      </c>
      <c r="V723" s="1" t="s">
        <v>138</v>
      </c>
      <c r="W723" s="1" t="s">
        <v>138</v>
      </c>
      <c r="X723" s="1" t="s">
        <v>138</v>
      </c>
      <c r="Y723" s="1" t="s">
        <v>138</v>
      </c>
      <c r="Z723" s="1" t="s">
        <v>138</v>
      </c>
      <c r="AA723" s="1">
        <v>121</v>
      </c>
      <c r="AB723" s="1">
        <v>48.3</v>
      </c>
      <c r="AC723" s="2" t="s">
        <v>968</v>
      </c>
      <c r="AD723" s="2" t="s">
        <v>2437</v>
      </c>
      <c r="AE723" s="1">
        <f t="shared" si="23"/>
        <v>8</v>
      </c>
    </row>
    <row r="724" spans="1:31"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4"/>
        <v>Ver en Google Maps</v>
      </c>
      <c r="M724" s="15">
        <v>1</v>
      </c>
      <c r="N724" s="7">
        <v>45942</v>
      </c>
      <c r="O724" s="1">
        <f>DAY(Tabla14[[#This Row],[Fecha de rev]])</f>
        <v>12</v>
      </c>
      <c r="P724" s="1">
        <f>MONTH(Tabla14[[#This Row],[Fecha de rev]])</f>
        <v>10</v>
      </c>
      <c r="Q724" s="1">
        <f>YEAR(Tabla14[[#This Row],[Fecha de rev]])</f>
        <v>2025</v>
      </c>
      <c r="R724" s="1">
        <v>1</v>
      </c>
      <c r="S724" s="1" t="s">
        <v>138</v>
      </c>
      <c r="T724" s="1" t="s">
        <v>138</v>
      </c>
      <c r="U724" s="1" t="s">
        <v>138</v>
      </c>
      <c r="V724" s="1" t="s">
        <v>138</v>
      </c>
      <c r="W724" s="1" t="s">
        <v>138</v>
      </c>
      <c r="X724" s="1" t="s">
        <v>138</v>
      </c>
      <c r="Y724" s="1" t="s">
        <v>138</v>
      </c>
      <c r="Z724" s="1" t="s">
        <v>138</v>
      </c>
      <c r="AA724" s="1">
        <v>109</v>
      </c>
      <c r="AB724" s="1">
        <v>38.1</v>
      </c>
      <c r="AC724" s="2" t="s">
        <v>968</v>
      </c>
      <c r="AD724" s="2" t="s">
        <v>2437</v>
      </c>
      <c r="AE724" s="1">
        <f t="shared" si="23"/>
        <v>8</v>
      </c>
    </row>
    <row r="725" spans="1:31"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4"/>
        <v>Ver en Google Maps</v>
      </c>
      <c r="M725" s="15">
        <v>2</v>
      </c>
      <c r="N725" s="7">
        <v>45941</v>
      </c>
      <c r="O725" s="1">
        <f>DAY(Tabla14[[#This Row],[Fecha de rev]])</f>
        <v>11</v>
      </c>
      <c r="P725" s="1">
        <f>MONTH(Tabla14[[#This Row],[Fecha de rev]])</f>
        <v>10</v>
      </c>
      <c r="Q725" s="1">
        <f>YEAR(Tabla14[[#This Row],[Fecha de rev]])</f>
        <v>2025</v>
      </c>
      <c r="R725" s="1">
        <v>1</v>
      </c>
      <c r="S725" s="1" t="s">
        <v>138</v>
      </c>
      <c r="T725" s="1" t="s">
        <v>138</v>
      </c>
      <c r="U725" s="1" t="s">
        <v>138</v>
      </c>
      <c r="V725" s="1" t="s">
        <v>138</v>
      </c>
      <c r="W725" s="1" t="s">
        <v>138</v>
      </c>
      <c r="X725" s="1" t="s">
        <v>138</v>
      </c>
      <c r="Y725" s="1" t="s">
        <v>138</v>
      </c>
      <c r="Z725" s="1" t="s">
        <v>138</v>
      </c>
      <c r="AA725" s="1">
        <v>61.5</v>
      </c>
      <c r="AB725" s="1">
        <v>58.2</v>
      </c>
      <c r="AC725" s="2" t="s">
        <v>968</v>
      </c>
      <c r="AD725" s="2" t="s">
        <v>2437</v>
      </c>
      <c r="AE725" s="1">
        <f t="shared" si="23"/>
        <v>8</v>
      </c>
    </row>
    <row r="726" spans="1:31"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4"/>
        <v>Ver en Google Maps</v>
      </c>
      <c r="M726" s="15">
        <v>2</v>
      </c>
      <c r="N726" s="7">
        <v>45941</v>
      </c>
      <c r="O726" s="1">
        <f>DAY(Tabla14[[#This Row],[Fecha de rev]])</f>
        <v>11</v>
      </c>
      <c r="P726" s="1">
        <f>MONTH(Tabla14[[#This Row],[Fecha de rev]])</f>
        <v>10</v>
      </c>
      <c r="Q726" s="1">
        <f>YEAR(Tabla14[[#This Row],[Fecha de rev]])</f>
        <v>2025</v>
      </c>
      <c r="R726" s="1">
        <v>1</v>
      </c>
      <c r="S726" s="1" t="s">
        <v>138</v>
      </c>
      <c r="T726" s="1" t="s">
        <v>138</v>
      </c>
      <c r="U726" s="1" t="s">
        <v>138</v>
      </c>
      <c r="V726" s="1" t="s">
        <v>138</v>
      </c>
      <c r="W726" s="1" t="s">
        <v>138</v>
      </c>
      <c r="X726" s="1" t="s">
        <v>138</v>
      </c>
      <c r="Y726" s="1" t="s">
        <v>138</v>
      </c>
      <c r="Z726" s="1" t="s">
        <v>138</v>
      </c>
      <c r="AA726" s="1">
        <v>38.9</v>
      </c>
      <c r="AB726" s="1">
        <v>23.4</v>
      </c>
      <c r="AC726" s="2" t="s">
        <v>968</v>
      </c>
      <c r="AD726" s="2" t="s">
        <v>2437</v>
      </c>
      <c r="AE726" s="1">
        <f t="shared" si="23"/>
        <v>8</v>
      </c>
    </row>
    <row r="727" spans="1:31"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4"/>
        <v>Ver en Google Maps</v>
      </c>
      <c r="M727" s="15">
        <v>2</v>
      </c>
      <c r="N727" s="7">
        <v>45941</v>
      </c>
      <c r="O727" s="1">
        <f>DAY(Tabla14[[#This Row],[Fecha de rev]])</f>
        <v>11</v>
      </c>
      <c r="P727" s="1">
        <f>MONTH(Tabla14[[#This Row],[Fecha de rev]])</f>
        <v>10</v>
      </c>
      <c r="Q727" s="1">
        <f>YEAR(Tabla14[[#This Row],[Fecha de rev]])</f>
        <v>2025</v>
      </c>
      <c r="R727" s="1">
        <v>1</v>
      </c>
      <c r="S727" s="1" t="s">
        <v>138</v>
      </c>
      <c r="T727" s="1" t="s">
        <v>138</v>
      </c>
      <c r="U727" s="1" t="s">
        <v>138</v>
      </c>
      <c r="V727" s="1" t="s">
        <v>138</v>
      </c>
      <c r="W727" s="1" t="s">
        <v>138</v>
      </c>
      <c r="X727" s="1" t="s">
        <v>138</v>
      </c>
      <c r="Y727" s="1" t="s">
        <v>138</v>
      </c>
      <c r="Z727" s="1" t="s">
        <v>138</v>
      </c>
      <c r="AA727" s="1">
        <v>130</v>
      </c>
      <c r="AB727" s="1">
        <v>156</v>
      </c>
      <c r="AC727" s="2" t="s">
        <v>968</v>
      </c>
      <c r="AD727" s="2" t="s">
        <v>2437</v>
      </c>
      <c r="AE727" s="1">
        <f t="shared" si="23"/>
        <v>8</v>
      </c>
    </row>
    <row r="728" spans="1:31"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4"/>
        <v>Ver en Google Maps</v>
      </c>
      <c r="M728" s="15">
        <v>1</v>
      </c>
      <c r="N728" s="7">
        <v>45942</v>
      </c>
      <c r="O728" s="1">
        <f>DAY(Tabla14[[#This Row],[Fecha de rev]])</f>
        <v>12</v>
      </c>
      <c r="P728" s="1">
        <f>MONTH(Tabla14[[#This Row],[Fecha de rev]])</f>
        <v>10</v>
      </c>
      <c r="Q728" s="1">
        <f>YEAR(Tabla14[[#This Row],[Fecha de rev]])</f>
        <v>2025</v>
      </c>
      <c r="R728" s="1">
        <v>1</v>
      </c>
      <c r="S728" s="1" t="s">
        <v>138</v>
      </c>
      <c r="T728" s="1" t="s">
        <v>138</v>
      </c>
      <c r="U728" s="1" t="s">
        <v>138</v>
      </c>
      <c r="V728" s="1" t="s">
        <v>138</v>
      </c>
      <c r="W728" s="1" t="s">
        <v>138</v>
      </c>
      <c r="X728" s="1" t="s">
        <v>138</v>
      </c>
      <c r="Y728" s="1" t="s">
        <v>138</v>
      </c>
      <c r="Z728" s="1" t="s">
        <v>138</v>
      </c>
      <c r="AA728" s="1">
        <v>29.6</v>
      </c>
      <c r="AB728" s="1">
        <v>15.3</v>
      </c>
      <c r="AC728" s="2" t="s">
        <v>968</v>
      </c>
      <c r="AD728" s="2" t="s">
        <v>2437</v>
      </c>
      <c r="AE728" s="1">
        <f t="shared" si="23"/>
        <v>8</v>
      </c>
    </row>
    <row r="729" spans="1:31"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4"/>
        <v>Ver en Google Maps</v>
      </c>
      <c r="M729" s="15">
        <v>1</v>
      </c>
      <c r="N729" s="7">
        <v>45942</v>
      </c>
      <c r="O729" s="1">
        <f>DAY(Tabla14[[#This Row],[Fecha de rev]])</f>
        <v>12</v>
      </c>
      <c r="P729" s="1">
        <f>MONTH(Tabla14[[#This Row],[Fecha de rev]])</f>
        <v>10</v>
      </c>
      <c r="Q729" s="1">
        <f>YEAR(Tabla14[[#This Row],[Fecha de rev]])</f>
        <v>2025</v>
      </c>
      <c r="R729" s="1">
        <v>1</v>
      </c>
      <c r="S729" s="1" t="s">
        <v>138</v>
      </c>
      <c r="T729" s="1" t="s">
        <v>138</v>
      </c>
      <c r="U729" s="1" t="s">
        <v>138</v>
      </c>
      <c r="V729" s="1" t="s">
        <v>138</v>
      </c>
      <c r="W729" s="1" t="s">
        <v>138</v>
      </c>
      <c r="X729" s="1" t="s">
        <v>138</v>
      </c>
      <c r="Y729" s="1" t="s">
        <v>138</v>
      </c>
      <c r="Z729" s="1" t="s">
        <v>138</v>
      </c>
      <c r="AA729" s="1">
        <v>102</v>
      </c>
      <c r="AB729" s="1">
        <v>62</v>
      </c>
      <c r="AC729" s="2" t="s">
        <v>968</v>
      </c>
      <c r="AD729" s="2" t="s">
        <v>2437</v>
      </c>
      <c r="AE729" s="1">
        <f t="shared" si="23"/>
        <v>8</v>
      </c>
    </row>
    <row r="730" spans="1:31"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4"/>
        <v>Ver en Google Maps</v>
      </c>
      <c r="M730" s="15">
        <v>1</v>
      </c>
      <c r="O730" s="1">
        <f>DAY(Tabla14[[#This Row],[Fecha de rev]])</f>
        <v>0</v>
      </c>
      <c r="P730" s="1">
        <f>MONTH(Tabla14[[#This Row],[Fecha de rev]])</f>
        <v>1</v>
      </c>
      <c r="Q730" s="1">
        <f>YEAR(Tabla14[[#This Row],[Fecha de rev]])</f>
        <v>1900</v>
      </c>
    </row>
    <row r="731" spans="1:31"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4"/>
        <v>Ver en Google Maps</v>
      </c>
      <c r="M731" s="15">
        <v>2</v>
      </c>
      <c r="O731" s="1">
        <f>DAY(Tabla14[[#This Row],[Fecha de rev]])</f>
        <v>0</v>
      </c>
      <c r="P731" s="1">
        <f>MONTH(Tabla14[[#This Row],[Fecha de rev]])</f>
        <v>1</v>
      </c>
      <c r="Q731" s="1">
        <f>YEAR(Tabla14[[#This Row],[Fecha de rev]])</f>
        <v>1900</v>
      </c>
    </row>
    <row r="732" spans="1:31"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4"/>
        <v>Ver en Google Maps</v>
      </c>
      <c r="M732" s="15">
        <v>1</v>
      </c>
      <c r="O732" s="1">
        <f>DAY(Tabla14[[#This Row],[Fecha de rev]])</f>
        <v>0</v>
      </c>
      <c r="P732" s="1">
        <f>MONTH(Tabla14[[#This Row],[Fecha de rev]])</f>
        <v>1</v>
      </c>
      <c r="Q732" s="1">
        <f>YEAR(Tabla14[[#This Row],[Fecha de rev]])</f>
        <v>1900</v>
      </c>
    </row>
    <row r="733" spans="1:31"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4"/>
        <v>Ver en Google Maps</v>
      </c>
      <c r="M733" s="15">
        <v>2</v>
      </c>
      <c r="O733" s="1">
        <f>DAY(Tabla14[[#This Row],[Fecha de rev]])</f>
        <v>0</v>
      </c>
      <c r="P733" s="1">
        <f>MONTH(Tabla14[[#This Row],[Fecha de rev]])</f>
        <v>1</v>
      </c>
      <c r="Q733" s="1">
        <f>YEAR(Tabla14[[#This Row],[Fecha de rev]])</f>
        <v>1900</v>
      </c>
    </row>
    <row r="734" spans="1:31"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4"/>
        <v>Ver en Google Maps</v>
      </c>
      <c r="M734" s="15">
        <v>2</v>
      </c>
      <c r="O734" s="1">
        <f>DAY(Tabla14[[#This Row],[Fecha de rev]])</f>
        <v>0</v>
      </c>
      <c r="P734" s="1">
        <f>MONTH(Tabla14[[#This Row],[Fecha de rev]])</f>
        <v>1</v>
      </c>
      <c r="Q734" s="1">
        <f>YEAR(Tabla14[[#This Row],[Fecha de rev]])</f>
        <v>1900</v>
      </c>
    </row>
    <row r="735" spans="1:31"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4"/>
        <v>Ver en Google Maps</v>
      </c>
      <c r="M735" s="15">
        <v>2</v>
      </c>
      <c r="O735" s="1">
        <f>DAY(Tabla14[[#This Row],[Fecha de rev]])</f>
        <v>0</v>
      </c>
      <c r="P735" s="1">
        <f>MONTH(Tabla14[[#This Row],[Fecha de rev]])</f>
        <v>1</v>
      </c>
      <c r="Q735" s="1">
        <f>YEAR(Tabla14[[#This Row],[Fecha de rev]])</f>
        <v>1900</v>
      </c>
    </row>
    <row r="736" spans="1:31"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4"/>
        <v>Ver en Google Maps</v>
      </c>
      <c r="M736" s="15">
        <v>2</v>
      </c>
      <c r="O736" s="1">
        <f>DAY(Tabla14[[#This Row],[Fecha de rev]])</f>
        <v>0</v>
      </c>
      <c r="P736" s="1">
        <f>MONTH(Tabla14[[#This Row],[Fecha de rev]])</f>
        <v>1</v>
      </c>
      <c r="Q736" s="1">
        <f>YEAR(Tabla14[[#This Row],[Fecha de rev]])</f>
        <v>1900</v>
      </c>
    </row>
    <row r="737" spans="1:31"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4"/>
        <v>Ver en Google Maps</v>
      </c>
      <c r="M737" s="15">
        <v>1</v>
      </c>
      <c r="O737" s="1">
        <f>DAY(Tabla14[[#This Row],[Fecha de rev]])</f>
        <v>0</v>
      </c>
      <c r="P737" s="1">
        <f>MONTH(Tabla14[[#This Row],[Fecha de rev]])</f>
        <v>1</v>
      </c>
      <c r="Q737" s="1">
        <f>YEAR(Tabla14[[#This Row],[Fecha de rev]])</f>
        <v>1900</v>
      </c>
    </row>
    <row r="738" spans="1:31"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4"/>
        <v>Ver en Google Maps</v>
      </c>
      <c r="M738" s="15">
        <v>1</v>
      </c>
      <c r="N738" s="7">
        <v>45941</v>
      </c>
      <c r="O738" s="1">
        <f>DAY(Tabla14[[#This Row],[Fecha de rev]])</f>
        <v>11</v>
      </c>
      <c r="P738" s="1">
        <f>MONTH(Tabla14[[#This Row],[Fecha de rev]])</f>
        <v>10</v>
      </c>
      <c r="Q738" s="1">
        <f>YEAR(Tabla14[[#This Row],[Fecha de rev]])</f>
        <v>2025</v>
      </c>
      <c r="R738" s="1">
        <v>1</v>
      </c>
      <c r="S738" s="1" t="s">
        <v>934</v>
      </c>
      <c r="T738" s="1" t="s">
        <v>934</v>
      </c>
      <c r="U738" s="1" t="s">
        <v>934</v>
      </c>
      <c r="V738" s="1" t="s">
        <v>934</v>
      </c>
      <c r="W738" s="1" t="s">
        <v>934</v>
      </c>
      <c r="X738" s="1" t="s">
        <v>934</v>
      </c>
      <c r="Y738" s="1" t="s">
        <v>934</v>
      </c>
      <c r="Z738" s="1" t="s">
        <v>934</v>
      </c>
      <c r="AA738" s="1">
        <v>0</v>
      </c>
      <c r="AB738" s="1">
        <v>0</v>
      </c>
      <c r="AC738" s="2" t="s">
        <v>3067</v>
      </c>
      <c r="AD738" s="2" t="s">
        <v>2437</v>
      </c>
      <c r="AE738" s="1">
        <f t="shared" si="23"/>
        <v>0</v>
      </c>
    </row>
    <row r="739" spans="1:31"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4"/>
        <v>Ver en Google Maps</v>
      </c>
      <c r="M739" s="15">
        <v>1</v>
      </c>
      <c r="O739" s="1">
        <f>DAY(Tabla14[[#This Row],[Fecha de rev]])</f>
        <v>0</v>
      </c>
      <c r="P739" s="1">
        <f>MONTH(Tabla14[[#This Row],[Fecha de rev]])</f>
        <v>1</v>
      </c>
      <c r="Q739" s="1">
        <f>YEAR(Tabla14[[#This Row],[Fecha de rev]])</f>
        <v>1900</v>
      </c>
    </row>
    <row r="740" spans="1:31"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4"/>
        <v>Ver en Google Maps</v>
      </c>
      <c r="M740" s="15">
        <v>1</v>
      </c>
      <c r="O740" s="1">
        <f>DAY(Tabla14[[#This Row],[Fecha de rev]])</f>
        <v>0</v>
      </c>
      <c r="P740" s="1">
        <f>MONTH(Tabla14[[#This Row],[Fecha de rev]])</f>
        <v>1</v>
      </c>
      <c r="Q740" s="1">
        <f>YEAR(Tabla14[[#This Row],[Fecha de rev]])</f>
        <v>1900</v>
      </c>
    </row>
    <row r="741" spans="1:31"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4"/>
        <v>Ver en Google Maps</v>
      </c>
      <c r="M741" s="15">
        <v>1</v>
      </c>
      <c r="O741" s="1">
        <f>DAY(Tabla14[[#This Row],[Fecha de rev]])</f>
        <v>0</v>
      </c>
      <c r="P741" s="1">
        <f>MONTH(Tabla14[[#This Row],[Fecha de rev]])</f>
        <v>1</v>
      </c>
      <c r="Q741" s="1">
        <f>YEAR(Tabla14[[#This Row],[Fecha de rev]])</f>
        <v>1900</v>
      </c>
    </row>
    <row r="742" spans="1:31"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4"/>
        <v>Ver en Google Maps</v>
      </c>
      <c r="M742" s="15">
        <v>1</v>
      </c>
      <c r="N742" s="7">
        <v>45942</v>
      </c>
      <c r="O742" s="1">
        <f>DAY(Tabla14[[#This Row],[Fecha de rev]])</f>
        <v>12</v>
      </c>
      <c r="P742" s="1">
        <f>MONTH(Tabla14[[#This Row],[Fecha de rev]])</f>
        <v>10</v>
      </c>
      <c r="Q742" s="1">
        <f>YEAR(Tabla14[[#This Row],[Fecha de rev]])</f>
        <v>2025</v>
      </c>
      <c r="R742" s="1">
        <v>1</v>
      </c>
      <c r="S742" s="1" t="s">
        <v>138</v>
      </c>
      <c r="T742" s="1" t="s">
        <v>138</v>
      </c>
      <c r="U742" s="1" t="s">
        <v>138</v>
      </c>
      <c r="V742" s="1" t="s">
        <v>138</v>
      </c>
      <c r="W742" s="1" t="s">
        <v>138</v>
      </c>
      <c r="X742" s="1" t="s">
        <v>138</v>
      </c>
      <c r="Y742" s="1" t="s">
        <v>138</v>
      </c>
      <c r="Z742" s="1" t="s">
        <v>138</v>
      </c>
      <c r="AA742" s="1">
        <v>36.799999999999997</v>
      </c>
      <c r="AB742" s="1">
        <v>1.78</v>
      </c>
      <c r="AC742" s="2" t="s">
        <v>968</v>
      </c>
      <c r="AD742" s="2" t="s">
        <v>2437</v>
      </c>
      <c r="AE742" s="1">
        <f t="shared" si="23"/>
        <v>8</v>
      </c>
    </row>
    <row r="743" spans="1:31"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4"/>
        <v>Ver en Google Maps</v>
      </c>
      <c r="M743" s="15">
        <v>1</v>
      </c>
      <c r="O743" s="1">
        <f>DAY(Tabla14[[#This Row],[Fecha de rev]])</f>
        <v>0</v>
      </c>
      <c r="P743" s="1">
        <f>MONTH(Tabla14[[#This Row],[Fecha de rev]])</f>
        <v>1</v>
      </c>
      <c r="Q743" s="1">
        <f>YEAR(Tabla14[[#This Row],[Fecha de rev]])</f>
        <v>1900</v>
      </c>
    </row>
    <row r="744" spans="1:31"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4"/>
        <v>Ver en Google Maps</v>
      </c>
      <c r="M744" s="15">
        <v>1</v>
      </c>
      <c r="O744" s="1">
        <f>DAY(Tabla14[[#This Row],[Fecha de rev]])</f>
        <v>0</v>
      </c>
      <c r="P744" s="1">
        <f>MONTH(Tabla14[[#This Row],[Fecha de rev]])</f>
        <v>1</v>
      </c>
      <c r="Q744" s="1">
        <f>YEAR(Tabla14[[#This Row],[Fecha de rev]])</f>
        <v>1900</v>
      </c>
    </row>
    <row r="745" spans="1:31"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4"/>
        <v>Ver en Google Maps</v>
      </c>
      <c r="M745" s="15">
        <v>1</v>
      </c>
      <c r="O745" s="1">
        <f>DAY(Tabla14[[#This Row],[Fecha de rev]])</f>
        <v>0</v>
      </c>
      <c r="P745" s="1">
        <f>MONTH(Tabla14[[#This Row],[Fecha de rev]])</f>
        <v>1</v>
      </c>
      <c r="Q745" s="1">
        <f>YEAR(Tabla14[[#This Row],[Fecha de rev]])</f>
        <v>1900</v>
      </c>
    </row>
    <row r="746" spans="1:31"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4"/>
        <v>Ver en Google Maps</v>
      </c>
      <c r="M746" s="15">
        <v>1</v>
      </c>
      <c r="O746" s="1">
        <f>DAY(Tabla14[[#This Row],[Fecha de rev]])</f>
        <v>0</v>
      </c>
      <c r="P746" s="1">
        <f>MONTH(Tabla14[[#This Row],[Fecha de rev]])</f>
        <v>1</v>
      </c>
      <c r="Q746" s="1">
        <f>YEAR(Tabla14[[#This Row],[Fecha de rev]])</f>
        <v>1900</v>
      </c>
    </row>
    <row r="747" spans="1:31"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4"/>
        <v>Ver en Google Maps</v>
      </c>
      <c r="M747" s="15">
        <v>1</v>
      </c>
      <c r="N747" s="7">
        <v>45942</v>
      </c>
      <c r="O747" s="1">
        <f>DAY(Tabla14[[#This Row],[Fecha de rev]])</f>
        <v>12</v>
      </c>
      <c r="P747" s="1">
        <f>MONTH(Tabla14[[#This Row],[Fecha de rev]])</f>
        <v>10</v>
      </c>
      <c r="Q747" s="1">
        <f>YEAR(Tabla14[[#This Row],[Fecha de rev]])</f>
        <v>2025</v>
      </c>
      <c r="R747" s="1">
        <v>1</v>
      </c>
      <c r="S747" s="1" t="s">
        <v>138</v>
      </c>
      <c r="T747" s="1" t="s">
        <v>138</v>
      </c>
      <c r="U747" s="1" t="s">
        <v>138</v>
      </c>
      <c r="V747" s="1" t="s">
        <v>138</v>
      </c>
      <c r="W747" s="1" t="s">
        <v>138</v>
      </c>
      <c r="X747" s="1" t="s">
        <v>138</v>
      </c>
      <c r="Y747" s="1" t="s">
        <v>138</v>
      </c>
      <c r="Z747" s="1" t="s">
        <v>138</v>
      </c>
      <c r="AA747" s="1">
        <v>129</v>
      </c>
      <c r="AB747" s="1">
        <v>140</v>
      </c>
      <c r="AC747" s="2" t="s">
        <v>968</v>
      </c>
      <c r="AD747" s="2" t="s">
        <v>2437</v>
      </c>
      <c r="AE747" s="1">
        <f t="shared" si="23"/>
        <v>8</v>
      </c>
    </row>
    <row r="748" spans="1:31"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4"/>
        <v>Ver en Google Maps</v>
      </c>
      <c r="M748" s="15">
        <v>1</v>
      </c>
      <c r="O748" s="1">
        <f>DAY(Tabla14[[#This Row],[Fecha de rev]])</f>
        <v>0</v>
      </c>
      <c r="P748" s="1">
        <f>MONTH(Tabla14[[#This Row],[Fecha de rev]])</f>
        <v>1</v>
      </c>
      <c r="Q748" s="1">
        <f>YEAR(Tabla14[[#This Row],[Fecha de rev]])</f>
        <v>1900</v>
      </c>
    </row>
    <row r="749" spans="1:31"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4"/>
        <v>Ver en Google Maps</v>
      </c>
      <c r="M749" s="15">
        <v>1</v>
      </c>
      <c r="O749" s="1">
        <f>DAY(Tabla14[[#This Row],[Fecha de rev]])</f>
        <v>0</v>
      </c>
      <c r="P749" s="1">
        <f>MONTH(Tabla14[[#This Row],[Fecha de rev]])</f>
        <v>1</v>
      </c>
      <c r="Q749" s="1">
        <f>YEAR(Tabla14[[#This Row],[Fecha de rev]])</f>
        <v>1900</v>
      </c>
    </row>
    <row r="750" spans="1:31"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4"/>
        <v>Ver en Google Maps</v>
      </c>
      <c r="M750" s="15">
        <v>1</v>
      </c>
      <c r="O750" s="1">
        <f>DAY(Tabla14[[#This Row],[Fecha de rev]])</f>
        <v>0</v>
      </c>
      <c r="P750" s="1">
        <f>MONTH(Tabla14[[#This Row],[Fecha de rev]])</f>
        <v>1</v>
      </c>
      <c r="Q750" s="1">
        <f>YEAR(Tabla14[[#This Row],[Fecha de rev]])</f>
        <v>1900</v>
      </c>
    </row>
    <row r="751" spans="1:31"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4"/>
        <v>Ver en Google Maps</v>
      </c>
      <c r="M751" s="15">
        <v>1</v>
      </c>
      <c r="O751" s="1">
        <f>DAY(Tabla14[[#This Row],[Fecha de rev]])</f>
        <v>0</v>
      </c>
      <c r="P751" s="1">
        <f>MONTH(Tabla14[[#This Row],[Fecha de rev]])</f>
        <v>1</v>
      </c>
      <c r="Q751" s="1">
        <f>YEAR(Tabla14[[#This Row],[Fecha de rev]])</f>
        <v>1900</v>
      </c>
    </row>
    <row r="752" spans="1:31"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4"/>
        <v>Ver en Google Maps</v>
      </c>
      <c r="M752" s="15">
        <v>1</v>
      </c>
      <c r="O752" s="1">
        <f>DAY(Tabla14[[#This Row],[Fecha de rev]])</f>
        <v>0</v>
      </c>
      <c r="P752" s="1">
        <f>MONTH(Tabla14[[#This Row],[Fecha de rev]])</f>
        <v>1</v>
      </c>
      <c r="Q752" s="1">
        <f>YEAR(Tabla14[[#This Row],[Fecha de rev]])</f>
        <v>1900</v>
      </c>
    </row>
    <row r="753" spans="1:31"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4"/>
        <v>Ver en Google Maps</v>
      </c>
      <c r="M753" s="15">
        <v>1</v>
      </c>
      <c r="O753" s="1">
        <f>DAY(Tabla14[[#This Row],[Fecha de rev]])</f>
        <v>0</v>
      </c>
      <c r="P753" s="1">
        <f>MONTH(Tabla14[[#This Row],[Fecha de rev]])</f>
        <v>1</v>
      </c>
      <c r="Q753" s="1">
        <f>YEAR(Tabla14[[#This Row],[Fecha de rev]])</f>
        <v>1900</v>
      </c>
    </row>
    <row r="754" spans="1:31"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4"/>
        <v>Ver en Google Maps</v>
      </c>
      <c r="M754" s="15">
        <v>1</v>
      </c>
      <c r="O754" s="1">
        <f>DAY(Tabla14[[#This Row],[Fecha de rev]])</f>
        <v>0</v>
      </c>
      <c r="P754" s="1">
        <f>MONTH(Tabla14[[#This Row],[Fecha de rev]])</f>
        <v>1</v>
      </c>
      <c r="Q754" s="1">
        <f>YEAR(Tabla14[[#This Row],[Fecha de rev]])</f>
        <v>1900</v>
      </c>
    </row>
    <row r="755" spans="1:31"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4"/>
        <v>Ver en Google Maps</v>
      </c>
      <c r="M755" s="15">
        <v>1</v>
      </c>
      <c r="O755" s="1">
        <f>DAY(Tabla14[[#This Row],[Fecha de rev]])</f>
        <v>0</v>
      </c>
      <c r="P755" s="1">
        <f>MONTH(Tabla14[[#This Row],[Fecha de rev]])</f>
        <v>1</v>
      </c>
      <c r="Q755" s="1">
        <f>YEAR(Tabla14[[#This Row],[Fecha de rev]])</f>
        <v>1900</v>
      </c>
    </row>
    <row r="756" spans="1:31"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4"/>
        <v>Ver en Google Maps</v>
      </c>
      <c r="M756" s="15">
        <v>1</v>
      </c>
      <c r="O756" s="1">
        <f>DAY(Tabla14[[#This Row],[Fecha de rev]])</f>
        <v>0</v>
      </c>
      <c r="P756" s="1">
        <f>MONTH(Tabla14[[#This Row],[Fecha de rev]])</f>
        <v>1</v>
      </c>
      <c r="Q756" s="1">
        <f>YEAR(Tabla14[[#This Row],[Fecha de rev]])</f>
        <v>1900</v>
      </c>
    </row>
    <row r="757" spans="1:31"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4"/>
        <v>Ver en Google Maps</v>
      </c>
      <c r="M757" s="15">
        <v>1</v>
      </c>
      <c r="O757" s="1">
        <f>DAY(Tabla14[[#This Row],[Fecha de rev]])</f>
        <v>0</v>
      </c>
      <c r="P757" s="1">
        <f>MONTH(Tabla14[[#This Row],[Fecha de rev]])</f>
        <v>1</v>
      </c>
      <c r="Q757" s="1">
        <f>YEAR(Tabla14[[#This Row],[Fecha de rev]])</f>
        <v>1900</v>
      </c>
    </row>
    <row r="758" spans="1:31"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4"/>
        <v>Ver en Google Maps</v>
      </c>
      <c r="M758" s="15">
        <v>1</v>
      </c>
      <c r="O758" s="1">
        <f>DAY(Tabla14[[#This Row],[Fecha de rev]])</f>
        <v>0</v>
      </c>
      <c r="P758" s="1">
        <f>MONTH(Tabla14[[#This Row],[Fecha de rev]])</f>
        <v>1</v>
      </c>
      <c r="Q758" s="1">
        <f>YEAR(Tabla14[[#This Row],[Fecha de rev]])</f>
        <v>1900</v>
      </c>
    </row>
    <row r="759" spans="1:31"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4"/>
        <v>Ver en Google Maps</v>
      </c>
      <c r="M759" s="15">
        <v>1</v>
      </c>
      <c r="O759" s="1">
        <f>DAY(Tabla14[[#This Row],[Fecha de rev]])</f>
        <v>0</v>
      </c>
      <c r="P759" s="1">
        <f>MONTH(Tabla14[[#This Row],[Fecha de rev]])</f>
        <v>1</v>
      </c>
      <c r="Q759" s="1">
        <f>YEAR(Tabla14[[#This Row],[Fecha de rev]])</f>
        <v>1900</v>
      </c>
    </row>
    <row r="760" spans="1:31"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4"/>
        <v>Ver en Google Maps</v>
      </c>
      <c r="M760" s="15">
        <v>1</v>
      </c>
      <c r="O760" s="1">
        <f>DAY(Tabla14[[#This Row],[Fecha de rev]])</f>
        <v>0</v>
      </c>
      <c r="P760" s="1">
        <f>MONTH(Tabla14[[#This Row],[Fecha de rev]])</f>
        <v>1</v>
      </c>
      <c r="Q760" s="1">
        <f>YEAR(Tabla14[[#This Row],[Fecha de rev]])</f>
        <v>1900</v>
      </c>
    </row>
    <row r="761" spans="1:31"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4"/>
        <v>Ver en Google Maps</v>
      </c>
      <c r="M761" s="15">
        <v>1</v>
      </c>
      <c r="N761" s="7">
        <v>45942</v>
      </c>
      <c r="O761" s="1">
        <f>DAY(Tabla14[[#This Row],[Fecha de rev]])</f>
        <v>12</v>
      </c>
      <c r="P761" s="1">
        <f>MONTH(Tabla14[[#This Row],[Fecha de rev]])</f>
        <v>10</v>
      </c>
      <c r="Q761" s="1">
        <f>YEAR(Tabla14[[#This Row],[Fecha de rev]])</f>
        <v>2025</v>
      </c>
      <c r="R761" s="1">
        <v>1</v>
      </c>
      <c r="S761" s="1" t="s">
        <v>138</v>
      </c>
      <c r="T761" s="1" t="s">
        <v>138</v>
      </c>
      <c r="U761" s="1" t="s">
        <v>138</v>
      </c>
      <c r="V761" s="1" t="s">
        <v>138</v>
      </c>
      <c r="W761" s="1" t="s">
        <v>138</v>
      </c>
      <c r="X761" s="1" t="s">
        <v>138</v>
      </c>
      <c r="Y761" s="1" t="s">
        <v>138</v>
      </c>
      <c r="Z761" s="1" t="s">
        <v>138</v>
      </c>
      <c r="AA761" s="1">
        <v>83.5</v>
      </c>
      <c r="AB761" s="1">
        <v>41.2</v>
      </c>
      <c r="AC761" s="2" t="s">
        <v>968</v>
      </c>
      <c r="AD761" s="2" t="s">
        <v>2437</v>
      </c>
      <c r="AE761" s="1">
        <f t="shared" si="23"/>
        <v>8</v>
      </c>
    </row>
    <row r="762" spans="1:31"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4"/>
        <v>Ver en Google Maps</v>
      </c>
      <c r="M762" s="15">
        <v>1</v>
      </c>
      <c r="N762" s="7">
        <v>45942</v>
      </c>
      <c r="O762" s="1">
        <f>DAY(Tabla14[[#This Row],[Fecha de rev]])</f>
        <v>12</v>
      </c>
      <c r="P762" s="1">
        <f>MONTH(Tabla14[[#This Row],[Fecha de rev]])</f>
        <v>10</v>
      </c>
      <c r="Q762" s="1">
        <f>YEAR(Tabla14[[#This Row],[Fecha de rev]])</f>
        <v>2025</v>
      </c>
      <c r="R762" s="1">
        <v>1</v>
      </c>
      <c r="S762" s="1" t="s">
        <v>138</v>
      </c>
      <c r="T762" s="1" t="s">
        <v>138</v>
      </c>
      <c r="U762" s="1" t="s">
        <v>138</v>
      </c>
      <c r="V762" s="1" t="s">
        <v>138</v>
      </c>
      <c r="W762" s="1" t="s">
        <v>138</v>
      </c>
      <c r="X762" s="1" t="s">
        <v>138</v>
      </c>
      <c r="Y762" s="1" t="s">
        <v>138</v>
      </c>
      <c r="Z762" s="1" t="s">
        <v>138</v>
      </c>
      <c r="AA762" s="1">
        <v>60.3</v>
      </c>
      <c r="AB762" s="1">
        <v>64</v>
      </c>
      <c r="AC762" s="2" t="s">
        <v>968</v>
      </c>
      <c r="AD762" s="2" t="s">
        <v>2437</v>
      </c>
      <c r="AE762" s="1">
        <f t="shared" si="23"/>
        <v>8</v>
      </c>
    </row>
    <row r="763" spans="1:31"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4"/>
        <v>Ver en Google Maps</v>
      </c>
      <c r="M763" s="15">
        <v>1</v>
      </c>
      <c r="O763" s="1">
        <f>DAY(Tabla14[[#This Row],[Fecha de rev]])</f>
        <v>0</v>
      </c>
      <c r="P763" s="1">
        <f>MONTH(Tabla14[[#This Row],[Fecha de rev]])</f>
        <v>1</v>
      </c>
      <c r="Q763" s="1">
        <f>YEAR(Tabla14[[#This Row],[Fecha de rev]])</f>
        <v>1900</v>
      </c>
    </row>
    <row r="764" spans="1:31"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4"/>
        <v>Ver en Google Maps</v>
      </c>
      <c r="M764" s="15">
        <v>2</v>
      </c>
      <c r="O764" s="1">
        <f>DAY(Tabla14[[#This Row],[Fecha de rev]])</f>
        <v>0</v>
      </c>
      <c r="P764" s="1">
        <f>MONTH(Tabla14[[#This Row],[Fecha de rev]])</f>
        <v>1</v>
      </c>
      <c r="Q764" s="1">
        <f>YEAR(Tabla14[[#This Row],[Fecha de rev]])</f>
        <v>1900</v>
      </c>
    </row>
    <row r="765" spans="1:31"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4"/>
        <v>Ver en Google Maps</v>
      </c>
      <c r="M765" s="15">
        <v>1</v>
      </c>
      <c r="O765" s="1">
        <f>DAY(Tabla14[[#This Row],[Fecha de rev]])</f>
        <v>0</v>
      </c>
      <c r="P765" s="1">
        <f>MONTH(Tabla14[[#This Row],[Fecha de rev]])</f>
        <v>1</v>
      </c>
      <c r="Q765" s="1">
        <f>YEAR(Tabla14[[#This Row],[Fecha de rev]])</f>
        <v>1900</v>
      </c>
    </row>
    <row r="766" spans="1:31"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4"/>
        <v>Ver en Google Maps</v>
      </c>
      <c r="M766" s="15">
        <v>1</v>
      </c>
      <c r="N766" s="7">
        <v>45942</v>
      </c>
      <c r="O766" s="1">
        <f>DAY(Tabla14[[#This Row],[Fecha de rev]])</f>
        <v>12</v>
      </c>
      <c r="P766" s="1">
        <f>MONTH(Tabla14[[#This Row],[Fecha de rev]])</f>
        <v>10</v>
      </c>
      <c r="Q766" s="1">
        <f>YEAR(Tabla14[[#This Row],[Fecha de rev]])</f>
        <v>2025</v>
      </c>
      <c r="R766" s="1">
        <v>1</v>
      </c>
      <c r="S766" s="1" t="s">
        <v>138</v>
      </c>
      <c r="T766" s="1" t="s">
        <v>138</v>
      </c>
      <c r="U766" s="1" t="s">
        <v>138</v>
      </c>
      <c r="V766" s="1" t="s">
        <v>138</v>
      </c>
      <c r="W766" s="1" t="s">
        <v>138</v>
      </c>
      <c r="X766" s="1" t="s">
        <v>138</v>
      </c>
      <c r="Y766" s="1" t="s">
        <v>934</v>
      </c>
      <c r="Z766" s="1" t="s">
        <v>934</v>
      </c>
      <c r="AA766" s="1">
        <v>0</v>
      </c>
      <c r="AB766" s="1">
        <v>0</v>
      </c>
      <c r="AC766" s="2" t="s">
        <v>2445</v>
      </c>
      <c r="AD766" s="2" t="s">
        <v>2437</v>
      </c>
      <c r="AE766" s="1">
        <f t="shared" si="23"/>
        <v>6</v>
      </c>
    </row>
    <row r="767" spans="1:31"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4"/>
        <v>Ver en Google Maps</v>
      </c>
      <c r="M767" s="15">
        <v>1</v>
      </c>
      <c r="O767" s="1">
        <f>DAY(Tabla14[[#This Row],[Fecha de rev]])</f>
        <v>0</v>
      </c>
      <c r="P767" s="1">
        <f>MONTH(Tabla14[[#This Row],[Fecha de rev]])</f>
        <v>1</v>
      </c>
      <c r="Q767" s="1">
        <f>YEAR(Tabla14[[#This Row],[Fecha de rev]])</f>
        <v>1900</v>
      </c>
    </row>
    <row r="768" spans="1:31"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4"/>
        <v>Ver en Google Maps</v>
      </c>
      <c r="M768" s="15">
        <v>1</v>
      </c>
      <c r="O768" s="1">
        <f>DAY(Tabla14[[#This Row],[Fecha de rev]])</f>
        <v>0</v>
      </c>
      <c r="P768" s="1">
        <f>MONTH(Tabla14[[#This Row],[Fecha de rev]])</f>
        <v>1</v>
      </c>
      <c r="Q768" s="1">
        <f>YEAR(Tabla14[[#This Row],[Fecha de rev]])</f>
        <v>1900</v>
      </c>
    </row>
    <row r="769" spans="1:17"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4"/>
        <v>Ver en Google Maps</v>
      </c>
      <c r="M769" s="15">
        <v>1</v>
      </c>
      <c r="O769" s="1">
        <f>DAY(Tabla14[[#This Row],[Fecha de rev]])</f>
        <v>0</v>
      </c>
      <c r="P769" s="1">
        <f>MONTH(Tabla14[[#This Row],[Fecha de rev]])</f>
        <v>1</v>
      </c>
      <c r="Q769" s="1">
        <f>YEAR(Tabla14[[#This Row],[Fecha de rev]])</f>
        <v>1900</v>
      </c>
    </row>
    <row r="770" spans="1:17"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4"/>
        <v>Ver en Google Maps</v>
      </c>
      <c r="M770" s="15">
        <v>1</v>
      </c>
      <c r="O770" s="1">
        <f>DAY(Tabla14[[#This Row],[Fecha de rev]])</f>
        <v>0</v>
      </c>
      <c r="P770" s="1">
        <f>MONTH(Tabla14[[#This Row],[Fecha de rev]])</f>
        <v>1</v>
      </c>
      <c r="Q770" s="1">
        <f>YEAR(Tabla14[[#This Row],[Fecha de rev]])</f>
        <v>1900</v>
      </c>
    </row>
    <row r="771" spans="1:17"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4"/>
        <v>Ver en Google Maps</v>
      </c>
      <c r="M771" s="15">
        <v>2</v>
      </c>
      <c r="O771" s="1">
        <f>DAY(Tabla14[[#This Row],[Fecha de rev]])</f>
        <v>0</v>
      </c>
      <c r="P771" s="1">
        <f>MONTH(Tabla14[[#This Row],[Fecha de rev]])</f>
        <v>1</v>
      </c>
      <c r="Q771" s="1">
        <f>YEAR(Tabla14[[#This Row],[Fecha de rev]])</f>
        <v>1900</v>
      </c>
    </row>
    <row r="772" spans="1:17"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4"/>
        <v>Ver en Google Maps</v>
      </c>
      <c r="M772" s="15">
        <v>2</v>
      </c>
      <c r="O772" s="1">
        <f>DAY(Tabla14[[#This Row],[Fecha de rev]])</f>
        <v>0</v>
      </c>
      <c r="P772" s="1">
        <f>MONTH(Tabla14[[#This Row],[Fecha de rev]])</f>
        <v>1</v>
      </c>
      <c r="Q772" s="1">
        <f>YEAR(Tabla14[[#This Row],[Fecha de rev]])</f>
        <v>1900</v>
      </c>
    </row>
    <row r="773" spans="1:17"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4"/>
        <v>Ver en Google Maps</v>
      </c>
      <c r="M773" s="15">
        <v>1</v>
      </c>
      <c r="O773" s="1">
        <f>DAY(Tabla14[[#This Row],[Fecha de rev]])</f>
        <v>0</v>
      </c>
      <c r="P773" s="1">
        <f>MONTH(Tabla14[[#This Row],[Fecha de rev]])</f>
        <v>1</v>
      </c>
      <c r="Q773" s="1">
        <f>YEAR(Tabla14[[#This Row],[Fecha de rev]])</f>
        <v>1900</v>
      </c>
    </row>
    <row r="774" spans="1:17"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4"/>
        <v>Ver en Google Maps</v>
      </c>
      <c r="M774" s="15">
        <v>1</v>
      </c>
      <c r="O774" s="1">
        <f>DAY(Tabla14[[#This Row],[Fecha de rev]])</f>
        <v>0</v>
      </c>
      <c r="P774" s="1">
        <f>MONTH(Tabla14[[#This Row],[Fecha de rev]])</f>
        <v>1</v>
      </c>
      <c r="Q774" s="1">
        <f>YEAR(Tabla14[[#This Row],[Fecha de rev]])</f>
        <v>1900</v>
      </c>
    </row>
    <row r="775" spans="1:17"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4"/>
        <v>Ver en Google Maps</v>
      </c>
      <c r="M775" s="15">
        <v>2</v>
      </c>
      <c r="O775" s="1">
        <f>DAY(Tabla14[[#This Row],[Fecha de rev]])</f>
        <v>0</v>
      </c>
      <c r="P775" s="1">
        <f>MONTH(Tabla14[[#This Row],[Fecha de rev]])</f>
        <v>1</v>
      </c>
      <c r="Q775" s="1">
        <f>YEAR(Tabla14[[#This Row],[Fecha de rev]])</f>
        <v>1900</v>
      </c>
    </row>
    <row r="776" spans="1:17"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4"/>
        <v>Ver en Google Maps</v>
      </c>
      <c r="M776" s="15">
        <v>1</v>
      </c>
      <c r="O776" s="1">
        <f>DAY(Tabla14[[#This Row],[Fecha de rev]])</f>
        <v>0</v>
      </c>
      <c r="P776" s="1">
        <f>MONTH(Tabla14[[#This Row],[Fecha de rev]])</f>
        <v>1</v>
      </c>
      <c r="Q776" s="1">
        <f>YEAR(Tabla14[[#This Row],[Fecha de rev]])</f>
        <v>1900</v>
      </c>
    </row>
    <row r="777" spans="1:17"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4"/>
        <v>Ver en Google Maps</v>
      </c>
      <c r="M777" s="15">
        <v>1</v>
      </c>
      <c r="O777" s="1">
        <f>DAY(Tabla14[[#This Row],[Fecha de rev]])</f>
        <v>0</v>
      </c>
      <c r="P777" s="1">
        <f>MONTH(Tabla14[[#This Row],[Fecha de rev]])</f>
        <v>1</v>
      </c>
      <c r="Q777" s="1">
        <f>YEAR(Tabla14[[#This Row],[Fecha de rev]])</f>
        <v>1900</v>
      </c>
    </row>
    <row r="778" spans="1:17"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4"/>
        <v>Ver en Google Maps</v>
      </c>
      <c r="M778" s="15">
        <v>2</v>
      </c>
      <c r="O778" s="1">
        <f>DAY(Tabla14[[#This Row],[Fecha de rev]])</f>
        <v>0</v>
      </c>
      <c r="P778" s="1">
        <f>MONTH(Tabla14[[#This Row],[Fecha de rev]])</f>
        <v>1</v>
      </c>
      <c r="Q778" s="1">
        <f>YEAR(Tabla14[[#This Row],[Fecha de rev]])</f>
        <v>1900</v>
      </c>
    </row>
    <row r="779" spans="1:17"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4"/>
        <v>Ver en Google Maps</v>
      </c>
      <c r="M779" s="15">
        <v>1</v>
      </c>
      <c r="O779" s="1">
        <f>DAY(Tabla14[[#This Row],[Fecha de rev]])</f>
        <v>0</v>
      </c>
      <c r="P779" s="1">
        <f>MONTH(Tabla14[[#This Row],[Fecha de rev]])</f>
        <v>1</v>
      </c>
      <c r="Q779" s="1">
        <f>YEAR(Tabla14[[#This Row],[Fecha de rev]])</f>
        <v>1900</v>
      </c>
    </row>
    <row r="780" spans="1:17"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4"/>
        <v>Ver en Google Maps</v>
      </c>
      <c r="M780" s="15">
        <v>1</v>
      </c>
      <c r="O780" s="1">
        <f>DAY(Tabla14[[#This Row],[Fecha de rev]])</f>
        <v>0</v>
      </c>
      <c r="P780" s="1">
        <f>MONTH(Tabla14[[#This Row],[Fecha de rev]])</f>
        <v>1</v>
      </c>
      <c r="Q780" s="1">
        <f>YEAR(Tabla14[[#This Row],[Fecha de rev]])</f>
        <v>1900</v>
      </c>
    </row>
    <row r="781" spans="1:17"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4"/>
        <v>Ver en Google Maps</v>
      </c>
      <c r="M781" s="15">
        <v>1</v>
      </c>
      <c r="O781" s="1">
        <f>DAY(Tabla14[[#This Row],[Fecha de rev]])</f>
        <v>0</v>
      </c>
      <c r="P781" s="1">
        <f>MONTH(Tabla14[[#This Row],[Fecha de rev]])</f>
        <v>1</v>
      </c>
      <c r="Q781" s="1">
        <f>YEAR(Tabla14[[#This Row],[Fecha de rev]])</f>
        <v>1900</v>
      </c>
    </row>
    <row r="782" spans="1:17"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5">HYPERLINK("https://www.google.com/maps?q=" &amp; I782 &amp; "," &amp; J782, "Ver en Google Maps")</f>
        <v>Ver en Google Maps</v>
      </c>
      <c r="M782" s="15">
        <v>1</v>
      </c>
      <c r="O782" s="1">
        <f>DAY(Tabla14[[#This Row],[Fecha de rev]])</f>
        <v>0</v>
      </c>
      <c r="P782" s="1">
        <f>MONTH(Tabla14[[#This Row],[Fecha de rev]])</f>
        <v>1</v>
      </c>
      <c r="Q782" s="1">
        <f>YEAR(Tabla14[[#This Row],[Fecha de rev]])</f>
        <v>1900</v>
      </c>
    </row>
    <row r="783" spans="1:17"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5"/>
        <v>Ver en Google Maps</v>
      </c>
      <c r="M783" s="15">
        <v>1</v>
      </c>
      <c r="O783" s="1">
        <f>DAY(Tabla14[[#This Row],[Fecha de rev]])</f>
        <v>0</v>
      </c>
      <c r="P783" s="1">
        <f>MONTH(Tabla14[[#This Row],[Fecha de rev]])</f>
        <v>1</v>
      </c>
      <c r="Q783" s="1">
        <f>YEAR(Tabla14[[#This Row],[Fecha de rev]])</f>
        <v>1900</v>
      </c>
    </row>
    <row r="784" spans="1:17"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5"/>
        <v>Ver en Google Maps</v>
      </c>
      <c r="M784" s="15">
        <v>1</v>
      </c>
      <c r="O784" s="1">
        <f>DAY(Tabla14[[#This Row],[Fecha de rev]])</f>
        <v>0</v>
      </c>
      <c r="P784" s="1">
        <f>MONTH(Tabla14[[#This Row],[Fecha de rev]])</f>
        <v>1</v>
      </c>
      <c r="Q784" s="1">
        <f>YEAR(Tabla14[[#This Row],[Fecha de rev]])</f>
        <v>1900</v>
      </c>
    </row>
    <row r="785" spans="1:31"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5"/>
        <v>Ver en Google Maps</v>
      </c>
      <c r="M785" s="15">
        <v>2</v>
      </c>
      <c r="O785" s="1">
        <f>DAY(Tabla14[[#This Row],[Fecha de rev]])</f>
        <v>0</v>
      </c>
      <c r="P785" s="1">
        <f>MONTH(Tabla14[[#This Row],[Fecha de rev]])</f>
        <v>1</v>
      </c>
      <c r="Q785" s="1">
        <f>YEAR(Tabla14[[#This Row],[Fecha de rev]])</f>
        <v>1900</v>
      </c>
    </row>
    <row r="786" spans="1:31"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5"/>
        <v>Ver en Google Maps</v>
      </c>
      <c r="M786" s="15">
        <v>1</v>
      </c>
      <c r="O786" s="1">
        <f>DAY(Tabla14[[#This Row],[Fecha de rev]])</f>
        <v>0</v>
      </c>
      <c r="P786" s="1">
        <f>MONTH(Tabla14[[#This Row],[Fecha de rev]])</f>
        <v>1</v>
      </c>
      <c r="Q786" s="1">
        <f>YEAR(Tabla14[[#This Row],[Fecha de rev]])</f>
        <v>1900</v>
      </c>
    </row>
    <row r="787" spans="1:31"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5"/>
        <v>Ver en Google Maps</v>
      </c>
      <c r="M787" s="15">
        <v>1</v>
      </c>
      <c r="O787" s="1">
        <f>DAY(Tabla14[[#This Row],[Fecha de rev]])</f>
        <v>0</v>
      </c>
      <c r="P787" s="1">
        <f>MONTH(Tabla14[[#This Row],[Fecha de rev]])</f>
        <v>1</v>
      </c>
      <c r="Q787" s="1">
        <f>YEAR(Tabla14[[#This Row],[Fecha de rev]])</f>
        <v>1900</v>
      </c>
    </row>
    <row r="788" spans="1:31"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5"/>
        <v>Ver en Google Maps</v>
      </c>
      <c r="M788" s="15">
        <v>1</v>
      </c>
      <c r="O788" s="1">
        <f>DAY(Tabla14[[#This Row],[Fecha de rev]])</f>
        <v>0</v>
      </c>
      <c r="P788" s="1">
        <f>MONTH(Tabla14[[#This Row],[Fecha de rev]])</f>
        <v>1</v>
      </c>
      <c r="Q788" s="1">
        <f>YEAR(Tabla14[[#This Row],[Fecha de rev]])</f>
        <v>1900</v>
      </c>
    </row>
    <row r="789" spans="1:31"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5"/>
        <v>Ver en Google Maps</v>
      </c>
      <c r="M789" s="15">
        <v>1</v>
      </c>
      <c r="N789" s="7">
        <v>45942</v>
      </c>
      <c r="O789" s="1">
        <f>DAY(Tabla14[[#This Row],[Fecha de rev]])</f>
        <v>12</v>
      </c>
      <c r="P789" s="1">
        <f>MONTH(Tabla14[[#This Row],[Fecha de rev]])</f>
        <v>10</v>
      </c>
      <c r="Q789" s="1">
        <f>YEAR(Tabla14[[#This Row],[Fecha de rev]])</f>
        <v>2025</v>
      </c>
      <c r="R789" s="1">
        <v>1</v>
      </c>
      <c r="S789" s="1" t="s">
        <v>138</v>
      </c>
      <c r="T789" s="1" t="s">
        <v>138</v>
      </c>
      <c r="U789" s="1" t="s">
        <v>138</v>
      </c>
      <c r="V789" s="1" t="s">
        <v>138</v>
      </c>
      <c r="W789" s="1" t="s">
        <v>138</v>
      </c>
      <c r="X789" s="1" t="s">
        <v>138</v>
      </c>
      <c r="Y789" s="1" t="s">
        <v>138</v>
      </c>
      <c r="Z789" s="1" t="s">
        <v>138</v>
      </c>
      <c r="AA789" s="1">
        <v>35.6</v>
      </c>
      <c r="AB789" s="1">
        <v>17.100000000000001</v>
      </c>
      <c r="AC789" s="2" t="s">
        <v>968</v>
      </c>
      <c r="AD789" s="2" t="s">
        <v>2437</v>
      </c>
      <c r="AE789" s="1">
        <f t="shared" ref="AE789:AE818" si="26">COUNTIF(S789:Z789, "si")</f>
        <v>8</v>
      </c>
    </row>
    <row r="790" spans="1:31"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5"/>
        <v>Ver en Google Maps</v>
      </c>
      <c r="M790" s="15">
        <v>2</v>
      </c>
      <c r="N790" s="7">
        <v>45942</v>
      </c>
      <c r="O790" s="1">
        <f>DAY(Tabla14[[#This Row],[Fecha de rev]])</f>
        <v>12</v>
      </c>
      <c r="P790" s="1">
        <f>MONTH(Tabla14[[#This Row],[Fecha de rev]])</f>
        <v>10</v>
      </c>
      <c r="Q790" s="1">
        <f>YEAR(Tabla14[[#This Row],[Fecha de rev]])</f>
        <v>2025</v>
      </c>
      <c r="R790" s="1">
        <v>1</v>
      </c>
      <c r="S790" s="1" t="s">
        <v>138</v>
      </c>
      <c r="T790" s="1" t="s">
        <v>138</v>
      </c>
      <c r="U790" s="1" t="s">
        <v>138</v>
      </c>
      <c r="V790" s="1" t="s">
        <v>138</v>
      </c>
      <c r="W790" s="1" t="s">
        <v>138</v>
      </c>
      <c r="X790" s="1" t="s">
        <v>138</v>
      </c>
      <c r="Y790" s="1" t="s">
        <v>138</v>
      </c>
      <c r="Z790" s="1" t="s">
        <v>934</v>
      </c>
      <c r="AA790" s="1">
        <v>11.5</v>
      </c>
      <c r="AB790" s="1">
        <v>13.6</v>
      </c>
      <c r="AC790" s="2" t="s">
        <v>2447</v>
      </c>
      <c r="AD790" s="2" t="s">
        <v>2437</v>
      </c>
      <c r="AE790" s="1">
        <f t="shared" si="26"/>
        <v>7</v>
      </c>
    </row>
    <row r="791" spans="1:31"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5"/>
        <v>Ver en Google Maps</v>
      </c>
      <c r="M791" s="15">
        <v>2</v>
      </c>
      <c r="O791" s="1">
        <f>DAY(Tabla14[[#This Row],[Fecha de rev]])</f>
        <v>0</v>
      </c>
      <c r="P791" s="1">
        <f>MONTH(Tabla14[[#This Row],[Fecha de rev]])</f>
        <v>1</v>
      </c>
      <c r="Q791" s="1">
        <f>YEAR(Tabla14[[#This Row],[Fecha de rev]])</f>
        <v>1900</v>
      </c>
    </row>
    <row r="792" spans="1:31"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5"/>
        <v>Ver en Google Maps</v>
      </c>
      <c r="M792" s="15">
        <v>2</v>
      </c>
      <c r="O792" s="1">
        <f>DAY(Tabla14[[#This Row],[Fecha de rev]])</f>
        <v>0</v>
      </c>
      <c r="P792" s="1">
        <f>MONTH(Tabla14[[#This Row],[Fecha de rev]])</f>
        <v>1</v>
      </c>
      <c r="Q792" s="1">
        <f>YEAR(Tabla14[[#This Row],[Fecha de rev]])</f>
        <v>1900</v>
      </c>
    </row>
    <row r="793" spans="1:31"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5"/>
        <v>Ver en Google Maps</v>
      </c>
      <c r="M793" s="15">
        <v>1</v>
      </c>
      <c r="O793" s="1">
        <f>DAY(Tabla14[[#This Row],[Fecha de rev]])</f>
        <v>0</v>
      </c>
      <c r="P793" s="1">
        <f>MONTH(Tabla14[[#This Row],[Fecha de rev]])</f>
        <v>1</v>
      </c>
      <c r="Q793" s="1">
        <f>YEAR(Tabla14[[#This Row],[Fecha de rev]])</f>
        <v>1900</v>
      </c>
    </row>
    <row r="794" spans="1:31"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5"/>
        <v>Ver en Google Maps</v>
      </c>
      <c r="M794" s="15">
        <v>2</v>
      </c>
      <c r="N794" s="7">
        <v>45942</v>
      </c>
      <c r="O794" s="1">
        <f>DAY(Tabla14[[#This Row],[Fecha de rev]])</f>
        <v>12</v>
      </c>
      <c r="P794" s="1">
        <f>MONTH(Tabla14[[#This Row],[Fecha de rev]])</f>
        <v>10</v>
      </c>
      <c r="Q794" s="1">
        <f>YEAR(Tabla14[[#This Row],[Fecha de rev]])</f>
        <v>2025</v>
      </c>
      <c r="R794" s="1">
        <v>1</v>
      </c>
      <c r="S794" s="1" t="s">
        <v>138</v>
      </c>
      <c r="T794" s="1" t="s">
        <v>138</v>
      </c>
      <c r="U794" s="1" t="s">
        <v>138</v>
      </c>
      <c r="V794" s="1" t="s">
        <v>138</v>
      </c>
      <c r="W794" s="1" t="s">
        <v>138</v>
      </c>
      <c r="X794" s="1" t="s">
        <v>138</v>
      </c>
      <c r="Y794" s="1" t="s">
        <v>138</v>
      </c>
      <c r="Z794" s="1" t="s">
        <v>138</v>
      </c>
      <c r="AA794" s="1">
        <v>19.5</v>
      </c>
      <c r="AB794" s="1">
        <v>9.4</v>
      </c>
      <c r="AC794" s="2" t="s">
        <v>968</v>
      </c>
      <c r="AD794" s="2" t="s">
        <v>2437</v>
      </c>
      <c r="AE794" s="1">
        <f t="shared" si="26"/>
        <v>8</v>
      </c>
    </row>
    <row r="795" spans="1:31"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5"/>
        <v>Ver en Google Maps</v>
      </c>
      <c r="M795" s="15">
        <v>1</v>
      </c>
      <c r="O795" s="1">
        <f>DAY(Tabla14[[#This Row],[Fecha de rev]])</f>
        <v>0</v>
      </c>
      <c r="P795" s="1">
        <f>MONTH(Tabla14[[#This Row],[Fecha de rev]])</f>
        <v>1</v>
      </c>
      <c r="Q795" s="1">
        <f>YEAR(Tabla14[[#This Row],[Fecha de rev]])</f>
        <v>1900</v>
      </c>
    </row>
    <row r="796" spans="1:31"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5"/>
        <v>Ver en Google Maps</v>
      </c>
      <c r="M796" s="15">
        <v>1</v>
      </c>
      <c r="O796" s="1">
        <f>DAY(Tabla14[[#This Row],[Fecha de rev]])</f>
        <v>0</v>
      </c>
      <c r="P796" s="1">
        <f>MONTH(Tabla14[[#This Row],[Fecha de rev]])</f>
        <v>1</v>
      </c>
      <c r="Q796" s="1">
        <f>YEAR(Tabla14[[#This Row],[Fecha de rev]])</f>
        <v>1900</v>
      </c>
    </row>
    <row r="797" spans="1:31"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5"/>
        <v>Ver en Google Maps</v>
      </c>
      <c r="M797" s="15">
        <v>2</v>
      </c>
      <c r="N797" s="7">
        <v>45942</v>
      </c>
      <c r="O797" s="1">
        <f>DAY(Tabla14[[#This Row],[Fecha de rev]])</f>
        <v>12</v>
      </c>
      <c r="P797" s="1">
        <f>MONTH(Tabla14[[#This Row],[Fecha de rev]])</f>
        <v>10</v>
      </c>
      <c r="Q797" s="1">
        <f>YEAR(Tabla14[[#This Row],[Fecha de rev]])</f>
        <v>2025</v>
      </c>
      <c r="R797" s="1">
        <v>1</v>
      </c>
      <c r="S797" s="1" t="s">
        <v>138</v>
      </c>
      <c r="T797" s="1" t="s">
        <v>138</v>
      </c>
      <c r="U797" s="1" t="s">
        <v>138</v>
      </c>
      <c r="V797" s="1" t="s">
        <v>138</v>
      </c>
      <c r="W797" s="1" t="s">
        <v>138</v>
      </c>
      <c r="X797" s="1" t="s">
        <v>138</v>
      </c>
      <c r="Y797" s="1" t="s">
        <v>138</v>
      </c>
      <c r="Z797" s="1" t="s">
        <v>934</v>
      </c>
      <c r="AA797" s="1">
        <v>5.91</v>
      </c>
      <c r="AB797" s="1">
        <v>2.0299999999999998</v>
      </c>
      <c r="AC797" s="2" t="s">
        <v>2442</v>
      </c>
      <c r="AD797" s="2" t="s">
        <v>2437</v>
      </c>
      <c r="AE797" s="1">
        <f t="shared" si="26"/>
        <v>7</v>
      </c>
    </row>
    <row r="798" spans="1:31"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5"/>
        <v>Ver en Google Maps</v>
      </c>
      <c r="M798" s="15">
        <v>2</v>
      </c>
      <c r="N798" s="7">
        <v>45941</v>
      </c>
      <c r="O798" s="1">
        <f>DAY(Tabla14[[#This Row],[Fecha de rev]])</f>
        <v>11</v>
      </c>
      <c r="P798" s="1">
        <f>MONTH(Tabla14[[#This Row],[Fecha de rev]])</f>
        <v>10</v>
      </c>
      <c r="Q798" s="1">
        <f>YEAR(Tabla14[[#This Row],[Fecha de rev]])</f>
        <v>2025</v>
      </c>
      <c r="R798" s="1">
        <v>1</v>
      </c>
      <c r="S798" s="1" t="s">
        <v>138</v>
      </c>
      <c r="T798" s="1" t="s">
        <v>138</v>
      </c>
      <c r="U798" s="1" t="s">
        <v>138</v>
      </c>
      <c r="V798" s="1" t="s">
        <v>138</v>
      </c>
      <c r="W798" s="1" t="s">
        <v>138</v>
      </c>
      <c r="X798" s="1" t="s">
        <v>138</v>
      </c>
      <c r="Y798" s="1" t="s">
        <v>138</v>
      </c>
      <c r="Z798" s="1" t="s">
        <v>934</v>
      </c>
      <c r="AA798" s="1">
        <v>1.17</v>
      </c>
      <c r="AB798" s="1">
        <v>0.92</v>
      </c>
      <c r="AC798" s="2" t="s">
        <v>2442</v>
      </c>
      <c r="AD798" s="2" t="s">
        <v>2437</v>
      </c>
      <c r="AE798" s="1">
        <f t="shared" si="26"/>
        <v>7</v>
      </c>
    </row>
    <row r="799" spans="1:31"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5"/>
        <v>Ver en Google Maps</v>
      </c>
      <c r="M799" s="15">
        <v>1</v>
      </c>
      <c r="O799" s="1">
        <f>DAY(Tabla14[[#This Row],[Fecha de rev]])</f>
        <v>0</v>
      </c>
      <c r="P799" s="1">
        <f>MONTH(Tabla14[[#This Row],[Fecha de rev]])</f>
        <v>1</v>
      </c>
      <c r="Q799" s="1">
        <f>YEAR(Tabla14[[#This Row],[Fecha de rev]])</f>
        <v>1900</v>
      </c>
    </row>
    <row r="800" spans="1:31"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5"/>
        <v>Ver en Google Maps</v>
      </c>
      <c r="M800" s="15">
        <v>2</v>
      </c>
      <c r="O800" s="1">
        <f>DAY(Tabla14[[#This Row],[Fecha de rev]])</f>
        <v>0</v>
      </c>
      <c r="P800" s="1">
        <f>MONTH(Tabla14[[#This Row],[Fecha de rev]])</f>
        <v>1</v>
      </c>
      <c r="Q800" s="1">
        <f>YEAR(Tabla14[[#This Row],[Fecha de rev]])</f>
        <v>1900</v>
      </c>
    </row>
    <row r="801" spans="1:31"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5"/>
        <v>Ver en Google Maps</v>
      </c>
      <c r="M801" s="15">
        <v>2</v>
      </c>
      <c r="O801" s="1">
        <f>DAY(Tabla14[[#This Row],[Fecha de rev]])</f>
        <v>0</v>
      </c>
      <c r="P801" s="1">
        <f>MONTH(Tabla14[[#This Row],[Fecha de rev]])</f>
        <v>1</v>
      </c>
      <c r="Q801" s="1">
        <f>YEAR(Tabla14[[#This Row],[Fecha de rev]])</f>
        <v>1900</v>
      </c>
    </row>
    <row r="802" spans="1:31"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5"/>
        <v>Ver en Google Maps</v>
      </c>
      <c r="M802" s="15">
        <v>2</v>
      </c>
      <c r="O802" s="1">
        <f>DAY(Tabla14[[#This Row],[Fecha de rev]])</f>
        <v>0</v>
      </c>
      <c r="P802" s="1">
        <f>MONTH(Tabla14[[#This Row],[Fecha de rev]])</f>
        <v>1</v>
      </c>
      <c r="Q802" s="1">
        <f>YEAR(Tabla14[[#This Row],[Fecha de rev]])</f>
        <v>1900</v>
      </c>
    </row>
    <row r="803" spans="1:31"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5"/>
        <v>Ver en Google Maps</v>
      </c>
      <c r="M803" s="15">
        <v>2</v>
      </c>
      <c r="O803" s="1">
        <f>DAY(Tabla14[[#This Row],[Fecha de rev]])</f>
        <v>0</v>
      </c>
      <c r="P803" s="1">
        <f>MONTH(Tabla14[[#This Row],[Fecha de rev]])</f>
        <v>1</v>
      </c>
      <c r="Q803" s="1">
        <f>YEAR(Tabla14[[#This Row],[Fecha de rev]])</f>
        <v>1900</v>
      </c>
    </row>
    <row r="804" spans="1:31"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5"/>
        <v>Ver en Google Maps</v>
      </c>
      <c r="M804" s="15">
        <v>2</v>
      </c>
      <c r="N804" s="7">
        <v>45941</v>
      </c>
      <c r="O804" s="1">
        <f>DAY(Tabla14[[#This Row],[Fecha de rev]])</f>
        <v>11</v>
      </c>
      <c r="P804" s="1">
        <f>MONTH(Tabla14[[#This Row],[Fecha de rev]])</f>
        <v>10</v>
      </c>
      <c r="Q804" s="1">
        <f>YEAR(Tabla14[[#This Row],[Fecha de rev]])</f>
        <v>2025</v>
      </c>
      <c r="R804" s="1">
        <v>1</v>
      </c>
      <c r="S804" s="1" t="s">
        <v>138</v>
      </c>
      <c r="T804" s="1" t="s">
        <v>138</v>
      </c>
      <c r="U804" s="1" t="s">
        <v>138</v>
      </c>
      <c r="V804" s="1" t="s">
        <v>138</v>
      </c>
      <c r="W804" s="1" t="s">
        <v>138</v>
      </c>
      <c r="X804" s="1" t="s">
        <v>138</v>
      </c>
      <c r="Y804" s="1" t="s">
        <v>138</v>
      </c>
      <c r="Z804" s="1" t="s">
        <v>138</v>
      </c>
      <c r="AA804" s="1">
        <v>3.89</v>
      </c>
      <c r="AB804" s="1">
        <v>2.4700000000000002</v>
      </c>
      <c r="AC804" s="2" t="s">
        <v>2442</v>
      </c>
      <c r="AD804" s="2" t="s">
        <v>2437</v>
      </c>
      <c r="AE804" s="1">
        <f t="shared" si="26"/>
        <v>8</v>
      </c>
    </row>
    <row r="805" spans="1:31"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5"/>
        <v>Ver en Google Maps</v>
      </c>
      <c r="M805" s="15">
        <v>2</v>
      </c>
      <c r="O805" s="1">
        <f>DAY(Tabla14[[#This Row],[Fecha de rev]])</f>
        <v>0</v>
      </c>
      <c r="P805" s="1">
        <f>MONTH(Tabla14[[#This Row],[Fecha de rev]])</f>
        <v>1</v>
      </c>
      <c r="Q805" s="1">
        <f>YEAR(Tabla14[[#This Row],[Fecha de rev]])</f>
        <v>1900</v>
      </c>
    </row>
    <row r="806" spans="1:31"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5"/>
        <v>Ver en Google Maps</v>
      </c>
      <c r="M806" s="15">
        <v>2</v>
      </c>
      <c r="O806" s="1">
        <f>DAY(Tabla14[[#This Row],[Fecha de rev]])</f>
        <v>0</v>
      </c>
      <c r="P806" s="1">
        <f>MONTH(Tabla14[[#This Row],[Fecha de rev]])</f>
        <v>1</v>
      </c>
      <c r="Q806" s="1">
        <f>YEAR(Tabla14[[#This Row],[Fecha de rev]])</f>
        <v>1900</v>
      </c>
    </row>
    <row r="807" spans="1:31"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5"/>
        <v>Ver en Google Maps</v>
      </c>
      <c r="M807" s="15">
        <v>2</v>
      </c>
      <c r="O807" s="1">
        <f>DAY(Tabla14[[#This Row],[Fecha de rev]])</f>
        <v>0</v>
      </c>
      <c r="P807" s="1">
        <f>MONTH(Tabla14[[#This Row],[Fecha de rev]])</f>
        <v>1</v>
      </c>
      <c r="Q807" s="1">
        <f>YEAR(Tabla14[[#This Row],[Fecha de rev]])</f>
        <v>1900</v>
      </c>
    </row>
    <row r="808" spans="1:31"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5"/>
        <v>Ver en Google Maps</v>
      </c>
      <c r="M808" s="15">
        <v>1</v>
      </c>
      <c r="O808" s="1">
        <f>DAY(Tabla14[[#This Row],[Fecha de rev]])</f>
        <v>0</v>
      </c>
      <c r="P808" s="1">
        <f>MONTH(Tabla14[[#This Row],[Fecha de rev]])</f>
        <v>1</v>
      </c>
      <c r="Q808" s="1">
        <f>YEAR(Tabla14[[#This Row],[Fecha de rev]])</f>
        <v>1900</v>
      </c>
    </row>
    <row r="809" spans="1:31"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5"/>
        <v>Ver en Google Maps</v>
      </c>
      <c r="M809" s="15">
        <v>1</v>
      </c>
      <c r="O809" s="1">
        <f>DAY(Tabla14[[#This Row],[Fecha de rev]])</f>
        <v>0</v>
      </c>
      <c r="P809" s="1">
        <f>MONTH(Tabla14[[#This Row],[Fecha de rev]])</f>
        <v>1</v>
      </c>
      <c r="Q809" s="1">
        <f>YEAR(Tabla14[[#This Row],[Fecha de rev]])</f>
        <v>1900</v>
      </c>
    </row>
    <row r="810" spans="1:31"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5"/>
        <v>Ver en Google Maps</v>
      </c>
      <c r="M810" s="15">
        <v>1</v>
      </c>
      <c r="O810" s="1">
        <f>DAY(Tabla14[[#This Row],[Fecha de rev]])</f>
        <v>0</v>
      </c>
      <c r="P810" s="1">
        <f>MONTH(Tabla14[[#This Row],[Fecha de rev]])</f>
        <v>1</v>
      </c>
      <c r="Q810" s="1">
        <f>YEAR(Tabla14[[#This Row],[Fecha de rev]])</f>
        <v>1900</v>
      </c>
    </row>
    <row r="811" spans="1:31"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5"/>
        <v>Ver en Google Maps</v>
      </c>
      <c r="M811" s="15">
        <v>1</v>
      </c>
      <c r="O811" s="1">
        <f>DAY(Tabla14[[#This Row],[Fecha de rev]])</f>
        <v>0</v>
      </c>
      <c r="P811" s="1">
        <f>MONTH(Tabla14[[#This Row],[Fecha de rev]])</f>
        <v>1</v>
      </c>
      <c r="Q811" s="1">
        <f>YEAR(Tabla14[[#This Row],[Fecha de rev]])</f>
        <v>1900</v>
      </c>
    </row>
    <row r="812" spans="1:31"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5"/>
        <v>Ver en Google Maps</v>
      </c>
      <c r="M812" s="15">
        <v>1</v>
      </c>
      <c r="O812" s="1">
        <f>DAY(Tabla14[[#This Row],[Fecha de rev]])</f>
        <v>0</v>
      </c>
      <c r="P812" s="1">
        <f>MONTH(Tabla14[[#This Row],[Fecha de rev]])</f>
        <v>1</v>
      </c>
      <c r="Q812" s="1">
        <f>YEAR(Tabla14[[#This Row],[Fecha de rev]])</f>
        <v>1900</v>
      </c>
    </row>
    <row r="813" spans="1:31"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5"/>
        <v>Ver en Google Maps</v>
      </c>
      <c r="M813" s="15">
        <v>1</v>
      </c>
      <c r="O813" s="1">
        <f>DAY(Tabla14[[#This Row],[Fecha de rev]])</f>
        <v>0</v>
      </c>
      <c r="P813" s="1">
        <f>MONTH(Tabla14[[#This Row],[Fecha de rev]])</f>
        <v>1</v>
      </c>
      <c r="Q813" s="1">
        <f>YEAR(Tabla14[[#This Row],[Fecha de rev]])</f>
        <v>1900</v>
      </c>
    </row>
    <row r="814" spans="1:31"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5"/>
        <v>Ver en Google Maps</v>
      </c>
      <c r="M814" s="15">
        <v>1</v>
      </c>
      <c r="O814" s="1">
        <f>DAY(Tabla14[[#This Row],[Fecha de rev]])</f>
        <v>0</v>
      </c>
      <c r="P814" s="1">
        <f>MONTH(Tabla14[[#This Row],[Fecha de rev]])</f>
        <v>1</v>
      </c>
      <c r="Q814" s="1">
        <f>YEAR(Tabla14[[#This Row],[Fecha de rev]])</f>
        <v>1900</v>
      </c>
    </row>
    <row r="815" spans="1:31"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5"/>
        <v>Ver en Google Maps</v>
      </c>
      <c r="M815" s="15">
        <v>1</v>
      </c>
      <c r="O815" s="1">
        <f>DAY(Tabla14[[#This Row],[Fecha de rev]])</f>
        <v>0</v>
      </c>
      <c r="P815" s="1">
        <f>MONTH(Tabla14[[#This Row],[Fecha de rev]])</f>
        <v>1</v>
      </c>
      <c r="Q815" s="1">
        <f>YEAR(Tabla14[[#This Row],[Fecha de rev]])</f>
        <v>1900</v>
      </c>
    </row>
    <row r="816" spans="1:31"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5"/>
        <v>Ver en Google Maps</v>
      </c>
      <c r="M816" s="15">
        <v>1</v>
      </c>
      <c r="O816" s="1">
        <f>DAY(Tabla14[[#This Row],[Fecha de rev]])</f>
        <v>0</v>
      </c>
      <c r="P816" s="1">
        <f>MONTH(Tabla14[[#This Row],[Fecha de rev]])</f>
        <v>1</v>
      </c>
      <c r="Q816" s="1">
        <f>YEAR(Tabla14[[#This Row],[Fecha de rev]])</f>
        <v>1900</v>
      </c>
    </row>
    <row r="817" spans="1:31"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5"/>
        <v>Ver en Google Maps</v>
      </c>
      <c r="M817" s="15">
        <v>1</v>
      </c>
      <c r="O817" s="1">
        <f>DAY(Tabla14[[#This Row],[Fecha de rev]])</f>
        <v>0</v>
      </c>
      <c r="P817" s="1">
        <f>MONTH(Tabla14[[#This Row],[Fecha de rev]])</f>
        <v>1</v>
      </c>
      <c r="Q817" s="1">
        <f>YEAR(Tabla14[[#This Row],[Fecha de rev]])</f>
        <v>1900</v>
      </c>
    </row>
    <row r="818" spans="1:31"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5"/>
        <v>Ver en Google Maps</v>
      </c>
      <c r="M818" s="15">
        <v>1</v>
      </c>
      <c r="N818" s="7">
        <v>45941</v>
      </c>
      <c r="O818" s="1">
        <f>DAY(Tabla14[[#This Row],[Fecha de rev]])</f>
        <v>11</v>
      </c>
      <c r="P818" s="1">
        <f>MONTH(Tabla14[[#This Row],[Fecha de rev]])</f>
        <v>10</v>
      </c>
      <c r="Q818" s="1">
        <f>YEAR(Tabla14[[#This Row],[Fecha de rev]])</f>
        <v>2025</v>
      </c>
      <c r="R818" s="1">
        <v>1</v>
      </c>
      <c r="S818" s="1" t="s">
        <v>138</v>
      </c>
      <c r="T818" s="1" t="s">
        <v>138</v>
      </c>
      <c r="U818" s="1" t="s">
        <v>138</v>
      </c>
      <c r="V818" s="1" t="s">
        <v>138</v>
      </c>
      <c r="W818" s="1" t="s">
        <v>138</v>
      </c>
      <c r="X818" s="1" t="s">
        <v>138</v>
      </c>
      <c r="Y818" s="1" t="s">
        <v>138</v>
      </c>
      <c r="Z818" s="1" t="s">
        <v>138</v>
      </c>
      <c r="AA818" s="1">
        <v>132</v>
      </c>
      <c r="AB818" s="1">
        <v>155</v>
      </c>
      <c r="AC818" s="2" t="s">
        <v>968</v>
      </c>
      <c r="AD818" s="2" t="s">
        <v>2437</v>
      </c>
      <c r="AE818" s="1">
        <f t="shared" si="26"/>
        <v>8</v>
      </c>
    </row>
    <row r="819" spans="1:31"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5"/>
        <v>Ver en Google Maps</v>
      </c>
      <c r="M819" s="15">
        <v>2</v>
      </c>
      <c r="O819" s="1">
        <f>DAY(Tabla14[[#This Row],[Fecha de rev]])</f>
        <v>0</v>
      </c>
      <c r="P819" s="1">
        <f>MONTH(Tabla14[[#This Row],[Fecha de rev]])</f>
        <v>1</v>
      </c>
      <c r="Q819" s="1">
        <f>YEAR(Tabla14[[#This Row],[Fecha de rev]])</f>
        <v>1900</v>
      </c>
    </row>
    <row r="820" spans="1:31"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5"/>
        <v>Ver en Google Maps</v>
      </c>
      <c r="M820" s="15">
        <v>1</v>
      </c>
      <c r="O820" s="1">
        <f>DAY(Tabla14[[#This Row],[Fecha de rev]])</f>
        <v>0</v>
      </c>
      <c r="P820" s="1">
        <f>MONTH(Tabla14[[#This Row],[Fecha de rev]])</f>
        <v>1</v>
      </c>
      <c r="Q820" s="1">
        <f>YEAR(Tabla14[[#This Row],[Fecha de rev]])</f>
        <v>1900</v>
      </c>
    </row>
    <row r="821" spans="1:31"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5"/>
        <v>Ver en Google Maps</v>
      </c>
      <c r="M821" s="15">
        <v>1</v>
      </c>
      <c r="O821" s="1">
        <f>DAY(Tabla14[[#This Row],[Fecha de rev]])</f>
        <v>0</v>
      </c>
      <c r="P821" s="1">
        <f>MONTH(Tabla14[[#This Row],[Fecha de rev]])</f>
        <v>1</v>
      </c>
      <c r="Q821" s="1">
        <f>YEAR(Tabla14[[#This Row],[Fecha de rev]])</f>
        <v>1900</v>
      </c>
    </row>
    <row r="822" spans="1:31"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5"/>
        <v>Ver en Google Maps</v>
      </c>
      <c r="M822" s="15">
        <v>2</v>
      </c>
      <c r="O822" s="1">
        <f>DAY(Tabla14[[#This Row],[Fecha de rev]])</f>
        <v>0</v>
      </c>
      <c r="P822" s="1">
        <f>MONTH(Tabla14[[#This Row],[Fecha de rev]])</f>
        <v>1</v>
      </c>
      <c r="Q822" s="1">
        <f>YEAR(Tabla14[[#This Row],[Fecha de rev]])</f>
        <v>1900</v>
      </c>
    </row>
    <row r="823" spans="1:31"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5"/>
        <v>Ver en Google Maps</v>
      </c>
      <c r="M823" s="15">
        <v>2</v>
      </c>
      <c r="O823" s="1">
        <f>DAY(Tabla14[[#This Row],[Fecha de rev]])</f>
        <v>0</v>
      </c>
      <c r="P823" s="1">
        <f>MONTH(Tabla14[[#This Row],[Fecha de rev]])</f>
        <v>1</v>
      </c>
      <c r="Q823" s="1">
        <f>YEAR(Tabla14[[#This Row],[Fecha de rev]])</f>
        <v>1900</v>
      </c>
    </row>
    <row r="824" spans="1:31"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5"/>
        <v>Ver en Google Maps</v>
      </c>
      <c r="M824" s="15">
        <v>2</v>
      </c>
      <c r="O824" s="1">
        <f>DAY(Tabla14[[#This Row],[Fecha de rev]])</f>
        <v>0</v>
      </c>
      <c r="P824" s="1">
        <f>MONTH(Tabla14[[#This Row],[Fecha de rev]])</f>
        <v>1</v>
      </c>
      <c r="Q824" s="1">
        <f>YEAR(Tabla14[[#This Row],[Fecha de rev]])</f>
        <v>1900</v>
      </c>
    </row>
    <row r="825" spans="1:31"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5"/>
        <v>Ver en Google Maps</v>
      </c>
      <c r="M825" s="15">
        <v>2</v>
      </c>
      <c r="O825" s="1">
        <f>DAY(Tabla14[[#This Row],[Fecha de rev]])</f>
        <v>0</v>
      </c>
      <c r="P825" s="1">
        <f>MONTH(Tabla14[[#This Row],[Fecha de rev]])</f>
        <v>1</v>
      </c>
      <c r="Q825" s="1">
        <f>YEAR(Tabla14[[#This Row],[Fecha de rev]])</f>
        <v>1900</v>
      </c>
    </row>
    <row r="826" spans="1:31"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5"/>
        <v>Ver en Google Maps</v>
      </c>
      <c r="M826" s="15">
        <v>2</v>
      </c>
      <c r="O826" s="1">
        <f>DAY(Tabla14[[#This Row],[Fecha de rev]])</f>
        <v>0</v>
      </c>
      <c r="P826" s="1">
        <f>MONTH(Tabla14[[#This Row],[Fecha de rev]])</f>
        <v>1</v>
      </c>
      <c r="Q826" s="1">
        <f>YEAR(Tabla14[[#This Row],[Fecha de rev]])</f>
        <v>1900</v>
      </c>
    </row>
    <row r="827" spans="1:31"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5"/>
        <v>Ver en Google Maps</v>
      </c>
      <c r="M827" s="15">
        <v>1</v>
      </c>
      <c r="O827" s="1">
        <f>DAY(Tabla14[[#This Row],[Fecha de rev]])</f>
        <v>0</v>
      </c>
      <c r="P827" s="1">
        <f>MONTH(Tabla14[[#This Row],[Fecha de rev]])</f>
        <v>1</v>
      </c>
      <c r="Q827" s="1">
        <f>YEAR(Tabla14[[#This Row],[Fecha de rev]])</f>
        <v>1900</v>
      </c>
    </row>
    <row r="828" spans="1:31"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5"/>
        <v>Ver en Google Maps</v>
      </c>
      <c r="M828" s="15">
        <v>1</v>
      </c>
      <c r="O828" s="1">
        <f>DAY(Tabla14[[#This Row],[Fecha de rev]])</f>
        <v>0</v>
      </c>
      <c r="P828" s="1">
        <f>MONTH(Tabla14[[#This Row],[Fecha de rev]])</f>
        <v>1</v>
      </c>
      <c r="Q828" s="1">
        <f>YEAR(Tabla14[[#This Row],[Fecha de rev]])</f>
        <v>1900</v>
      </c>
    </row>
    <row r="829" spans="1:31"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5"/>
        <v>Ver en Google Maps</v>
      </c>
      <c r="M829" s="15">
        <v>1</v>
      </c>
      <c r="O829" s="1">
        <f>DAY(Tabla14[[#This Row],[Fecha de rev]])</f>
        <v>0</v>
      </c>
      <c r="P829" s="1">
        <f>MONTH(Tabla14[[#This Row],[Fecha de rev]])</f>
        <v>1</v>
      </c>
      <c r="Q829" s="1">
        <f>YEAR(Tabla14[[#This Row],[Fecha de rev]])</f>
        <v>1900</v>
      </c>
    </row>
    <row r="830" spans="1:31"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5"/>
        <v>Ver en Google Maps</v>
      </c>
      <c r="M830" s="15">
        <v>2</v>
      </c>
      <c r="O830" s="1">
        <f>DAY(Tabla14[[#This Row],[Fecha de rev]])</f>
        <v>0</v>
      </c>
      <c r="P830" s="1">
        <f>MONTH(Tabla14[[#This Row],[Fecha de rev]])</f>
        <v>1</v>
      </c>
      <c r="Q830" s="1">
        <f>YEAR(Tabla14[[#This Row],[Fecha de rev]])</f>
        <v>1900</v>
      </c>
    </row>
    <row r="831" spans="1:31"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5"/>
        <v>Ver en Google Maps</v>
      </c>
      <c r="M831" s="15">
        <v>2</v>
      </c>
      <c r="O831" s="1">
        <f>DAY(Tabla14[[#This Row],[Fecha de rev]])</f>
        <v>0</v>
      </c>
      <c r="P831" s="1">
        <f>MONTH(Tabla14[[#This Row],[Fecha de rev]])</f>
        <v>1</v>
      </c>
      <c r="Q831" s="1">
        <f>YEAR(Tabla14[[#This Row],[Fecha de rev]])</f>
        <v>1900</v>
      </c>
    </row>
    <row r="832" spans="1:31"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5"/>
        <v>Ver en Google Maps</v>
      </c>
      <c r="M832" s="15">
        <v>2</v>
      </c>
      <c r="O832" s="1">
        <f>DAY(Tabla14[[#This Row],[Fecha de rev]])</f>
        <v>0</v>
      </c>
      <c r="P832" s="1">
        <f>MONTH(Tabla14[[#This Row],[Fecha de rev]])</f>
        <v>1</v>
      </c>
      <c r="Q832" s="1">
        <f>YEAR(Tabla14[[#This Row],[Fecha de rev]])</f>
        <v>1900</v>
      </c>
    </row>
    <row r="833" spans="1:17"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5"/>
        <v>Ver en Google Maps</v>
      </c>
      <c r="M833" s="15">
        <v>1</v>
      </c>
      <c r="O833" s="1">
        <f>DAY(Tabla14[[#This Row],[Fecha de rev]])</f>
        <v>0</v>
      </c>
      <c r="P833" s="1">
        <f>MONTH(Tabla14[[#This Row],[Fecha de rev]])</f>
        <v>1</v>
      </c>
      <c r="Q833" s="1">
        <f>YEAR(Tabla14[[#This Row],[Fecha de rev]])</f>
        <v>1900</v>
      </c>
    </row>
    <row r="834" spans="1:17"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5"/>
        <v>Ver en Google Maps</v>
      </c>
      <c r="M834" s="15">
        <v>1</v>
      </c>
      <c r="O834" s="1">
        <f>DAY(Tabla14[[#This Row],[Fecha de rev]])</f>
        <v>0</v>
      </c>
      <c r="P834" s="1">
        <f>MONTH(Tabla14[[#This Row],[Fecha de rev]])</f>
        <v>1</v>
      </c>
      <c r="Q834" s="1">
        <f>YEAR(Tabla14[[#This Row],[Fecha de rev]])</f>
        <v>1900</v>
      </c>
    </row>
    <row r="835" spans="1:17"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5"/>
        <v>Ver en Google Maps</v>
      </c>
      <c r="M835" s="15">
        <v>2</v>
      </c>
      <c r="O835" s="1">
        <f>DAY(Tabla14[[#This Row],[Fecha de rev]])</f>
        <v>0</v>
      </c>
      <c r="P835" s="1">
        <f>MONTH(Tabla14[[#This Row],[Fecha de rev]])</f>
        <v>1</v>
      </c>
      <c r="Q835" s="1">
        <f>YEAR(Tabla14[[#This Row],[Fecha de rev]])</f>
        <v>1900</v>
      </c>
    </row>
    <row r="836" spans="1:17"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5"/>
        <v>Ver en Google Maps</v>
      </c>
      <c r="M836" s="15">
        <v>2</v>
      </c>
      <c r="O836" s="1">
        <f>DAY(Tabla14[[#This Row],[Fecha de rev]])</f>
        <v>0</v>
      </c>
      <c r="P836" s="1">
        <f>MONTH(Tabla14[[#This Row],[Fecha de rev]])</f>
        <v>1</v>
      </c>
      <c r="Q836" s="1">
        <f>YEAR(Tabla14[[#This Row],[Fecha de rev]])</f>
        <v>1900</v>
      </c>
    </row>
    <row r="837" spans="1:17"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5"/>
        <v>Ver en Google Maps</v>
      </c>
      <c r="M837" s="15">
        <v>1</v>
      </c>
      <c r="O837" s="1">
        <f>DAY(Tabla14[[#This Row],[Fecha de rev]])</f>
        <v>0</v>
      </c>
      <c r="P837" s="1">
        <f>MONTH(Tabla14[[#This Row],[Fecha de rev]])</f>
        <v>1</v>
      </c>
      <c r="Q837" s="1">
        <f>YEAR(Tabla14[[#This Row],[Fecha de rev]])</f>
        <v>1900</v>
      </c>
    </row>
    <row r="838" spans="1:17"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5"/>
        <v>Ver en Google Maps</v>
      </c>
      <c r="M838" s="15">
        <v>1</v>
      </c>
      <c r="O838" s="1">
        <f>DAY(Tabla14[[#This Row],[Fecha de rev]])</f>
        <v>0</v>
      </c>
      <c r="P838" s="1">
        <f>MONTH(Tabla14[[#This Row],[Fecha de rev]])</f>
        <v>1</v>
      </c>
      <c r="Q838" s="1">
        <f>YEAR(Tabla14[[#This Row],[Fecha de rev]])</f>
        <v>1900</v>
      </c>
    </row>
    <row r="839" spans="1:17"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5"/>
        <v>Ver en Google Maps</v>
      </c>
      <c r="M839" s="15">
        <v>2</v>
      </c>
      <c r="O839" s="1">
        <f>DAY(Tabla14[[#This Row],[Fecha de rev]])</f>
        <v>0</v>
      </c>
      <c r="P839" s="1">
        <f>MONTH(Tabla14[[#This Row],[Fecha de rev]])</f>
        <v>1</v>
      </c>
      <c r="Q839" s="1">
        <f>YEAR(Tabla14[[#This Row],[Fecha de rev]])</f>
        <v>1900</v>
      </c>
    </row>
    <row r="840" spans="1:17"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5"/>
        <v>Ver en Google Maps</v>
      </c>
      <c r="M840" s="15">
        <v>1</v>
      </c>
      <c r="O840" s="1">
        <f>DAY(Tabla14[[#This Row],[Fecha de rev]])</f>
        <v>0</v>
      </c>
      <c r="P840" s="1">
        <f>MONTH(Tabla14[[#This Row],[Fecha de rev]])</f>
        <v>1</v>
      </c>
      <c r="Q840" s="1">
        <f>YEAR(Tabla14[[#This Row],[Fecha de rev]])</f>
        <v>1900</v>
      </c>
    </row>
    <row r="841" spans="1:17"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5"/>
        <v>Ver en Google Maps</v>
      </c>
      <c r="M841" s="15">
        <v>2</v>
      </c>
      <c r="O841" s="1">
        <f>DAY(Tabla14[[#This Row],[Fecha de rev]])</f>
        <v>0</v>
      </c>
      <c r="P841" s="1">
        <f>MONTH(Tabla14[[#This Row],[Fecha de rev]])</f>
        <v>1</v>
      </c>
      <c r="Q841" s="1">
        <f>YEAR(Tabla14[[#This Row],[Fecha de rev]])</f>
        <v>1900</v>
      </c>
    </row>
    <row r="842" spans="1:17"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5"/>
        <v>Ver en Google Maps</v>
      </c>
      <c r="M842" s="15">
        <v>2</v>
      </c>
      <c r="O842" s="1">
        <f>DAY(Tabla14[[#This Row],[Fecha de rev]])</f>
        <v>0</v>
      </c>
      <c r="P842" s="1">
        <f>MONTH(Tabla14[[#This Row],[Fecha de rev]])</f>
        <v>1</v>
      </c>
      <c r="Q842" s="1">
        <f>YEAR(Tabla14[[#This Row],[Fecha de rev]])</f>
        <v>1900</v>
      </c>
    </row>
    <row r="843" spans="1:17"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5"/>
        <v>Ver en Google Maps</v>
      </c>
      <c r="M843" s="15">
        <v>2</v>
      </c>
      <c r="O843" s="1">
        <f>DAY(Tabla14[[#This Row],[Fecha de rev]])</f>
        <v>0</v>
      </c>
      <c r="P843" s="1">
        <f>MONTH(Tabla14[[#This Row],[Fecha de rev]])</f>
        <v>1</v>
      </c>
      <c r="Q843" s="1">
        <f>YEAR(Tabla14[[#This Row],[Fecha de rev]])</f>
        <v>1900</v>
      </c>
    </row>
    <row r="844" spans="1:17"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5"/>
        <v>Ver en Google Maps</v>
      </c>
      <c r="M844" s="15">
        <v>2</v>
      </c>
      <c r="O844" s="1">
        <f>DAY(Tabla14[[#This Row],[Fecha de rev]])</f>
        <v>0</v>
      </c>
      <c r="P844" s="1">
        <f>MONTH(Tabla14[[#This Row],[Fecha de rev]])</f>
        <v>1</v>
      </c>
      <c r="Q844" s="1">
        <f>YEAR(Tabla14[[#This Row],[Fecha de rev]])</f>
        <v>1900</v>
      </c>
    </row>
    <row r="845" spans="1:17"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5"/>
        <v>Ver en Google Maps</v>
      </c>
      <c r="M845" s="15">
        <v>2</v>
      </c>
      <c r="O845" s="1">
        <f>DAY(Tabla14[[#This Row],[Fecha de rev]])</f>
        <v>0</v>
      </c>
      <c r="P845" s="1">
        <f>MONTH(Tabla14[[#This Row],[Fecha de rev]])</f>
        <v>1</v>
      </c>
      <c r="Q845" s="1">
        <f>YEAR(Tabla14[[#This Row],[Fecha de rev]])</f>
        <v>1900</v>
      </c>
    </row>
    <row r="846" spans="1:17"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7">HYPERLINK("https://www.google.com/maps?q=" &amp; I846 &amp; "," &amp; J846, "Ver en Google Maps")</f>
        <v>Ver en Google Maps</v>
      </c>
      <c r="M846" s="15">
        <v>2</v>
      </c>
      <c r="O846" s="1">
        <f>DAY(Tabla14[[#This Row],[Fecha de rev]])</f>
        <v>0</v>
      </c>
      <c r="P846" s="1">
        <f>MONTH(Tabla14[[#This Row],[Fecha de rev]])</f>
        <v>1</v>
      </c>
      <c r="Q846" s="1">
        <f>YEAR(Tabla14[[#This Row],[Fecha de rev]])</f>
        <v>1900</v>
      </c>
    </row>
    <row r="847" spans="1:17"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7"/>
        <v>Ver en Google Maps</v>
      </c>
      <c r="M847" s="15">
        <v>2</v>
      </c>
      <c r="O847" s="1">
        <f>DAY(Tabla14[[#This Row],[Fecha de rev]])</f>
        <v>0</v>
      </c>
      <c r="P847" s="1">
        <f>MONTH(Tabla14[[#This Row],[Fecha de rev]])</f>
        <v>1</v>
      </c>
      <c r="Q847" s="1">
        <f>YEAR(Tabla14[[#This Row],[Fecha de rev]])</f>
        <v>1900</v>
      </c>
    </row>
    <row r="848" spans="1:17"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7"/>
        <v>Ver en Google Maps</v>
      </c>
      <c r="M848" s="15">
        <v>1</v>
      </c>
      <c r="O848" s="1">
        <f>DAY(Tabla14[[#This Row],[Fecha de rev]])</f>
        <v>0</v>
      </c>
      <c r="P848" s="1">
        <f>MONTH(Tabla14[[#This Row],[Fecha de rev]])</f>
        <v>1</v>
      </c>
      <c r="Q848" s="1">
        <f>YEAR(Tabla14[[#This Row],[Fecha de rev]])</f>
        <v>1900</v>
      </c>
    </row>
    <row r="849" spans="1:31"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7"/>
        <v>Ver en Google Maps</v>
      </c>
      <c r="M849" s="15">
        <v>1</v>
      </c>
      <c r="O849" s="1">
        <f>DAY(Tabla14[[#This Row],[Fecha de rev]])</f>
        <v>0</v>
      </c>
      <c r="P849" s="1">
        <f>MONTH(Tabla14[[#This Row],[Fecha de rev]])</f>
        <v>1</v>
      </c>
      <c r="Q849" s="1">
        <f>YEAR(Tabla14[[#This Row],[Fecha de rev]])</f>
        <v>1900</v>
      </c>
    </row>
    <row r="850" spans="1:31"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7"/>
        <v>Ver en Google Maps</v>
      </c>
      <c r="M850" s="15">
        <v>2</v>
      </c>
      <c r="O850" s="1">
        <f>DAY(Tabla14[[#This Row],[Fecha de rev]])</f>
        <v>0</v>
      </c>
      <c r="P850" s="1">
        <f>MONTH(Tabla14[[#This Row],[Fecha de rev]])</f>
        <v>1</v>
      </c>
      <c r="Q850" s="1">
        <f>YEAR(Tabla14[[#This Row],[Fecha de rev]])</f>
        <v>1900</v>
      </c>
    </row>
    <row r="851" spans="1:31"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7"/>
        <v>Ver en Google Maps</v>
      </c>
      <c r="M851" s="15">
        <v>1</v>
      </c>
      <c r="N851" s="7">
        <v>45942</v>
      </c>
      <c r="O851" s="1">
        <f>DAY(Tabla14[[#This Row],[Fecha de rev]])</f>
        <v>12</v>
      </c>
      <c r="P851" s="1">
        <f>MONTH(Tabla14[[#This Row],[Fecha de rev]])</f>
        <v>10</v>
      </c>
      <c r="Q851" s="1">
        <f>YEAR(Tabla14[[#This Row],[Fecha de rev]])</f>
        <v>2025</v>
      </c>
      <c r="R851" s="1">
        <v>1</v>
      </c>
      <c r="S851" s="1" t="s">
        <v>138</v>
      </c>
      <c r="T851" s="1" t="s">
        <v>138</v>
      </c>
      <c r="U851" s="1" t="s">
        <v>138</v>
      </c>
      <c r="V851" s="1" t="s">
        <v>138</v>
      </c>
      <c r="W851" s="1" t="s">
        <v>138</v>
      </c>
      <c r="X851" s="1" t="s">
        <v>138</v>
      </c>
      <c r="Y851" s="1" t="s">
        <v>138</v>
      </c>
      <c r="Z851" s="1" t="s">
        <v>138</v>
      </c>
      <c r="AA851" s="1">
        <v>92.3</v>
      </c>
      <c r="AB851" s="1">
        <v>18.899999999999999</v>
      </c>
      <c r="AC851" s="2" t="s">
        <v>968</v>
      </c>
      <c r="AD851" s="2" t="s">
        <v>2437</v>
      </c>
      <c r="AE851" s="1">
        <f t="shared" ref="AE851:AE896" si="28">COUNTIF(S851:Z851, "si")</f>
        <v>8</v>
      </c>
    </row>
    <row r="852" spans="1:31"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7"/>
        <v>Ver en Google Maps</v>
      </c>
      <c r="M852" s="15">
        <v>1</v>
      </c>
      <c r="O852" s="1">
        <f>DAY(Tabla14[[#This Row],[Fecha de rev]])</f>
        <v>0</v>
      </c>
      <c r="P852" s="1">
        <f>MONTH(Tabla14[[#This Row],[Fecha de rev]])</f>
        <v>1</v>
      </c>
      <c r="Q852" s="1">
        <f>YEAR(Tabla14[[#This Row],[Fecha de rev]])</f>
        <v>1900</v>
      </c>
    </row>
    <row r="853" spans="1:31"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7"/>
        <v>Ver en Google Maps</v>
      </c>
      <c r="M853" s="15">
        <v>1</v>
      </c>
      <c r="O853" s="1">
        <f>DAY(Tabla14[[#This Row],[Fecha de rev]])</f>
        <v>0</v>
      </c>
      <c r="P853" s="1">
        <f>MONTH(Tabla14[[#This Row],[Fecha de rev]])</f>
        <v>1</v>
      </c>
      <c r="Q853" s="1">
        <f>YEAR(Tabla14[[#This Row],[Fecha de rev]])</f>
        <v>1900</v>
      </c>
    </row>
    <row r="854" spans="1:31"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7"/>
        <v>Ver en Google Maps</v>
      </c>
      <c r="M854" s="15">
        <v>1</v>
      </c>
      <c r="O854" s="1">
        <f>DAY(Tabla14[[#This Row],[Fecha de rev]])</f>
        <v>0</v>
      </c>
      <c r="P854" s="1">
        <f>MONTH(Tabla14[[#This Row],[Fecha de rev]])</f>
        <v>1</v>
      </c>
      <c r="Q854" s="1">
        <f>YEAR(Tabla14[[#This Row],[Fecha de rev]])</f>
        <v>1900</v>
      </c>
    </row>
    <row r="855" spans="1:31"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7"/>
        <v>Ver en Google Maps</v>
      </c>
      <c r="M855" s="15">
        <v>1</v>
      </c>
      <c r="O855" s="1">
        <f>DAY(Tabla14[[#This Row],[Fecha de rev]])</f>
        <v>0</v>
      </c>
      <c r="P855" s="1">
        <f>MONTH(Tabla14[[#This Row],[Fecha de rev]])</f>
        <v>1</v>
      </c>
      <c r="Q855" s="1">
        <f>YEAR(Tabla14[[#This Row],[Fecha de rev]])</f>
        <v>1900</v>
      </c>
    </row>
    <row r="856" spans="1:31"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7"/>
        <v>Ver en Google Maps</v>
      </c>
      <c r="M856" s="15">
        <v>1</v>
      </c>
      <c r="O856" s="1">
        <f>DAY(Tabla14[[#This Row],[Fecha de rev]])</f>
        <v>0</v>
      </c>
      <c r="P856" s="1">
        <f>MONTH(Tabla14[[#This Row],[Fecha de rev]])</f>
        <v>1</v>
      </c>
      <c r="Q856" s="1">
        <f>YEAR(Tabla14[[#This Row],[Fecha de rev]])</f>
        <v>1900</v>
      </c>
    </row>
    <row r="857" spans="1:31"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7"/>
        <v>Ver en Google Maps</v>
      </c>
      <c r="M857" s="15">
        <v>1</v>
      </c>
      <c r="O857" s="1">
        <f>DAY(Tabla14[[#This Row],[Fecha de rev]])</f>
        <v>0</v>
      </c>
      <c r="P857" s="1">
        <f>MONTH(Tabla14[[#This Row],[Fecha de rev]])</f>
        <v>1</v>
      </c>
      <c r="Q857" s="1">
        <f>YEAR(Tabla14[[#This Row],[Fecha de rev]])</f>
        <v>1900</v>
      </c>
    </row>
    <row r="858" spans="1:31"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7"/>
        <v>Ver en Google Maps</v>
      </c>
      <c r="M858" s="15">
        <v>1</v>
      </c>
      <c r="O858" s="1">
        <f>DAY(Tabla14[[#This Row],[Fecha de rev]])</f>
        <v>0</v>
      </c>
      <c r="P858" s="1">
        <f>MONTH(Tabla14[[#This Row],[Fecha de rev]])</f>
        <v>1</v>
      </c>
      <c r="Q858" s="1">
        <f>YEAR(Tabla14[[#This Row],[Fecha de rev]])</f>
        <v>1900</v>
      </c>
    </row>
    <row r="859" spans="1:31"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7"/>
        <v>Ver en Google Maps</v>
      </c>
      <c r="M859" s="15">
        <v>1</v>
      </c>
      <c r="N859" s="7">
        <v>45942</v>
      </c>
      <c r="O859" s="1">
        <f>DAY(Tabla14[[#This Row],[Fecha de rev]])</f>
        <v>12</v>
      </c>
      <c r="P859" s="1">
        <f>MONTH(Tabla14[[#This Row],[Fecha de rev]])</f>
        <v>10</v>
      </c>
      <c r="Q859" s="1">
        <f>YEAR(Tabla14[[#This Row],[Fecha de rev]])</f>
        <v>2025</v>
      </c>
      <c r="R859" s="1">
        <v>1</v>
      </c>
      <c r="S859" s="1" t="s">
        <v>138</v>
      </c>
      <c r="T859" s="1" t="s">
        <v>138</v>
      </c>
      <c r="U859" s="1" t="s">
        <v>138</v>
      </c>
      <c r="V859" s="1" t="s">
        <v>138</v>
      </c>
      <c r="W859" s="1" t="s">
        <v>138</v>
      </c>
      <c r="X859" s="1" t="s">
        <v>138</v>
      </c>
      <c r="Y859" s="1" t="s">
        <v>138</v>
      </c>
      <c r="Z859" s="1" t="s">
        <v>138</v>
      </c>
      <c r="AA859" s="1">
        <v>86.3</v>
      </c>
      <c r="AB859" s="1">
        <v>47.2</v>
      </c>
      <c r="AC859" s="2" t="s">
        <v>968</v>
      </c>
      <c r="AD859" s="2" t="s">
        <v>2437</v>
      </c>
      <c r="AE859" s="1">
        <f t="shared" si="28"/>
        <v>8</v>
      </c>
    </row>
    <row r="860" spans="1:31"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7"/>
        <v>Ver en Google Maps</v>
      </c>
      <c r="M860" s="15">
        <v>1</v>
      </c>
      <c r="N860" s="7">
        <v>45942</v>
      </c>
      <c r="O860" s="1">
        <f>DAY(Tabla14[[#This Row],[Fecha de rev]])</f>
        <v>12</v>
      </c>
      <c r="P860" s="1">
        <f>MONTH(Tabla14[[#This Row],[Fecha de rev]])</f>
        <v>10</v>
      </c>
      <c r="Q860" s="1">
        <f>YEAR(Tabla14[[#This Row],[Fecha de rev]])</f>
        <v>2025</v>
      </c>
      <c r="R860" s="1">
        <v>1</v>
      </c>
      <c r="S860" s="1" t="s">
        <v>138</v>
      </c>
      <c r="T860" s="1" t="s">
        <v>138</v>
      </c>
      <c r="U860" s="1" t="s">
        <v>138</v>
      </c>
      <c r="V860" s="1" t="s">
        <v>138</v>
      </c>
      <c r="W860" s="1" t="s">
        <v>138</v>
      </c>
      <c r="X860" s="1" t="s">
        <v>138</v>
      </c>
      <c r="Y860" s="1" t="s">
        <v>138</v>
      </c>
      <c r="Z860" s="1" t="s">
        <v>934</v>
      </c>
      <c r="AA860" s="1">
        <v>8.43</v>
      </c>
      <c r="AB860" s="1">
        <v>2.12</v>
      </c>
      <c r="AC860" s="2" t="s">
        <v>2443</v>
      </c>
      <c r="AD860" s="2" t="s">
        <v>2437</v>
      </c>
      <c r="AE860" s="1">
        <f t="shared" si="28"/>
        <v>7</v>
      </c>
    </row>
    <row r="861" spans="1:31"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7"/>
        <v>Ver en Google Maps</v>
      </c>
      <c r="M861" s="15">
        <v>1</v>
      </c>
      <c r="N861" s="7">
        <v>45942</v>
      </c>
      <c r="O861" s="1">
        <f>DAY(Tabla14[[#This Row],[Fecha de rev]])</f>
        <v>12</v>
      </c>
      <c r="P861" s="1">
        <f>MONTH(Tabla14[[#This Row],[Fecha de rev]])</f>
        <v>10</v>
      </c>
      <c r="Q861" s="1">
        <f>YEAR(Tabla14[[#This Row],[Fecha de rev]])</f>
        <v>2025</v>
      </c>
      <c r="R861" s="1">
        <v>1</v>
      </c>
      <c r="S861" s="1" t="s">
        <v>138</v>
      </c>
      <c r="T861" s="1" t="s">
        <v>138</v>
      </c>
      <c r="U861" s="1" t="s">
        <v>138</v>
      </c>
      <c r="V861" s="1" t="s">
        <v>138</v>
      </c>
      <c r="W861" s="1" t="s">
        <v>138</v>
      </c>
      <c r="X861" s="1" t="s">
        <v>138</v>
      </c>
      <c r="Y861" s="1" t="s">
        <v>138</v>
      </c>
      <c r="Z861" s="1" t="s">
        <v>138</v>
      </c>
      <c r="AA861" s="1">
        <v>58.9</v>
      </c>
      <c r="AB861" s="1">
        <v>25.5</v>
      </c>
      <c r="AC861" s="2" t="s">
        <v>968</v>
      </c>
      <c r="AD861" s="2" t="s">
        <v>2437</v>
      </c>
      <c r="AE861" s="1">
        <f t="shared" si="28"/>
        <v>8</v>
      </c>
    </row>
    <row r="862" spans="1:31"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7"/>
        <v>Ver en Google Maps</v>
      </c>
      <c r="M862" s="15">
        <v>2</v>
      </c>
      <c r="O862" s="1">
        <f>DAY(Tabla14[[#This Row],[Fecha de rev]])</f>
        <v>0</v>
      </c>
      <c r="P862" s="1">
        <f>MONTH(Tabla14[[#This Row],[Fecha de rev]])</f>
        <v>1</v>
      </c>
      <c r="Q862" s="1">
        <f>YEAR(Tabla14[[#This Row],[Fecha de rev]])</f>
        <v>1900</v>
      </c>
    </row>
    <row r="863" spans="1:31"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7"/>
        <v>Ver en Google Maps</v>
      </c>
      <c r="M863" s="15">
        <v>1</v>
      </c>
      <c r="N863" s="7">
        <v>45941</v>
      </c>
      <c r="O863" s="1">
        <f>DAY(Tabla14[[#This Row],[Fecha de rev]])</f>
        <v>11</v>
      </c>
      <c r="P863" s="1">
        <f>MONTH(Tabla14[[#This Row],[Fecha de rev]])</f>
        <v>10</v>
      </c>
      <c r="Q863" s="1">
        <f>YEAR(Tabla14[[#This Row],[Fecha de rev]])</f>
        <v>2025</v>
      </c>
      <c r="R863" s="1">
        <v>1</v>
      </c>
      <c r="S863" s="1" t="s">
        <v>138</v>
      </c>
      <c r="T863" s="1" t="s">
        <v>138</v>
      </c>
      <c r="U863" s="1" t="s">
        <v>138</v>
      </c>
      <c r="V863" s="1" t="s">
        <v>138</v>
      </c>
      <c r="W863" s="1" t="s">
        <v>138</v>
      </c>
      <c r="X863" s="1" t="s">
        <v>138</v>
      </c>
      <c r="Y863" s="1" t="s">
        <v>138</v>
      </c>
      <c r="Z863" s="1" t="s">
        <v>934</v>
      </c>
      <c r="AA863" s="1">
        <v>0</v>
      </c>
      <c r="AB863" s="1">
        <v>0</v>
      </c>
      <c r="AC863" s="2" t="s">
        <v>2438</v>
      </c>
      <c r="AD863" s="2" t="s">
        <v>2437</v>
      </c>
      <c r="AE863" s="1">
        <f t="shared" si="28"/>
        <v>7</v>
      </c>
    </row>
    <row r="864" spans="1:31"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7"/>
        <v>Ver en Google Maps</v>
      </c>
      <c r="M864" s="15">
        <v>2</v>
      </c>
      <c r="N864" s="7">
        <v>45942</v>
      </c>
      <c r="O864" s="1">
        <f>DAY(Tabla14[[#This Row],[Fecha de rev]])</f>
        <v>12</v>
      </c>
      <c r="P864" s="1">
        <f>MONTH(Tabla14[[#This Row],[Fecha de rev]])</f>
        <v>10</v>
      </c>
      <c r="Q864" s="1">
        <f>YEAR(Tabla14[[#This Row],[Fecha de rev]])</f>
        <v>2025</v>
      </c>
      <c r="R864" s="1">
        <v>1</v>
      </c>
      <c r="S864" s="1" t="s">
        <v>138</v>
      </c>
      <c r="T864" s="1" t="s">
        <v>138</v>
      </c>
      <c r="U864" s="1" t="s">
        <v>138</v>
      </c>
      <c r="V864" s="1" t="s">
        <v>138</v>
      </c>
      <c r="W864" s="1" t="s">
        <v>138</v>
      </c>
      <c r="X864" s="1" t="s">
        <v>138</v>
      </c>
      <c r="Y864" s="1" t="s">
        <v>138</v>
      </c>
      <c r="Z864" s="1" t="s">
        <v>138</v>
      </c>
      <c r="AA864" s="1">
        <v>57.4</v>
      </c>
      <c r="AB864" s="1">
        <v>59.2</v>
      </c>
      <c r="AC864" s="2" t="s">
        <v>968</v>
      </c>
      <c r="AD864" s="2" t="s">
        <v>2437</v>
      </c>
      <c r="AE864" s="1">
        <f t="shared" si="28"/>
        <v>8</v>
      </c>
    </row>
    <row r="865" spans="1:31"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7"/>
        <v>Ver en Google Maps</v>
      </c>
      <c r="M865" s="15">
        <v>2</v>
      </c>
      <c r="O865" s="1">
        <f>DAY(Tabla14[[#This Row],[Fecha de rev]])</f>
        <v>0</v>
      </c>
      <c r="P865" s="1">
        <f>MONTH(Tabla14[[#This Row],[Fecha de rev]])</f>
        <v>1</v>
      </c>
      <c r="Q865" s="1">
        <f>YEAR(Tabla14[[#This Row],[Fecha de rev]])</f>
        <v>1900</v>
      </c>
    </row>
    <row r="866" spans="1:31"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7"/>
        <v>Ver en Google Maps</v>
      </c>
      <c r="M866" s="15">
        <v>1</v>
      </c>
      <c r="N866" s="7">
        <v>45942</v>
      </c>
      <c r="O866" s="1">
        <f>DAY(Tabla14[[#This Row],[Fecha de rev]])</f>
        <v>12</v>
      </c>
      <c r="P866" s="1">
        <f>MONTH(Tabla14[[#This Row],[Fecha de rev]])</f>
        <v>10</v>
      </c>
      <c r="Q866" s="1">
        <f>YEAR(Tabla14[[#This Row],[Fecha de rev]])</f>
        <v>2025</v>
      </c>
      <c r="R866" s="1">
        <v>1</v>
      </c>
      <c r="S866" s="1" t="s">
        <v>138</v>
      </c>
      <c r="T866" s="1" t="s">
        <v>138</v>
      </c>
      <c r="U866" s="1" t="s">
        <v>138</v>
      </c>
      <c r="V866" s="1" t="s">
        <v>138</v>
      </c>
      <c r="W866" s="1" t="s">
        <v>138</v>
      </c>
      <c r="X866" s="1" t="s">
        <v>138</v>
      </c>
      <c r="Y866" s="1" t="s">
        <v>138</v>
      </c>
      <c r="Z866" s="1" t="s">
        <v>138</v>
      </c>
      <c r="AA866" s="1">
        <v>57.3</v>
      </c>
      <c r="AB866" s="1">
        <v>26.7</v>
      </c>
      <c r="AC866" s="2" t="s">
        <v>968</v>
      </c>
      <c r="AD866" s="2" t="s">
        <v>2437</v>
      </c>
      <c r="AE866" s="1">
        <f t="shared" si="28"/>
        <v>8</v>
      </c>
    </row>
    <row r="867" spans="1:31"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7"/>
        <v>Ver en Google Maps</v>
      </c>
      <c r="M867" s="15">
        <v>1</v>
      </c>
      <c r="O867" s="1">
        <f>DAY(Tabla14[[#This Row],[Fecha de rev]])</f>
        <v>0</v>
      </c>
      <c r="P867" s="1">
        <f>MONTH(Tabla14[[#This Row],[Fecha de rev]])</f>
        <v>1</v>
      </c>
      <c r="Q867" s="1">
        <f>YEAR(Tabla14[[#This Row],[Fecha de rev]])</f>
        <v>1900</v>
      </c>
    </row>
    <row r="868" spans="1:31"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7"/>
        <v>Ver en Google Maps</v>
      </c>
      <c r="M868" s="15">
        <v>1</v>
      </c>
      <c r="O868" s="1">
        <f>DAY(Tabla14[[#This Row],[Fecha de rev]])</f>
        <v>0</v>
      </c>
      <c r="P868" s="1">
        <f>MONTH(Tabla14[[#This Row],[Fecha de rev]])</f>
        <v>1</v>
      </c>
      <c r="Q868" s="1">
        <f>YEAR(Tabla14[[#This Row],[Fecha de rev]])</f>
        <v>1900</v>
      </c>
    </row>
    <row r="869" spans="1:31"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7"/>
        <v>Ver en Google Maps</v>
      </c>
      <c r="M869" s="15">
        <v>1</v>
      </c>
      <c r="O869" s="1">
        <f>DAY(Tabla14[[#This Row],[Fecha de rev]])</f>
        <v>0</v>
      </c>
      <c r="P869" s="1">
        <f>MONTH(Tabla14[[#This Row],[Fecha de rev]])</f>
        <v>1</v>
      </c>
      <c r="Q869" s="1">
        <f>YEAR(Tabla14[[#This Row],[Fecha de rev]])</f>
        <v>1900</v>
      </c>
    </row>
    <row r="870" spans="1:31"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7"/>
        <v>Ver en Google Maps</v>
      </c>
      <c r="M870" s="15">
        <v>2</v>
      </c>
      <c r="O870" s="1">
        <f>DAY(Tabla14[[#This Row],[Fecha de rev]])</f>
        <v>0</v>
      </c>
      <c r="P870" s="1">
        <f>MONTH(Tabla14[[#This Row],[Fecha de rev]])</f>
        <v>1</v>
      </c>
      <c r="Q870" s="1">
        <f>YEAR(Tabla14[[#This Row],[Fecha de rev]])</f>
        <v>1900</v>
      </c>
    </row>
    <row r="871" spans="1:31"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7"/>
        <v>Ver en Google Maps</v>
      </c>
      <c r="M871" s="15">
        <v>1</v>
      </c>
      <c r="O871" s="1">
        <f>DAY(Tabla14[[#This Row],[Fecha de rev]])</f>
        <v>0</v>
      </c>
      <c r="P871" s="1">
        <f>MONTH(Tabla14[[#This Row],[Fecha de rev]])</f>
        <v>1</v>
      </c>
      <c r="Q871" s="1">
        <f>YEAR(Tabla14[[#This Row],[Fecha de rev]])</f>
        <v>1900</v>
      </c>
    </row>
    <row r="872" spans="1:31"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7"/>
        <v>Ver en Google Maps</v>
      </c>
      <c r="M872" s="15">
        <v>1</v>
      </c>
      <c r="N872" s="7">
        <v>45942</v>
      </c>
      <c r="O872" s="1">
        <f>DAY(Tabla14[[#This Row],[Fecha de rev]])</f>
        <v>12</v>
      </c>
      <c r="P872" s="1">
        <f>MONTH(Tabla14[[#This Row],[Fecha de rev]])</f>
        <v>10</v>
      </c>
      <c r="Q872" s="1">
        <f>YEAR(Tabla14[[#This Row],[Fecha de rev]])</f>
        <v>2025</v>
      </c>
      <c r="R872" s="1">
        <v>1</v>
      </c>
      <c r="S872" s="1" t="s">
        <v>138</v>
      </c>
      <c r="T872" s="1" t="s">
        <v>138</v>
      </c>
      <c r="U872" s="1" t="s">
        <v>138</v>
      </c>
      <c r="V872" s="1" t="s">
        <v>138</v>
      </c>
      <c r="W872" s="1" t="s">
        <v>138</v>
      </c>
      <c r="X872" s="1" t="s">
        <v>138</v>
      </c>
      <c r="Y872" s="1" t="s">
        <v>138</v>
      </c>
      <c r="Z872" s="1" t="s">
        <v>138</v>
      </c>
      <c r="AA872" s="1">
        <v>46.5</v>
      </c>
      <c r="AB872" s="1">
        <v>24.4</v>
      </c>
      <c r="AC872" s="2" t="s">
        <v>968</v>
      </c>
      <c r="AD872" s="2" t="s">
        <v>2437</v>
      </c>
      <c r="AE872" s="1">
        <f t="shared" si="28"/>
        <v>8</v>
      </c>
    </row>
    <row r="873" spans="1:31"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7"/>
        <v>Ver en Google Maps</v>
      </c>
      <c r="M873" s="15">
        <v>1</v>
      </c>
      <c r="N873" s="7">
        <v>45942</v>
      </c>
      <c r="O873" s="1">
        <f>DAY(Tabla14[[#This Row],[Fecha de rev]])</f>
        <v>12</v>
      </c>
      <c r="P873" s="1">
        <f>MONTH(Tabla14[[#This Row],[Fecha de rev]])</f>
        <v>10</v>
      </c>
      <c r="Q873" s="1">
        <f>YEAR(Tabla14[[#This Row],[Fecha de rev]])</f>
        <v>2025</v>
      </c>
      <c r="R873" s="1">
        <v>1</v>
      </c>
      <c r="S873" s="1" t="s">
        <v>138</v>
      </c>
      <c r="T873" s="1" t="s">
        <v>138</v>
      </c>
      <c r="U873" s="1" t="s">
        <v>138</v>
      </c>
      <c r="V873" s="1" t="s">
        <v>138</v>
      </c>
      <c r="W873" s="1" t="s">
        <v>138</v>
      </c>
      <c r="X873" s="1" t="s">
        <v>138</v>
      </c>
      <c r="Y873" s="1" t="s">
        <v>138</v>
      </c>
      <c r="Z873" s="1" t="s">
        <v>138</v>
      </c>
      <c r="AA873" s="1">
        <v>50.4</v>
      </c>
      <c r="AB873" s="1">
        <v>32.5</v>
      </c>
      <c r="AC873" s="2" t="s">
        <v>968</v>
      </c>
      <c r="AD873" s="2" t="s">
        <v>2437</v>
      </c>
      <c r="AE873" s="1">
        <f t="shared" si="28"/>
        <v>8</v>
      </c>
    </row>
    <row r="874" spans="1:31"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7"/>
        <v>Ver en Google Maps</v>
      </c>
      <c r="M874" s="15">
        <v>1</v>
      </c>
      <c r="O874" s="1">
        <f>DAY(Tabla14[[#This Row],[Fecha de rev]])</f>
        <v>0</v>
      </c>
      <c r="P874" s="1">
        <f>MONTH(Tabla14[[#This Row],[Fecha de rev]])</f>
        <v>1</v>
      </c>
      <c r="Q874" s="1">
        <f>YEAR(Tabla14[[#This Row],[Fecha de rev]])</f>
        <v>1900</v>
      </c>
    </row>
    <row r="875" spans="1:31"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7"/>
        <v>Ver en Google Maps</v>
      </c>
      <c r="M875" s="15">
        <v>2</v>
      </c>
      <c r="O875" s="1">
        <f>DAY(Tabla14[[#This Row],[Fecha de rev]])</f>
        <v>0</v>
      </c>
      <c r="P875" s="1">
        <f>MONTH(Tabla14[[#This Row],[Fecha de rev]])</f>
        <v>1</v>
      </c>
      <c r="Q875" s="1">
        <f>YEAR(Tabla14[[#This Row],[Fecha de rev]])</f>
        <v>1900</v>
      </c>
    </row>
    <row r="876" spans="1:31"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7"/>
        <v>Ver en Google Maps</v>
      </c>
      <c r="M876" s="15">
        <v>2</v>
      </c>
      <c r="O876" s="1">
        <f>DAY(Tabla14[[#This Row],[Fecha de rev]])</f>
        <v>0</v>
      </c>
      <c r="P876" s="1">
        <f>MONTH(Tabla14[[#This Row],[Fecha de rev]])</f>
        <v>1</v>
      </c>
      <c r="Q876" s="1">
        <f>YEAR(Tabla14[[#This Row],[Fecha de rev]])</f>
        <v>1900</v>
      </c>
    </row>
    <row r="877" spans="1:31"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7"/>
        <v>Ver en Google Maps</v>
      </c>
      <c r="M877" s="15">
        <v>2</v>
      </c>
      <c r="O877" s="1">
        <f>DAY(Tabla14[[#This Row],[Fecha de rev]])</f>
        <v>0</v>
      </c>
      <c r="P877" s="1">
        <f>MONTH(Tabla14[[#This Row],[Fecha de rev]])</f>
        <v>1</v>
      </c>
      <c r="Q877" s="1">
        <f>YEAR(Tabla14[[#This Row],[Fecha de rev]])</f>
        <v>1900</v>
      </c>
    </row>
    <row r="878" spans="1:31"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7"/>
        <v>Ver en Google Maps</v>
      </c>
      <c r="M878" s="15">
        <v>2</v>
      </c>
      <c r="O878" s="1">
        <f>DAY(Tabla14[[#This Row],[Fecha de rev]])</f>
        <v>0</v>
      </c>
      <c r="P878" s="1">
        <f>MONTH(Tabla14[[#This Row],[Fecha de rev]])</f>
        <v>1</v>
      </c>
      <c r="Q878" s="1">
        <f>YEAR(Tabla14[[#This Row],[Fecha de rev]])</f>
        <v>1900</v>
      </c>
    </row>
    <row r="879" spans="1:31"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7"/>
        <v>Ver en Google Maps</v>
      </c>
      <c r="M879" s="15">
        <v>2</v>
      </c>
      <c r="O879" s="1">
        <f>DAY(Tabla14[[#This Row],[Fecha de rev]])</f>
        <v>0</v>
      </c>
      <c r="P879" s="1">
        <f>MONTH(Tabla14[[#This Row],[Fecha de rev]])</f>
        <v>1</v>
      </c>
      <c r="Q879" s="1">
        <f>YEAR(Tabla14[[#This Row],[Fecha de rev]])</f>
        <v>1900</v>
      </c>
    </row>
    <row r="880" spans="1:31"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7"/>
        <v>Ver en Google Maps</v>
      </c>
      <c r="M880" s="15">
        <v>3</v>
      </c>
      <c r="O880" s="1">
        <f>DAY(Tabla14[[#This Row],[Fecha de rev]])</f>
        <v>0</v>
      </c>
      <c r="P880" s="1">
        <f>MONTH(Tabla14[[#This Row],[Fecha de rev]])</f>
        <v>1</v>
      </c>
      <c r="Q880" s="1">
        <f>YEAR(Tabla14[[#This Row],[Fecha de rev]])</f>
        <v>1900</v>
      </c>
    </row>
    <row r="881" spans="1:31"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7"/>
        <v>Ver en Google Maps</v>
      </c>
      <c r="M881" s="15">
        <v>4</v>
      </c>
      <c r="O881" s="1">
        <f>DAY(Tabla14[[#This Row],[Fecha de rev]])</f>
        <v>0</v>
      </c>
      <c r="P881" s="1">
        <f>MONTH(Tabla14[[#This Row],[Fecha de rev]])</f>
        <v>1</v>
      </c>
      <c r="Q881" s="1">
        <f>YEAR(Tabla14[[#This Row],[Fecha de rev]])</f>
        <v>1900</v>
      </c>
    </row>
    <row r="882" spans="1:31"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7"/>
        <v>Ver en Google Maps</v>
      </c>
      <c r="M882" s="15">
        <v>2</v>
      </c>
      <c r="O882" s="1">
        <f>DAY(Tabla14[[#This Row],[Fecha de rev]])</f>
        <v>0</v>
      </c>
      <c r="P882" s="1">
        <f>MONTH(Tabla14[[#This Row],[Fecha de rev]])</f>
        <v>1</v>
      </c>
      <c r="Q882" s="1">
        <f>YEAR(Tabla14[[#This Row],[Fecha de rev]])</f>
        <v>1900</v>
      </c>
    </row>
    <row r="883" spans="1:31"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7"/>
        <v>Ver en Google Maps</v>
      </c>
      <c r="M883" s="15">
        <v>1</v>
      </c>
      <c r="O883" s="1">
        <f>DAY(Tabla14[[#This Row],[Fecha de rev]])</f>
        <v>0</v>
      </c>
      <c r="P883" s="1">
        <f>MONTH(Tabla14[[#This Row],[Fecha de rev]])</f>
        <v>1</v>
      </c>
      <c r="Q883" s="1">
        <f>YEAR(Tabla14[[#This Row],[Fecha de rev]])</f>
        <v>1900</v>
      </c>
    </row>
    <row r="884" spans="1:31"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7"/>
        <v>Ver en Google Maps</v>
      </c>
      <c r="M884" s="15">
        <v>2</v>
      </c>
      <c r="N884" s="7">
        <v>45942</v>
      </c>
      <c r="O884" s="1">
        <f>DAY(Tabla14[[#This Row],[Fecha de rev]])</f>
        <v>12</v>
      </c>
      <c r="P884" s="1">
        <f>MONTH(Tabla14[[#This Row],[Fecha de rev]])</f>
        <v>10</v>
      </c>
      <c r="Q884" s="1">
        <f>YEAR(Tabla14[[#This Row],[Fecha de rev]])</f>
        <v>2025</v>
      </c>
      <c r="R884" s="1">
        <v>1</v>
      </c>
      <c r="S884" s="1" t="s">
        <v>138</v>
      </c>
      <c r="T884" s="1" t="s">
        <v>138</v>
      </c>
      <c r="U884" s="1" t="s">
        <v>138</v>
      </c>
      <c r="V884" s="1" t="s">
        <v>934</v>
      </c>
      <c r="W884" s="1" t="s">
        <v>138</v>
      </c>
      <c r="X884" s="1" t="s">
        <v>934</v>
      </c>
      <c r="Y884" s="1" t="s">
        <v>934</v>
      </c>
      <c r="Z884" s="1" t="s">
        <v>934</v>
      </c>
      <c r="AA884" s="1">
        <v>0</v>
      </c>
      <c r="AB884" s="1">
        <v>0</v>
      </c>
      <c r="AC884" s="2" t="s">
        <v>2446</v>
      </c>
      <c r="AD884" s="2" t="s">
        <v>2437</v>
      </c>
      <c r="AE884" s="1">
        <f t="shared" si="28"/>
        <v>4</v>
      </c>
    </row>
    <row r="885" spans="1:31"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7"/>
        <v>Ver en Google Maps</v>
      </c>
      <c r="M885" s="15">
        <v>2</v>
      </c>
      <c r="O885" s="1">
        <f>DAY(Tabla14[[#This Row],[Fecha de rev]])</f>
        <v>0</v>
      </c>
      <c r="P885" s="1">
        <f>MONTH(Tabla14[[#This Row],[Fecha de rev]])</f>
        <v>1</v>
      </c>
      <c r="Q885" s="1">
        <f>YEAR(Tabla14[[#This Row],[Fecha de rev]])</f>
        <v>1900</v>
      </c>
    </row>
    <row r="886" spans="1:31"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7"/>
        <v>Ver en Google Maps</v>
      </c>
      <c r="M886" s="15">
        <v>2</v>
      </c>
      <c r="N886" s="7">
        <v>45941</v>
      </c>
      <c r="O886" s="1">
        <f>DAY(Tabla14[[#This Row],[Fecha de rev]])</f>
        <v>11</v>
      </c>
      <c r="P886" s="1">
        <f>MONTH(Tabla14[[#This Row],[Fecha de rev]])</f>
        <v>10</v>
      </c>
      <c r="Q886" s="1">
        <f>YEAR(Tabla14[[#This Row],[Fecha de rev]])</f>
        <v>2025</v>
      </c>
      <c r="R886" s="1">
        <v>1</v>
      </c>
      <c r="S886" s="1" t="s">
        <v>138</v>
      </c>
      <c r="T886" s="1" t="s">
        <v>138</v>
      </c>
      <c r="U886" s="1" t="s">
        <v>138</v>
      </c>
      <c r="V886" s="1" t="s">
        <v>138</v>
      </c>
      <c r="W886" s="1" t="s">
        <v>138</v>
      </c>
      <c r="X886" s="1" t="s">
        <v>138</v>
      </c>
      <c r="Y886" s="1" t="s">
        <v>138</v>
      </c>
      <c r="Z886" s="1" t="s">
        <v>138</v>
      </c>
      <c r="AA886" s="1">
        <v>87</v>
      </c>
      <c r="AB886" s="1">
        <v>39.200000000000003</v>
      </c>
      <c r="AC886" s="2" t="s">
        <v>968</v>
      </c>
      <c r="AD886" s="2" t="s">
        <v>2437</v>
      </c>
      <c r="AE886" s="1">
        <f t="shared" si="28"/>
        <v>8</v>
      </c>
    </row>
    <row r="887" spans="1:31"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7"/>
        <v>Ver en Google Maps</v>
      </c>
      <c r="M887" s="15">
        <v>2</v>
      </c>
      <c r="O887" s="1">
        <f>DAY(Tabla14[[#This Row],[Fecha de rev]])</f>
        <v>0</v>
      </c>
      <c r="P887" s="1">
        <f>MONTH(Tabla14[[#This Row],[Fecha de rev]])</f>
        <v>1</v>
      </c>
      <c r="Q887" s="1">
        <f>YEAR(Tabla14[[#This Row],[Fecha de rev]])</f>
        <v>1900</v>
      </c>
    </row>
    <row r="888" spans="1:31"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7"/>
        <v>Ver en Google Maps</v>
      </c>
      <c r="M888" s="15">
        <v>3</v>
      </c>
      <c r="O888" s="1">
        <f>DAY(Tabla14[[#This Row],[Fecha de rev]])</f>
        <v>0</v>
      </c>
      <c r="P888" s="1">
        <f>MONTH(Tabla14[[#This Row],[Fecha de rev]])</f>
        <v>1</v>
      </c>
      <c r="Q888" s="1">
        <f>YEAR(Tabla14[[#This Row],[Fecha de rev]])</f>
        <v>1900</v>
      </c>
    </row>
    <row r="889" spans="1:31"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7"/>
        <v>Ver en Google Maps</v>
      </c>
      <c r="M889" s="15">
        <v>2</v>
      </c>
      <c r="N889" s="7">
        <v>45942</v>
      </c>
      <c r="O889" s="1">
        <f>DAY(Tabla14[[#This Row],[Fecha de rev]])</f>
        <v>12</v>
      </c>
      <c r="P889" s="1">
        <f>MONTH(Tabla14[[#This Row],[Fecha de rev]])</f>
        <v>10</v>
      </c>
      <c r="Q889" s="1">
        <f>YEAR(Tabla14[[#This Row],[Fecha de rev]])</f>
        <v>2025</v>
      </c>
      <c r="R889" s="1">
        <v>1</v>
      </c>
      <c r="S889" s="1" t="s">
        <v>138</v>
      </c>
      <c r="T889" s="1" t="s">
        <v>138</v>
      </c>
      <c r="U889" s="1" t="s">
        <v>138</v>
      </c>
      <c r="V889" s="1" t="s">
        <v>138</v>
      </c>
      <c r="W889" s="1" t="s">
        <v>138</v>
      </c>
      <c r="X889" s="1" t="s">
        <v>138</v>
      </c>
      <c r="Y889" s="1" t="s">
        <v>138</v>
      </c>
      <c r="Z889" s="1" t="s">
        <v>934</v>
      </c>
      <c r="AA889" s="1">
        <v>11.8</v>
      </c>
      <c r="AB889" s="1">
        <v>3.63</v>
      </c>
      <c r="AC889" s="2" t="s">
        <v>2444</v>
      </c>
      <c r="AD889" s="2" t="s">
        <v>2437</v>
      </c>
      <c r="AE889" s="1">
        <f t="shared" si="28"/>
        <v>7</v>
      </c>
    </row>
    <row r="890" spans="1:31"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7"/>
        <v>Ver en Google Maps</v>
      </c>
      <c r="M890" s="15">
        <v>2</v>
      </c>
      <c r="N890" s="7">
        <v>45942</v>
      </c>
      <c r="O890" s="1">
        <f>DAY(Tabla14[[#This Row],[Fecha de rev]])</f>
        <v>12</v>
      </c>
      <c r="P890" s="1">
        <f>MONTH(Tabla14[[#This Row],[Fecha de rev]])</f>
        <v>10</v>
      </c>
      <c r="Q890" s="1">
        <f>YEAR(Tabla14[[#This Row],[Fecha de rev]])</f>
        <v>2025</v>
      </c>
      <c r="R890" s="1">
        <v>1</v>
      </c>
      <c r="S890" s="1" t="s">
        <v>138</v>
      </c>
      <c r="T890" s="1" t="s">
        <v>138</v>
      </c>
      <c r="U890" s="1" t="s">
        <v>138</v>
      </c>
      <c r="V890" s="1" t="s">
        <v>138</v>
      </c>
      <c r="W890" s="1" t="s">
        <v>138</v>
      </c>
      <c r="X890" s="1" t="s">
        <v>138</v>
      </c>
      <c r="Y890" s="1" t="s">
        <v>138</v>
      </c>
      <c r="Z890" s="1" t="s">
        <v>138</v>
      </c>
      <c r="AA890" s="1">
        <v>113</v>
      </c>
      <c r="AB890" s="1">
        <v>100</v>
      </c>
      <c r="AC890" s="2" t="s">
        <v>968</v>
      </c>
      <c r="AD890" s="2" t="s">
        <v>2437</v>
      </c>
      <c r="AE890" s="1">
        <f t="shared" si="28"/>
        <v>8</v>
      </c>
    </row>
    <row r="891" spans="1:31"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7"/>
        <v>Ver en Google Maps</v>
      </c>
      <c r="M891" s="15">
        <v>2</v>
      </c>
      <c r="N891" s="7">
        <v>45942</v>
      </c>
      <c r="O891" s="1">
        <f>DAY(Tabla14[[#This Row],[Fecha de rev]])</f>
        <v>12</v>
      </c>
      <c r="P891" s="1">
        <f>MONTH(Tabla14[[#This Row],[Fecha de rev]])</f>
        <v>10</v>
      </c>
      <c r="Q891" s="1">
        <f>YEAR(Tabla14[[#This Row],[Fecha de rev]])</f>
        <v>2025</v>
      </c>
      <c r="R891" s="1">
        <v>1</v>
      </c>
      <c r="S891" s="1" t="s">
        <v>138</v>
      </c>
      <c r="T891" s="1" t="s">
        <v>138</v>
      </c>
      <c r="U891" s="1" t="s">
        <v>138</v>
      </c>
      <c r="V891" s="1" t="s">
        <v>138</v>
      </c>
      <c r="W891" s="1" t="s">
        <v>138</v>
      </c>
      <c r="X891" s="1" t="s">
        <v>138</v>
      </c>
      <c r="Y891" s="1" t="s">
        <v>138</v>
      </c>
      <c r="Z891" s="1" t="s">
        <v>138</v>
      </c>
      <c r="AA891" s="1">
        <v>99.7</v>
      </c>
      <c r="AB891" s="1">
        <v>48.2</v>
      </c>
      <c r="AC891" s="2" t="s">
        <v>968</v>
      </c>
      <c r="AD891" s="2" t="s">
        <v>2437</v>
      </c>
      <c r="AE891" s="1">
        <f t="shared" si="28"/>
        <v>8</v>
      </c>
    </row>
    <row r="892" spans="1:31"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7"/>
        <v>Ver en Google Maps</v>
      </c>
      <c r="M892" s="15">
        <v>2</v>
      </c>
      <c r="O892" s="1">
        <f>DAY(Tabla14[[#This Row],[Fecha de rev]])</f>
        <v>0</v>
      </c>
      <c r="P892" s="1">
        <f>MONTH(Tabla14[[#This Row],[Fecha de rev]])</f>
        <v>1</v>
      </c>
      <c r="Q892" s="1">
        <f>YEAR(Tabla14[[#This Row],[Fecha de rev]])</f>
        <v>1900</v>
      </c>
    </row>
    <row r="893" spans="1:31"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7"/>
        <v>Ver en Google Maps</v>
      </c>
      <c r="M893" s="15">
        <v>2</v>
      </c>
      <c r="O893" s="1">
        <f>DAY(Tabla14[[#This Row],[Fecha de rev]])</f>
        <v>0</v>
      </c>
      <c r="P893" s="1">
        <f>MONTH(Tabla14[[#This Row],[Fecha de rev]])</f>
        <v>1</v>
      </c>
      <c r="Q893" s="1">
        <f>YEAR(Tabla14[[#This Row],[Fecha de rev]])</f>
        <v>1900</v>
      </c>
    </row>
    <row r="894" spans="1:31"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7"/>
        <v>Ver en Google Maps</v>
      </c>
      <c r="M894" s="15">
        <v>3</v>
      </c>
      <c r="O894" s="1">
        <f>DAY(Tabla14[[#This Row],[Fecha de rev]])</f>
        <v>0</v>
      </c>
      <c r="P894" s="1">
        <f>MONTH(Tabla14[[#This Row],[Fecha de rev]])</f>
        <v>1</v>
      </c>
      <c r="Q894" s="1">
        <f>YEAR(Tabla14[[#This Row],[Fecha de rev]])</f>
        <v>1900</v>
      </c>
    </row>
    <row r="895" spans="1:31"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7"/>
        <v>Ver en Google Maps</v>
      </c>
      <c r="M895" s="15">
        <v>1</v>
      </c>
      <c r="O895" s="1">
        <f>DAY(Tabla14[[#This Row],[Fecha de rev]])</f>
        <v>0</v>
      </c>
      <c r="P895" s="1">
        <f>MONTH(Tabla14[[#This Row],[Fecha de rev]])</f>
        <v>1</v>
      </c>
      <c r="Q895" s="1">
        <f>YEAR(Tabla14[[#This Row],[Fecha de rev]])</f>
        <v>1900</v>
      </c>
    </row>
    <row r="896" spans="1:31"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7"/>
        <v>Ver en Google Maps</v>
      </c>
      <c r="M896" s="15">
        <v>1</v>
      </c>
      <c r="N896" s="7">
        <v>45942</v>
      </c>
      <c r="O896" s="1">
        <f>DAY(Tabla14[[#This Row],[Fecha de rev]])</f>
        <v>12</v>
      </c>
      <c r="P896" s="1">
        <f>MONTH(Tabla14[[#This Row],[Fecha de rev]])</f>
        <v>10</v>
      </c>
      <c r="Q896" s="1">
        <f>YEAR(Tabla14[[#This Row],[Fecha de rev]])</f>
        <v>2025</v>
      </c>
      <c r="R896" s="1">
        <v>1</v>
      </c>
      <c r="S896" s="1" t="s">
        <v>138</v>
      </c>
      <c r="T896" s="1" t="s">
        <v>138</v>
      </c>
      <c r="U896" s="1" t="s">
        <v>138</v>
      </c>
      <c r="V896" s="1" t="s">
        <v>138</v>
      </c>
      <c r="W896" s="1" t="s">
        <v>138</v>
      </c>
      <c r="X896" s="1" t="s">
        <v>138</v>
      </c>
      <c r="Y896" s="1" t="s">
        <v>138</v>
      </c>
      <c r="Z896" s="1" t="s">
        <v>138</v>
      </c>
      <c r="AA896" s="1">
        <v>85.5</v>
      </c>
      <c r="AB896" s="1">
        <v>28.8</v>
      </c>
      <c r="AC896" s="2" t="s">
        <v>968</v>
      </c>
      <c r="AD896" s="2" t="s">
        <v>2437</v>
      </c>
      <c r="AE896" s="1">
        <f t="shared" si="28"/>
        <v>8</v>
      </c>
    </row>
    <row r="897" spans="1:31"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7"/>
        <v>Ver en Google Maps</v>
      </c>
      <c r="M897" s="15">
        <v>1</v>
      </c>
      <c r="O897" s="1">
        <f>DAY(Tabla14[[#This Row],[Fecha de rev]])</f>
        <v>0</v>
      </c>
      <c r="P897" s="1">
        <f>MONTH(Tabla14[[#This Row],[Fecha de rev]])</f>
        <v>1</v>
      </c>
      <c r="Q897" s="1">
        <f>YEAR(Tabla14[[#This Row],[Fecha de rev]])</f>
        <v>1900</v>
      </c>
    </row>
    <row r="898" spans="1:31"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7"/>
        <v>Ver en Google Maps</v>
      </c>
      <c r="M898" s="15">
        <v>2</v>
      </c>
      <c r="O898" s="1">
        <f>DAY(Tabla14[[#This Row],[Fecha de rev]])</f>
        <v>0</v>
      </c>
      <c r="P898" s="1">
        <f>MONTH(Tabla14[[#This Row],[Fecha de rev]])</f>
        <v>1</v>
      </c>
      <c r="Q898" s="1">
        <f>YEAR(Tabla14[[#This Row],[Fecha de rev]])</f>
        <v>1900</v>
      </c>
    </row>
    <row r="899" spans="1:31"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7"/>
        <v>Ver en Google Maps</v>
      </c>
      <c r="M899" s="20">
        <v>2</v>
      </c>
      <c r="O899" s="1">
        <f>DAY(Tabla14[[#This Row],[Fecha de rev]])</f>
        <v>0</v>
      </c>
      <c r="P899" s="1">
        <f>MONTH(Tabla14[[#This Row],[Fecha de rev]])</f>
        <v>1</v>
      </c>
      <c r="Q899" s="1">
        <f>YEAR(Tabla14[[#This Row],[Fecha de rev]])</f>
        <v>1900</v>
      </c>
    </row>
    <row r="900" spans="1:31"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7"/>
        <v>Ver en Google Maps</v>
      </c>
      <c r="M900" s="42">
        <v>1</v>
      </c>
      <c r="O900" s="1">
        <f>DAY(Tabla14[[#This Row],[Fecha de rev]])</f>
        <v>0</v>
      </c>
      <c r="P900" s="1">
        <f>MONTH(Tabla14[[#This Row],[Fecha de rev]])</f>
        <v>1</v>
      </c>
      <c r="Q900" s="1">
        <f>YEAR(Tabla14[[#This Row],[Fecha de rev]])</f>
        <v>1900</v>
      </c>
    </row>
    <row r="901" spans="1:31"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7"/>
        <v>Ver en Google Maps</v>
      </c>
      <c r="M901" s="43">
        <v>2</v>
      </c>
      <c r="O901" s="1">
        <f>DAY(Tabla14[[#This Row],[Fecha de rev]])</f>
        <v>0</v>
      </c>
      <c r="P901" s="1">
        <f>MONTH(Tabla14[[#This Row],[Fecha de rev]])</f>
        <v>1</v>
      </c>
      <c r="Q901" s="1">
        <f>YEAR(Tabla14[[#This Row],[Fecha de rev]])</f>
        <v>1900</v>
      </c>
    </row>
    <row r="902" spans="1:31"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7"/>
        <v>Ver en Google Maps</v>
      </c>
      <c r="M902" s="43">
        <v>1</v>
      </c>
      <c r="N902" s="7">
        <v>45941</v>
      </c>
      <c r="O902" s="1">
        <f>DAY(Tabla14[[#This Row],[Fecha de rev]])</f>
        <v>11</v>
      </c>
      <c r="P902" s="1">
        <f>MONTH(Tabla14[[#This Row],[Fecha de rev]])</f>
        <v>10</v>
      </c>
      <c r="Q902" s="1">
        <f>YEAR(Tabla14[[#This Row],[Fecha de rev]])</f>
        <v>2025</v>
      </c>
      <c r="R902" s="1">
        <v>1</v>
      </c>
      <c r="S902" s="1" t="s">
        <v>138</v>
      </c>
      <c r="T902" s="1" t="s">
        <v>138</v>
      </c>
      <c r="U902" s="1" t="s">
        <v>138</v>
      </c>
      <c r="V902" s="1" t="s">
        <v>138</v>
      </c>
      <c r="W902" s="1" t="s">
        <v>138</v>
      </c>
      <c r="X902" s="1" t="s">
        <v>138</v>
      </c>
      <c r="Y902" s="1" t="s">
        <v>138</v>
      </c>
      <c r="Z902" s="1" t="s">
        <v>934</v>
      </c>
      <c r="AA902" s="1">
        <v>12.6</v>
      </c>
      <c r="AB902" s="1">
        <v>10.5</v>
      </c>
      <c r="AC902" s="2" t="s">
        <v>3025</v>
      </c>
      <c r="AD902" s="2" t="s">
        <v>957</v>
      </c>
      <c r="AE902" s="1">
        <f t="shared" ref="AE902:AE963" si="29">COUNTIF(S902:Z902, "si")</f>
        <v>7</v>
      </c>
    </row>
    <row r="903" spans="1:31"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7"/>
        <v>Ver en Google Maps</v>
      </c>
      <c r="M903" s="43">
        <v>2</v>
      </c>
      <c r="O903" s="1">
        <f>DAY(Tabla14[[#This Row],[Fecha de rev]])</f>
        <v>0</v>
      </c>
      <c r="P903" s="1">
        <f>MONTH(Tabla14[[#This Row],[Fecha de rev]])</f>
        <v>1</v>
      </c>
      <c r="Q903" s="1">
        <f>YEAR(Tabla14[[#This Row],[Fecha de rev]])</f>
        <v>1900</v>
      </c>
    </row>
    <row r="904" spans="1:31"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7"/>
        <v>Ver en Google Maps</v>
      </c>
      <c r="M904" s="43">
        <v>2</v>
      </c>
      <c r="N904" s="7">
        <v>45941</v>
      </c>
      <c r="O904" s="1">
        <f>DAY(Tabla14[[#This Row],[Fecha de rev]])</f>
        <v>11</v>
      </c>
      <c r="P904" s="1">
        <f>MONTH(Tabla14[[#This Row],[Fecha de rev]])</f>
        <v>10</v>
      </c>
      <c r="Q904" s="1">
        <f>YEAR(Tabla14[[#This Row],[Fecha de rev]])</f>
        <v>2025</v>
      </c>
      <c r="R904" s="1">
        <v>1</v>
      </c>
      <c r="S904" s="1" t="s">
        <v>138</v>
      </c>
      <c r="T904" s="1" t="s">
        <v>138</v>
      </c>
      <c r="U904" s="1" t="s">
        <v>138</v>
      </c>
      <c r="V904" s="1" t="s">
        <v>138</v>
      </c>
      <c r="W904" s="1" t="s">
        <v>138</v>
      </c>
      <c r="X904" s="1" t="s">
        <v>138</v>
      </c>
      <c r="Y904" s="1" t="s">
        <v>138</v>
      </c>
      <c r="Z904" s="1" t="s">
        <v>138</v>
      </c>
      <c r="AA904" s="1">
        <v>75.599999999999994</v>
      </c>
      <c r="AB904" s="1">
        <v>53.4</v>
      </c>
      <c r="AC904" s="2" t="s">
        <v>968</v>
      </c>
      <c r="AD904" s="2" t="s">
        <v>957</v>
      </c>
      <c r="AE904" s="1">
        <f t="shared" si="29"/>
        <v>8</v>
      </c>
    </row>
    <row r="905" spans="1:31"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7"/>
        <v>Ver en Google Maps</v>
      </c>
      <c r="M905" s="43">
        <v>1</v>
      </c>
      <c r="N905" s="7">
        <v>45941</v>
      </c>
      <c r="O905" s="1">
        <f>DAY(Tabla14[[#This Row],[Fecha de rev]])</f>
        <v>11</v>
      </c>
      <c r="P905" s="1">
        <f>MONTH(Tabla14[[#This Row],[Fecha de rev]])</f>
        <v>10</v>
      </c>
      <c r="Q905" s="1">
        <f>YEAR(Tabla14[[#This Row],[Fecha de rev]])</f>
        <v>2025</v>
      </c>
      <c r="R905" s="1">
        <v>1</v>
      </c>
      <c r="S905" s="1" t="s">
        <v>138</v>
      </c>
      <c r="T905" s="1" t="s">
        <v>138</v>
      </c>
      <c r="U905" s="1" t="s">
        <v>138</v>
      </c>
      <c r="V905" s="1" t="s">
        <v>138</v>
      </c>
      <c r="W905" s="1" t="s">
        <v>138</v>
      </c>
      <c r="X905" s="1" t="s">
        <v>138</v>
      </c>
      <c r="Y905" s="1" t="s">
        <v>138</v>
      </c>
      <c r="Z905" s="1" t="s">
        <v>138</v>
      </c>
      <c r="AA905" s="1">
        <v>20</v>
      </c>
      <c r="AB905" s="1">
        <v>7.58</v>
      </c>
      <c r="AC905" s="2" t="s">
        <v>968</v>
      </c>
      <c r="AD905" s="2" t="s">
        <v>957</v>
      </c>
      <c r="AE905" s="1">
        <f t="shared" si="29"/>
        <v>8</v>
      </c>
    </row>
    <row r="906" spans="1:31"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7"/>
        <v>Ver en Google Maps</v>
      </c>
      <c r="M906" s="43">
        <v>1</v>
      </c>
      <c r="O906" s="1">
        <f>DAY(Tabla14[[#This Row],[Fecha de rev]])</f>
        <v>0</v>
      </c>
      <c r="P906" s="1">
        <f>MONTH(Tabla14[[#This Row],[Fecha de rev]])</f>
        <v>1</v>
      </c>
      <c r="Q906" s="1">
        <f>YEAR(Tabla14[[#This Row],[Fecha de rev]])</f>
        <v>1900</v>
      </c>
    </row>
    <row r="907" spans="1:31"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7"/>
        <v>Ver en Google Maps</v>
      </c>
      <c r="M907" s="43">
        <v>1</v>
      </c>
      <c r="N907" s="7">
        <v>45941</v>
      </c>
      <c r="O907" s="1">
        <f>DAY(Tabla14[[#This Row],[Fecha de rev]])</f>
        <v>11</v>
      </c>
      <c r="P907" s="1">
        <f>MONTH(Tabla14[[#This Row],[Fecha de rev]])</f>
        <v>10</v>
      </c>
      <c r="Q907" s="1">
        <f>YEAR(Tabla14[[#This Row],[Fecha de rev]])</f>
        <v>2025</v>
      </c>
      <c r="R907" s="1">
        <v>1</v>
      </c>
      <c r="S907" s="1" t="s">
        <v>138</v>
      </c>
      <c r="T907" s="1" t="s">
        <v>138</v>
      </c>
      <c r="U907" s="1" t="s">
        <v>138</v>
      </c>
      <c r="V907" s="1" t="s">
        <v>138</v>
      </c>
      <c r="W907" s="1" t="s">
        <v>138</v>
      </c>
      <c r="X907" s="1" t="s">
        <v>138</v>
      </c>
      <c r="Y907" s="1" t="s">
        <v>138</v>
      </c>
      <c r="Z907" s="1" t="s">
        <v>138</v>
      </c>
      <c r="AA907" s="1">
        <v>31</v>
      </c>
      <c r="AB907" s="1">
        <v>35.6</v>
      </c>
      <c r="AC907" s="2" t="s">
        <v>968</v>
      </c>
      <c r="AD907" s="2" t="s">
        <v>957</v>
      </c>
      <c r="AE907" s="1">
        <f t="shared" si="29"/>
        <v>8</v>
      </c>
    </row>
    <row r="908" spans="1:31"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7"/>
        <v>Ver en Google Maps</v>
      </c>
      <c r="M908" s="43">
        <v>1</v>
      </c>
      <c r="O908" s="1">
        <f>DAY(Tabla14[[#This Row],[Fecha de rev]])</f>
        <v>0</v>
      </c>
      <c r="P908" s="1">
        <f>MONTH(Tabla14[[#This Row],[Fecha de rev]])</f>
        <v>1</v>
      </c>
      <c r="Q908" s="1">
        <f>YEAR(Tabla14[[#This Row],[Fecha de rev]])</f>
        <v>1900</v>
      </c>
    </row>
    <row r="909" spans="1:31"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7"/>
        <v>Ver en Google Maps</v>
      </c>
      <c r="M909" s="43">
        <v>1</v>
      </c>
      <c r="N909" s="7">
        <v>45941</v>
      </c>
      <c r="O909" s="1">
        <f>DAY(Tabla14[[#This Row],[Fecha de rev]])</f>
        <v>11</v>
      </c>
      <c r="P909" s="1">
        <f>MONTH(Tabla14[[#This Row],[Fecha de rev]])</f>
        <v>10</v>
      </c>
      <c r="Q909" s="1">
        <f>YEAR(Tabla14[[#This Row],[Fecha de rev]])</f>
        <v>2025</v>
      </c>
      <c r="R909" s="1">
        <v>1</v>
      </c>
      <c r="S909" s="1" t="s">
        <v>138</v>
      </c>
      <c r="T909" s="1" t="s">
        <v>138</v>
      </c>
      <c r="U909" s="1" t="s">
        <v>138</v>
      </c>
      <c r="V909" s="1" t="s">
        <v>138</v>
      </c>
      <c r="W909" s="1" t="s">
        <v>138</v>
      </c>
      <c r="X909" s="1" t="s">
        <v>138</v>
      </c>
      <c r="Y909" s="1" t="s">
        <v>138</v>
      </c>
      <c r="Z909" s="1" t="s">
        <v>138</v>
      </c>
      <c r="AA909" s="1">
        <v>93.6</v>
      </c>
      <c r="AB909" s="1">
        <v>59.8</v>
      </c>
      <c r="AC909" s="2" t="s">
        <v>968</v>
      </c>
      <c r="AD909" s="2" t="s">
        <v>957</v>
      </c>
      <c r="AE909" s="1">
        <f t="shared" si="29"/>
        <v>8</v>
      </c>
    </row>
    <row r="910" spans="1:31"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0">HYPERLINK("https://www.google.com/maps?q=" &amp; I910 &amp; "," &amp; J910, "Ver en Google Maps")</f>
        <v>Ver en Google Maps</v>
      </c>
      <c r="M910" s="43">
        <v>2</v>
      </c>
      <c r="O910" s="1">
        <f>DAY(Tabla14[[#This Row],[Fecha de rev]])</f>
        <v>0</v>
      </c>
      <c r="P910" s="1">
        <f>MONTH(Tabla14[[#This Row],[Fecha de rev]])</f>
        <v>1</v>
      </c>
      <c r="Q910" s="1">
        <f>YEAR(Tabla14[[#This Row],[Fecha de rev]])</f>
        <v>1900</v>
      </c>
    </row>
    <row r="911" spans="1:31"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0"/>
        <v>Ver en Google Maps</v>
      </c>
      <c r="M911" s="43">
        <v>2</v>
      </c>
      <c r="N911" s="7">
        <v>45941</v>
      </c>
      <c r="O911" s="1">
        <f>DAY(Tabla14[[#This Row],[Fecha de rev]])</f>
        <v>11</v>
      </c>
      <c r="P911" s="1">
        <f>MONTH(Tabla14[[#This Row],[Fecha de rev]])</f>
        <v>10</v>
      </c>
      <c r="Q911" s="1">
        <f>YEAR(Tabla14[[#This Row],[Fecha de rev]])</f>
        <v>2025</v>
      </c>
      <c r="R911" s="1">
        <v>1</v>
      </c>
      <c r="S911" s="1" t="s">
        <v>138</v>
      </c>
      <c r="T911" s="1" t="s">
        <v>138</v>
      </c>
      <c r="U911" s="1" t="s">
        <v>138</v>
      </c>
      <c r="V911" s="1" t="s">
        <v>138</v>
      </c>
      <c r="W911" s="1" t="s">
        <v>138</v>
      </c>
      <c r="X911" s="1" t="s">
        <v>138</v>
      </c>
      <c r="Y911" s="1" t="s">
        <v>138</v>
      </c>
      <c r="Z911" s="1" t="s">
        <v>934</v>
      </c>
      <c r="AA911" s="1">
        <v>2.0299999999999998</v>
      </c>
      <c r="AB911" s="1">
        <v>1.86</v>
      </c>
      <c r="AC911" s="2" t="s">
        <v>3023</v>
      </c>
      <c r="AD911" s="2" t="s">
        <v>957</v>
      </c>
      <c r="AE911" s="1">
        <f t="shared" si="29"/>
        <v>7</v>
      </c>
    </row>
    <row r="912" spans="1:31"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0"/>
        <v>Ver en Google Maps</v>
      </c>
      <c r="M912" s="43">
        <v>1</v>
      </c>
      <c r="O912" s="1">
        <f>DAY(Tabla14[[#This Row],[Fecha de rev]])</f>
        <v>0</v>
      </c>
      <c r="P912" s="1">
        <f>MONTH(Tabla14[[#This Row],[Fecha de rev]])</f>
        <v>1</v>
      </c>
      <c r="Q912" s="1">
        <f>YEAR(Tabla14[[#This Row],[Fecha de rev]])</f>
        <v>1900</v>
      </c>
    </row>
    <row r="913" spans="1:31"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0"/>
        <v>Ver en Google Maps</v>
      </c>
      <c r="M913" s="43">
        <v>1</v>
      </c>
      <c r="O913" s="1">
        <f>DAY(Tabla14[[#This Row],[Fecha de rev]])</f>
        <v>0</v>
      </c>
      <c r="P913" s="1">
        <f>MONTH(Tabla14[[#This Row],[Fecha de rev]])</f>
        <v>1</v>
      </c>
      <c r="Q913" s="1">
        <f>YEAR(Tabla14[[#This Row],[Fecha de rev]])</f>
        <v>1900</v>
      </c>
    </row>
    <row r="914" spans="1:31"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0"/>
        <v>Ver en Google Maps</v>
      </c>
      <c r="M914" s="43">
        <v>1</v>
      </c>
      <c r="O914" s="1">
        <f>DAY(Tabla14[[#This Row],[Fecha de rev]])</f>
        <v>0</v>
      </c>
      <c r="P914" s="1">
        <f>MONTH(Tabla14[[#This Row],[Fecha de rev]])</f>
        <v>1</v>
      </c>
      <c r="Q914" s="1">
        <f>YEAR(Tabla14[[#This Row],[Fecha de rev]])</f>
        <v>1900</v>
      </c>
    </row>
    <row r="915" spans="1:31"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0"/>
        <v>Ver en Google Maps</v>
      </c>
      <c r="M915" s="43">
        <v>1</v>
      </c>
      <c r="O915" s="1">
        <f>DAY(Tabla14[[#This Row],[Fecha de rev]])</f>
        <v>0</v>
      </c>
      <c r="P915" s="1">
        <f>MONTH(Tabla14[[#This Row],[Fecha de rev]])</f>
        <v>1</v>
      </c>
      <c r="Q915" s="1">
        <f>YEAR(Tabla14[[#This Row],[Fecha de rev]])</f>
        <v>1900</v>
      </c>
    </row>
    <row r="916" spans="1:31"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0"/>
        <v>Ver en Google Maps</v>
      </c>
      <c r="M916" s="43">
        <v>1</v>
      </c>
      <c r="N916" s="7">
        <v>45941</v>
      </c>
      <c r="O916" s="1">
        <f>DAY(Tabla14[[#This Row],[Fecha de rev]])</f>
        <v>11</v>
      </c>
      <c r="P916" s="1">
        <f>MONTH(Tabla14[[#This Row],[Fecha de rev]])</f>
        <v>10</v>
      </c>
      <c r="Q916" s="1">
        <f>YEAR(Tabla14[[#This Row],[Fecha de rev]])</f>
        <v>2025</v>
      </c>
      <c r="R916" s="1">
        <v>1</v>
      </c>
      <c r="S916" s="1" t="s">
        <v>934</v>
      </c>
      <c r="T916" s="1" t="s">
        <v>934</v>
      </c>
      <c r="U916" s="1" t="s">
        <v>934</v>
      </c>
      <c r="V916" s="1" t="s">
        <v>934</v>
      </c>
      <c r="W916" s="1" t="s">
        <v>934</v>
      </c>
      <c r="X916" s="1" t="s">
        <v>934</v>
      </c>
      <c r="Y916" s="1" t="s">
        <v>934</v>
      </c>
      <c r="Z916" s="1" t="s">
        <v>934</v>
      </c>
      <c r="AA916" s="1">
        <v>0</v>
      </c>
      <c r="AB916" s="1">
        <v>0</v>
      </c>
      <c r="AC916" s="2" t="s">
        <v>3021</v>
      </c>
      <c r="AD916" s="2" t="s">
        <v>957</v>
      </c>
      <c r="AE916" s="1">
        <f t="shared" si="29"/>
        <v>0</v>
      </c>
    </row>
    <row r="917" spans="1:31"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0"/>
        <v>Ver en Google Maps</v>
      </c>
      <c r="M917" s="43">
        <v>1</v>
      </c>
      <c r="O917" s="1">
        <f>DAY(Tabla14[[#This Row],[Fecha de rev]])</f>
        <v>0</v>
      </c>
      <c r="P917" s="1">
        <f>MONTH(Tabla14[[#This Row],[Fecha de rev]])</f>
        <v>1</v>
      </c>
      <c r="Q917" s="1">
        <f>YEAR(Tabla14[[#This Row],[Fecha de rev]])</f>
        <v>1900</v>
      </c>
    </row>
    <row r="918" spans="1:31"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0"/>
        <v>Ver en Google Maps</v>
      </c>
      <c r="M918" s="43">
        <v>1</v>
      </c>
      <c r="O918" s="1">
        <f>DAY(Tabla14[[#This Row],[Fecha de rev]])</f>
        <v>0</v>
      </c>
      <c r="P918" s="1">
        <f>MONTH(Tabla14[[#This Row],[Fecha de rev]])</f>
        <v>1</v>
      </c>
      <c r="Q918" s="1">
        <f>YEAR(Tabla14[[#This Row],[Fecha de rev]])</f>
        <v>1900</v>
      </c>
    </row>
    <row r="919" spans="1:31"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0"/>
        <v>Ver en Google Maps</v>
      </c>
      <c r="M919" s="43">
        <v>1</v>
      </c>
      <c r="O919" s="1">
        <f>DAY(Tabla14[[#This Row],[Fecha de rev]])</f>
        <v>0</v>
      </c>
      <c r="P919" s="1">
        <f>MONTH(Tabla14[[#This Row],[Fecha de rev]])</f>
        <v>1</v>
      </c>
      <c r="Q919" s="1">
        <f>YEAR(Tabla14[[#This Row],[Fecha de rev]])</f>
        <v>1900</v>
      </c>
    </row>
    <row r="920" spans="1:31"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0"/>
        <v>Ver en Google Maps</v>
      </c>
      <c r="M920" s="43">
        <v>1</v>
      </c>
      <c r="N920" s="7">
        <v>45941</v>
      </c>
      <c r="O920" s="1">
        <f>DAY(Tabla14[[#This Row],[Fecha de rev]])</f>
        <v>11</v>
      </c>
      <c r="P920" s="1">
        <f>MONTH(Tabla14[[#This Row],[Fecha de rev]])</f>
        <v>10</v>
      </c>
      <c r="Q920" s="1">
        <f>YEAR(Tabla14[[#This Row],[Fecha de rev]])</f>
        <v>2025</v>
      </c>
      <c r="R920" s="1">
        <v>1</v>
      </c>
      <c r="S920" s="1" t="s">
        <v>138</v>
      </c>
      <c r="T920" s="1" t="s">
        <v>138</v>
      </c>
      <c r="U920" s="1" t="s">
        <v>138</v>
      </c>
      <c r="V920" s="1" t="s">
        <v>138</v>
      </c>
      <c r="W920" s="1" t="s">
        <v>138</v>
      </c>
      <c r="X920" s="1" t="s">
        <v>138</v>
      </c>
      <c r="Y920" s="1" t="s">
        <v>138</v>
      </c>
      <c r="Z920" s="1" t="s">
        <v>138</v>
      </c>
      <c r="AA920" s="1">
        <v>128</v>
      </c>
      <c r="AB920" s="1">
        <v>56.3</v>
      </c>
      <c r="AC920" s="2" t="s">
        <v>968</v>
      </c>
      <c r="AD920" s="2" t="s">
        <v>957</v>
      </c>
      <c r="AE920" s="1">
        <f t="shared" si="29"/>
        <v>8</v>
      </c>
    </row>
    <row r="921" spans="1:31"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0"/>
        <v>Ver en Google Maps</v>
      </c>
      <c r="M921" s="43">
        <v>1</v>
      </c>
      <c r="O921" s="1">
        <f>DAY(Tabla14[[#This Row],[Fecha de rev]])</f>
        <v>0</v>
      </c>
      <c r="P921" s="1">
        <f>MONTH(Tabla14[[#This Row],[Fecha de rev]])</f>
        <v>1</v>
      </c>
      <c r="Q921" s="1">
        <f>YEAR(Tabla14[[#This Row],[Fecha de rev]])</f>
        <v>1900</v>
      </c>
    </row>
    <row r="922" spans="1:31"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0"/>
        <v>Ver en Google Maps</v>
      </c>
      <c r="M922" s="43">
        <v>1</v>
      </c>
      <c r="O922" s="1">
        <f>DAY(Tabla14[[#This Row],[Fecha de rev]])</f>
        <v>0</v>
      </c>
      <c r="P922" s="1">
        <f>MONTH(Tabla14[[#This Row],[Fecha de rev]])</f>
        <v>1</v>
      </c>
      <c r="Q922" s="1">
        <f>YEAR(Tabla14[[#This Row],[Fecha de rev]])</f>
        <v>1900</v>
      </c>
    </row>
    <row r="923" spans="1:31"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0"/>
        <v>Ver en Google Maps</v>
      </c>
      <c r="M923" s="43">
        <v>1</v>
      </c>
      <c r="O923" s="1">
        <f>DAY(Tabla14[[#This Row],[Fecha de rev]])</f>
        <v>0</v>
      </c>
      <c r="P923" s="1">
        <f>MONTH(Tabla14[[#This Row],[Fecha de rev]])</f>
        <v>1</v>
      </c>
      <c r="Q923" s="1">
        <f>YEAR(Tabla14[[#This Row],[Fecha de rev]])</f>
        <v>1900</v>
      </c>
    </row>
    <row r="924" spans="1:31"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0"/>
        <v>Ver en Google Maps</v>
      </c>
      <c r="M924" s="43">
        <v>1</v>
      </c>
      <c r="N924" s="7">
        <v>45941</v>
      </c>
      <c r="O924" s="1">
        <f>DAY(Tabla14[[#This Row],[Fecha de rev]])</f>
        <v>11</v>
      </c>
      <c r="P924" s="1">
        <f>MONTH(Tabla14[[#This Row],[Fecha de rev]])</f>
        <v>10</v>
      </c>
      <c r="Q924" s="1">
        <f>YEAR(Tabla14[[#This Row],[Fecha de rev]])</f>
        <v>2025</v>
      </c>
      <c r="R924" s="1">
        <v>1</v>
      </c>
      <c r="S924" s="1" t="s">
        <v>138</v>
      </c>
      <c r="T924" s="1" t="s">
        <v>138</v>
      </c>
      <c r="U924" s="1" t="s">
        <v>138</v>
      </c>
      <c r="V924" s="1" t="s">
        <v>138</v>
      </c>
      <c r="W924" s="1" t="s">
        <v>138</v>
      </c>
      <c r="X924" s="1" t="s">
        <v>138</v>
      </c>
      <c r="Y924" s="1" t="s">
        <v>138</v>
      </c>
      <c r="Z924" s="1" t="s">
        <v>138</v>
      </c>
      <c r="AA924" s="1">
        <v>60</v>
      </c>
      <c r="AB924" s="1">
        <v>41.2</v>
      </c>
      <c r="AC924" s="2" t="s">
        <v>968</v>
      </c>
      <c r="AD924" s="2" t="s">
        <v>957</v>
      </c>
      <c r="AE924" s="1">
        <f t="shared" si="29"/>
        <v>8</v>
      </c>
    </row>
    <row r="925" spans="1:31"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0"/>
        <v>Ver en Google Maps</v>
      </c>
      <c r="M925" s="43">
        <v>1</v>
      </c>
      <c r="O925" s="1">
        <f>DAY(Tabla14[[#This Row],[Fecha de rev]])</f>
        <v>0</v>
      </c>
      <c r="P925" s="1">
        <f>MONTH(Tabla14[[#This Row],[Fecha de rev]])</f>
        <v>1</v>
      </c>
      <c r="Q925" s="1">
        <f>YEAR(Tabla14[[#This Row],[Fecha de rev]])</f>
        <v>1900</v>
      </c>
    </row>
    <row r="926" spans="1:31"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0"/>
        <v>Ver en Google Maps</v>
      </c>
      <c r="M926" s="43">
        <v>1</v>
      </c>
      <c r="O926" s="1">
        <f>DAY(Tabla14[[#This Row],[Fecha de rev]])</f>
        <v>0</v>
      </c>
      <c r="P926" s="1">
        <f>MONTH(Tabla14[[#This Row],[Fecha de rev]])</f>
        <v>1</v>
      </c>
      <c r="Q926" s="1">
        <f>YEAR(Tabla14[[#This Row],[Fecha de rev]])</f>
        <v>1900</v>
      </c>
    </row>
    <row r="927" spans="1:31"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0"/>
        <v>Ver en Google Maps</v>
      </c>
      <c r="M927" s="43">
        <v>1</v>
      </c>
      <c r="O927" s="1">
        <f>DAY(Tabla14[[#This Row],[Fecha de rev]])</f>
        <v>0</v>
      </c>
      <c r="P927" s="1">
        <f>MONTH(Tabla14[[#This Row],[Fecha de rev]])</f>
        <v>1</v>
      </c>
      <c r="Q927" s="1">
        <f>YEAR(Tabla14[[#This Row],[Fecha de rev]])</f>
        <v>1900</v>
      </c>
    </row>
    <row r="928" spans="1:31"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0"/>
        <v>Ver en Google Maps</v>
      </c>
      <c r="M928" s="43">
        <v>1</v>
      </c>
      <c r="O928" s="1">
        <f>DAY(Tabla14[[#This Row],[Fecha de rev]])</f>
        <v>0</v>
      </c>
      <c r="P928" s="1">
        <f>MONTH(Tabla14[[#This Row],[Fecha de rev]])</f>
        <v>1</v>
      </c>
      <c r="Q928" s="1">
        <f>YEAR(Tabla14[[#This Row],[Fecha de rev]])</f>
        <v>1900</v>
      </c>
    </row>
    <row r="929" spans="1:31"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0"/>
        <v>Ver en Google Maps</v>
      </c>
      <c r="M929" s="43">
        <v>1</v>
      </c>
      <c r="O929" s="1">
        <f>DAY(Tabla14[[#This Row],[Fecha de rev]])</f>
        <v>0</v>
      </c>
      <c r="P929" s="1">
        <f>MONTH(Tabla14[[#This Row],[Fecha de rev]])</f>
        <v>1</v>
      </c>
      <c r="Q929" s="1">
        <f>YEAR(Tabla14[[#This Row],[Fecha de rev]])</f>
        <v>1900</v>
      </c>
    </row>
    <row r="930" spans="1:31"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0"/>
        <v>Ver en Google Maps</v>
      </c>
      <c r="M930" s="43">
        <v>1</v>
      </c>
      <c r="O930" s="1">
        <f>DAY(Tabla14[[#This Row],[Fecha de rev]])</f>
        <v>0</v>
      </c>
      <c r="P930" s="1">
        <f>MONTH(Tabla14[[#This Row],[Fecha de rev]])</f>
        <v>1</v>
      </c>
      <c r="Q930" s="1">
        <f>YEAR(Tabla14[[#This Row],[Fecha de rev]])</f>
        <v>1900</v>
      </c>
    </row>
    <row r="931" spans="1:31"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0"/>
        <v>Ver en Google Maps</v>
      </c>
      <c r="M931" s="43">
        <v>1</v>
      </c>
      <c r="O931" s="1">
        <f>DAY(Tabla14[[#This Row],[Fecha de rev]])</f>
        <v>0</v>
      </c>
      <c r="P931" s="1">
        <f>MONTH(Tabla14[[#This Row],[Fecha de rev]])</f>
        <v>1</v>
      </c>
      <c r="Q931" s="1">
        <f>YEAR(Tabla14[[#This Row],[Fecha de rev]])</f>
        <v>1900</v>
      </c>
    </row>
    <row r="932" spans="1:31"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0"/>
        <v>Ver en Google Maps</v>
      </c>
      <c r="M932" s="43">
        <v>1</v>
      </c>
      <c r="O932" s="1">
        <f>DAY(Tabla14[[#This Row],[Fecha de rev]])</f>
        <v>0</v>
      </c>
      <c r="P932" s="1">
        <f>MONTH(Tabla14[[#This Row],[Fecha de rev]])</f>
        <v>1</v>
      </c>
      <c r="Q932" s="1">
        <f>YEAR(Tabla14[[#This Row],[Fecha de rev]])</f>
        <v>1900</v>
      </c>
    </row>
    <row r="933" spans="1:31"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0"/>
        <v>Ver en Google Maps</v>
      </c>
      <c r="M933" s="43">
        <v>1</v>
      </c>
      <c r="O933" s="1">
        <f>DAY(Tabla14[[#This Row],[Fecha de rev]])</f>
        <v>0</v>
      </c>
      <c r="P933" s="1">
        <f>MONTH(Tabla14[[#This Row],[Fecha de rev]])</f>
        <v>1</v>
      </c>
      <c r="Q933" s="1">
        <f>YEAR(Tabla14[[#This Row],[Fecha de rev]])</f>
        <v>1900</v>
      </c>
    </row>
    <row r="934" spans="1:31"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0"/>
        <v>Ver en Google Maps</v>
      </c>
      <c r="M934" s="43">
        <v>1</v>
      </c>
      <c r="O934" s="1">
        <f>DAY(Tabla14[[#This Row],[Fecha de rev]])</f>
        <v>0</v>
      </c>
      <c r="P934" s="1">
        <f>MONTH(Tabla14[[#This Row],[Fecha de rev]])</f>
        <v>1</v>
      </c>
      <c r="Q934" s="1">
        <f>YEAR(Tabla14[[#This Row],[Fecha de rev]])</f>
        <v>1900</v>
      </c>
    </row>
    <row r="935" spans="1:31"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0"/>
        <v>Ver en Google Maps</v>
      </c>
      <c r="M935" s="43">
        <v>2</v>
      </c>
      <c r="N935" s="7">
        <v>45941</v>
      </c>
      <c r="O935" s="1">
        <f>DAY(Tabla14[[#This Row],[Fecha de rev]])</f>
        <v>11</v>
      </c>
      <c r="P935" s="1">
        <f>MONTH(Tabla14[[#This Row],[Fecha de rev]])</f>
        <v>10</v>
      </c>
      <c r="Q935" s="1">
        <f>YEAR(Tabla14[[#This Row],[Fecha de rev]])</f>
        <v>2025</v>
      </c>
      <c r="R935" s="1">
        <v>1</v>
      </c>
      <c r="S935" s="1" t="s">
        <v>138</v>
      </c>
      <c r="T935" s="1" t="s">
        <v>138</v>
      </c>
      <c r="U935" s="1" t="s">
        <v>138</v>
      </c>
      <c r="V935" s="1" t="s">
        <v>138</v>
      </c>
      <c r="W935" s="1" t="s">
        <v>138</v>
      </c>
      <c r="X935" s="1" t="s">
        <v>138</v>
      </c>
      <c r="Y935" s="1" t="s">
        <v>138</v>
      </c>
      <c r="Z935" s="1" t="s">
        <v>138</v>
      </c>
      <c r="AA935" s="1">
        <v>0.76</v>
      </c>
      <c r="AB935" s="1">
        <v>3.76</v>
      </c>
      <c r="AC935" s="2" t="s">
        <v>1413</v>
      </c>
      <c r="AD935" s="2" t="s">
        <v>957</v>
      </c>
      <c r="AE935" s="1">
        <f t="shared" si="29"/>
        <v>8</v>
      </c>
    </row>
    <row r="936" spans="1:31"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0"/>
        <v>Ver en Google Maps</v>
      </c>
      <c r="M936" s="43">
        <v>2</v>
      </c>
      <c r="O936" s="1">
        <f>DAY(Tabla14[[#This Row],[Fecha de rev]])</f>
        <v>0</v>
      </c>
      <c r="P936" s="1">
        <f>MONTH(Tabla14[[#This Row],[Fecha de rev]])</f>
        <v>1</v>
      </c>
      <c r="Q936" s="1">
        <f>YEAR(Tabla14[[#This Row],[Fecha de rev]])</f>
        <v>1900</v>
      </c>
    </row>
    <row r="937" spans="1:31"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0"/>
        <v>Ver en Google Maps</v>
      </c>
      <c r="M937" s="43">
        <v>1</v>
      </c>
      <c r="O937" s="1">
        <f>DAY(Tabla14[[#This Row],[Fecha de rev]])</f>
        <v>0</v>
      </c>
      <c r="P937" s="1">
        <f>MONTH(Tabla14[[#This Row],[Fecha de rev]])</f>
        <v>1</v>
      </c>
      <c r="Q937" s="1">
        <f>YEAR(Tabla14[[#This Row],[Fecha de rev]])</f>
        <v>1900</v>
      </c>
    </row>
    <row r="938" spans="1:31"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0"/>
        <v>Ver en Google Maps</v>
      </c>
      <c r="M938" s="43">
        <v>2</v>
      </c>
      <c r="O938" s="1">
        <f>DAY(Tabla14[[#This Row],[Fecha de rev]])</f>
        <v>0</v>
      </c>
      <c r="P938" s="1">
        <f>MONTH(Tabla14[[#This Row],[Fecha de rev]])</f>
        <v>1</v>
      </c>
      <c r="Q938" s="1">
        <f>YEAR(Tabla14[[#This Row],[Fecha de rev]])</f>
        <v>1900</v>
      </c>
    </row>
    <row r="939" spans="1:31"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0"/>
        <v>Ver en Google Maps</v>
      </c>
      <c r="M939" s="43">
        <v>1</v>
      </c>
      <c r="N939" s="7">
        <v>45941</v>
      </c>
      <c r="O939" s="1">
        <f>DAY(Tabla14[[#This Row],[Fecha de rev]])</f>
        <v>11</v>
      </c>
      <c r="P939" s="1">
        <f>MONTH(Tabla14[[#This Row],[Fecha de rev]])</f>
        <v>10</v>
      </c>
      <c r="Q939" s="1">
        <f>YEAR(Tabla14[[#This Row],[Fecha de rev]])</f>
        <v>2025</v>
      </c>
      <c r="R939" s="1">
        <v>1</v>
      </c>
      <c r="S939" s="1" t="s">
        <v>138</v>
      </c>
      <c r="T939" s="1" t="s">
        <v>138</v>
      </c>
      <c r="U939" s="1" t="s">
        <v>138</v>
      </c>
      <c r="V939" s="1" t="s">
        <v>138</v>
      </c>
      <c r="W939" s="1" t="s">
        <v>138</v>
      </c>
      <c r="X939" s="1" t="s">
        <v>138</v>
      </c>
      <c r="Y939" s="1" t="s">
        <v>138</v>
      </c>
      <c r="Z939" s="1" t="s">
        <v>138</v>
      </c>
      <c r="AA939" s="1">
        <v>121</v>
      </c>
      <c r="AB939" s="1">
        <v>94.7</v>
      </c>
      <c r="AC939" s="2" t="s">
        <v>968</v>
      </c>
      <c r="AD939" s="2" t="s">
        <v>957</v>
      </c>
      <c r="AE939" s="1">
        <f t="shared" si="29"/>
        <v>8</v>
      </c>
    </row>
    <row r="940" spans="1:31"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0"/>
        <v>Ver en Google Maps</v>
      </c>
      <c r="M940" s="43">
        <v>2</v>
      </c>
      <c r="O940" s="1">
        <f>DAY(Tabla14[[#This Row],[Fecha de rev]])</f>
        <v>0</v>
      </c>
      <c r="P940" s="1">
        <f>MONTH(Tabla14[[#This Row],[Fecha de rev]])</f>
        <v>1</v>
      </c>
      <c r="Q940" s="1">
        <f>YEAR(Tabla14[[#This Row],[Fecha de rev]])</f>
        <v>1900</v>
      </c>
    </row>
    <row r="941" spans="1:31"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0"/>
        <v>Ver en Google Maps</v>
      </c>
      <c r="M941" s="43">
        <v>2</v>
      </c>
      <c r="N941" s="7">
        <v>45941</v>
      </c>
      <c r="O941" s="1">
        <f>DAY(Tabla14[[#This Row],[Fecha de rev]])</f>
        <v>11</v>
      </c>
      <c r="P941" s="1">
        <f>MONTH(Tabla14[[#This Row],[Fecha de rev]])</f>
        <v>10</v>
      </c>
      <c r="Q941" s="1">
        <f>YEAR(Tabla14[[#This Row],[Fecha de rev]])</f>
        <v>2025</v>
      </c>
      <c r="R941" s="1">
        <v>1</v>
      </c>
      <c r="S941" s="1" t="s">
        <v>138</v>
      </c>
      <c r="T941" s="1" t="s">
        <v>138</v>
      </c>
      <c r="U941" s="1" t="s">
        <v>138</v>
      </c>
      <c r="V941" s="1" t="s">
        <v>138</v>
      </c>
      <c r="W941" s="1" t="s">
        <v>138</v>
      </c>
      <c r="X941" s="1" t="s">
        <v>138</v>
      </c>
      <c r="Y941" s="1" t="s">
        <v>138</v>
      </c>
      <c r="Z941" s="1" t="s">
        <v>934</v>
      </c>
      <c r="AA941" s="1">
        <v>11.4</v>
      </c>
      <c r="AB941" s="1">
        <v>25</v>
      </c>
      <c r="AC941" s="2" t="s">
        <v>968</v>
      </c>
      <c r="AD941" s="2" t="s">
        <v>957</v>
      </c>
      <c r="AE941" s="1">
        <f t="shared" si="29"/>
        <v>7</v>
      </c>
    </row>
    <row r="942" spans="1:31"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0"/>
        <v>Ver en Google Maps</v>
      </c>
      <c r="M942" s="43">
        <v>1</v>
      </c>
      <c r="O942" s="1">
        <f>DAY(Tabla14[[#This Row],[Fecha de rev]])</f>
        <v>0</v>
      </c>
      <c r="P942" s="1">
        <f>MONTH(Tabla14[[#This Row],[Fecha de rev]])</f>
        <v>1</v>
      </c>
      <c r="Q942" s="1">
        <f>YEAR(Tabla14[[#This Row],[Fecha de rev]])</f>
        <v>1900</v>
      </c>
    </row>
    <row r="943" spans="1:31"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0"/>
        <v>Ver en Google Maps</v>
      </c>
      <c r="M943" s="43">
        <v>1</v>
      </c>
      <c r="O943" s="1">
        <f>DAY(Tabla14[[#This Row],[Fecha de rev]])</f>
        <v>0</v>
      </c>
      <c r="P943" s="1">
        <f>MONTH(Tabla14[[#This Row],[Fecha de rev]])</f>
        <v>1</v>
      </c>
      <c r="Q943" s="1">
        <f>YEAR(Tabla14[[#This Row],[Fecha de rev]])</f>
        <v>1900</v>
      </c>
    </row>
    <row r="944" spans="1:31"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0"/>
        <v>Ver en Google Maps</v>
      </c>
      <c r="M944" s="43">
        <v>1</v>
      </c>
      <c r="O944" s="1">
        <f>DAY(Tabla14[[#This Row],[Fecha de rev]])</f>
        <v>0</v>
      </c>
      <c r="P944" s="1">
        <f>MONTH(Tabla14[[#This Row],[Fecha de rev]])</f>
        <v>1</v>
      </c>
      <c r="Q944" s="1">
        <f>YEAR(Tabla14[[#This Row],[Fecha de rev]])</f>
        <v>1900</v>
      </c>
    </row>
    <row r="945" spans="1:31"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0"/>
        <v>Ver en Google Maps</v>
      </c>
      <c r="M945" s="43">
        <v>1</v>
      </c>
      <c r="N945" s="7">
        <v>45941</v>
      </c>
      <c r="O945" s="1">
        <f>DAY(Tabla14[[#This Row],[Fecha de rev]])</f>
        <v>11</v>
      </c>
      <c r="P945" s="1">
        <f>MONTH(Tabla14[[#This Row],[Fecha de rev]])</f>
        <v>10</v>
      </c>
      <c r="Q945" s="1">
        <f>YEAR(Tabla14[[#This Row],[Fecha de rev]])</f>
        <v>2025</v>
      </c>
      <c r="R945" s="1">
        <v>1</v>
      </c>
      <c r="S945" s="1" t="s">
        <v>138</v>
      </c>
      <c r="T945" s="1" t="s">
        <v>138</v>
      </c>
      <c r="U945" s="1" t="s">
        <v>138</v>
      </c>
      <c r="V945" s="1" t="s">
        <v>138</v>
      </c>
      <c r="W945" s="1" t="s">
        <v>138</v>
      </c>
      <c r="X945" s="1" t="s">
        <v>138</v>
      </c>
      <c r="Y945" s="1" t="s">
        <v>138</v>
      </c>
      <c r="Z945" s="1" t="s">
        <v>138</v>
      </c>
      <c r="AA945" s="1">
        <v>52.5</v>
      </c>
      <c r="AB945" s="1">
        <v>35.700000000000003</v>
      </c>
      <c r="AC945" s="2" t="s">
        <v>968</v>
      </c>
      <c r="AD945" s="2" t="s">
        <v>957</v>
      </c>
      <c r="AE945" s="1">
        <f t="shared" si="29"/>
        <v>8</v>
      </c>
    </row>
    <row r="946" spans="1:31"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0"/>
        <v>Ver en Google Maps</v>
      </c>
      <c r="M946" s="43">
        <v>2</v>
      </c>
      <c r="O946" s="1">
        <f>DAY(Tabla14[[#This Row],[Fecha de rev]])</f>
        <v>0</v>
      </c>
      <c r="P946" s="1">
        <f>MONTH(Tabla14[[#This Row],[Fecha de rev]])</f>
        <v>1</v>
      </c>
      <c r="Q946" s="1">
        <f>YEAR(Tabla14[[#This Row],[Fecha de rev]])</f>
        <v>1900</v>
      </c>
    </row>
    <row r="947" spans="1:31"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0"/>
        <v>Ver en Google Maps</v>
      </c>
      <c r="M947" s="43">
        <v>2</v>
      </c>
      <c r="O947" s="1">
        <f>DAY(Tabla14[[#This Row],[Fecha de rev]])</f>
        <v>0</v>
      </c>
      <c r="P947" s="1">
        <f>MONTH(Tabla14[[#This Row],[Fecha de rev]])</f>
        <v>1</v>
      </c>
      <c r="Q947" s="1">
        <f>YEAR(Tabla14[[#This Row],[Fecha de rev]])</f>
        <v>1900</v>
      </c>
    </row>
    <row r="948" spans="1:31"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0"/>
        <v>Ver en Google Maps</v>
      </c>
      <c r="M948" s="43">
        <v>1</v>
      </c>
      <c r="O948" s="1">
        <f>DAY(Tabla14[[#This Row],[Fecha de rev]])</f>
        <v>0</v>
      </c>
      <c r="P948" s="1">
        <f>MONTH(Tabla14[[#This Row],[Fecha de rev]])</f>
        <v>1</v>
      </c>
      <c r="Q948" s="1">
        <f>YEAR(Tabla14[[#This Row],[Fecha de rev]])</f>
        <v>1900</v>
      </c>
    </row>
    <row r="949" spans="1:31"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0"/>
        <v>Ver en Google Maps</v>
      </c>
      <c r="M949" s="43">
        <v>1</v>
      </c>
      <c r="O949" s="1">
        <f>DAY(Tabla14[[#This Row],[Fecha de rev]])</f>
        <v>0</v>
      </c>
      <c r="P949" s="1">
        <f>MONTH(Tabla14[[#This Row],[Fecha de rev]])</f>
        <v>1</v>
      </c>
      <c r="Q949" s="1">
        <f>YEAR(Tabla14[[#This Row],[Fecha de rev]])</f>
        <v>1900</v>
      </c>
    </row>
    <row r="950" spans="1:31"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0"/>
        <v>Ver en Google Maps</v>
      </c>
      <c r="M950" s="43">
        <v>2</v>
      </c>
      <c r="O950" s="1">
        <f>DAY(Tabla14[[#This Row],[Fecha de rev]])</f>
        <v>0</v>
      </c>
      <c r="P950" s="1">
        <f>MONTH(Tabla14[[#This Row],[Fecha de rev]])</f>
        <v>1</v>
      </c>
      <c r="Q950" s="1">
        <f>YEAR(Tabla14[[#This Row],[Fecha de rev]])</f>
        <v>1900</v>
      </c>
    </row>
    <row r="951" spans="1:31"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0"/>
        <v>Ver en Google Maps</v>
      </c>
      <c r="M951" s="43">
        <v>2</v>
      </c>
      <c r="O951" s="1">
        <f>DAY(Tabla14[[#This Row],[Fecha de rev]])</f>
        <v>0</v>
      </c>
      <c r="P951" s="1">
        <f>MONTH(Tabla14[[#This Row],[Fecha de rev]])</f>
        <v>1</v>
      </c>
      <c r="Q951" s="1">
        <f>YEAR(Tabla14[[#This Row],[Fecha de rev]])</f>
        <v>1900</v>
      </c>
    </row>
    <row r="952" spans="1:31"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0"/>
        <v>Ver en Google Maps</v>
      </c>
      <c r="M952" s="43">
        <v>2</v>
      </c>
      <c r="N952" s="7">
        <v>45941</v>
      </c>
      <c r="O952" s="1">
        <f>DAY(Tabla14[[#This Row],[Fecha de rev]])</f>
        <v>11</v>
      </c>
      <c r="P952" s="1">
        <f>MONTH(Tabla14[[#This Row],[Fecha de rev]])</f>
        <v>10</v>
      </c>
      <c r="Q952" s="1">
        <f>YEAR(Tabla14[[#This Row],[Fecha de rev]])</f>
        <v>2025</v>
      </c>
      <c r="R952" s="1">
        <v>1</v>
      </c>
      <c r="S952" s="1" t="s">
        <v>934</v>
      </c>
      <c r="T952" s="1" t="s">
        <v>934</v>
      </c>
      <c r="U952" s="1" t="s">
        <v>934</v>
      </c>
      <c r="V952" s="1" t="s">
        <v>934</v>
      </c>
      <c r="W952" s="1" t="s">
        <v>934</v>
      </c>
      <c r="X952" s="1" t="s">
        <v>934</v>
      </c>
      <c r="Y952" s="1" t="s">
        <v>934</v>
      </c>
      <c r="Z952" s="1" t="s">
        <v>934</v>
      </c>
      <c r="AA952" s="1">
        <v>0</v>
      </c>
      <c r="AB952" s="1">
        <v>0</v>
      </c>
      <c r="AC952" s="2" t="s">
        <v>3022</v>
      </c>
      <c r="AD952" s="2" t="s">
        <v>957</v>
      </c>
      <c r="AE952" s="1">
        <f t="shared" si="29"/>
        <v>0</v>
      </c>
    </row>
    <row r="953" spans="1:31"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0"/>
        <v>Ver en Google Maps</v>
      </c>
      <c r="M953" s="43">
        <v>1</v>
      </c>
      <c r="O953" s="1">
        <f>DAY(Tabla14[[#This Row],[Fecha de rev]])</f>
        <v>0</v>
      </c>
      <c r="P953" s="1">
        <f>MONTH(Tabla14[[#This Row],[Fecha de rev]])</f>
        <v>1</v>
      </c>
      <c r="Q953" s="1">
        <f>YEAR(Tabla14[[#This Row],[Fecha de rev]])</f>
        <v>1900</v>
      </c>
    </row>
    <row r="954" spans="1:31"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0"/>
        <v>Ver en Google Maps</v>
      </c>
      <c r="M954" s="43">
        <v>1</v>
      </c>
      <c r="O954" s="1">
        <f>DAY(Tabla14[[#This Row],[Fecha de rev]])</f>
        <v>0</v>
      </c>
      <c r="P954" s="1">
        <f>MONTH(Tabla14[[#This Row],[Fecha de rev]])</f>
        <v>1</v>
      </c>
      <c r="Q954" s="1">
        <f>YEAR(Tabla14[[#This Row],[Fecha de rev]])</f>
        <v>1900</v>
      </c>
    </row>
    <row r="955" spans="1:31"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0"/>
        <v>Ver en Google Maps</v>
      </c>
      <c r="M955" s="43">
        <v>1</v>
      </c>
      <c r="O955" s="1">
        <f>DAY(Tabla14[[#This Row],[Fecha de rev]])</f>
        <v>0</v>
      </c>
      <c r="P955" s="1">
        <f>MONTH(Tabla14[[#This Row],[Fecha de rev]])</f>
        <v>1</v>
      </c>
      <c r="Q955" s="1">
        <f>YEAR(Tabla14[[#This Row],[Fecha de rev]])</f>
        <v>1900</v>
      </c>
    </row>
    <row r="956" spans="1:31"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0"/>
        <v>Ver en Google Maps</v>
      </c>
      <c r="M956" s="43">
        <v>1</v>
      </c>
      <c r="N956" s="7">
        <v>45941</v>
      </c>
      <c r="O956" s="1">
        <f>DAY(Tabla14[[#This Row],[Fecha de rev]])</f>
        <v>11</v>
      </c>
      <c r="P956" s="1">
        <f>MONTH(Tabla14[[#This Row],[Fecha de rev]])</f>
        <v>10</v>
      </c>
      <c r="Q956" s="1">
        <f>YEAR(Tabla14[[#This Row],[Fecha de rev]])</f>
        <v>2025</v>
      </c>
      <c r="R956" s="1">
        <v>1</v>
      </c>
      <c r="S956" s="1" t="s">
        <v>138</v>
      </c>
      <c r="T956" s="1" t="s">
        <v>138</v>
      </c>
      <c r="U956" s="1" t="s">
        <v>138</v>
      </c>
      <c r="V956" s="1" t="s">
        <v>934</v>
      </c>
      <c r="W956" s="1" t="s">
        <v>138</v>
      </c>
      <c r="X956" s="1" t="s">
        <v>138</v>
      </c>
      <c r="Y956" s="1" t="s">
        <v>138</v>
      </c>
      <c r="Z956" s="1" t="s">
        <v>934</v>
      </c>
      <c r="AA956" s="1">
        <v>4.1100000000000003</v>
      </c>
      <c r="AB956" s="1">
        <v>7.09</v>
      </c>
      <c r="AC956" s="2" t="s">
        <v>3024</v>
      </c>
      <c r="AD956" s="2" t="s">
        <v>957</v>
      </c>
      <c r="AE956" s="1">
        <f t="shared" si="29"/>
        <v>6</v>
      </c>
    </row>
    <row r="957" spans="1:31"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0"/>
        <v>Ver en Google Maps</v>
      </c>
      <c r="M957" s="43">
        <v>1</v>
      </c>
      <c r="O957" s="1">
        <f>DAY(Tabla14[[#This Row],[Fecha de rev]])</f>
        <v>0</v>
      </c>
      <c r="P957" s="1">
        <f>MONTH(Tabla14[[#This Row],[Fecha de rev]])</f>
        <v>1</v>
      </c>
      <c r="Q957" s="1">
        <f>YEAR(Tabla14[[#This Row],[Fecha de rev]])</f>
        <v>1900</v>
      </c>
    </row>
    <row r="958" spans="1:31"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0"/>
        <v>Ver en Google Maps</v>
      </c>
      <c r="M958" s="43">
        <v>1</v>
      </c>
      <c r="O958" s="1">
        <f>DAY(Tabla14[[#This Row],[Fecha de rev]])</f>
        <v>0</v>
      </c>
      <c r="P958" s="1">
        <f>MONTH(Tabla14[[#This Row],[Fecha de rev]])</f>
        <v>1</v>
      </c>
      <c r="Q958" s="1">
        <f>YEAR(Tabla14[[#This Row],[Fecha de rev]])</f>
        <v>1900</v>
      </c>
    </row>
    <row r="959" spans="1:31"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0"/>
        <v>Ver en Google Maps</v>
      </c>
      <c r="M959" s="43">
        <v>1</v>
      </c>
      <c r="O959" s="1">
        <f>DAY(Tabla14[[#This Row],[Fecha de rev]])</f>
        <v>0</v>
      </c>
      <c r="P959" s="1">
        <f>MONTH(Tabla14[[#This Row],[Fecha de rev]])</f>
        <v>1</v>
      </c>
      <c r="Q959" s="1">
        <f>YEAR(Tabla14[[#This Row],[Fecha de rev]])</f>
        <v>1900</v>
      </c>
    </row>
    <row r="960" spans="1:31"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0"/>
        <v>Ver en Google Maps</v>
      </c>
      <c r="M960" s="43">
        <v>1</v>
      </c>
      <c r="O960" s="1">
        <f>DAY(Tabla14[[#This Row],[Fecha de rev]])</f>
        <v>0</v>
      </c>
      <c r="P960" s="1">
        <f>MONTH(Tabla14[[#This Row],[Fecha de rev]])</f>
        <v>1</v>
      </c>
      <c r="Q960" s="1">
        <f>YEAR(Tabla14[[#This Row],[Fecha de rev]])</f>
        <v>1900</v>
      </c>
    </row>
    <row r="961" spans="1:31"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0"/>
        <v>Ver en Google Maps</v>
      </c>
      <c r="M961" s="43">
        <v>1</v>
      </c>
      <c r="O961" s="1">
        <f>DAY(Tabla14[[#This Row],[Fecha de rev]])</f>
        <v>0</v>
      </c>
      <c r="P961" s="1">
        <f>MONTH(Tabla14[[#This Row],[Fecha de rev]])</f>
        <v>1</v>
      </c>
      <c r="Q961" s="1">
        <f>YEAR(Tabla14[[#This Row],[Fecha de rev]])</f>
        <v>1900</v>
      </c>
    </row>
    <row r="962" spans="1:31"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0"/>
        <v>Ver en Google Maps</v>
      </c>
      <c r="M962" s="43">
        <v>2</v>
      </c>
      <c r="O962" s="1">
        <f>DAY(Tabla14[[#This Row],[Fecha de rev]])</f>
        <v>0</v>
      </c>
      <c r="P962" s="1">
        <f>MONTH(Tabla14[[#This Row],[Fecha de rev]])</f>
        <v>1</v>
      </c>
      <c r="Q962" s="1">
        <f>YEAR(Tabla14[[#This Row],[Fecha de rev]])</f>
        <v>1900</v>
      </c>
    </row>
    <row r="963" spans="1:31"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0"/>
        <v>Ver en Google Maps</v>
      </c>
      <c r="M963" s="43">
        <v>2</v>
      </c>
      <c r="N963" s="7">
        <v>45941</v>
      </c>
      <c r="O963" s="1">
        <f>DAY(Tabla14[[#This Row],[Fecha de rev]])</f>
        <v>11</v>
      </c>
      <c r="P963" s="1">
        <f>MONTH(Tabla14[[#This Row],[Fecha de rev]])</f>
        <v>10</v>
      </c>
      <c r="Q963" s="1">
        <f>YEAR(Tabla14[[#This Row],[Fecha de rev]])</f>
        <v>2025</v>
      </c>
      <c r="R963" s="1">
        <v>1</v>
      </c>
      <c r="S963" s="1" t="s">
        <v>934</v>
      </c>
      <c r="T963" s="1" t="s">
        <v>934</v>
      </c>
      <c r="U963" s="1" t="s">
        <v>934</v>
      </c>
      <c r="V963" s="1" t="s">
        <v>934</v>
      </c>
      <c r="W963" s="1" t="s">
        <v>934</v>
      </c>
      <c r="X963" s="1" t="s">
        <v>934</v>
      </c>
      <c r="Y963" s="1" t="s">
        <v>934</v>
      </c>
      <c r="Z963" s="1" t="s">
        <v>934</v>
      </c>
      <c r="AA963" s="1">
        <v>0</v>
      </c>
      <c r="AB963" s="1">
        <v>0</v>
      </c>
      <c r="AC963" s="2" t="s">
        <v>3022</v>
      </c>
      <c r="AD963" s="2" t="s">
        <v>957</v>
      </c>
      <c r="AE963" s="1">
        <f t="shared" si="29"/>
        <v>0</v>
      </c>
    </row>
    <row r="964" spans="1:31"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0"/>
        <v>Ver en Google Maps</v>
      </c>
      <c r="M964" s="43">
        <v>1</v>
      </c>
      <c r="O964" s="1">
        <f>DAY(Tabla14[[#This Row],[Fecha de rev]])</f>
        <v>0</v>
      </c>
      <c r="P964" s="1">
        <f>MONTH(Tabla14[[#This Row],[Fecha de rev]])</f>
        <v>1</v>
      </c>
      <c r="Q964" s="1">
        <f>YEAR(Tabla14[[#This Row],[Fecha de rev]])</f>
        <v>1900</v>
      </c>
    </row>
    <row r="965" spans="1:31"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0"/>
        <v>Ver en Google Maps</v>
      </c>
      <c r="M965" s="43">
        <v>2</v>
      </c>
      <c r="O965" s="1">
        <f>DAY(Tabla14[[#This Row],[Fecha de rev]])</f>
        <v>0</v>
      </c>
      <c r="P965" s="1">
        <f>MONTH(Tabla14[[#This Row],[Fecha de rev]])</f>
        <v>1</v>
      </c>
      <c r="Q965" s="1">
        <f>YEAR(Tabla14[[#This Row],[Fecha de rev]])</f>
        <v>1900</v>
      </c>
    </row>
    <row r="966" spans="1:31"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0"/>
        <v>Ver en Google Maps</v>
      </c>
      <c r="M966" s="43">
        <v>2</v>
      </c>
      <c r="O966" s="1">
        <f>DAY(Tabla14[[#This Row],[Fecha de rev]])</f>
        <v>0</v>
      </c>
      <c r="P966" s="1">
        <f>MONTH(Tabla14[[#This Row],[Fecha de rev]])</f>
        <v>1</v>
      </c>
      <c r="Q966" s="1">
        <f>YEAR(Tabla14[[#This Row],[Fecha de rev]])</f>
        <v>1900</v>
      </c>
    </row>
    <row r="967" spans="1:31"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0"/>
        <v>Ver en Google Maps</v>
      </c>
      <c r="M967" s="43">
        <v>2</v>
      </c>
      <c r="O967" s="1">
        <f>DAY(Tabla14[[#This Row],[Fecha de rev]])</f>
        <v>0</v>
      </c>
      <c r="P967" s="1">
        <f>MONTH(Tabla14[[#This Row],[Fecha de rev]])</f>
        <v>1</v>
      </c>
      <c r="Q967" s="1">
        <f>YEAR(Tabla14[[#This Row],[Fecha de rev]])</f>
        <v>1900</v>
      </c>
    </row>
    <row r="968" spans="1:31"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0"/>
        <v>Ver en Google Maps</v>
      </c>
      <c r="M968" s="43">
        <v>1</v>
      </c>
      <c r="O968" s="1">
        <f>DAY(Tabla14[[#This Row],[Fecha de rev]])</f>
        <v>0</v>
      </c>
      <c r="P968" s="1">
        <f>MONTH(Tabla14[[#This Row],[Fecha de rev]])</f>
        <v>1</v>
      </c>
      <c r="Q968" s="1">
        <f>YEAR(Tabla14[[#This Row],[Fecha de rev]])</f>
        <v>1900</v>
      </c>
    </row>
    <row r="969" spans="1:31"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0"/>
        <v>Ver en Google Maps</v>
      </c>
      <c r="M969" s="43">
        <v>2</v>
      </c>
      <c r="O969" s="1">
        <f>DAY(Tabla14[[#This Row],[Fecha de rev]])</f>
        <v>0</v>
      </c>
      <c r="P969" s="1">
        <f>MONTH(Tabla14[[#This Row],[Fecha de rev]])</f>
        <v>1</v>
      </c>
      <c r="Q969" s="1">
        <f>YEAR(Tabla14[[#This Row],[Fecha de rev]])</f>
        <v>1900</v>
      </c>
    </row>
    <row r="970" spans="1:31"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0"/>
        <v>Ver en Google Maps</v>
      </c>
      <c r="M970" s="43">
        <v>1</v>
      </c>
      <c r="O970" s="1">
        <f>DAY(Tabla14[[#This Row],[Fecha de rev]])</f>
        <v>0</v>
      </c>
      <c r="P970" s="1">
        <f>MONTH(Tabla14[[#This Row],[Fecha de rev]])</f>
        <v>1</v>
      </c>
      <c r="Q970" s="1">
        <f>YEAR(Tabla14[[#This Row],[Fecha de rev]])</f>
        <v>1900</v>
      </c>
    </row>
    <row r="971" spans="1:31"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0"/>
        <v>Ver en Google Maps</v>
      </c>
      <c r="M971" s="43">
        <v>2</v>
      </c>
      <c r="N971" s="7">
        <v>45941</v>
      </c>
      <c r="O971" s="1">
        <f>DAY(Tabla14[[#This Row],[Fecha de rev]])</f>
        <v>11</v>
      </c>
      <c r="P971" s="1">
        <f>MONTH(Tabla14[[#This Row],[Fecha de rev]])</f>
        <v>10</v>
      </c>
      <c r="Q971" s="1">
        <f>YEAR(Tabla14[[#This Row],[Fecha de rev]])</f>
        <v>2025</v>
      </c>
      <c r="R971" s="1">
        <v>1</v>
      </c>
      <c r="S971" s="1" t="s">
        <v>138</v>
      </c>
      <c r="T971" s="1" t="s">
        <v>138</v>
      </c>
      <c r="U971" s="1" t="s">
        <v>138</v>
      </c>
      <c r="V971" s="1" t="s">
        <v>138</v>
      </c>
      <c r="W971" s="1" t="s">
        <v>138</v>
      </c>
      <c r="X971" s="1" t="s">
        <v>138</v>
      </c>
      <c r="Y971" s="1" t="s">
        <v>138</v>
      </c>
      <c r="Z971" s="1" t="s">
        <v>138</v>
      </c>
      <c r="AA971" s="1">
        <v>127</v>
      </c>
      <c r="AB971" s="1">
        <v>141</v>
      </c>
      <c r="AC971" s="2" t="s">
        <v>968</v>
      </c>
      <c r="AD971" s="2" t="s">
        <v>957</v>
      </c>
      <c r="AE971" s="1">
        <f t="shared" ref="AE971:AE1021" si="31">COUNTIF(S971:Z971, "si")</f>
        <v>8</v>
      </c>
    </row>
    <row r="972" spans="1:31"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0"/>
        <v>Ver en Google Maps</v>
      </c>
      <c r="M972" s="43">
        <v>1</v>
      </c>
      <c r="O972" s="1">
        <f>DAY(Tabla14[[#This Row],[Fecha de rev]])</f>
        <v>0</v>
      </c>
      <c r="P972" s="1">
        <f>MONTH(Tabla14[[#This Row],[Fecha de rev]])</f>
        <v>1</v>
      </c>
      <c r="Q972" s="1">
        <f>YEAR(Tabla14[[#This Row],[Fecha de rev]])</f>
        <v>1900</v>
      </c>
    </row>
    <row r="973" spans="1:31"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0"/>
        <v>Ver en Google Maps</v>
      </c>
      <c r="M973" s="43">
        <v>2</v>
      </c>
      <c r="O973" s="1">
        <f>DAY(Tabla14[[#This Row],[Fecha de rev]])</f>
        <v>0</v>
      </c>
      <c r="P973" s="1">
        <f>MONTH(Tabla14[[#This Row],[Fecha de rev]])</f>
        <v>1</v>
      </c>
      <c r="Q973" s="1">
        <f>YEAR(Tabla14[[#This Row],[Fecha de rev]])</f>
        <v>1900</v>
      </c>
    </row>
    <row r="974" spans="1:31"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2">HYPERLINK("https://www.google.com/maps?q=" &amp; I974 &amp; "," &amp; J974, "Ver en Google Maps")</f>
        <v>Ver en Google Maps</v>
      </c>
      <c r="M974" s="43">
        <v>2</v>
      </c>
      <c r="O974" s="1">
        <f>DAY(Tabla14[[#This Row],[Fecha de rev]])</f>
        <v>0</v>
      </c>
      <c r="P974" s="1">
        <f>MONTH(Tabla14[[#This Row],[Fecha de rev]])</f>
        <v>1</v>
      </c>
      <c r="Q974" s="1">
        <f>YEAR(Tabla14[[#This Row],[Fecha de rev]])</f>
        <v>1900</v>
      </c>
    </row>
    <row r="975" spans="1:31"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2"/>
        <v>Ver en Google Maps</v>
      </c>
      <c r="M975" s="43">
        <v>2</v>
      </c>
      <c r="O975" s="1">
        <f>DAY(Tabla14[[#This Row],[Fecha de rev]])</f>
        <v>0</v>
      </c>
      <c r="P975" s="1">
        <f>MONTH(Tabla14[[#This Row],[Fecha de rev]])</f>
        <v>1</v>
      </c>
      <c r="Q975" s="1">
        <f>YEAR(Tabla14[[#This Row],[Fecha de rev]])</f>
        <v>1900</v>
      </c>
    </row>
    <row r="976" spans="1:31"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2"/>
        <v>Ver en Google Maps</v>
      </c>
      <c r="M976" s="43">
        <v>1</v>
      </c>
      <c r="O976" s="1">
        <f>DAY(Tabla14[[#This Row],[Fecha de rev]])</f>
        <v>0</v>
      </c>
      <c r="P976" s="1">
        <f>MONTH(Tabla14[[#This Row],[Fecha de rev]])</f>
        <v>1</v>
      </c>
      <c r="Q976" s="1">
        <f>YEAR(Tabla14[[#This Row],[Fecha de rev]])</f>
        <v>1900</v>
      </c>
    </row>
    <row r="977" spans="1:31"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2"/>
        <v>Ver en Google Maps</v>
      </c>
      <c r="M977" s="43">
        <v>1</v>
      </c>
      <c r="O977" s="1">
        <f>DAY(Tabla14[[#This Row],[Fecha de rev]])</f>
        <v>0</v>
      </c>
      <c r="P977" s="1">
        <f>MONTH(Tabla14[[#This Row],[Fecha de rev]])</f>
        <v>1</v>
      </c>
      <c r="Q977" s="1">
        <f>YEAR(Tabla14[[#This Row],[Fecha de rev]])</f>
        <v>1900</v>
      </c>
    </row>
    <row r="978" spans="1:31"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2"/>
        <v>Ver en Google Maps</v>
      </c>
      <c r="M978" s="43">
        <v>1</v>
      </c>
      <c r="O978" s="1">
        <f>DAY(Tabla14[[#This Row],[Fecha de rev]])</f>
        <v>0</v>
      </c>
      <c r="P978" s="1">
        <f>MONTH(Tabla14[[#This Row],[Fecha de rev]])</f>
        <v>1</v>
      </c>
      <c r="Q978" s="1">
        <f>YEAR(Tabla14[[#This Row],[Fecha de rev]])</f>
        <v>1900</v>
      </c>
    </row>
    <row r="979" spans="1:31"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2"/>
        <v>Ver en Google Maps</v>
      </c>
      <c r="M979" s="43">
        <v>1</v>
      </c>
      <c r="O979" s="1">
        <f>DAY(Tabla14[[#This Row],[Fecha de rev]])</f>
        <v>0</v>
      </c>
      <c r="P979" s="1">
        <f>MONTH(Tabla14[[#This Row],[Fecha de rev]])</f>
        <v>1</v>
      </c>
      <c r="Q979" s="1">
        <f>YEAR(Tabla14[[#This Row],[Fecha de rev]])</f>
        <v>1900</v>
      </c>
    </row>
    <row r="980" spans="1:31"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2"/>
        <v>Ver en Google Maps</v>
      </c>
      <c r="M980" s="43">
        <v>1</v>
      </c>
      <c r="O980" s="1">
        <f>DAY(Tabla14[[#This Row],[Fecha de rev]])</f>
        <v>0</v>
      </c>
      <c r="P980" s="1">
        <f>MONTH(Tabla14[[#This Row],[Fecha de rev]])</f>
        <v>1</v>
      </c>
      <c r="Q980" s="1">
        <f>YEAR(Tabla14[[#This Row],[Fecha de rev]])</f>
        <v>1900</v>
      </c>
    </row>
    <row r="981" spans="1:31"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2"/>
        <v>Ver en Google Maps</v>
      </c>
      <c r="M981" s="43">
        <v>1</v>
      </c>
      <c r="N981" s="7">
        <v>45941</v>
      </c>
      <c r="O981" s="1">
        <f>DAY(Tabla14[[#This Row],[Fecha de rev]])</f>
        <v>11</v>
      </c>
      <c r="P981" s="1">
        <f>MONTH(Tabla14[[#This Row],[Fecha de rev]])</f>
        <v>10</v>
      </c>
      <c r="Q981" s="1">
        <f>YEAR(Tabla14[[#This Row],[Fecha de rev]])</f>
        <v>2025</v>
      </c>
      <c r="R981" s="1">
        <v>1</v>
      </c>
      <c r="S981" s="1" t="s">
        <v>138</v>
      </c>
      <c r="T981" s="1" t="s">
        <v>138</v>
      </c>
      <c r="U981" s="1" t="s">
        <v>138</v>
      </c>
      <c r="V981" s="1" t="s">
        <v>934</v>
      </c>
      <c r="W981" s="1" t="s">
        <v>138</v>
      </c>
      <c r="X981" s="1" t="s">
        <v>138</v>
      </c>
      <c r="Y981" s="1" t="s">
        <v>138</v>
      </c>
      <c r="Z981" s="1" t="s">
        <v>934</v>
      </c>
      <c r="AA981" s="1">
        <v>1.52</v>
      </c>
      <c r="AB981" s="1">
        <v>0.85</v>
      </c>
      <c r="AC981" s="2" t="s">
        <v>3024</v>
      </c>
      <c r="AD981" s="2" t="s">
        <v>957</v>
      </c>
      <c r="AE981" s="1">
        <f t="shared" si="31"/>
        <v>6</v>
      </c>
    </row>
    <row r="982" spans="1:31"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2"/>
        <v>Ver en Google Maps</v>
      </c>
      <c r="M982" s="43">
        <v>3</v>
      </c>
      <c r="O982" s="1">
        <f>DAY(Tabla14[[#This Row],[Fecha de rev]])</f>
        <v>0</v>
      </c>
      <c r="P982" s="1">
        <f>MONTH(Tabla14[[#This Row],[Fecha de rev]])</f>
        <v>1</v>
      </c>
      <c r="Q982" s="1">
        <f>YEAR(Tabla14[[#This Row],[Fecha de rev]])</f>
        <v>1900</v>
      </c>
    </row>
    <row r="983" spans="1:31"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2"/>
        <v>Ver en Google Maps</v>
      </c>
      <c r="M983" s="43">
        <v>2</v>
      </c>
      <c r="O983" s="1">
        <f>DAY(Tabla14[[#This Row],[Fecha de rev]])</f>
        <v>0</v>
      </c>
      <c r="P983" s="1">
        <f>MONTH(Tabla14[[#This Row],[Fecha de rev]])</f>
        <v>1</v>
      </c>
      <c r="Q983" s="1">
        <f>YEAR(Tabla14[[#This Row],[Fecha de rev]])</f>
        <v>1900</v>
      </c>
    </row>
    <row r="984" spans="1:31"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2"/>
        <v>Ver en Google Maps</v>
      </c>
      <c r="M984" s="43">
        <v>2</v>
      </c>
      <c r="O984" s="1">
        <f>DAY(Tabla14[[#This Row],[Fecha de rev]])</f>
        <v>0</v>
      </c>
      <c r="P984" s="1">
        <f>MONTH(Tabla14[[#This Row],[Fecha de rev]])</f>
        <v>1</v>
      </c>
      <c r="Q984" s="1">
        <f>YEAR(Tabla14[[#This Row],[Fecha de rev]])</f>
        <v>1900</v>
      </c>
    </row>
    <row r="985" spans="1:31"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2"/>
        <v>Ver en Google Maps</v>
      </c>
      <c r="M985" s="43">
        <v>2</v>
      </c>
      <c r="N985" s="7">
        <v>45941</v>
      </c>
      <c r="O985" s="1">
        <f>DAY(Tabla14[[#This Row],[Fecha de rev]])</f>
        <v>11</v>
      </c>
      <c r="P985" s="1">
        <f>MONTH(Tabla14[[#This Row],[Fecha de rev]])</f>
        <v>10</v>
      </c>
      <c r="Q985" s="1">
        <f>YEAR(Tabla14[[#This Row],[Fecha de rev]])</f>
        <v>2025</v>
      </c>
      <c r="R985" s="1">
        <v>1</v>
      </c>
      <c r="S985" s="1" t="s">
        <v>138</v>
      </c>
      <c r="T985" s="1" t="s">
        <v>138</v>
      </c>
      <c r="U985" s="1" t="s">
        <v>138</v>
      </c>
      <c r="V985" s="1" t="s">
        <v>138</v>
      </c>
      <c r="W985" s="1" t="s">
        <v>138</v>
      </c>
      <c r="X985" s="1" t="s">
        <v>138</v>
      </c>
      <c r="Y985" s="1" t="s">
        <v>138</v>
      </c>
      <c r="Z985" s="1" t="s">
        <v>138</v>
      </c>
      <c r="AA985" s="1">
        <v>101</v>
      </c>
      <c r="AB985" s="1">
        <v>119</v>
      </c>
      <c r="AC985" s="2" t="s">
        <v>968</v>
      </c>
      <c r="AD985" s="2" t="s">
        <v>957</v>
      </c>
      <c r="AE985" s="1">
        <f t="shared" si="31"/>
        <v>8</v>
      </c>
    </row>
    <row r="986" spans="1:31"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2"/>
        <v>Ver en Google Maps</v>
      </c>
      <c r="M986" s="43">
        <v>2</v>
      </c>
      <c r="N986" s="7">
        <v>45941</v>
      </c>
      <c r="O986" s="1">
        <f>DAY(Tabla14[[#This Row],[Fecha de rev]])</f>
        <v>11</v>
      </c>
      <c r="P986" s="1">
        <f>MONTH(Tabla14[[#This Row],[Fecha de rev]])</f>
        <v>10</v>
      </c>
      <c r="Q986" s="1">
        <f>YEAR(Tabla14[[#This Row],[Fecha de rev]])</f>
        <v>2025</v>
      </c>
      <c r="R986" s="1">
        <v>1</v>
      </c>
      <c r="S986" s="1" t="s">
        <v>138</v>
      </c>
      <c r="T986" s="1" t="s">
        <v>138</v>
      </c>
      <c r="U986" s="1" t="s">
        <v>138</v>
      </c>
      <c r="V986" s="1" t="s">
        <v>138</v>
      </c>
      <c r="W986" s="1" t="s">
        <v>138</v>
      </c>
      <c r="X986" s="1" t="s">
        <v>138</v>
      </c>
      <c r="Y986" s="1" t="s">
        <v>138</v>
      </c>
      <c r="Z986" s="1" t="s">
        <v>138</v>
      </c>
      <c r="AA986" s="1">
        <v>79.3</v>
      </c>
      <c r="AB986" s="1">
        <v>44.2</v>
      </c>
      <c r="AC986" s="2" t="s">
        <v>968</v>
      </c>
      <c r="AD986" s="2" t="s">
        <v>957</v>
      </c>
      <c r="AE986" s="1">
        <f t="shared" si="31"/>
        <v>8</v>
      </c>
    </row>
    <row r="987" spans="1:31"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2"/>
        <v>Ver en Google Maps</v>
      </c>
      <c r="M987" s="43">
        <v>4</v>
      </c>
      <c r="O987" s="1">
        <f>DAY(Tabla14[[#This Row],[Fecha de rev]])</f>
        <v>0</v>
      </c>
      <c r="P987" s="1">
        <f>MONTH(Tabla14[[#This Row],[Fecha de rev]])</f>
        <v>1</v>
      </c>
      <c r="Q987" s="1">
        <f>YEAR(Tabla14[[#This Row],[Fecha de rev]])</f>
        <v>1900</v>
      </c>
    </row>
    <row r="988" spans="1:31"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2"/>
        <v>Ver en Google Maps</v>
      </c>
      <c r="M988" s="43">
        <v>2</v>
      </c>
      <c r="O988" s="1">
        <f>DAY(Tabla14[[#This Row],[Fecha de rev]])</f>
        <v>0</v>
      </c>
      <c r="P988" s="1">
        <f>MONTH(Tabla14[[#This Row],[Fecha de rev]])</f>
        <v>1</v>
      </c>
      <c r="Q988" s="1">
        <f>YEAR(Tabla14[[#This Row],[Fecha de rev]])</f>
        <v>1900</v>
      </c>
    </row>
    <row r="989" spans="1:31"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2"/>
        <v>Ver en Google Maps</v>
      </c>
      <c r="M989" s="43">
        <v>2</v>
      </c>
      <c r="O989" s="1">
        <f>DAY(Tabla14[[#This Row],[Fecha de rev]])</f>
        <v>0</v>
      </c>
      <c r="P989" s="1">
        <f>MONTH(Tabla14[[#This Row],[Fecha de rev]])</f>
        <v>1</v>
      </c>
      <c r="Q989" s="1">
        <f>YEAR(Tabla14[[#This Row],[Fecha de rev]])</f>
        <v>1900</v>
      </c>
    </row>
    <row r="990" spans="1:31"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2"/>
        <v>Ver en Google Maps</v>
      </c>
      <c r="M990" s="43">
        <v>2</v>
      </c>
      <c r="O990" s="1">
        <f>DAY(Tabla14[[#This Row],[Fecha de rev]])</f>
        <v>0</v>
      </c>
      <c r="P990" s="1">
        <f>MONTH(Tabla14[[#This Row],[Fecha de rev]])</f>
        <v>1</v>
      </c>
      <c r="Q990" s="1">
        <f>YEAR(Tabla14[[#This Row],[Fecha de rev]])</f>
        <v>1900</v>
      </c>
    </row>
    <row r="991" spans="1:31"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2"/>
        <v>Ver en Google Maps</v>
      </c>
      <c r="M991" s="43">
        <v>2</v>
      </c>
      <c r="O991" s="1">
        <f>DAY(Tabla14[[#This Row],[Fecha de rev]])</f>
        <v>0</v>
      </c>
      <c r="P991" s="1">
        <f>MONTH(Tabla14[[#This Row],[Fecha de rev]])</f>
        <v>1</v>
      </c>
      <c r="Q991" s="1">
        <f>YEAR(Tabla14[[#This Row],[Fecha de rev]])</f>
        <v>1900</v>
      </c>
    </row>
    <row r="992" spans="1:31"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2"/>
        <v>Ver en Google Maps</v>
      </c>
      <c r="M992" s="43">
        <v>2</v>
      </c>
      <c r="O992" s="1">
        <f>DAY(Tabla14[[#This Row],[Fecha de rev]])</f>
        <v>0</v>
      </c>
      <c r="P992" s="1">
        <f>MONTH(Tabla14[[#This Row],[Fecha de rev]])</f>
        <v>1</v>
      </c>
      <c r="Q992" s="1">
        <f>YEAR(Tabla14[[#This Row],[Fecha de rev]])</f>
        <v>1900</v>
      </c>
    </row>
    <row r="993" spans="1:31"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2"/>
        <v>Ver en Google Maps</v>
      </c>
      <c r="M993" s="44">
        <v>1</v>
      </c>
      <c r="O993" s="1">
        <f>DAY(Tabla14[[#This Row],[Fecha de rev]])</f>
        <v>0</v>
      </c>
      <c r="P993" s="1">
        <f>MONTH(Tabla14[[#This Row],[Fecha de rev]])</f>
        <v>1</v>
      </c>
      <c r="Q993" s="1">
        <f>YEAR(Tabla14[[#This Row],[Fecha de rev]])</f>
        <v>1900</v>
      </c>
    </row>
    <row r="994" spans="1:31"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2"/>
        <v>Ver en Google Maps</v>
      </c>
      <c r="M994" s="5">
        <v>1</v>
      </c>
      <c r="N994" s="7">
        <v>45944</v>
      </c>
      <c r="O994" s="1">
        <f>DAY(Tabla14[[#This Row],[Fecha de rev]])</f>
        <v>14</v>
      </c>
      <c r="P994" s="1">
        <f>MONTH(Tabla14[[#This Row],[Fecha de rev]])</f>
        <v>10</v>
      </c>
      <c r="Q994" s="1">
        <f>YEAR(Tabla14[[#This Row],[Fecha de rev]])</f>
        <v>2025</v>
      </c>
      <c r="R994" s="1">
        <v>1</v>
      </c>
      <c r="S994" s="1" t="s">
        <v>138</v>
      </c>
      <c r="T994" s="1" t="s">
        <v>138</v>
      </c>
      <c r="U994" s="1" t="s">
        <v>138</v>
      </c>
      <c r="V994" s="1" t="s">
        <v>138</v>
      </c>
      <c r="W994" s="1" t="s">
        <v>138</v>
      </c>
      <c r="X994" s="1" t="s">
        <v>138</v>
      </c>
      <c r="Y994" s="1" t="s">
        <v>138</v>
      </c>
      <c r="Z994" s="1" t="s">
        <v>138</v>
      </c>
      <c r="AA994" s="1">
        <v>92.2</v>
      </c>
      <c r="AB994" s="1">
        <v>46.4</v>
      </c>
      <c r="AC994" s="2" t="s">
        <v>968</v>
      </c>
      <c r="AD994" s="2" t="s">
        <v>2437</v>
      </c>
      <c r="AE994" s="1">
        <f t="shared" si="31"/>
        <v>8</v>
      </c>
    </row>
    <row r="995" spans="1:31"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2"/>
        <v>Ver en Google Maps</v>
      </c>
      <c r="M995" s="5">
        <v>1</v>
      </c>
      <c r="N995" s="7">
        <v>45944</v>
      </c>
      <c r="O995" s="1">
        <f>DAY(Tabla14[[#This Row],[Fecha de rev]])</f>
        <v>14</v>
      </c>
      <c r="P995" s="1">
        <f>MONTH(Tabla14[[#This Row],[Fecha de rev]])</f>
        <v>10</v>
      </c>
      <c r="Q995" s="1">
        <f>YEAR(Tabla14[[#This Row],[Fecha de rev]])</f>
        <v>2025</v>
      </c>
      <c r="R995" s="1">
        <v>1</v>
      </c>
      <c r="S995" s="1" t="s">
        <v>138</v>
      </c>
      <c r="T995" s="1" t="s">
        <v>138</v>
      </c>
      <c r="U995" s="1" t="s">
        <v>138</v>
      </c>
      <c r="V995" s="1" t="s">
        <v>138</v>
      </c>
      <c r="W995" s="1" t="s">
        <v>138</v>
      </c>
      <c r="X995" s="1" t="s">
        <v>138</v>
      </c>
      <c r="Y995" s="1" t="s">
        <v>138</v>
      </c>
      <c r="Z995" s="1" t="s">
        <v>138</v>
      </c>
      <c r="AA995" s="1">
        <v>21</v>
      </c>
      <c r="AB995" s="1">
        <v>1.5</v>
      </c>
      <c r="AC995" s="2" t="s">
        <v>968</v>
      </c>
      <c r="AD995" s="2" t="s">
        <v>2437</v>
      </c>
      <c r="AE995" s="1">
        <f t="shared" si="31"/>
        <v>8</v>
      </c>
    </row>
    <row r="996" spans="1:31"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2"/>
        <v>Ver en Google Maps</v>
      </c>
      <c r="M996" s="5">
        <v>1</v>
      </c>
      <c r="N996" s="7">
        <v>45948</v>
      </c>
      <c r="O996" s="1">
        <f>DAY(Tabla14[[#This Row],[Fecha de rev]])</f>
        <v>18</v>
      </c>
      <c r="P996" s="1">
        <f>MONTH(Tabla14[[#This Row],[Fecha de rev]])</f>
        <v>10</v>
      </c>
      <c r="Q996" s="1">
        <f>YEAR(Tabla14[[#This Row],[Fecha de rev]])</f>
        <v>2025</v>
      </c>
      <c r="R996" s="1">
        <v>1</v>
      </c>
      <c r="S996" s="1" t="s">
        <v>138</v>
      </c>
      <c r="T996" s="1" t="s">
        <v>138</v>
      </c>
      <c r="U996" s="1" t="s">
        <v>138</v>
      </c>
      <c r="V996" s="1" t="s">
        <v>138</v>
      </c>
      <c r="W996" s="1" t="s">
        <v>138</v>
      </c>
      <c r="X996" s="1" t="s">
        <v>138</v>
      </c>
      <c r="Y996" s="1" t="s">
        <v>138</v>
      </c>
      <c r="Z996" s="1" t="s">
        <v>138</v>
      </c>
      <c r="AA996" s="1">
        <v>126</v>
      </c>
      <c r="AB996" s="1">
        <v>90.5</v>
      </c>
      <c r="AC996" s="2" t="s">
        <v>968</v>
      </c>
      <c r="AD996" s="2" t="s">
        <v>2437</v>
      </c>
      <c r="AE996" s="1">
        <f t="shared" si="31"/>
        <v>8</v>
      </c>
    </row>
    <row r="997" spans="1:31"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2"/>
        <v>Ver en Google Maps</v>
      </c>
      <c r="M997" s="5">
        <v>1</v>
      </c>
      <c r="N997" s="7">
        <v>45944</v>
      </c>
      <c r="O997" s="1">
        <f>DAY(Tabla14[[#This Row],[Fecha de rev]])</f>
        <v>14</v>
      </c>
      <c r="P997" s="1">
        <f>MONTH(Tabla14[[#This Row],[Fecha de rev]])</f>
        <v>10</v>
      </c>
      <c r="Q997" s="1">
        <f>YEAR(Tabla14[[#This Row],[Fecha de rev]])</f>
        <v>2025</v>
      </c>
      <c r="R997" s="1">
        <v>1</v>
      </c>
      <c r="S997" s="1" t="s">
        <v>138</v>
      </c>
      <c r="T997" s="1" t="s">
        <v>138</v>
      </c>
      <c r="U997" s="1" t="s">
        <v>138</v>
      </c>
      <c r="V997" s="1" t="s">
        <v>138</v>
      </c>
      <c r="W997" s="1" t="s">
        <v>138</v>
      </c>
      <c r="X997" s="1" t="s">
        <v>138</v>
      </c>
      <c r="Y997" s="1" t="s">
        <v>138</v>
      </c>
      <c r="Z997" s="1" t="s">
        <v>138</v>
      </c>
      <c r="AA997" s="1">
        <v>96.2</v>
      </c>
      <c r="AB997" s="1">
        <v>60.8</v>
      </c>
      <c r="AC997" s="2" t="s">
        <v>968</v>
      </c>
      <c r="AD997" s="2" t="s">
        <v>2437</v>
      </c>
      <c r="AE997" s="1">
        <f t="shared" si="31"/>
        <v>8</v>
      </c>
    </row>
    <row r="998" spans="1:31"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2"/>
        <v>Ver en Google Maps</v>
      </c>
      <c r="M998" s="5">
        <v>1</v>
      </c>
      <c r="N998" s="7">
        <v>45944</v>
      </c>
      <c r="O998" s="1">
        <f>DAY(Tabla14[[#This Row],[Fecha de rev]])</f>
        <v>14</v>
      </c>
      <c r="P998" s="1">
        <f>MONTH(Tabla14[[#This Row],[Fecha de rev]])</f>
        <v>10</v>
      </c>
      <c r="Q998" s="1">
        <f>YEAR(Tabla14[[#This Row],[Fecha de rev]])</f>
        <v>2025</v>
      </c>
      <c r="R998" s="1">
        <v>1</v>
      </c>
      <c r="S998" s="1" t="s">
        <v>138</v>
      </c>
      <c r="T998" s="1" t="s">
        <v>138</v>
      </c>
      <c r="U998" s="1" t="s">
        <v>138</v>
      </c>
      <c r="V998" s="1" t="s">
        <v>138</v>
      </c>
      <c r="W998" s="1" t="s">
        <v>138</v>
      </c>
      <c r="X998" s="1" t="s">
        <v>138</v>
      </c>
      <c r="Y998" s="1" t="s">
        <v>138</v>
      </c>
      <c r="Z998" s="1" t="s">
        <v>138</v>
      </c>
      <c r="AA998" s="1">
        <v>119</v>
      </c>
      <c r="AB998" s="1">
        <v>64.5</v>
      </c>
      <c r="AC998" s="2" t="s">
        <v>968</v>
      </c>
      <c r="AD998" s="2" t="s">
        <v>2437</v>
      </c>
      <c r="AE998" s="1">
        <f t="shared" si="31"/>
        <v>8</v>
      </c>
    </row>
    <row r="999" spans="1:31"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ref="L999:L1000" si="33">HYPERLINK("https://www.google.com/maps?q=" &amp; I999 &amp; "," &amp; J999, "Ver en Google Maps")</f>
        <v>Ver en Google Maps</v>
      </c>
      <c r="M999" s="5">
        <v>3</v>
      </c>
      <c r="N999" s="7">
        <v>45944</v>
      </c>
      <c r="O999" s="1">
        <f>DAY(Tabla14[[#This Row],[Fecha de rev]])</f>
        <v>14</v>
      </c>
      <c r="P999" s="1">
        <f>MONTH(Tabla14[[#This Row],[Fecha de rev]])</f>
        <v>10</v>
      </c>
      <c r="Q999" s="1">
        <f>YEAR(Tabla14[[#This Row],[Fecha de rev]])</f>
        <v>2025</v>
      </c>
      <c r="R999" s="1">
        <v>1</v>
      </c>
      <c r="S999" s="1" t="s">
        <v>138</v>
      </c>
      <c r="T999" s="1" t="s">
        <v>138</v>
      </c>
      <c r="U999" s="1" t="s">
        <v>138</v>
      </c>
      <c r="V999" s="1" t="s">
        <v>138</v>
      </c>
      <c r="W999" s="1" t="s">
        <v>138</v>
      </c>
      <c r="X999" s="1" t="s">
        <v>138</v>
      </c>
      <c r="Y999" s="1" t="s">
        <v>138</v>
      </c>
      <c r="Z999" s="1" t="s">
        <v>138</v>
      </c>
      <c r="AA999" s="1">
        <v>96.6</v>
      </c>
      <c r="AB999" s="1">
        <v>15.3</v>
      </c>
      <c r="AC999" s="2" t="s">
        <v>968</v>
      </c>
      <c r="AD999" s="2" t="s">
        <v>2437</v>
      </c>
      <c r="AE999" s="1">
        <f>COUNTIF(S999:Z999, "si")</f>
        <v>8</v>
      </c>
    </row>
    <row r="1000" spans="1:31"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N1000" s="7">
        <v>45944</v>
      </c>
      <c r="O1000" s="1">
        <f>DAY(Tabla14[[#This Row],[Fecha de rev]])</f>
        <v>14</v>
      </c>
      <c r="P1000" s="1">
        <f>MONTH(Tabla14[[#This Row],[Fecha de rev]])</f>
        <v>10</v>
      </c>
      <c r="Q1000" s="1">
        <f>YEAR(Tabla14[[#This Row],[Fecha de rev]])</f>
        <v>2025</v>
      </c>
      <c r="R1000" s="1">
        <v>1</v>
      </c>
      <c r="S1000" s="1" t="s">
        <v>138</v>
      </c>
      <c r="T1000" s="1" t="s">
        <v>934</v>
      </c>
      <c r="U1000" s="1" t="s">
        <v>934</v>
      </c>
      <c r="V1000" s="1" t="s">
        <v>934</v>
      </c>
      <c r="W1000" s="1" t="s">
        <v>934</v>
      </c>
      <c r="X1000" s="1" t="s">
        <v>934</v>
      </c>
      <c r="Y1000" s="1" t="s">
        <v>934</v>
      </c>
      <c r="Z1000" s="1" t="s">
        <v>934</v>
      </c>
      <c r="AA1000" s="1">
        <v>0</v>
      </c>
      <c r="AB1000" s="1">
        <v>0</v>
      </c>
      <c r="AC1000" s="2" t="s">
        <v>3077</v>
      </c>
      <c r="AD1000" s="2" t="s">
        <v>2437</v>
      </c>
      <c r="AE1000" s="1">
        <f>COUNTIF(S1000:Z1000, "si")</f>
        <v>1</v>
      </c>
    </row>
    <row r="1001" spans="1:31"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2"/>
        <v>Ver en Google Maps</v>
      </c>
      <c r="M1001" s="5">
        <v>3</v>
      </c>
      <c r="N1001" s="7">
        <v>45944</v>
      </c>
      <c r="O1001" s="1">
        <f>DAY(Tabla14[[#This Row],[Fecha de rev]])</f>
        <v>14</v>
      </c>
      <c r="P1001" s="1">
        <f>MONTH(Tabla14[[#This Row],[Fecha de rev]])</f>
        <v>10</v>
      </c>
      <c r="Q1001" s="1">
        <f>YEAR(Tabla14[[#This Row],[Fecha de rev]])</f>
        <v>2025</v>
      </c>
      <c r="R1001" s="1">
        <v>1</v>
      </c>
      <c r="S1001" s="1" t="s">
        <v>138</v>
      </c>
      <c r="T1001" s="1" t="s">
        <v>138</v>
      </c>
      <c r="U1001" s="1" t="s">
        <v>138</v>
      </c>
      <c r="V1001" s="1" t="s">
        <v>138</v>
      </c>
      <c r="W1001" s="1" t="s">
        <v>138</v>
      </c>
      <c r="X1001" s="1" t="s">
        <v>138</v>
      </c>
      <c r="Y1001" s="1" t="s">
        <v>138</v>
      </c>
      <c r="Z1001" s="1" t="s">
        <v>138</v>
      </c>
      <c r="AA1001" s="1">
        <v>43.8</v>
      </c>
      <c r="AB1001" s="1">
        <v>37.799999999999997</v>
      </c>
      <c r="AC1001" s="2" t="s">
        <v>968</v>
      </c>
      <c r="AD1001" s="2" t="s">
        <v>2437</v>
      </c>
      <c r="AE1001" s="1">
        <f t="shared" si="31"/>
        <v>8</v>
      </c>
    </row>
    <row r="1002" spans="1:31"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2"/>
        <v>Ver en Google Maps</v>
      </c>
      <c r="M1002" s="5">
        <v>1</v>
      </c>
      <c r="O1002" s="1">
        <f>DAY(Tabla14[[#This Row],[Fecha de rev]])</f>
        <v>0</v>
      </c>
      <c r="P1002" s="1">
        <f>MONTH(Tabla14[[#This Row],[Fecha de rev]])</f>
        <v>1</v>
      </c>
      <c r="Q1002" s="1">
        <f>YEAR(Tabla14[[#This Row],[Fecha de rev]])</f>
        <v>1900</v>
      </c>
    </row>
    <row r="1003" spans="1:31"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2"/>
        <v>Ver en Google Maps</v>
      </c>
      <c r="M1003" s="5">
        <v>3</v>
      </c>
      <c r="O1003" s="1">
        <f>DAY(Tabla14[[#This Row],[Fecha de rev]])</f>
        <v>0</v>
      </c>
      <c r="P1003" s="1">
        <f>MONTH(Tabla14[[#This Row],[Fecha de rev]])</f>
        <v>1</v>
      </c>
      <c r="Q1003" s="1">
        <f>YEAR(Tabla14[[#This Row],[Fecha de rev]])</f>
        <v>1900</v>
      </c>
    </row>
    <row r="1004" spans="1:31"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2"/>
        <v>Ver en Google Maps</v>
      </c>
      <c r="M1004" s="5">
        <v>1</v>
      </c>
      <c r="O1004" s="1">
        <f>DAY(Tabla14[[#This Row],[Fecha de rev]])</f>
        <v>0</v>
      </c>
      <c r="P1004" s="1">
        <f>MONTH(Tabla14[[#This Row],[Fecha de rev]])</f>
        <v>1</v>
      </c>
      <c r="Q1004" s="1">
        <f>YEAR(Tabla14[[#This Row],[Fecha de rev]])</f>
        <v>1900</v>
      </c>
    </row>
    <row r="1005" spans="1:31"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2"/>
        <v>Ver en Google Maps</v>
      </c>
      <c r="M1005" s="5">
        <v>2</v>
      </c>
      <c r="O1005" s="1">
        <f>DAY(Tabla14[[#This Row],[Fecha de rev]])</f>
        <v>0</v>
      </c>
      <c r="P1005" s="1">
        <f>MONTH(Tabla14[[#This Row],[Fecha de rev]])</f>
        <v>1</v>
      </c>
      <c r="Q1005" s="1">
        <f>YEAR(Tabla14[[#This Row],[Fecha de rev]])</f>
        <v>1900</v>
      </c>
    </row>
    <row r="1006" spans="1:31"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2"/>
        <v>Ver en Google Maps</v>
      </c>
      <c r="M1006" s="5">
        <v>1</v>
      </c>
      <c r="O1006" s="1">
        <f>DAY(Tabla14[[#This Row],[Fecha de rev]])</f>
        <v>0</v>
      </c>
      <c r="P1006" s="1">
        <f>MONTH(Tabla14[[#This Row],[Fecha de rev]])</f>
        <v>1</v>
      </c>
      <c r="Q1006" s="1">
        <f>YEAR(Tabla14[[#This Row],[Fecha de rev]])</f>
        <v>1900</v>
      </c>
    </row>
    <row r="1007" spans="1:31"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2"/>
        <v>Ver en Google Maps</v>
      </c>
      <c r="M1007" s="5">
        <v>1</v>
      </c>
      <c r="O1007" s="1">
        <f>DAY(Tabla14[[#This Row],[Fecha de rev]])</f>
        <v>0</v>
      </c>
      <c r="P1007" s="1">
        <f>MONTH(Tabla14[[#This Row],[Fecha de rev]])</f>
        <v>1</v>
      </c>
      <c r="Q1007" s="1">
        <f>YEAR(Tabla14[[#This Row],[Fecha de rev]])</f>
        <v>1900</v>
      </c>
    </row>
    <row r="1008" spans="1:31"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2"/>
        <v>Ver en Google Maps</v>
      </c>
      <c r="M1008" s="5">
        <v>1</v>
      </c>
      <c r="N1008" s="7">
        <v>45944</v>
      </c>
      <c r="O1008" s="1">
        <f>DAY(Tabla14[[#This Row],[Fecha de rev]])</f>
        <v>14</v>
      </c>
      <c r="P1008" s="1">
        <f>MONTH(Tabla14[[#This Row],[Fecha de rev]])</f>
        <v>10</v>
      </c>
      <c r="Q1008" s="1">
        <f>YEAR(Tabla14[[#This Row],[Fecha de rev]])</f>
        <v>2025</v>
      </c>
      <c r="R1008" s="1">
        <v>1</v>
      </c>
      <c r="S1008" s="1" t="s">
        <v>138</v>
      </c>
      <c r="T1008" s="1" t="s">
        <v>138</v>
      </c>
      <c r="U1008" s="1" t="s">
        <v>138</v>
      </c>
      <c r="V1008" s="1" t="s">
        <v>138</v>
      </c>
      <c r="W1008" s="1" t="s">
        <v>138</v>
      </c>
      <c r="X1008" s="1" t="s">
        <v>138</v>
      </c>
      <c r="Y1008" s="1" t="s">
        <v>934</v>
      </c>
      <c r="Z1008" s="1" t="s">
        <v>138</v>
      </c>
      <c r="AA1008" s="1">
        <v>12.2</v>
      </c>
      <c r="AB1008" s="1">
        <v>0.2</v>
      </c>
      <c r="AC1008" s="2" t="s">
        <v>3076</v>
      </c>
      <c r="AD1008" s="2" t="s">
        <v>2437</v>
      </c>
      <c r="AE1008" s="1">
        <f t="shared" si="31"/>
        <v>7</v>
      </c>
    </row>
    <row r="1009" spans="1:31"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2"/>
        <v>Ver en Google Maps</v>
      </c>
      <c r="M1009" s="5">
        <v>1</v>
      </c>
      <c r="O1009" s="1">
        <f>DAY(Tabla14[[#This Row],[Fecha de rev]])</f>
        <v>0</v>
      </c>
      <c r="P1009" s="1">
        <f>MONTH(Tabla14[[#This Row],[Fecha de rev]])</f>
        <v>1</v>
      </c>
      <c r="Q1009" s="1">
        <f>YEAR(Tabla14[[#This Row],[Fecha de rev]])</f>
        <v>1900</v>
      </c>
    </row>
    <row r="1010" spans="1:31"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2"/>
        <v>Ver en Google Maps</v>
      </c>
      <c r="M1010" s="5">
        <v>1</v>
      </c>
      <c r="O1010" s="1">
        <f>DAY(Tabla14[[#This Row],[Fecha de rev]])</f>
        <v>0</v>
      </c>
      <c r="P1010" s="1">
        <f>MONTH(Tabla14[[#This Row],[Fecha de rev]])</f>
        <v>1</v>
      </c>
      <c r="Q1010" s="1">
        <f>YEAR(Tabla14[[#This Row],[Fecha de rev]])</f>
        <v>1900</v>
      </c>
    </row>
    <row r="1011" spans="1:31"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2"/>
        <v>Ver en Google Maps</v>
      </c>
      <c r="M1011" s="5">
        <v>2</v>
      </c>
      <c r="O1011" s="1">
        <f>DAY(Tabla14[[#This Row],[Fecha de rev]])</f>
        <v>0</v>
      </c>
      <c r="P1011" s="1">
        <f>MONTH(Tabla14[[#This Row],[Fecha de rev]])</f>
        <v>1</v>
      </c>
      <c r="Q1011" s="1">
        <f>YEAR(Tabla14[[#This Row],[Fecha de rev]])</f>
        <v>1900</v>
      </c>
    </row>
    <row r="1012" spans="1:31"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2"/>
        <v>Ver en Google Maps</v>
      </c>
      <c r="M1012" s="5">
        <v>1</v>
      </c>
      <c r="O1012" s="1">
        <f>DAY(Tabla14[[#This Row],[Fecha de rev]])</f>
        <v>0</v>
      </c>
      <c r="P1012" s="1">
        <f>MONTH(Tabla14[[#This Row],[Fecha de rev]])</f>
        <v>1</v>
      </c>
      <c r="Q1012" s="1">
        <f>YEAR(Tabla14[[#This Row],[Fecha de rev]])</f>
        <v>1900</v>
      </c>
    </row>
    <row r="1013" spans="1:31"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2"/>
        <v>Ver en Google Maps</v>
      </c>
      <c r="M1013" s="5">
        <v>1</v>
      </c>
      <c r="N1013" s="7">
        <v>45944</v>
      </c>
      <c r="O1013" s="1">
        <f>DAY(Tabla14[[#This Row],[Fecha de rev]])</f>
        <v>14</v>
      </c>
      <c r="P1013" s="1">
        <f>MONTH(Tabla14[[#This Row],[Fecha de rev]])</f>
        <v>10</v>
      </c>
      <c r="Q1013" s="1">
        <f>YEAR(Tabla14[[#This Row],[Fecha de rev]])</f>
        <v>2025</v>
      </c>
      <c r="R1013" s="1">
        <v>1</v>
      </c>
      <c r="S1013" s="1" t="s">
        <v>138</v>
      </c>
      <c r="T1013" s="1" t="s">
        <v>138</v>
      </c>
      <c r="U1013" s="1" t="s">
        <v>138</v>
      </c>
      <c r="V1013" s="1" t="s">
        <v>138</v>
      </c>
      <c r="W1013" s="1" t="s">
        <v>138</v>
      </c>
      <c r="X1013" s="1" t="s">
        <v>138</v>
      </c>
      <c r="Y1013" s="1" t="s">
        <v>138</v>
      </c>
      <c r="Z1013" s="1" t="s">
        <v>138</v>
      </c>
      <c r="AA1013" s="1">
        <v>81</v>
      </c>
      <c r="AB1013" s="1">
        <v>35.9</v>
      </c>
      <c r="AC1013" s="2" t="s">
        <v>968</v>
      </c>
      <c r="AD1013" s="2" t="s">
        <v>2437</v>
      </c>
      <c r="AE1013" s="1">
        <f t="shared" si="31"/>
        <v>8</v>
      </c>
    </row>
    <row r="1014" spans="1:31"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2"/>
        <v>Ver en Google Maps</v>
      </c>
      <c r="M1014" s="5">
        <v>2</v>
      </c>
      <c r="O1014" s="1">
        <f>DAY(Tabla14[[#This Row],[Fecha de rev]])</f>
        <v>0</v>
      </c>
      <c r="P1014" s="1">
        <f>MONTH(Tabla14[[#This Row],[Fecha de rev]])</f>
        <v>1</v>
      </c>
      <c r="Q1014" s="1">
        <f>YEAR(Tabla14[[#This Row],[Fecha de rev]])</f>
        <v>1900</v>
      </c>
    </row>
    <row r="1015" spans="1:31"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2"/>
        <v>Ver en Google Maps</v>
      </c>
      <c r="M1015" s="5">
        <v>2</v>
      </c>
      <c r="O1015" s="1">
        <f>DAY(Tabla14[[#This Row],[Fecha de rev]])</f>
        <v>0</v>
      </c>
      <c r="P1015" s="1">
        <f>MONTH(Tabla14[[#This Row],[Fecha de rev]])</f>
        <v>1</v>
      </c>
      <c r="Q1015" s="1">
        <f>YEAR(Tabla14[[#This Row],[Fecha de rev]])</f>
        <v>1900</v>
      </c>
    </row>
    <row r="1016" spans="1:31"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2"/>
        <v>Ver en Google Maps</v>
      </c>
      <c r="M1016" s="5">
        <v>2</v>
      </c>
      <c r="O1016" s="1">
        <f>DAY(Tabla14[[#This Row],[Fecha de rev]])</f>
        <v>0</v>
      </c>
      <c r="P1016" s="1">
        <f>MONTH(Tabla14[[#This Row],[Fecha de rev]])</f>
        <v>1</v>
      </c>
      <c r="Q1016" s="1">
        <f>YEAR(Tabla14[[#This Row],[Fecha de rev]])</f>
        <v>1900</v>
      </c>
    </row>
    <row r="1017" spans="1:31"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2"/>
        <v>Ver en Google Maps</v>
      </c>
      <c r="M1017" s="5">
        <v>2</v>
      </c>
      <c r="O1017" s="1">
        <f>DAY(Tabla14[[#This Row],[Fecha de rev]])</f>
        <v>0</v>
      </c>
      <c r="P1017" s="1">
        <f>MONTH(Tabla14[[#This Row],[Fecha de rev]])</f>
        <v>1</v>
      </c>
      <c r="Q1017" s="1">
        <f>YEAR(Tabla14[[#This Row],[Fecha de rev]])</f>
        <v>1900</v>
      </c>
    </row>
    <row r="1018" spans="1:31"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2"/>
        <v>Ver en Google Maps</v>
      </c>
      <c r="M1018" s="5">
        <v>1</v>
      </c>
      <c r="O1018" s="1">
        <f>DAY(Tabla14[[#This Row],[Fecha de rev]])</f>
        <v>0</v>
      </c>
      <c r="P1018" s="1">
        <f>MONTH(Tabla14[[#This Row],[Fecha de rev]])</f>
        <v>1</v>
      </c>
      <c r="Q1018" s="1">
        <f>YEAR(Tabla14[[#This Row],[Fecha de rev]])</f>
        <v>1900</v>
      </c>
    </row>
    <row r="1019" spans="1:31"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2"/>
        <v>Ver en Google Maps</v>
      </c>
      <c r="M1019" s="5">
        <v>1</v>
      </c>
      <c r="N1019" s="7"/>
      <c r="O1019" s="1">
        <f>DAY(Tabla14[[#This Row],[Fecha de rev]])</f>
        <v>0</v>
      </c>
      <c r="P1019" s="1">
        <f>MONTH(Tabla14[[#This Row],[Fecha de rev]])</f>
        <v>1</v>
      </c>
      <c r="Q1019" s="1">
        <f>YEAR(Tabla14[[#This Row],[Fecha de rev]])</f>
        <v>1900</v>
      </c>
      <c r="AC1019" s="2" t="s">
        <v>968</v>
      </c>
      <c r="AD1019" s="2" t="s">
        <v>2437</v>
      </c>
    </row>
    <row r="1020" spans="1:31"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2"/>
        <v>Ver en Google Maps</v>
      </c>
      <c r="M1020" s="5">
        <v>1</v>
      </c>
      <c r="O1020" s="1">
        <f>DAY(Tabla14[[#This Row],[Fecha de rev]])</f>
        <v>0</v>
      </c>
      <c r="P1020" s="1">
        <f>MONTH(Tabla14[[#This Row],[Fecha de rev]])</f>
        <v>1</v>
      </c>
      <c r="Q1020" s="1">
        <f>YEAR(Tabla14[[#This Row],[Fecha de rev]])</f>
        <v>1900</v>
      </c>
    </row>
    <row r="1021" spans="1:31"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2"/>
        <v>Ver en Google Maps</v>
      </c>
      <c r="M1021" s="5">
        <v>1</v>
      </c>
      <c r="N1021" s="7">
        <v>45944</v>
      </c>
      <c r="O1021" s="1">
        <f>DAY(Tabla14[[#This Row],[Fecha de rev]])</f>
        <v>14</v>
      </c>
      <c r="P1021" s="1">
        <f>MONTH(Tabla14[[#This Row],[Fecha de rev]])</f>
        <v>10</v>
      </c>
      <c r="Q1021" s="1">
        <f>YEAR(Tabla14[[#This Row],[Fecha de rev]])</f>
        <v>2025</v>
      </c>
      <c r="R1021" s="1">
        <v>1</v>
      </c>
      <c r="S1021" s="1" t="s">
        <v>138</v>
      </c>
      <c r="T1021" s="1" t="s">
        <v>934</v>
      </c>
      <c r="U1021" s="1" t="s">
        <v>138</v>
      </c>
      <c r="V1021" s="1" t="s">
        <v>934</v>
      </c>
      <c r="W1021" s="1" t="s">
        <v>138</v>
      </c>
      <c r="X1021" s="1" t="s">
        <v>934</v>
      </c>
      <c r="Y1021" s="1" t="s">
        <v>934</v>
      </c>
      <c r="Z1021" s="1" t="s">
        <v>934</v>
      </c>
      <c r="AA1021" s="1">
        <v>0</v>
      </c>
      <c r="AB1021" s="1">
        <v>0</v>
      </c>
      <c r="AC1021" s="2" t="s">
        <v>3033</v>
      </c>
      <c r="AD1021" s="2" t="s">
        <v>2437</v>
      </c>
      <c r="AE1021" s="1">
        <f t="shared" si="31"/>
        <v>3</v>
      </c>
    </row>
    <row r="1022" spans="1:31"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2"/>
        <v>Ver en Google Maps</v>
      </c>
      <c r="M1022" s="5">
        <v>1</v>
      </c>
      <c r="O1022" s="1">
        <f>DAY(Tabla14[[#This Row],[Fecha de rev]])</f>
        <v>0</v>
      </c>
      <c r="P1022" s="1">
        <f>MONTH(Tabla14[[#This Row],[Fecha de rev]])</f>
        <v>1</v>
      </c>
      <c r="Q1022" s="1">
        <f>YEAR(Tabla14[[#This Row],[Fecha de rev]])</f>
        <v>1900</v>
      </c>
    </row>
    <row r="1023" spans="1:31"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2"/>
        <v>Ver en Google Maps</v>
      </c>
      <c r="M1023" s="5">
        <v>1</v>
      </c>
      <c r="O1023" s="1">
        <f>DAY(Tabla14[[#This Row],[Fecha de rev]])</f>
        <v>0</v>
      </c>
      <c r="P1023" s="1">
        <f>MONTH(Tabla14[[#This Row],[Fecha de rev]])</f>
        <v>1</v>
      </c>
      <c r="Q1023" s="1">
        <f>YEAR(Tabla14[[#This Row],[Fecha de rev]])</f>
        <v>1900</v>
      </c>
    </row>
    <row r="1024" spans="1:31"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2"/>
        <v>Ver en Google Maps</v>
      </c>
      <c r="M1024" s="5">
        <v>1</v>
      </c>
      <c r="O1024" s="1">
        <f>DAY(Tabla14[[#This Row],[Fecha de rev]])</f>
        <v>0</v>
      </c>
      <c r="P1024" s="1">
        <f>MONTH(Tabla14[[#This Row],[Fecha de rev]])</f>
        <v>1</v>
      </c>
      <c r="Q1024" s="1">
        <f>YEAR(Tabla14[[#This Row],[Fecha de rev]])</f>
        <v>1900</v>
      </c>
    </row>
    <row r="1025" spans="1:31"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2"/>
        <v>Ver en Google Maps</v>
      </c>
      <c r="M1025" s="5">
        <v>1</v>
      </c>
      <c r="O1025" s="1">
        <f>DAY(Tabla14[[#This Row],[Fecha de rev]])</f>
        <v>0</v>
      </c>
      <c r="P1025" s="1">
        <f>MONTH(Tabla14[[#This Row],[Fecha de rev]])</f>
        <v>1</v>
      </c>
      <c r="Q1025" s="1">
        <f>YEAR(Tabla14[[#This Row],[Fecha de rev]])</f>
        <v>1900</v>
      </c>
    </row>
    <row r="1026" spans="1:31"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2"/>
        <v>Ver en Google Maps</v>
      </c>
      <c r="M1026" s="5">
        <v>2</v>
      </c>
      <c r="O1026" s="1">
        <f>DAY(Tabla14[[#This Row],[Fecha de rev]])</f>
        <v>0</v>
      </c>
      <c r="P1026" s="1">
        <f>MONTH(Tabla14[[#This Row],[Fecha de rev]])</f>
        <v>1</v>
      </c>
      <c r="Q1026" s="1">
        <f>YEAR(Tabla14[[#This Row],[Fecha de rev]])</f>
        <v>1900</v>
      </c>
    </row>
    <row r="1027" spans="1:31"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2"/>
        <v>Ver en Google Maps</v>
      </c>
      <c r="M1027" s="5">
        <v>1</v>
      </c>
      <c r="O1027" s="1">
        <f>DAY(Tabla14[[#This Row],[Fecha de rev]])</f>
        <v>0</v>
      </c>
      <c r="P1027" s="1">
        <f>MONTH(Tabla14[[#This Row],[Fecha de rev]])</f>
        <v>1</v>
      </c>
      <c r="Q1027" s="1">
        <f>YEAR(Tabla14[[#This Row],[Fecha de rev]])</f>
        <v>1900</v>
      </c>
    </row>
    <row r="1028" spans="1:31"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2"/>
        <v>Ver en Google Maps</v>
      </c>
      <c r="M1028" s="5">
        <v>1</v>
      </c>
      <c r="O1028" s="1">
        <f>DAY(Tabla14[[#This Row],[Fecha de rev]])</f>
        <v>0</v>
      </c>
      <c r="P1028" s="1">
        <f>MONTH(Tabla14[[#This Row],[Fecha de rev]])</f>
        <v>1</v>
      </c>
      <c r="Q1028" s="1">
        <f>YEAR(Tabla14[[#This Row],[Fecha de rev]])</f>
        <v>1900</v>
      </c>
    </row>
    <row r="1029" spans="1:31"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2"/>
        <v>Ver en Google Maps</v>
      </c>
      <c r="M1029" s="5">
        <v>1</v>
      </c>
      <c r="O1029" s="1">
        <f>DAY(Tabla14[[#This Row],[Fecha de rev]])</f>
        <v>0</v>
      </c>
      <c r="P1029" s="1">
        <f>MONTH(Tabla14[[#This Row],[Fecha de rev]])</f>
        <v>1</v>
      </c>
      <c r="Q1029" s="1">
        <f>YEAR(Tabla14[[#This Row],[Fecha de rev]])</f>
        <v>1900</v>
      </c>
    </row>
    <row r="1030" spans="1:31"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2"/>
        <v>Ver en Google Maps</v>
      </c>
      <c r="M1030" s="5">
        <v>2</v>
      </c>
      <c r="O1030" s="1">
        <f>DAY(Tabla14[[#This Row],[Fecha de rev]])</f>
        <v>0</v>
      </c>
      <c r="P1030" s="1">
        <f>MONTH(Tabla14[[#This Row],[Fecha de rev]])</f>
        <v>1</v>
      </c>
      <c r="Q1030" s="1">
        <f>YEAR(Tabla14[[#This Row],[Fecha de rev]])</f>
        <v>1900</v>
      </c>
    </row>
    <row r="1031" spans="1:31"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2"/>
        <v>Ver en Google Maps</v>
      </c>
      <c r="M1031" s="5">
        <v>2</v>
      </c>
      <c r="O1031" s="1">
        <f>DAY(Tabla14[[#This Row],[Fecha de rev]])</f>
        <v>0</v>
      </c>
      <c r="P1031" s="1">
        <f>MONTH(Tabla14[[#This Row],[Fecha de rev]])</f>
        <v>1</v>
      </c>
      <c r="Q1031" s="1">
        <f>YEAR(Tabla14[[#This Row],[Fecha de rev]])</f>
        <v>1900</v>
      </c>
    </row>
    <row r="1032" spans="1:31"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2"/>
        <v>Ver en Google Maps</v>
      </c>
      <c r="M1032" s="5">
        <v>1</v>
      </c>
      <c r="O1032" s="1">
        <f>DAY(Tabla14[[#This Row],[Fecha de rev]])</f>
        <v>0</v>
      </c>
      <c r="P1032" s="1">
        <f>MONTH(Tabla14[[#This Row],[Fecha de rev]])</f>
        <v>1</v>
      </c>
      <c r="Q1032" s="1">
        <f>YEAR(Tabla14[[#This Row],[Fecha de rev]])</f>
        <v>1900</v>
      </c>
    </row>
    <row r="1033" spans="1:31"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2"/>
        <v>Ver en Google Maps</v>
      </c>
      <c r="M1033" s="5">
        <v>2</v>
      </c>
      <c r="N1033" s="7">
        <v>45948</v>
      </c>
      <c r="O1033" s="1">
        <f>DAY(Tabla14[[#This Row],[Fecha de rev]])</f>
        <v>18</v>
      </c>
      <c r="P1033" s="1">
        <f>MONTH(Tabla14[[#This Row],[Fecha de rev]])</f>
        <v>10</v>
      </c>
      <c r="Q1033" s="1">
        <f>YEAR(Tabla14[[#This Row],[Fecha de rev]])</f>
        <v>2025</v>
      </c>
      <c r="R1033" s="1">
        <v>1</v>
      </c>
      <c r="S1033" s="1" t="s">
        <v>138</v>
      </c>
      <c r="T1033" s="1" t="s">
        <v>138</v>
      </c>
      <c r="U1033" s="1" t="s">
        <v>138</v>
      </c>
      <c r="V1033" s="1" t="s">
        <v>138</v>
      </c>
      <c r="W1033" s="1" t="s">
        <v>138</v>
      </c>
      <c r="X1033" s="1" t="s">
        <v>138</v>
      </c>
      <c r="Y1033" s="1" t="s">
        <v>138</v>
      </c>
      <c r="Z1033" s="1" t="s">
        <v>138</v>
      </c>
      <c r="AA1033" s="1">
        <v>48.9</v>
      </c>
      <c r="AB1033" s="1">
        <v>46.8</v>
      </c>
      <c r="AC1033" s="2" t="s">
        <v>968</v>
      </c>
      <c r="AD1033" s="2" t="s">
        <v>2437</v>
      </c>
      <c r="AE1033" s="1">
        <f t="shared" ref="AE1033:AE1094" si="34">COUNTIF(S1033:Z1033, "si")</f>
        <v>8</v>
      </c>
    </row>
    <row r="1034" spans="1:31"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2"/>
        <v>Ver en Google Maps</v>
      </c>
      <c r="M1034" s="5">
        <v>2</v>
      </c>
      <c r="N1034" s="7">
        <v>45944</v>
      </c>
      <c r="O1034" s="1">
        <f>DAY(Tabla14[[#This Row],[Fecha de rev]])</f>
        <v>14</v>
      </c>
      <c r="P1034" s="1">
        <f>MONTH(Tabla14[[#This Row],[Fecha de rev]])</f>
        <v>10</v>
      </c>
      <c r="Q1034" s="1">
        <f>YEAR(Tabla14[[#This Row],[Fecha de rev]])</f>
        <v>2025</v>
      </c>
      <c r="R1034" s="1">
        <v>1</v>
      </c>
      <c r="S1034" s="1" t="s">
        <v>138</v>
      </c>
      <c r="T1034" s="1" t="s">
        <v>138</v>
      </c>
      <c r="U1034" s="1" t="s">
        <v>138</v>
      </c>
      <c r="V1034" s="1" t="s">
        <v>138</v>
      </c>
      <c r="W1034" s="1" t="s">
        <v>138</v>
      </c>
      <c r="X1034" s="1" t="s">
        <v>138</v>
      </c>
      <c r="Y1034" s="1" t="s">
        <v>138</v>
      </c>
      <c r="Z1034" s="1" t="s">
        <v>138</v>
      </c>
      <c r="AA1034" s="1">
        <v>88.7</v>
      </c>
      <c r="AB1034" s="1">
        <v>44.3</v>
      </c>
      <c r="AC1034" s="2" t="s">
        <v>968</v>
      </c>
      <c r="AD1034" s="2" t="s">
        <v>2437</v>
      </c>
      <c r="AE1034" s="1">
        <f t="shared" si="34"/>
        <v>8</v>
      </c>
    </row>
    <row r="1035" spans="1:31"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2"/>
        <v>Ver en Google Maps</v>
      </c>
      <c r="M1035" s="5">
        <v>1</v>
      </c>
      <c r="N1035" s="7">
        <v>45948</v>
      </c>
      <c r="O1035" s="1">
        <f>DAY(Tabla14[[#This Row],[Fecha de rev]])</f>
        <v>18</v>
      </c>
      <c r="P1035" s="1">
        <f>MONTH(Tabla14[[#This Row],[Fecha de rev]])</f>
        <v>10</v>
      </c>
      <c r="Q1035" s="1">
        <f>YEAR(Tabla14[[#This Row],[Fecha de rev]])</f>
        <v>2025</v>
      </c>
      <c r="R1035" s="1">
        <v>1</v>
      </c>
      <c r="S1035" s="1" t="s">
        <v>138</v>
      </c>
      <c r="T1035" s="1" t="s">
        <v>934</v>
      </c>
      <c r="U1035" s="1" t="s">
        <v>934</v>
      </c>
      <c r="V1035" s="1" t="s">
        <v>934</v>
      </c>
      <c r="W1035" s="1" t="s">
        <v>934</v>
      </c>
      <c r="X1035" s="1" t="s">
        <v>934</v>
      </c>
      <c r="Y1035" s="1" t="s">
        <v>934</v>
      </c>
      <c r="Z1035" s="1" t="s">
        <v>934</v>
      </c>
      <c r="AA1035" s="1">
        <v>0</v>
      </c>
      <c r="AB1035" s="1">
        <v>0</v>
      </c>
      <c r="AC1035" s="2" t="s">
        <v>3071</v>
      </c>
      <c r="AD1035" s="2" t="s">
        <v>2437</v>
      </c>
      <c r="AE1035" s="1">
        <f t="shared" si="34"/>
        <v>1</v>
      </c>
    </row>
    <row r="1036" spans="1:31"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2"/>
        <v>Ver en Google Maps</v>
      </c>
      <c r="M1036" s="5">
        <v>1</v>
      </c>
      <c r="O1036" s="1">
        <f>DAY(Tabla14[[#This Row],[Fecha de rev]])</f>
        <v>0</v>
      </c>
      <c r="P1036" s="1">
        <f>MONTH(Tabla14[[#This Row],[Fecha de rev]])</f>
        <v>1</v>
      </c>
      <c r="Q1036" s="1">
        <f>YEAR(Tabla14[[#This Row],[Fecha de rev]])</f>
        <v>1900</v>
      </c>
    </row>
    <row r="1037" spans="1:31"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2"/>
        <v>Ver en Google Maps</v>
      </c>
      <c r="M1037" s="5">
        <v>1</v>
      </c>
      <c r="O1037" s="1">
        <f>DAY(Tabla14[[#This Row],[Fecha de rev]])</f>
        <v>0</v>
      </c>
      <c r="P1037" s="1">
        <f>MONTH(Tabla14[[#This Row],[Fecha de rev]])</f>
        <v>1</v>
      </c>
      <c r="Q1037" s="1">
        <f>YEAR(Tabla14[[#This Row],[Fecha de rev]])</f>
        <v>1900</v>
      </c>
    </row>
    <row r="1038" spans="1:31"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2"/>
        <v>Ver en Google Maps</v>
      </c>
      <c r="M1038" s="5">
        <v>1</v>
      </c>
      <c r="O1038" s="1">
        <f>DAY(Tabla14[[#This Row],[Fecha de rev]])</f>
        <v>0</v>
      </c>
      <c r="P1038" s="1">
        <f>MONTH(Tabla14[[#This Row],[Fecha de rev]])</f>
        <v>1</v>
      </c>
      <c r="Q1038" s="1">
        <f>YEAR(Tabla14[[#This Row],[Fecha de rev]])</f>
        <v>1900</v>
      </c>
    </row>
    <row r="1039" spans="1:31"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2"/>
        <v>Ver en Google Maps</v>
      </c>
      <c r="M1039" s="5">
        <v>1</v>
      </c>
      <c r="N1039" s="7">
        <v>45948</v>
      </c>
      <c r="O1039" s="1">
        <f>DAY(Tabla14[[#This Row],[Fecha de rev]])</f>
        <v>18</v>
      </c>
      <c r="P1039" s="1">
        <f>MONTH(Tabla14[[#This Row],[Fecha de rev]])</f>
        <v>10</v>
      </c>
      <c r="Q1039" s="1">
        <f>YEAR(Tabla14[[#This Row],[Fecha de rev]])</f>
        <v>2025</v>
      </c>
      <c r="R1039" s="1">
        <v>1</v>
      </c>
      <c r="S1039" s="1" t="s">
        <v>934</v>
      </c>
      <c r="T1039" s="1" t="s">
        <v>934</v>
      </c>
      <c r="U1039" s="1" t="s">
        <v>934</v>
      </c>
      <c r="V1039" s="1" t="s">
        <v>934</v>
      </c>
      <c r="W1039" s="1" t="s">
        <v>934</v>
      </c>
      <c r="X1039" s="1" t="s">
        <v>934</v>
      </c>
      <c r="Y1039" s="1" t="s">
        <v>934</v>
      </c>
      <c r="Z1039" s="1" t="s">
        <v>934</v>
      </c>
      <c r="AA1039" s="1">
        <v>0</v>
      </c>
      <c r="AB1039" s="1">
        <v>0</v>
      </c>
      <c r="AC1039" s="2" t="s">
        <v>3069</v>
      </c>
      <c r="AD1039" s="2" t="s">
        <v>2437</v>
      </c>
      <c r="AE1039" s="1">
        <f t="shared" si="34"/>
        <v>0</v>
      </c>
    </row>
    <row r="1040" spans="1:31"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N1040" s="7">
        <v>45944</v>
      </c>
      <c r="O1040" s="1">
        <f>DAY(Tabla14[[#This Row],[Fecha de rev]])</f>
        <v>14</v>
      </c>
      <c r="P1040" s="1">
        <f>MONTH(Tabla14[[#This Row],[Fecha de rev]])</f>
        <v>10</v>
      </c>
      <c r="Q1040" s="1">
        <f>YEAR(Tabla14[[#This Row],[Fecha de rev]])</f>
        <v>2025</v>
      </c>
      <c r="R1040" s="1">
        <v>1</v>
      </c>
      <c r="S1040" s="1" t="s">
        <v>138</v>
      </c>
      <c r="T1040" s="1" t="s">
        <v>138</v>
      </c>
      <c r="U1040" s="1" t="s">
        <v>138</v>
      </c>
      <c r="V1040" s="1" t="s">
        <v>138</v>
      </c>
      <c r="W1040" s="1" t="s">
        <v>138</v>
      </c>
      <c r="X1040" s="1" t="s">
        <v>138</v>
      </c>
      <c r="Y1040" s="1" t="s">
        <v>138</v>
      </c>
      <c r="Z1040" s="1" t="s">
        <v>138</v>
      </c>
      <c r="AA1040" s="1">
        <v>98.2</v>
      </c>
      <c r="AB1040" s="1">
        <v>55.1</v>
      </c>
      <c r="AC1040" s="2" t="s">
        <v>968</v>
      </c>
      <c r="AD1040" s="2" t="s">
        <v>2437</v>
      </c>
      <c r="AE1040" s="1">
        <f t="shared" si="34"/>
        <v>8</v>
      </c>
    </row>
    <row r="1041" spans="1:31"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DAY(Tabla14[[#This Row],[Fecha de rev]])</f>
        <v>0</v>
      </c>
      <c r="P1041" s="1">
        <f>MONTH(Tabla14[[#This Row],[Fecha de rev]])</f>
        <v>1</v>
      </c>
      <c r="Q1041" s="1">
        <f>YEAR(Tabla14[[#This Row],[Fecha de rev]])</f>
        <v>1900</v>
      </c>
    </row>
    <row r="1042" spans="1:31"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DAY(Tabla14[[#This Row],[Fecha de rev]])</f>
        <v>0</v>
      </c>
      <c r="P1042" s="1">
        <f>MONTH(Tabla14[[#This Row],[Fecha de rev]])</f>
        <v>1</v>
      </c>
      <c r="Q1042" s="1">
        <f>YEAR(Tabla14[[#This Row],[Fecha de rev]])</f>
        <v>1900</v>
      </c>
    </row>
    <row r="1043" spans="1:31"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DAY(Tabla14[[#This Row],[Fecha de rev]])</f>
        <v>0</v>
      </c>
      <c r="P1043" s="1">
        <f>MONTH(Tabla14[[#This Row],[Fecha de rev]])</f>
        <v>1</v>
      </c>
      <c r="Q1043" s="1">
        <f>YEAR(Tabla14[[#This Row],[Fecha de rev]])</f>
        <v>1900</v>
      </c>
    </row>
    <row r="1044" spans="1:31"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DAY(Tabla14[[#This Row],[Fecha de rev]])</f>
        <v>0</v>
      </c>
      <c r="P1044" s="1">
        <f>MONTH(Tabla14[[#This Row],[Fecha de rev]])</f>
        <v>1</v>
      </c>
      <c r="Q1044" s="1">
        <f>YEAR(Tabla14[[#This Row],[Fecha de rev]])</f>
        <v>1900</v>
      </c>
    </row>
    <row r="1045" spans="1:31"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N1045" s="7">
        <v>45948</v>
      </c>
      <c r="O1045" s="1">
        <f>DAY(Tabla14[[#This Row],[Fecha de rev]])</f>
        <v>18</v>
      </c>
      <c r="P1045" s="1">
        <f>MONTH(Tabla14[[#This Row],[Fecha de rev]])</f>
        <v>10</v>
      </c>
      <c r="Q1045" s="1">
        <f>YEAR(Tabla14[[#This Row],[Fecha de rev]])</f>
        <v>2025</v>
      </c>
      <c r="R1045" s="1">
        <v>1</v>
      </c>
      <c r="S1045" s="1" t="s">
        <v>138</v>
      </c>
      <c r="T1045" s="1" t="s">
        <v>138</v>
      </c>
      <c r="U1045" s="1" t="s">
        <v>138</v>
      </c>
      <c r="V1045" s="1" t="s">
        <v>934</v>
      </c>
      <c r="W1045" s="1" t="s">
        <v>138</v>
      </c>
      <c r="X1045" s="1" t="s">
        <v>138</v>
      </c>
      <c r="Y1045" s="1" t="s">
        <v>934</v>
      </c>
      <c r="Z1045" s="1" t="s">
        <v>138</v>
      </c>
      <c r="AA1045" s="1">
        <v>0.09</v>
      </c>
      <c r="AB1045" s="1">
        <v>0</v>
      </c>
      <c r="AC1045" s="2" t="s">
        <v>3075</v>
      </c>
      <c r="AD1045" s="2" t="s">
        <v>2437</v>
      </c>
      <c r="AE1045" s="1">
        <f t="shared" si="34"/>
        <v>6</v>
      </c>
    </row>
    <row r="1046" spans="1:31"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DAY(Tabla14[[#This Row],[Fecha de rev]])</f>
        <v>0</v>
      </c>
      <c r="P1046" s="1">
        <f>MONTH(Tabla14[[#This Row],[Fecha de rev]])</f>
        <v>1</v>
      </c>
      <c r="Q1046" s="1">
        <f>YEAR(Tabla14[[#This Row],[Fecha de rev]])</f>
        <v>1900</v>
      </c>
    </row>
    <row r="1047" spans="1:31"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N1047" s="7">
        <v>45944</v>
      </c>
      <c r="O1047" s="1">
        <f>DAY(Tabla14[[#This Row],[Fecha de rev]])</f>
        <v>14</v>
      </c>
      <c r="P1047" s="1">
        <f>MONTH(Tabla14[[#This Row],[Fecha de rev]])</f>
        <v>10</v>
      </c>
      <c r="Q1047" s="1">
        <f>YEAR(Tabla14[[#This Row],[Fecha de rev]])</f>
        <v>2025</v>
      </c>
      <c r="R1047" s="1">
        <v>1</v>
      </c>
      <c r="S1047" s="1" t="s">
        <v>138</v>
      </c>
      <c r="T1047" s="1" t="s">
        <v>138</v>
      </c>
      <c r="U1047" s="1" t="s">
        <v>138</v>
      </c>
      <c r="V1047" s="1" t="s">
        <v>138</v>
      </c>
      <c r="W1047" s="1" t="s">
        <v>138</v>
      </c>
      <c r="X1047" s="1" t="s">
        <v>138</v>
      </c>
      <c r="Y1047" s="1" t="s">
        <v>138</v>
      </c>
      <c r="Z1047" s="1" t="s">
        <v>138</v>
      </c>
      <c r="AA1047" s="1">
        <v>81.8</v>
      </c>
      <c r="AB1047" s="1">
        <v>65.8</v>
      </c>
      <c r="AC1047" s="2" t="s">
        <v>968</v>
      </c>
      <c r="AE1047" s="1">
        <f t="shared" si="34"/>
        <v>8</v>
      </c>
    </row>
    <row r="1048" spans="1:31"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DAY(Tabla14[[#This Row],[Fecha de rev]])</f>
        <v>0</v>
      </c>
      <c r="P1048" s="1">
        <f>MONTH(Tabla14[[#This Row],[Fecha de rev]])</f>
        <v>1</v>
      </c>
      <c r="Q1048" s="1">
        <f>YEAR(Tabla14[[#This Row],[Fecha de rev]])</f>
        <v>1900</v>
      </c>
    </row>
    <row r="1049" spans="1:31"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v>45944</v>
      </c>
      <c r="O1049" s="1">
        <f>DAY(Tabla14[[#This Row],[Fecha de rev]])</f>
        <v>14</v>
      </c>
      <c r="P1049" s="1">
        <f>MONTH(Tabla14[[#This Row],[Fecha de rev]])</f>
        <v>10</v>
      </c>
      <c r="Q1049" s="1">
        <f>YEAR(Tabla14[[#This Row],[Fecha de rev]])</f>
        <v>2025</v>
      </c>
      <c r="R1049" s="1">
        <v>1</v>
      </c>
      <c r="S1049" s="1" t="s">
        <v>138</v>
      </c>
      <c r="T1049" s="1" t="s">
        <v>934</v>
      </c>
      <c r="U1049" s="1" t="s">
        <v>138</v>
      </c>
      <c r="V1049" s="1" t="s">
        <v>934</v>
      </c>
      <c r="W1049" s="1" t="s">
        <v>138</v>
      </c>
      <c r="X1049" s="1" t="s">
        <v>934</v>
      </c>
      <c r="Y1049" s="1" t="s">
        <v>934</v>
      </c>
      <c r="Z1049" s="1" t="s">
        <v>934</v>
      </c>
      <c r="AA1049" s="1">
        <v>0</v>
      </c>
      <c r="AB1049" s="1">
        <v>0</v>
      </c>
      <c r="AC1049" s="2" t="s">
        <v>3033</v>
      </c>
      <c r="AD1049" s="2" t="s">
        <v>2437</v>
      </c>
      <c r="AE1049" s="1">
        <f t="shared" si="34"/>
        <v>3</v>
      </c>
    </row>
    <row r="1050" spans="1:31"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DAY(Tabla14[[#This Row],[Fecha de rev]])</f>
        <v>0</v>
      </c>
      <c r="P1050" s="1">
        <f>MONTH(Tabla14[[#This Row],[Fecha de rev]])</f>
        <v>1</v>
      </c>
      <c r="Q1050" s="1">
        <f>YEAR(Tabla14[[#This Row],[Fecha de rev]])</f>
        <v>1900</v>
      </c>
    </row>
    <row r="1051" spans="1:31"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N1051" s="7">
        <v>45944</v>
      </c>
      <c r="O1051" s="1">
        <f>DAY(Tabla14[[#This Row],[Fecha de rev]])</f>
        <v>14</v>
      </c>
      <c r="P1051" s="1">
        <f>MONTH(Tabla14[[#This Row],[Fecha de rev]])</f>
        <v>10</v>
      </c>
      <c r="Q1051" s="1">
        <f>YEAR(Tabla14[[#This Row],[Fecha de rev]])</f>
        <v>2025</v>
      </c>
      <c r="R1051" s="1">
        <v>1</v>
      </c>
      <c r="S1051" s="1" t="s">
        <v>138</v>
      </c>
      <c r="T1051" s="1" t="s">
        <v>138</v>
      </c>
      <c r="U1051" s="1" t="s">
        <v>138</v>
      </c>
      <c r="V1051" s="1" t="s">
        <v>138</v>
      </c>
      <c r="W1051" s="1" t="s">
        <v>138</v>
      </c>
      <c r="X1051" s="1" t="s">
        <v>138</v>
      </c>
      <c r="Y1051" s="1" t="s">
        <v>138</v>
      </c>
      <c r="Z1051" s="1" t="s">
        <v>138</v>
      </c>
      <c r="AA1051" s="1">
        <v>120</v>
      </c>
      <c r="AB1051" s="1">
        <v>72.599999999999994</v>
      </c>
      <c r="AC1051" s="2" t="s">
        <v>968</v>
      </c>
      <c r="AD1051" s="2" t="s">
        <v>2437</v>
      </c>
      <c r="AE1051" s="1">
        <f t="shared" si="34"/>
        <v>8</v>
      </c>
    </row>
    <row r="1052" spans="1:31"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DAY(Tabla14[[#This Row],[Fecha de rev]])</f>
        <v>0</v>
      </c>
      <c r="P1052" s="1">
        <f>MONTH(Tabla14[[#This Row],[Fecha de rev]])</f>
        <v>1</v>
      </c>
      <c r="Q1052" s="1">
        <f>YEAR(Tabla14[[#This Row],[Fecha de rev]])</f>
        <v>1900</v>
      </c>
    </row>
    <row r="1053" spans="1:31"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DAY(Tabla14[[#This Row],[Fecha de rev]])</f>
        <v>0</v>
      </c>
      <c r="P1053" s="1">
        <f>MONTH(Tabla14[[#This Row],[Fecha de rev]])</f>
        <v>1</v>
      </c>
      <c r="Q1053" s="1">
        <f>YEAR(Tabla14[[#This Row],[Fecha de rev]])</f>
        <v>1900</v>
      </c>
    </row>
    <row r="1054" spans="1:31"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DAY(Tabla14[[#This Row],[Fecha de rev]])</f>
        <v>0</v>
      </c>
      <c r="P1054" s="1">
        <f>MONTH(Tabla14[[#This Row],[Fecha de rev]])</f>
        <v>1</v>
      </c>
      <c r="Q1054" s="1">
        <f>YEAR(Tabla14[[#This Row],[Fecha de rev]])</f>
        <v>1900</v>
      </c>
    </row>
    <row r="1055" spans="1:31"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DAY(Tabla14[[#This Row],[Fecha de rev]])</f>
        <v>0</v>
      </c>
      <c r="P1055" s="1">
        <f>MONTH(Tabla14[[#This Row],[Fecha de rev]])</f>
        <v>1</v>
      </c>
      <c r="Q1055" s="1">
        <f>YEAR(Tabla14[[#This Row],[Fecha de rev]])</f>
        <v>1900</v>
      </c>
    </row>
    <row r="1056" spans="1:31"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DAY(Tabla14[[#This Row],[Fecha de rev]])</f>
        <v>0</v>
      </c>
      <c r="P1056" s="1">
        <f>MONTH(Tabla14[[#This Row],[Fecha de rev]])</f>
        <v>1</v>
      </c>
      <c r="Q1056" s="1">
        <f>YEAR(Tabla14[[#This Row],[Fecha de rev]])</f>
        <v>1900</v>
      </c>
    </row>
    <row r="1057" spans="1:31"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DAY(Tabla14[[#This Row],[Fecha de rev]])</f>
        <v>0</v>
      </c>
      <c r="P1057" s="1">
        <f>MONTH(Tabla14[[#This Row],[Fecha de rev]])</f>
        <v>1</v>
      </c>
      <c r="Q1057" s="1">
        <f>YEAR(Tabla14[[#This Row],[Fecha de rev]])</f>
        <v>1900</v>
      </c>
    </row>
    <row r="1058" spans="1:31"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DAY(Tabla14[[#This Row],[Fecha de rev]])</f>
        <v>0</v>
      </c>
      <c r="P1058" s="1">
        <f>MONTH(Tabla14[[#This Row],[Fecha de rev]])</f>
        <v>1</v>
      </c>
      <c r="Q1058" s="1">
        <f>YEAR(Tabla14[[#This Row],[Fecha de rev]])</f>
        <v>1900</v>
      </c>
    </row>
    <row r="1059" spans="1:31"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DAY(Tabla14[[#This Row],[Fecha de rev]])</f>
        <v>0</v>
      </c>
      <c r="P1059" s="1">
        <f>MONTH(Tabla14[[#This Row],[Fecha de rev]])</f>
        <v>1</v>
      </c>
      <c r="Q1059" s="1">
        <f>YEAR(Tabla14[[#This Row],[Fecha de rev]])</f>
        <v>1900</v>
      </c>
    </row>
    <row r="1060" spans="1:31"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DAY(Tabla14[[#This Row],[Fecha de rev]])</f>
        <v>0</v>
      </c>
      <c r="P1060" s="1">
        <f>MONTH(Tabla14[[#This Row],[Fecha de rev]])</f>
        <v>1</v>
      </c>
      <c r="Q1060" s="1">
        <f>YEAR(Tabla14[[#This Row],[Fecha de rev]])</f>
        <v>1900</v>
      </c>
    </row>
    <row r="1061" spans="1:31"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N1061" s="7">
        <v>45948</v>
      </c>
      <c r="O1061" s="1">
        <f>DAY(Tabla14[[#This Row],[Fecha de rev]])</f>
        <v>18</v>
      </c>
      <c r="P1061" s="1">
        <f>MONTH(Tabla14[[#This Row],[Fecha de rev]])</f>
        <v>10</v>
      </c>
      <c r="Q1061" s="1">
        <f>YEAR(Tabla14[[#This Row],[Fecha de rev]])</f>
        <v>2025</v>
      </c>
      <c r="R1061" s="1">
        <v>1</v>
      </c>
      <c r="S1061" s="1" t="s">
        <v>934</v>
      </c>
      <c r="T1061" s="1" t="s">
        <v>934</v>
      </c>
      <c r="U1061" s="1" t="s">
        <v>934</v>
      </c>
      <c r="V1061" s="1" t="s">
        <v>934</v>
      </c>
      <c r="W1061" s="1" t="s">
        <v>934</v>
      </c>
      <c r="X1061" s="1" t="s">
        <v>934</v>
      </c>
      <c r="Y1061" s="1" t="s">
        <v>934</v>
      </c>
      <c r="Z1061" s="1" t="s">
        <v>934</v>
      </c>
      <c r="AA1061" s="1">
        <v>0</v>
      </c>
      <c r="AB1061" s="1">
        <v>0</v>
      </c>
      <c r="AC1061" s="2" t="s">
        <v>3070</v>
      </c>
      <c r="AD1061" s="2" t="s">
        <v>2437</v>
      </c>
      <c r="AE1061" s="1">
        <f t="shared" si="34"/>
        <v>0</v>
      </c>
    </row>
    <row r="1062" spans="1:31"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DAY(Tabla14[[#This Row],[Fecha de rev]])</f>
        <v>0</v>
      </c>
      <c r="P1062" s="1">
        <f>MONTH(Tabla14[[#This Row],[Fecha de rev]])</f>
        <v>1</v>
      </c>
      <c r="Q1062" s="1">
        <f>YEAR(Tabla14[[#This Row],[Fecha de rev]])</f>
        <v>1900</v>
      </c>
    </row>
    <row r="1063" spans="1:31"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DAY(Tabla14[[#This Row],[Fecha de rev]])</f>
        <v>0</v>
      </c>
      <c r="P1063" s="1">
        <f>MONTH(Tabla14[[#This Row],[Fecha de rev]])</f>
        <v>1</v>
      </c>
      <c r="Q1063" s="1">
        <f>YEAR(Tabla14[[#This Row],[Fecha de rev]])</f>
        <v>1900</v>
      </c>
    </row>
    <row r="1064" spans="1:31"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DAY(Tabla14[[#This Row],[Fecha de rev]])</f>
        <v>0</v>
      </c>
      <c r="P1064" s="1">
        <f>MONTH(Tabla14[[#This Row],[Fecha de rev]])</f>
        <v>1</v>
      </c>
      <c r="Q1064" s="1">
        <f>YEAR(Tabla14[[#This Row],[Fecha de rev]])</f>
        <v>1900</v>
      </c>
    </row>
    <row r="1065" spans="1:31"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v>45944</v>
      </c>
      <c r="O1065" s="1">
        <f>DAY(Tabla14[[#This Row],[Fecha de rev]])</f>
        <v>14</v>
      </c>
      <c r="P1065" s="1">
        <f>MONTH(Tabla14[[#This Row],[Fecha de rev]])</f>
        <v>10</v>
      </c>
      <c r="Q1065" s="1">
        <f>YEAR(Tabla14[[#This Row],[Fecha de rev]])</f>
        <v>2025</v>
      </c>
      <c r="R1065" s="1">
        <v>1</v>
      </c>
      <c r="S1065" s="1" t="s">
        <v>138</v>
      </c>
      <c r="T1065" s="1" t="s">
        <v>138</v>
      </c>
      <c r="U1065" s="1" t="s">
        <v>138</v>
      </c>
      <c r="V1065" s="1" t="s">
        <v>138</v>
      </c>
      <c r="W1065" s="1" t="s">
        <v>138</v>
      </c>
      <c r="X1065" s="1" t="s">
        <v>138</v>
      </c>
      <c r="Y1065" s="1" t="s">
        <v>138</v>
      </c>
      <c r="Z1065" s="1" t="s">
        <v>138</v>
      </c>
      <c r="AA1065" s="1">
        <v>94.6</v>
      </c>
      <c r="AB1065" s="1">
        <v>64.2</v>
      </c>
      <c r="AC1065" s="2" t="s">
        <v>968</v>
      </c>
      <c r="AD1065" s="2" t="s">
        <v>2437</v>
      </c>
      <c r="AE1065" s="1">
        <f>COUNTIF(S1065:Z1065, "si")</f>
        <v>8</v>
      </c>
    </row>
    <row r="1066" spans="1:31"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v>45944</v>
      </c>
      <c r="O1066" s="1">
        <f>DAY(Tabla14[[#This Row],[Fecha de rev]])</f>
        <v>14</v>
      </c>
      <c r="P1066" s="1">
        <f>MONTH(Tabla14[[#This Row],[Fecha de rev]])</f>
        <v>10</v>
      </c>
      <c r="Q1066" s="1">
        <f>YEAR(Tabla14[[#This Row],[Fecha de rev]])</f>
        <v>2025</v>
      </c>
      <c r="R1066" s="1">
        <v>1</v>
      </c>
      <c r="S1066" s="1" t="s">
        <v>138</v>
      </c>
      <c r="T1066" s="1" t="s">
        <v>138</v>
      </c>
      <c r="U1066" s="1" t="s">
        <v>138</v>
      </c>
      <c r="V1066" s="1" t="s">
        <v>138</v>
      </c>
      <c r="W1066" s="1" t="s">
        <v>138</v>
      </c>
      <c r="X1066" s="1" t="s">
        <v>138</v>
      </c>
      <c r="Y1066" s="1" t="s">
        <v>138</v>
      </c>
      <c r="Z1066" s="1" t="s">
        <v>138</v>
      </c>
      <c r="AA1066" s="1">
        <v>28.9</v>
      </c>
      <c r="AB1066" s="1">
        <v>14.9</v>
      </c>
      <c r="AC1066" s="2" t="s">
        <v>968</v>
      </c>
      <c r="AD1066" s="2" t="s">
        <v>2437</v>
      </c>
      <c r="AE1066" s="1">
        <f t="shared" si="34"/>
        <v>8</v>
      </c>
    </row>
    <row r="1067" spans="1:31"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DAY(Tabla14[[#This Row],[Fecha de rev]])</f>
        <v>0</v>
      </c>
      <c r="P1067" s="1">
        <f>MONTH(Tabla14[[#This Row],[Fecha de rev]])</f>
        <v>1</v>
      </c>
      <c r="Q1067" s="1">
        <f>YEAR(Tabla14[[#This Row],[Fecha de rev]])</f>
        <v>1900</v>
      </c>
    </row>
    <row r="1068" spans="1:31"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DAY(Tabla14[[#This Row],[Fecha de rev]])</f>
        <v>0</v>
      </c>
      <c r="P1068" s="1">
        <f>MONTH(Tabla14[[#This Row],[Fecha de rev]])</f>
        <v>1</v>
      </c>
      <c r="Q1068" s="1">
        <f>YEAR(Tabla14[[#This Row],[Fecha de rev]])</f>
        <v>1900</v>
      </c>
    </row>
    <row r="1069" spans="1:31"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N1069" s="7">
        <v>45948</v>
      </c>
      <c r="O1069" s="1">
        <f>DAY(Tabla14[[#This Row],[Fecha de rev]])</f>
        <v>18</v>
      </c>
      <c r="P1069" s="1">
        <f>MONTH(Tabla14[[#This Row],[Fecha de rev]])</f>
        <v>10</v>
      </c>
      <c r="Q1069" s="1">
        <f>YEAR(Tabla14[[#This Row],[Fecha de rev]])</f>
        <v>2025</v>
      </c>
      <c r="R1069" s="1">
        <v>1</v>
      </c>
      <c r="S1069" s="1" t="s">
        <v>138</v>
      </c>
      <c r="T1069" s="1" t="s">
        <v>138</v>
      </c>
      <c r="U1069" s="1" t="s">
        <v>138</v>
      </c>
      <c r="V1069" s="1" t="s">
        <v>934</v>
      </c>
      <c r="W1069" s="1" t="s">
        <v>138</v>
      </c>
      <c r="X1069" s="1" t="s">
        <v>138</v>
      </c>
      <c r="Y1069" s="1" t="s">
        <v>934</v>
      </c>
      <c r="Z1069" s="1" t="s">
        <v>934</v>
      </c>
      <c r="AA1069" s="1">
        <v>0</v>
      </c>
      <c r="AB1069" s="1">
        <v>0</v>
      </c>
      <c r="AC1069" s="2" t="s">
        <v>3073</v>
      </c>
      <c r="AD1069" s="2" t="s">
        <v>2437</v>
      </c>
      <c r="AE1069" s="1">
        <f t="shared" si="34"/>
        <v>5</v>
      </c>
    </row>
    <row r="1070" spans="1:31"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DAY(Tabla14[[#This Row],[Fecha de rev]])</f>
        <v>0</v>
      </c>
      <c r="P1070" s="1">
        <f>MONTH(Tabla14[[#This Row],[Fecha de rev]])</f>
        <v>1</v>
      </c>
      <c r="Q1070" s="1">
        <f>YEAR(Tabla14[[#This Row],[Fecha de rev]])</f>
        <v>1900</v>
      </c>
    </row>
    <row r="1071" spans="1:31"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DAY(Tabla14[[#This Row],[Fecha de rev]])</f>
        <v>0</v>
      </c>
      <c r="P1071" s="1">
        <f>MONTH(Tabla14[[#This Row],[Fecha de rev]])</f>
        <v>1</v>
      </c>
      <c r="Q1071" s="1">
        <f>YEAR(Tabla14[[#This Row],[Fecha de rev]])</f>
        <v>1900</v>
      </c>
    </row>
    <row r="1072" spans="1:31"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DAY(Tabla14[[#This Row],[Fecha de rev]])</f>
        <v>0</v>
      </c>
      <c r="P1072" s="1">
        <f>MONTH(Tabla14[[#This Row],[Fecha de rev]])</f>
        <v>1</v>
      </c>
      <c r="Q1072" s="1">
        <f>YEAR(Tabla14[[#This Row],[Fecha de rev]])</f>
        <v>1900</v>
      </c>
    </row>
    <row r="1073" spans="1:31"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N1073" s="7">
        <v>45948</v>
      </c>
      <c r="O1073" s="1">
        <f>DAY(Tabla14[[#This Row],[Fecha de rev]])</f>
        <v>18</v>
      </c>
      <c r="P1073" s="1">
        <f>MONTH(Tabla14[[#This Row],[Fecha de rev]])</f>
        <v>10</v>
      </c>
      <c r="Q1073" s="1">
        <f>YEAR(Tabla14[[#This Row],[Fecha de rev]])</f>
        <v>2025</v>
      </c>
      <c r="R1073" s="1">
        <v>1</v>
      </c>
      <c r="S1073" s="1" t="s">
        <v>934</v>
      </c>
      <c r="T1073" s="1" t="s">
        <v>934</v>
      </c>
      <c r="U1073" s="1" t="s">
        <v>934</v>
      </c>
      <c r="V1073" s="1" t="s">
        <v>934</v>
      </c>
      <c r="W1073" s="1" t="s">
        <v>934</v>
      </c>
      <c r="X1073" s="1" t="s">
        <v>934</v>
      </c>
      <c r="Y1073" s="1" t="s">
        <v>934</v>
      </c>
      <c r="Z1073" s="1" t="s">
        <v>934</v>
      </c>
      <c r="AA1073" s="1">
        <v>0</v>
      </c>
      <c r="AB1073" s="1">
        <v>0</v>
      </c>
      <c r="AC1073" s="2" t="s">
        <v>3072</v>
      </c>
      <c r="AD1073" s="2" t="s">
        <v>2437</v>
      </c>
      <c r="AE1073" s="1">
        <f t="shared" si="34"/>
        <v>0</v>
      </c>
    </row>
    <row r="1074" spans="1:31"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DAY(Tabla14[[#This Row],[Fecha de rev]])</f>
        <v>0</v>
      </c>
      <c r="P1074" s="1">
        <f>MONTH(Tabla14[[#This Row],[Fecha de rev]])</f>
        <v>1</v>
      </c>
      <c r="Q1074" s="1">
        <f>YEAR(Tabla14[[#This Row],[Fecha de rev]])</f>
        <v>1900</v>
      </c>
    </row>
    <row r="1075" spans="1:31"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DAY(Tabla14[[#This Row],[Fecha de rev]])</f>
        <v>0</v>
      </c>
      <c r="P1075" s="1">
        <f>MONTH(Tabla14[[#This Row],[Fecha de rev]])</f>
        <v>1</v>
      </c>
      <c r="Q1075" s="1">
        <f>YEAR(Tabla14[[#This Row],[Fecha de rev]])</f>
        <v>1900</v>
      </c>
    </row>
    <row r="1076" spans="1:31"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DAY(Tabla14[[#This Row],[Fecha de rev]])</f>
        <v>0</v>
      </c>
      <c r="P1076" s="1">
        <f>MONTH(Tabla14[[#This Row],[Fecha de rev]])</f>
        <v>1</v>
      </c>
      <c r="Q1076" s="1">
        <f>YEAR(Tabla14[[#This Row],[Fecha de rev]])</f>
        <v>1900</v>
      </c>
    </row>
    <row r="1077" spans="1:31"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DAY(Tabla14[[#This Row],[Fecha de rev]])</f>
        <v>0</v>
      </c>
      <c r="P1077" s="1">
        <f>MONTH(Tabla14[[#This Row],[Fecha de rev]])</f>
        <v>1</v>
      </c>
      <c r="Q1077" s="1">
        <f>YEAR(Tabla14[[#This Row],[Fecha de rev]])</f>
        <v>1900</v>
      </c>
    </row>
    <row r="1078" spans="1:31"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DAY(Tabla14[[#This Row],[Fecha de rev]])</f>
        <v>0</v>
      </c>
      <c r="P1078" s="1">
        <f>MONTH(Tabla14[[#This Row],[Fecha de rev]])</f>
        <v>1</v>
      </c>
      <c r="Q1078" s="1">
        <f>YEAR(Tabla14[[#This Row],[Fecha de rev]])</f>
        <v>1900</v>
      </c>
    </row>
    <row r="1079" spans="1:31"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DAY(Tabla14[[#This Row],[Fecha de rev]])</f>
        <v>0</v>
      </c>
      <c r="P1079" s="1">
        <f>MONTH(Tabla14[[#This Row],[Fecha de rev]])</f>
        <v>1</v>
      </c>
      <c r="Q1079" s="1">
        <f>YEAR(Tabla14[[#This Row],[Fecha de rev]])</f>
        <v>1900</v>
      </c>
    </row>
    <row r="1080" spans="1:31"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DAY(Tabla14[[#This Row],[Fecha de rev]])</f>
        <v>0</v>
      </c>
      <c r="P1080" s="1">
        <f>MONTH(Tabla14[[#This Row],[Fecha de rev]])</f>
        <v>1</v>
      </c>
      <c r="Q1080" s="1">
        <f>YEAR(Tabla14[[#This Row],[Fecha de rev]])</f>
        <v>1900</v>
      </c>
    </row>
    <row r="1081" spans="1:31"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DAY(Tabla14[[#This Row],[Fecha de rev]])</f>
        <v>0</v>
      </c>
      <c r="P1081" s="1">
        <f>MONTH(Tabla14[[#This Row],[Fecha de rev]])</f>
        <v>1</v>
      </c>
      <c r="Q1081" s="1">
        <f>YEAR(Tabla14[[#This Row],[Fecha de rev]])</f>
        <v>1900</v>
      </c>
    </row>
    <row r="1082" spans="1:31"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DAY(Tabla14[[#This Row],[Fecha de rev]])</f>
        <v>0</v>
      </c>
      <c r="P1082" s="1">
        <f>MONTH(Tabla14[[#This Row],[Fecha de rev]])</f>
        <v>1</v>
      </c>
      <c r="Q1082" s="1">
        <f>YEAR(Tabla14[[#This Row],[Fecha de rev]])</f>
        <v>1900</v>
      </c>
    </row>
    <row r="1083" spans="1:31"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DAY(Tabla14[[#This Row],[Fecha de rev]])</f>
        <v>0</v>
      </c>
      <c r="P1083" s="1">
        <f>MONTH(Tabla14[[#This Row],[Fecha de rev]])</f>
        <v>1</v>
      </c>
      <c r="Q1083" s="1">
        <f>YEAR(Tabla14[[#This Row],[Fecha de rev]])</f>
        <v>1900</v>
      </c>
    </row>
    <row r="1084" spans="1:31"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v>45944</v>
      </c>
      <c r="O1084" s="1">
        <f>DAY(Tabla14[[#This Row],[Fecha de rev]])</f>
        <v>14</v>
      </c>
      <c r="P1084" s="1">
        <f>MONTH(Tabla14[[#This Row],[Fecha de rev]])</f>
        <v>10</v>
      </c>
      <c r="Q1084" s="1">
        <f>YEAR(Tabla14[[#This Row],[Fecha de rev]])</f>
        <v>2025</v>
      </c>
      <c r="R1084" s="1">
        <v>1</v>
      </c>
      <c r="S1084" s="1" t="s">
        <v>138</v>
      </c>
      <c r="T1084" s="1" t="s">
        <v>138</v>
      </c>
      <c r="U1084" s="1" t="s">
        <v>138</v>
      </c>
      <c r="V1084" s="1" t="s">
        <v>138</v>
      </c>
      <c r="W1084" s="1" t="s">
        <v>138</v>
      </c>
      <c r="X1084" s="1" t="s">
        <v>138</v>
      </c>
      <c r="Y1084" s="1" t="s">
        <v>138</v>
      </c>
      <c r="Z1084" s="1" t="s">
        <v>138</v>
      </c>
      <c r="AA1084" s="1">
        <v>29</v>
      </c>
      <c r="AB1084" s="1">
        <v>18.2</v>
      </c>
      <c r="AC1084" s="2" t="s">
        <v>968</v>
      </c>
      <c r="AD1084" s="2" t="s">
        <v>2437</v>
      </c>
      <c r="AE1084" s="1">
        <f t="shared" si="34"/>
        <v>8</v>
      </c>
    </row>
    <row r="1085" spans="1:31"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N1085" s="7">
        <v>45948</v>
      </c>
      <c r="O1085" s="1">
        <f>DAY(Tabla14[[#This Row],[Fecha de rev]])</f>
        <v>18</v>
      </c>
      <c r="P1085" s="1">
        <f>MONTH(Tabla14[[#This Row],[Fecha de rev]])</f>
        <v>10</v>
      </c>
      <c r="Q1085" s="1">
        <f>YEAR(Tabla14[[#This Row],[Fecha de rev]])</f>
        <v>2025</v>
      </c>
      <c r="R1085" s="1">
        <v>1</v>
      </c>
      <c r="S1085" s="1" t="s">
        <v>138</v>
      </c>
      <c r="T1085" s="1" t="s">
        <v>138</v>
      </c>
      <c r="U1085" s="1" t="s">
        <v>138</v>
      </c>
      <c r="V1085" s="1" t="s">
        <v>138</v>
      </c>
      <c r="W1085" s="1" t="s">
        <v>138</v>
      </c>
      <c r="X1085" s="1" t="s">
        <v>138</v>
      </c>
      <c r="Y1085" s="1" t="s">
        <v>138</v>
      </c>
      <c r="Z1085" s="1" t="s">
        <v>138</v>
      </c>
      <c r="AA1085" s="1">
        <v>126</v>
      </c>
      <c r="AB1085" s="1">
        <v>131</v>
      </c>
      <c r="AC1085" s="2" t="s">
        <v>968</v>
      </c>
      <c r="AD1085" s="2" t="s">
        <v>2437</v>
      </c>
      <c r="AE1085" s="1">
        <f t="shared" si="34"/>
        <v>8</v>
      </c>
    </row>
    <row r="1086" spans="1:31"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v>45944</v>
      </c>
      <c r="O1086" s="1">
        <f>DAY(Tabla14[[#This Row],[Fecha de rev]])</f>
        <v>14</v>
      </c>
      <c r="P1086" s="1">
        <f>MONTH(Tabla14[[#This Row],[Fecha de rev]])</f>
        <v>10</v>
      </c>
      <c r="Q1086" s="1">
        <f>YEAR(Tabla14[[#This Row],[Fecha de rev]])</f>
        <v>2025</v>
      </c>
      <c r="R1086" s="1">
        <v>1</v>
      </c>
      <c r="S1086" s="1" t="s">
        <v>138</v>
      </c>
      <c r="T1086" s="1" t="s">
        <v>138</v>
      </c>
      <c r="U1086" s="1" t="s">
        <v>138</v>
      </c>
      <c r="V1086" s="1" t="s">
        <v>138</v>
      </c>
      <c r="W1086" s="1" t="s">
        <v>138</v>
      </c>
      <c r="X1086" s="1" t="s">
        <v>138</v>
      </c>
      <c r="Y1086" s="1" t="s">
        <v>138</v>
      </c>
      <c r="Z1086" s="1" t="s">
        <v>934</v>
      </c>
      <c r="AA1086" s="1">
        <v>11.4</v>
      </c>
      <c r="AB1086" s="1">
        <v>0.09</v>
      </c>
      <c r="AC1086" s="2" t="s">
        <v>1413</v>
      </c>
      <c r="AD1086" s="2" t="s">
        <v>2437</v>
      </c>
      <c r="AE1086" s="1">
        <f t="shared" si="34"/>
        <v>7</v>
      </c>
    </row>
    <row r="1087" spans="1:31"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DAY(Tabla14[[#This Row],[Fecha de rev]])</f>
        <v>0</v>
      </c>
      <c r="P1087" s="1">
        <f>MONTH(Tabla14[[#This Row],[Fecha de rev]])</f>
        <v>1</v>
      </c>
      <c r="Q1087" s="1">
        <f>YEAR(Tabla14[[#This Row],[Fecha de rev]])</f>
        <v>1900</v>
      </c>
    </row>
    <row r="1088" spans="1:31"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v>45944</v>
      </c>
      <c r="O1088" s="1">
        <f>DAY(Tabla14[[#This Row],[Fecha de rev]])</f>
        <v>14</v>
      </c>
      <c r="P1088" s="1">
        <f>MONTH(Tabla14[[#This Row],[Fecha de rev]])</f>
        <v>10</v>
      </c>
      <c r="Q1088" s="1">
        <f>YEAR(Tabla14[[#This Row],[Fecha de rev]])</f>
        <v>2025</v>
      </c>
      <c r="R1088" s="1">
        <v>1</v>
      </c>
      <c r="S1088" s="1" t="s">
        <v>138</v>
      </c>
      <c r="T1088" s="1" t="s">
        <v>138</v>
      </c>
      <c r="U1088" s="1" t="s">
        <v>138</v>
      </c>
      <c r="V1088" s="1" t="s">
        <v>138</v>
      </c>
      <c r="W1088" s="1" t="s">
        <v>138</v>
      </c>
      <c r="X1088" s="1" t="s">
        <v>138</v>
      </c>
      <c r="Y1088" s="1" t="s">
        <v>138</v>
      </c>
      <c r="Z1088" s="1" t="s">
        <v>138</v>
      </c>
      <c r="AA1088" s="1">
        <v>113</v>
      </c>
      <c r="AB1088" s="1">
        <v>107</v>
      </c>
      <c r="AC1088" s="2" t="s">
        <v>968</v>
      </c>
      <c r="AD1088" s="2" t="s">
        <v>2437</v>
      </c>
      <c r="AE1088" s="1">
        <f t="shared" si="34"/>
        <v>8</v>
      </c>
    </row>
    <row r="1089" spans="1:31"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DAY(Tabla14[[#This Row],[Fecha de rev]])</f>
        <v>0</v>
      </c>
      <c r="P1089" s="1">
        <f>MONTH(Tabla14[[#This Row],[Fecha de rev]])</f>
        <v>1</v>
      </c>
      <c r="Q1089" s="1">
        <f>YEAR(Tabla14[[#This Row],[Fecha de rev]])</f>
        <v>1900</v>
      </c>
    </row>
    <row r="1090" spans="1:31"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DAY(Tabla14[[#This Row],[Fecha de rev]])</f>
        <v>0</v>
      </c>
      <c r="P1090" s="1">
        <f>MONTH(Tabla14[[#This Row],[Fecha de rev]])</f>
        <v>1</v>
      </c>
      <c r="Q1090" s="1">
        <f>YEAR(Tabla14[[#This Row],[Fecha de rev]])</f>
        <v>1900</v>
      </c>
    </row>
    <row r="1091" spans="1:31"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v>45944</v>
      </c>
      <c r="O1091" s="1">
        <f>DAY(Tabla14[[#This Row],[Fecha de rev]])</f>
        <v>14</v>
      </c>
      <c r="P1091" s="1">
        <f>MONTH(Tabla14[[#This Row],[Fecha de rev]])</f>
        <v>10</v>
      </c>
      <c r="Q1091" s="1">
        <f>YEAR(Tabla14[[#This Row],[Fecha de rev]])</f>
        <v>2025</v>
      </c>
      <c r="R1091" s="1">
        <v>1</v>
      </c>
      <c r="S1091" s="1" t="s">
        <v>138</v>
      </c>
      <c r="T1091" s="1" t="s">
        <v>138</v>
      </c>
      <c r="U1091" s="1" t="s">
        <v>138</v>
      </c>
      <c r="V1091" s="1" t="s">
        <v>138</v>
      </c>
      <c r="W1091" s="1" t="s">
        <v>138</v>
      </c>
      <c r="X1091" s="1" t="s">
        <v>138</v>
      </c>
      <c r="Y1091" s="1" t="s">
        <v>138</v>
      </c>
      <c r="Z1091" s="1" t="s">
        <v>138</v>
      </c>
      <c r="AA1091" s="1">
        <v>36.5</v>
      </c>
      <c r="AB1091" s="1">
        <v>32.4</v>
      </c>
      <c r="AC1091" s="2" t="s">
        <v>968</v>
      </c>
      <c r="AD1091" s="2" t="s">
        <v>2437</v>
      </c>
      <c r="AE1091" s="1">
        <f t="shared" si="34"/>
        <v>8</v>
      </c>
    </row>
    <row r="1092" spans="1:31"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DAY(Tabla14[[#This Row],[Fecha de rev]])</f>
        <v>0</v>
      </c>
      <c r="P1092" s="1">
        <f>MONTH(Tabla14[[#This Row],[Fecha de rev]])</f>
        <v>1</v>
      </c>
      <c r="Q1092" s="1">
        <f>YEAR(Tabla14[[#This Row],[Fecha de rev]])</f>
        <v>1900</v>
      </c>
    </row>
    <row r="1093" spans="1:31"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N1093" s="7">
        <v>45944</v>
      </c>
      <c r="O1093" s="1">
        <f>DAY(Tabla14[[#This Row],[Fecha de rev]])</f>
        <v>14</v>
      </c>
      <c r="P1093" s="1">
        <f>MONTH(Tabla14[[#This Row],[Fecha de rev]])</f>
        <v>10</v>
      </c>
      <c r="Q1093" s="1">
        <f>YEAR(Tabla14[[#This Row],[Fecha de rev]])</f>
        <v>2025</v>
      </c>
      <c r="R1093" s="1">
        <v>1</v>
      </c>
      <c r="S1093" s="1" t="s">
        <v>138</v>
      </c>
      <c r="T1093" s="1" t="s">
        <v>138</v>
      </c>
      <c r="U1093" s="1" t="s">
        <v>138</v>
      </c>
      <c r="V1093" s="1" t="s">
        <v>138</v>
      </c>
      <c r="W1093" s="1" t="s">
        <v>138</v>
      </c>
      <c r="X1093" s="1" t="s">
        <v>138</v>
      </c>
      <c r="Y1093" s="1" t="s">
        <v>138</v>
      </c>
      <c r="Z1093" s="1" t="s">
        <v>138</v>
      </c>
      <c r="AA1093" s="1">
        <v>103</v>
      </c>
      <c r="AB1093" s="1">
        <v>116</v>
      </c>
      <c r="AC1093" s="67" t="s">
        <v>3062</v>
      </c>
      <c r="AD1093" s="2" t="s">
        <v>2437</v>
      </c>
      <c r="AE1093" s="1">
        <f t="shared" si="34"/>
        <v>8</v>
      </c>
    </row>
    <row r="1094" spans="1:31"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v>45944</v>
      </c>
      <c r="O1094" s="1">
        <f>DAY(Tabla14[[#This Row],[Fecha de rev]])</f>
        <v>14</v>
      </c>
      <c r="P1094" s="1">
        <f>MONTH(Tabla14[[#This Row],[Fecha de rev]])</f>
        <v>10</v>
      </c>
      <c r="Q1094" s="1">
        <f>YEAR(Tabla14[[#This Row],[Fecha de rev]])</f>
        <v>2025</v>
      </c>
      <c r="R1094" s="1">
        <v>1</v>
      </c>
      <c r="S1094" s="1" t="s">
        <v>138</v>
      </c>
      <c r="T1094" s="1" t="s">
        <v>138</v>
      </c>
      <c r="U1094" s="1" t="s">
        <v>138</v>
      </c>
      <c r="V1094" s="1" t="s">
        <v>138</v>
      </c>
      <c r="W1094" s="1" t="s">
        <v>138</v>
      </c>
      <c r="X1094" s="1" t="s">
        <v>138</v>
      </c>
      <c r="Y1094" s="1" t="s">
        <v>934</v>
      </c>
      <c r="Z1094" s="1" t="s">
        <v>138</v>
      </c>
      <c r="AA1094" s="1">
        <v>46.3</v>
      </c>
      <c r="AB1094" s="1">
        <v>46.9</v>
      </c>
      <c r="AC1094" s="2" t="s">
        <v>3031</v>
      </c>
      <c r="AD1094" s="2" t="s">
        <v>2437</v>
      </c>
      <c r="AE1094" s="1">
        <f t="shared" si="34"/>
        <v>7</v>
      </c>
    </row>
    <row r="1095" spans="1:31"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DAY(Tabla14[[#This Row],[Fecha de rev]])</f>
        <v>0</v>
      </c>
      <c r="P1095" s="1">
        <f>MONTH(Tabla14[[#This Row],[Fecha de rev]])</f>
        <v>1</v>
      </c>
      <c r="Q1095" s="1">
        <f>YEAR(Tabla14[[#This Row],[Fecha de rev]])</f>
        <v>1900</v>
      </c>
    </row>
    <row r="1096" spans="1:31"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DAY(Tabla14[[#This Row],[Fecha de rev]])</f>
        <v>0</v>
      </c>
      <c r="P1096" s="1">
        <f>MONTH(Tabla14[[#This Row],[Fecha de rev]])</f>
        <v>1</v>
      </c>
      <c r="Q1096" s="1">
        <f>YEAR(Tabla14[[#This Row],[Fecha de rev]])</f>
        <v>1900</v>
      </c>
    </row>
    <row r="1097" spans="1:31"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v>45944</v>
      </c>
      <c r="O1097" s="1">
        <f>DAY(Tabla14[[#This Row],[Fecha de rev]])</f>
        <v>14</v>
      </c>
      <c r="P1097" s="1">
        <f>MONTH(Tabla14[[#This Row],[Fecha de rev]])</f>
        <v>10</v>
      </c>
      <c r="Q1097" s="1">
        <f>YEAR(Tabla14[[#This Row],[Fecha de rev]])</f>
        <v>2025</v>
      </c>
      <c r="R1097" s="1">
        <v>1</v>
      </c>
      <c r="S1097" s="1" t="s">
        <v>138</v>
      </c>
      <c r="T1097" s="1" t="s">
        <v>138</v>
      </c>
      <c r="U1097" s="1" t="s">
        <v>138</v>
      </c>
      <c r="V1097" s="1" t="s">
        <v>138</v>
      </c>
      <c r="W1097" s="1" t="s">
        <v>138</v>
      </c>
      <c r="X1097" s="1" t="s">
        <v>138</v>
      </c>
      <c r="Y1097" s="1" t="s">
        <v>138</v>
      </c>
      <c r="Z1097" s="1" t="s">
        <v>138</v>
      </c>
      <c r="AA1097" s="1">
        <v>75.8</v>
      </c>
      <c r="AB1097" s="1">
        <v>34</v>
      </c>
      <c r="AC1097" s="2" t="s">
        <v>968</v>
      </c>
      <c r="AD1097" s="2" t="s">
        <v>2437</v>
      </c>
      <c r="AE1097" s="1">
        <f t="shared" ref="AE1097:AE1138" si="36">COUNTIF(S1097:Z1097, "si")</f>
        <v>8</v>
      </c>
    </row>
    <row r="1098" spans="1:31"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DAY(Tabla14[[#This Row],[Fecha de rev]])</f>
        <v>0</v>
      </c>
      <c r="P1098" s="1">
        <f>MONTH(Tabla14[[#This Row],[Fecha de rev]])</f>
        <v>1</v>
      </c>
      <c r="Q1098" s="1">
        <f>YEAR(Tabla14[[#This Row],[Fecha de rev]])</f>
        <v>1900</v>
      </c>
    </row>
    <row r="1099" spans="1:31"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DAY(Tabla14[[#This Row],[Fecha de rev]])</f>
        <v>0</v>
      </c>
      <c r="P1099" s="1">
        <f>MONTH(Tabla14[[#This Row],[Fecha de rev]])</f>
        <v>1</v>
      </c>
      <c r="Q1099" s="1">
        <f>YEAR(Tabla14[[#This Row],[Fecha de rev]])</f>
        <v>1900</v>
      </c>
    </row>
    <row r="1100" spans="1:31"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DAY(Tabla14[[#This Row],[Fecha de rev]])</f>
        <v>0</v>
      </c>
      <c r="P1100" s="1">
        <f>MONTH(Tabla14[[#This Row],[Fecha de rev]])</f>
        <v>1</v>
      </c>
      <c r="Q1100" s="1">
        <f>YEAR(Tabla14[[#This Row],[Fecha de rev]])</f>
        <v>1900</v>
      </c>
    </row>
    <row r="1101" spans="1:31"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DAY(Tabla14[[#This Row],[Fecha de rev]])</f>
        <v>0</v>
      </c>
      <c r="P1101" s="1">
        <f>MONTH(Tabla14[[#This Row],[Fecha de rev]])</f>
        <v>1</v>
      </c>
      <c r="Q1101" s="1">
        <f>YEAR(Tabla14[[#This Row],[Fecha de rev]])</f>
        <v>1900</v>
      </c>
    </row>
    <row r="1102" spans="1:31"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N1102" s="7">
        <v>45948</v>
      </c>
      <c r="O1102" s="1">
        <f>DAY(Tabla14[[#This Row],[Fecha de rev]])</f>
        <v>18</v>
      </c>
      <c r="P1102" s="1">
        <f>MONTH(Tabla14[[#This Row],[Fecha de rev]])</f>
        <v>10</v>
      </c>
      <c r="Q1102" s="1">
        <f>YEAR(Tabla14[[#This Row],[Fecha de rev]])</f>
        <v>2025</v>
      </c>
      <c r="R1102" s="1">
        <v>1</v>
      </c>
      <c r="S1102" s="1" t="s">
        <v>934</v>
      </c>
      <c r="T1102" s="1" t="s">
        <v>934</v>
      </c>
      <c r="U1102" s="1" t="s">
        <v>934</v>
      </c>
      <c r="V1102" s="1" t="s">
        <v>934</v>
      </c>
      <c r="W1102" s="1" t="s">
        <v>934</v>
      </c>
      <c r="X1102" s="1" t="s">
        <v>934</v>
      </c>
      <c r="Y1102" s="1" t="s">
        <v>934</v>
      </c>
      <c r="Z1102" s="1" t="s">
        <v>934</v>
      </c>
      <c r="AA1102" s="1">
        <v>0</v>
      </c>
      <c r="AB1102" s="1">
        <v>0</v>
      </c>
      <c r="AC1102" s="2" t="s">
        <v>3070</v>
      </c>
      <c r="AD1102" s="2" t="s">
        <v>2437</v>
      </c>
      <c r="AE1102" s="1">
        <f t="shared" si="36"/>
        <v>0</v>
      </c>
    </row>
    <row r="1103" spans="1:31"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N1103" s="7">
        <v>45944</v>
      </c>
      <c r="O1103" s="1">
        <f>DAY(Tabla14[[#This Row],[Fecha de rev]])</f>
        <v>14</v>
      </c>
      <c r="P1103" s="1">
        <f>MONTH(Tabla14[[#This Row],[Fecha de rev]])</f>
        <v>10</v>
      </c>
      <c r="Q1103" s="1">
        <f>YEAR(Tabla14[[#This Row],[Fecha de rev]])</f>
        <v>2025</v>
      </c>
      <c r="R1103" s="1">
        <v>1</v>
      </c>
      <c r="S1103" s="1" t="s">
        <v>138</v>
      </c>
      <c r="T1103" s="1" t="s">
        <v>138</v>
      </c>
      <c r="U1103" s="1" t="s">
        <v>138</v>
      </c>
      <c r="V1103" s="1" t="s">
        <v>138</v>
      </c>
      <c r="W1103" s="1" t="s">
        <v>138</v>
      </c>
      <c r="X1103" s="1" t="s">
        <v>138</v>
      </c>
      <c r="Y1103" s="1" t="s">
        <v>138</v>
      </c>
      <c r="Z1103" s="1" t="s">
        <v>138</v>
      </c>
      <c r="AA1103" s="1">
        <v>93</v>
      </c>
      <c r="AB1103" s="1">
        <v>90.3</v>
      </c>
      <c r="AC1103" s="2" t="s">
        <v>968</v>
      </c>
      <c r="AD1103" s="2" t="s">
        <v>2437</v>
      </c>
      <c r="AE1103" s="1">
        <f t="shared" si="36"/>
        <v>8</v>
      </c>
    </row>
    <row r="1104" spans="1:31"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N1104" s="7">
        <v>45948</v>
      </c>
      <c r="O1104" s="1">
        <f>DAY(Tabla14[[#This Row],[Fecha de rev]])</f>
        <v>18</v>
      </c>
      <c r="P1104" s="1">
        <f>MONTH(Tabla14[[#This Row],[Fecha de rev]])</f>
        <v>10</v>
      </c>
      <c r="Q1104" s="1">
        <f>YEAR(Tabla14[[#This Row],[Fecha de rev]])</f>
        <v>2025</v>
      </c>
      <c r="R1104" s="1">
        <v>1</v>
      </c>
      <c r="S1104" s="1" t="s">
        <v>138</v>
      </c>
      <c r="T1104" s="1" t="s">
        <v>138</v>
      </c>
      <c r="U1104" s="1" t="s">
        <v>138</v>
      </c>
      <c r="V1104" s="1" t="s">
        <v>138</v>
      </c>
      <c r="W1104" s="1" t="s">
        <v>138</v>
      </c>
      <c r="X1104" s="1" t="s">
        <v>138</v>
      </c>
      <c r="Y1104" s="1" t="s">
        <v>138</v>
      </c>
      <c r="Z1104" s="1" t="s">
        <v>138</v>
      </c>
      <c r="AA1104" s="1">
        <v>52.7</v>
      </c>
      <c r="AB1104" s="1">
        <v>58.1</v>
      </c>
      <c r="AC1104" s="2" t="s">
        <v>968</v>
      </c>
      <c r="AD1104" s="2" t="s">
        <v>2437</v>
      </c>
      <c r="AE1104" s="1">
        <f t="shared" si="36"/>
        <v>8</v>
      </c>
    </row>
    <row r="1105" spans="1:31"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N1105" s="7">
        <v>45944</v>
      </c>
      <c r="O1105" s="1">
        <f>DAY(Tabla14[[#This Row],[Fecha de rev]])</f>
        <v>14</v>
      </c>
      <c r="P1105" s="1">
        <f>MONTH(Tabla14[[#This Row],[Fecha de rev]])</f>
        <v>10</v>
      </c>
      <c r="Q1105" s="1">
        <f>YEAR(Tabla14[[#This Row],[Fecha de rev]])</f>
        <v>2025</v>
      </c>
      <c r="R1105" s="1">
        <v>1</v>
      </c>
      <c r="S1105" s="1" t="s">
        <v>934</v>
      </c>
      <c r="T1105" s="1" t="s">
        <v>934</v>
      </c>
      <c r="U1105" s="1" t="s">
        <v>934</v>
      </c>
      <c r="V1105" s="1" t="s">
        <v>934</v>
      </c>
      <c r="W1105" s="1" t="s">
        <v>934</v>
      </c>
      <c r="X1105" s="1" t="s">
        <v>934</v>
      </c>
      <c r="Y1105" s="1" t="s">
        <v>934</v>
      </c>
      <c r="Z1105" s="1" t="s">
        <v>934</v>
      </c>
      <c r="AA1105" s="1">
        <v>0</v>
      </c>
      <c r="AB1105" s="1">
        <v>0</v>
      </c>
      <c r="AC1105" s="2" t="s">
        <v>3063</v>
      </c>
      <c r="AD1105" s="2" t="s">
        <v>2437</v>
      </c>
      <c r="AE1105" s="1">
        <f t="shared" si="36"/>
        <v>0</v>
      </c>
    </row>
    <row r="1106" spans="1:31"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N1106" s="7">
        <v>45944</v>
      </c>
      <c r="O1106" s="1">
        <f>DAY(Tabla14[[#This Row],[Fecha de rev]])</f>
        <v>14</v>
      </c>
      <c r="P1106" s="1">
        <f>MONTH(Tabla14[[#This Row],[Fecha de rev]])</f>
        <v>10</v>
      </c>
      <c r="Q1106" s="1">
        <f>YEAR(Tabla14[[#This Row],[Fecha de rev]])</f>
        <v>2025</v>
      </c>
      <c r="R1106" s="1">
        <v>1</v>
      </c>
      <c r="S1106" s="1" t="s">
        <v>138</v>
      </c>
      <c r="T1106" s="1" t="s">
        <v>138</v>
      </c>
      <c r="U1106" s="1" t="s">
        <v>138</v>
      </c>
      <c r="V1106" s="1" t="s">
        <v>138</v>
      </c>
      <c r="W1106" s="1" t="s">
        <v>138</v>
      </c>
      <c r="X1106" s="1" t="s">
        <v>138</v>
      </c>
      <c r="Y1106" s="1" t="s">
        <v>138</v>
      </c>
      <c r="Z1106" s="1" t="s">
        <v>138</v>
      </c>
      <c r="AA1106" s="1">
        <v>90.3</v>
      </c>
      <c r="AB1106" s="1">
        <v>102</v>
      </c>
      <c r="AC1106" s="2" t="s">
        <v>968</v>
      </c>
      <c r="AD1106" s="2" t="s">
        <v>2437</v>
      </c>
      <c r="AE1106" s="1">
        <f t="shared" si="36"/>
        <v>8</v>
      </c>
    </row>
    <row r="1107" spans="1:31"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DAY(Tabla14[[#This Row],[Fecha de rev]])</f>
        <v>0</v>
      </c>
      <c r="P1107" s="1">
        <f>MONTH(Tabla14[[#This Row],[Fecha de rev]])</f>
        <v>1</v>
      </c>
      <c r="Q1107" s="1">
        <f>YEAR(Tabla14[[#This Row],[Fecha de rev]])</f>
        <v>1900</v>
      </c>
    </row>
    <row r="1108" spans="1:31"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DAY(Tabla14[[#This Row],[Fecha de rev]])</f>
        <v>0</v>
      </c>
      <c r="P1108" s="1">
        <f>MONTH(Tabla14[[#This Row],[Fecha de rev]])</f>
        <v>1</v>
      </c>
      <c r="Q1108" s="1">
        <f>YEAR(Tabla14[[#This Row],[Fecha de rev]])</f>
        <v>1900</v>
      </c>
    </row>
    <row r="1109" spans="1:31"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DAY(Tabla14[[#This Row],[Fecha de rev]])</f>
        <v>0</v>
      </c>
      <c r="P1109" s="1">
        <f>MONTH(Tabla14[[#This Row],[Fecha de rev]])</f>
        <v>1</v>
      </c>
      <c r="Q1109" s="1">
        <f>YEAR(Tabla14[[#This Row],[Fecha de rev]])</f>
        <v>1900</v>
      </c>
    </row>
    <row r="1110" spans="1:31"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DAY(Tabla14[[#This Row],[Fecha de rev]])</f>
        <v>0</v>
      </c>
      <c r="P1110" s="1">
        <f>MONTH(Tabla14[[#This Row],[Fecha de rev]])</f>
        <v>1</v>
      </c>
      <c r="Q1110" s="1">
        <f>YEAR(Tabla14[[#This Row],[Fecha de rev]])</f>
        <v>1900</v>
      </c>
    </row>
    <row r="1111" spans="1:31"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DAY(Tabla14[[#This Row],[Fecha de rev]])</f>
        <v>0</v>
      </c>
      <c r="P1111" s="1">
        <f>MONTH(Tabla14[[#This Row],[Fecha de rev]])</f>
        <v>1</v>
      </c>
      <c r="Q1111" s="1">
        <f>YEAR(Tabla14[[#This Row],[Fecha de rev]])</f>
        <v>1900</v>
      </c>
    </row>
    <row r="1112" spans="1:31"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N1112" s="7">
        <v>45948</v>
      </c>
      <c r="O1112" s="1">
        <f>DAY(Tabla14[[#This Row],[Fecha de rev]])</f>
        <v>18</v>
      </c>
      <c r="P1112" s="1">
        <f>MONTH(Tabla14[[#This Row],[Fecha de rev]])</f>
        <v>10</v>
      </c>
      <c r="Q1112" s="1">
        <f>YEAR(Tabla14[[#This Row],[Fecha de rev]])</f>
        <v>2025</v>
      </c>
      <c r="R1112" s="1">
        <v>1</v>
      </c>
      <c r="S1112" s="1" t="s">
        <v>138</v>
      </c>
      <c r="T1112" s="1" t="s">
        <v>138</v>
      </c>
      <c r="U1112" s="1" t="s">
        <v>138</v>
      </c>
      <c r="V1112" s="1" t="s">
        <v>138</v>
      </c>
      <c r="W1112" s="1" t="s">
        <v>138</v>
      </c>
      <c r="X1112" s="1" t="s">
        <v>138</v>
      </c>
      <c r="Y1112" s="1" t="s">
        <v>138</v>
      </c>
      <c r="Z1112" s="1" t="s">
        <v>138</v>
      </c>
      <c r="AA1112" s="1">
        <v>7.08</v>
      </c>
      <c r="AB1112" s="1">
        <v>7.48</v>
      </c>
      <c r="AC1112" s="2" t="s">
        <v>1413</v>
      </c>
      <c r="AD1112" s="2" t="s">
        <v>2437</v>
      </c>
      <c r="AE1112" s="1">
        <f t="shared" si="36"/>
        <v>8</v>
      </c>
    </row>
    <row r="1113" spans="1:31"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DAY(Tabla14[[#This Row],[Fecha de rev]])</f>
        <v>0</v>
      </c>
      <c r="P1113" s="1">
        <f>MONTH(Tabla14[[#This Row],[Fecha de rev]])</f>
        <v>1</v>
      </c>
      <c r="Q1113" s="1">
        <f>YEAR(Tabla14[[#This Row],[Fecha de rev]])</f>
        <v>1900</v>
      </c>
    </row>
    <row r="1114" spans="1:31"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DAY(Tabla14[[#This Row],[Fecha de rev]])</f>
        <v>0</v>
      </c>
      <c r="P1114" s="1">
        <f>MONTH(Tabla14[[#This Row],[Fecha de rev]])</f>
        <v>1</v>
      </c>
      <c r="Q1114" s="1">
        <f>YEAR(Tabla14[[#This Row],[Fecha de rev]])</f>
        <v>1900</v>
      </c>
    </row>
    <row r="1115" spans="1:31"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N1115" s="7">
        <v>45948</v>
      </c>
      <c r="O1115" s="1">
        <f>DAY(Tabla14[[#This Row],[Fecha de rev]])</f>
        <v>18</v>
      </c>
      <c r="P1115" s="1">
        <f>MONTH(Tabla14[[#This Row],[Fecha de rev]])</f>
        <v>10</v>
      </c>
      <c r="Q1115" s="1">
        <f>YEAR(Tabla14[[#This Row],[Fecha de rev]])</f>
        <v>2025</v>
      </c>
      <c r="R1115" s="1">
        <v>1</v>
      </c>
      <c r="S1115" s="1" t="s">
        <v>138</v>
      </c>
      <c r="T1115" s="1" t="s">
        <v>138</v>
      </c>
      <c r="U1115" s="1" t="s">
        <v>138</v>
      </c>
      <c r="V1115" s="1" t="s">
        <v>138</v>
      </c>
      <c r="W1115" s="1" t="s">
        <v>138</v>
      </c>
      <c r="X1115" s="1" t="s">
        <v>138</v>
      </c>
      <c r="Y1115" s="1" t="s">
        <v>138</v>
      </c>
      <c r="Z1115" s="1" t="s">
        <v>138</v>
      </c>
      <c r="AA1115" s="1">
        <v>81.099999999999994</v>
      </c>
      <c r="AB1115" s="1">
        <v>67.400000000000006</v>
      </c>
      <c r="AC1115" s="2" t="s">
        <v>968</v>
      </c>
      <c r="AD1115" s="2" t="s">
        <v>2437</v>
      </c>
      <c r="AE1115" s="1">
        <f t="shared" si="36"/>
        <v>8</v>
      </c>
    </row>
    <row r="1116" spans="1:31"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v>45944</v>
      </c>
      <c r="O1116" s="1">
        <f>DAY(Tabla14[[#This Row],[Fecha de rev]])</f>
        <v>14</v>
      </c>
      <c r="P1116" s="1">
        <f>MONTH(Tabla14[[#This Row],[Fecha de rev]])</f>
        <v>10</v>
      </c>
      <c r="Q1116" s="1">
        <f>YEAR(Tabla14[[#This Row],[Fecha de rev]])</f>
        <v>2025</v>
      </c>
      <c r="R1116" s="1">
        <v>1</v>
      </c>
      <c r="S1116" s="1" t="s">
        <v>138</v>
      </c>
      <c r="T1116" s="1" t="s">
        <v>138</v>
      </c>
      <c r="U1116" s="1" t="s">
        <v>138</v>
      </c>
      <c r="V1116" s="1" t="s">
        <v>138</v>
      </c>
      <c r="W1116" s="1" t="s">
        <v>138</v>
      </c>
      <c r="X1116" s="1" t="s">
        <v>138</v>
      </c>
      <c r="Y1116" s="1" t="s">
        <v>138</v>
      </c>
      <c r="Z1116" s="1" t="s">
        <v>138</v>
      </c>
      <c r="AA1116" s="1">
        <v>96.6</v>
      </c>
      <c r="AB1116" s="1">
        <v>66.599999999999994</v>
      </c>
      <c r="AC1116" s="2" t="s">
        <v>968</v>
      </c>
      <c r="AD1116" s="2" t="s">
        <v>2437</v>
      </c>
      <c r="AE1116" s="1">
        <f t="shared" si="36"/>
        <v>8</v>
      </c>
    </row>
    <row r="1117" spans="1:31"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DAY(Tabla14[[#This Row],[Fecha de rev]])</f>
        <v>0</v>
      </c>
      <c r="P1117" s="1">
        <f>MONTH(Tabla14[[#This Row],[Fecha de rev]])</f>
        <v>1</v>
      </c>
      <c r="Q1117" s="1">
        <f>YEAR(Tabla14[[#This Row],[Fecha de rev]])</f>
        <v>1900</v>
      </c>
    </row>
    <row r="1118" spans="1:31"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N1118" s="7">
        <v>45944</v>
      </c>
      <c r="O1118" s="1">
        <f>DAY(Tabla14[[#This Row],[Fecha de rev]])</f>
        <v>14</v>
      </c>
      <c r="P1118" s="1">
        <f>MONTH(Tabla14[[#This Row],[Fecha de rev]])</f>
        <v>10</v>
      </c>
      <c r="Q1118" s="1">
        <f>YEAR(Tabla14[[#This Row],[Fecha de rev]])</f>
        <v>2025</v>
      </c>
      <c r="R1118" s="1">
        <v>1</v>
      </c>
      <c r="S1118" s="1" t="s">
        <v>138</v>
      </c>
      <c r="T1118" s="1" t="s">
        <v>138</v>
      </c>
      <c r="U1118" s="1" t="s">
        <v>138</v>
      </c>
      <c r="V1118" s="1" t="s">
        <v>138</v>
      </c>
      <c r="W1118" s="1" t="s">
        <v>138</v>
      </c>
      <c r="X1118" s="1" t="s">
        <v>138</v>
      </c>
      <c r="Y1118" s="1" t="s">
        <v>138</v>
      </c>
      <c r="Z1118" s="1" t="s">
        <v>138</v>
      </c>
      <c r="AA1118" s="1">
        <v>59</v>
      </c>
      <c r="AB1118" s="1">
        <v>67.900000000000006</v>
      </c>
      <c r="AC1118" s="2" t="s">
        <v>968</v>
      </c>
      <c r="AD1118" s="2" t="s">
        <v>2437</v>
      </c>
      <c r="AE1118" s="1">
        <f t="shared" si="36"/>
        <v>8</v>
      </c>
    </row>
    <row r="1119" spans="1:31"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v>45944</v>
      </c>
      <c r="O1119" s="1">
        <f>DAY(Tabla14[[#This Row],[Fecha de rev]])</f>
        <v>14</v>
      </c>
      <c r="P1119" s="1">
        <f>MONTH(Tabla14[[#This Row],[Fecha de rev]])</f>
        <v>10</v>
      </c>
      <c r="Q1119" s="1">
        <f>YEAR(Tabla14[[#This Row],[Fecha de rev]])</f>
        <v>2025</v>
      </c>
      <c r="R1119" s="1">
        <v>1</v>
      </c>
      <c r="S1119" s="1" t="s">
        <v>138</v>
      </c>
      <c r="T1119" s="1" t="s">
        <v>138</v>
      </c>
      <c r="U1119" s="1" t="s">
        <v>138</v>
      </c>
      <c r="V1119" s="1" t="s">
        <v>138</v>
      </c>
      <c r="W1119" s="1" t="s">
        <v>138</v>
      </c>
      <c r="X1119" s="1" t="s">
        <v>138</v>
      </c>
      <c r="Y1119" s="1" t="s">
        <v>138</v>
      </c>
      <c r="Z1119" s="1" t="s">
        <v>138</v>
      </c>
      <c r="AA1119" s="1">
        <v>90.4</v>
      </c>
      <c r="AB1119" s="1">
        <v>28.7</v>
      </c>
      <c r="AC1119" s="2" t="s">
        <v>968</v>
      </c>
      <c r="AD1119" s="2" t="s">
        <v>2437</v>
      </c>
      <c r="AE1119" s="1">
        <f t="shared" si="36"/>
        <v>8</v>
      </c>
    </row>
    <row r="1120" spans="1:31"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N1120" s="7">
        <v>45944</v>
      </c>
      <c r="O1120" s="1">
        <f>DAY(Tabla14[[#This Row],[Fecha de rev]])</f>
        <v>14</v>
      </c>
      <c r="P1120" s="1">
        <f>MONTH(Tabla14[[#This Row],[Fecha de rev]])</f>
        <v>10</v>
      </c>
      <c r="Q1120" s="1">
        <f>YEAR(Tabla14[[#This Row],[Fecha de rev]])</f>
        <v>2025</v>
      </c>
      <c r="R1120" s="1">
        <v>1</v>
      </c>
      <c r="S1120" s="1" t="s">
        <v>138</v>
      </c>
      <c r="T1120" s="1" t="s">
        <v>138</v>
      </c>
      <c r="U1120" s="1" t="s">
        <v>138</v>
      </c>
      <c r="V1120" s="1" t="s">
        <v>138</v>
      </c>
      <c r="W1120" s="1" t="s">
        <v>138</v>
      </c>
      <c r="X1120" s="1" t="s">
        <v>138</v>
      </c>
      <c r="Y1120" s="1" t="s">
        <v>138</v>
      </c>
      <c r="Z1120" s="1" t="s">
        <v>138</v>
      </c>
      <c r="AA1120" s="1">
        <v>109</v>
      </c>
      <c r="AB1120" s="1">
        <v>109</v>
      </c>
      <c r="AC1120" s="2" t="s">
        <v>968</v>
      </c>
      <c r="AD1120" s="2" t="s">
        <v>2437</v>
      </c>
      <c r="AE1120" s="1">
        <f t="shared" si="36"/>
        <v>8</v>
      </c>
    </row>
    <row r="1121" spans="1:31"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v>45944</v>
      </c>
      <c r="O1121" s="1">
        <f>DAY(Tabla14[[#This Row],[Fecha de rev]])</f>
        <v>14</v>
      </c>
      <c r="P1121" s="1">
        <f>MONTH(Tabla14[[#This Row],[Fecha de rev]])</f>
        <v>10</v>
      </c>
      <c r="Q1121" s="1">
        <f>YEAR(Tabla14[[#This Row],[Fecha de rev]])</f>
        <v>2025</v>
      </c>
      <c r="R1121" s="1">
        <v>1</v>
      </c>
      <c r="S1121" s="1" t="s">
        <v>138</v>
      </c>
      <c r="T1121" s="1" t="s">
        <v>934</v>
      </c>
      <c r="U1121" s="1" t="s">
        <v>138</v>
      </c>
      <c r="V1121" s="1" t="s">
        <v>934</v>
      </c>
      <c r="W1121" s="1" t="s">
        <v>138</v>
      </c>
      <c r="X1121" s="1" t="s">
        <v>934</v>
      </c>
      <c r="Y1121" s="1" t="s">
        <v>934</v>
      </c>
      <c r="Z1121" s="1" t="s">
        <v>934</v>
      </c>
      <c r="AA1121" s="1">
        <v>0</v>
      </c>
      <c r="AB1121" s="1">
        <v>0</v>
      </c>
      <c r="AC1121" s="2" t="s">
        <v>3032</v>
      </c>
      <c r="AD1121" s="2" t="s">
        <v>2437</v>
      </c>
      <c r="AE1121" s="1">
        <f t="shared" si="36"/>
        <v>3</v>
      </c>
    </row>
    <row r="1122" spans="1:31"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DAY(Tabla14[[#This Row],[Fecha de rev]])</f>
        <v>0</v>
      </c>
      <c r="P1122" s="1">
        <f>MONTH(Tabla14[[#This Row],[Fecha de rev]])</f>
        <v>1</v>
      </c>
      <c r="Q1122" s="1">
        <f>YEAR(Tabla14[[#This Row],[Fecha de rev]])</f>
        <v>1900</v>
      </c>
    </row>
    <row r="1123" spans="1:31"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DAY(Tabla14[[#This Row],[Fecha de rev]])</f>
        <v>0</v>
      </c>
      <c r="P1123" s="1">
        <f>MONTH(Tabla14[[#This Row],[Fecha de rev]])</f>
        <v>1</v>
      </c>
      <c r="Q1123" s="1">
        <f>YEAR(Tabla14[[#This Row],[Fecha de rev]])</f>
        <v>1900</v>
      </c>
    </row>
    <row r="1124" spans="1:31"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DAY(Tabla14[[#This Row],[Fecha de rev]])</f>
        <v>0</v>
      </c>
      <c r="P1124" s="1">
        <f>MONTH(Tabla14[[#This Row],[Fecha de rev]])</f>
        <v>1</v>
      </c>
      <c r="Q1124" s="1">
        <f>YEAR(Tabla14[[#This Row],[Fecha de rev]])</f>
        <v>1900</v>
      </c>
    </row>
    <row r="1125" spans="1:31"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DAY(Tabla14[[#This Row],[Fecha de rev]])</f>
        <v>0</v>
      </c>
      <c r="P1125" s="1">
        <f>MONTH(Tabla14[[#This Row],[Fecha de rev]])</f>
        <v>1</v>
      </c>
      <c r="Q1125" s="1">
        <f>YEAR(Tabla14[[#This Row],[Fecha de rev]])</f>
        <v>1900</v>
      </c>
    </row>
    <row r="1126" spans="1:31"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DAY(Tabla14[[#This Row],[Fecha de rev]])</f>
        <v>0</v>
      </c>
      <c r="P1126" s="1">
        <f>MONTH(Tabla14[[#This Row],[Fecha de rev]])</f>
        <v>1</v>
      </c>
      <c r="Q1126" s="1">
        <f>YEAR(Tabla14[[#This Row],[Fecha de rev]])</f>
        <v>1900</v>
      </c>
    </row>
    <row r="1127" spans="1:31"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N1127" s="7">
        <v>45948</v>
      </c>
      <c r="O1127" s="1">
        <f>DAY(Tabla14[[#This Row],[Fecha de rev]])</f>
        <v>18</v>
      </c>
      <c r="P1127" s="1">
        <f>MONTH(Tabla14[[#This Row],[Fecha de rev]])</f>
        <v>10</v>
      </c>
      <c r="Q1127" s="1">
        <f>YEAR(Tabla14[[#This Row],[Fecha de rev]])</f>
        <v>2025</v>
      </c>
      <c r="R1127" s="1">
        <v>1</v>
      </c>
      <c r="S1127" s="1" t="s">
        <v>138</v>
      </c>
      <c r="T1127" s="1" t="s">
        <v>138</v>
      </c>
      <c r="U1127" s="1" t="s">
        <v>138</v>
      </c>
      <c r="V1127" s="1" t="s">
        <v>138</v>
      </c>
      <c r="W1127" s="1" t="s">
        <v>138</v>
      </c>
      <c r="X1127" s="1" t="s">
        <v>138</v>
      </c>
      <c r="Y1127" s="1" t="s">
        <v>934</v>
      </c>
      <c r="Z1127" s="1" t="s">
        <v>138</v>
      </c>
      <c r="AA1127" s="1">
        <v>51.9</v>
      </c>
      <c r="AB1127" s="1">
        <v>8.7200000000000006</v>
      </c>
      <c r="AC1127" s="2" t="s">
        <v>3074</v>
      </c>
      <c r="AD1127" s="2" t="s">
        <v>2437</v>
      </c>
      <c r="AE1127" s="1">
        <f t="shared" si="36"/>
        <v>7</v>
      </c>
    </row>
    <row r="1128" spans="1:31"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DAY(Tabla14[[#This Row],[Fecha de rev]])</f>
        <v>0</v>
      </c>
      <c r="P1128" s="1">
        <f>MONTH(Tabla14[[#This Row],[Fecha de rev]])</f>
        <v>1</v>
      </c>
      <c r="Q1128" s="1">
        <f>YEAR(Tabla14[[#This Row],[Fecha de rev]])</f>
        <v>1900</v>
      </c>
    </row>
    <row r="1129" spans="1:31"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v>45944</v>
      </c>
      <c r="O1129" s="1">
        <f>DAY(Tabla14[[#This Row],[Fecha de rev]])</f>
        <v>14</v>
      </c>
      <c r="P1129" s="1">
        <f>MONTH(Tabla14[[#This Row],[Fecha de rev]])</f>
        <v>10</v>
      </c>
      <c r="Q1129" s="1">
        <f>YEAR(Tabla14[[#This Row],[Fecha de rev]])</f>
        <v>2025</v>
      </c>
      <c r="R1129" s="1">
        <v>1</v>
      </c>
      <c r="S1129" s="1" t="s">
        <v>138</v>
      </c>
      <c r="T1129" s="1" t="s">
        <v>138</v>
      </c>
      <c r="U1129" s="1" t="s">
        <v>138</v>
      </c>
      <c r="V1129" s="1" t="s">
        <v>138</v>
      </c>
      <c r="W1129" s="1" t="s">
        <v>138</v>
      </c>
      <c r="X1129" s="1" t="s">
        <v>138</v>
      </c>
      <c r="Y1129" s="1" t="s">
        <v>138</v>
      </c>
      <c r="Z1129" s="1" t="s">
        <v>138</v>
      </c>
      <c r="AA1129" s="1">
        <v>34.700000000000003</v>
      </c>
      <c r="AB1129" s="1">
        <v>11.2</v>
      </c>
      <c r="AC1129" s="2" t="s">
        <v>968</v>
      </c>
      <c r="AD1129" s="2" t="s">
        <v>2437</v>
      </c>
      <c r="AE1129" s="1">
        <f t="shared" si="36"/>
        <v>8</v>
      </c>
    </row>
    <row r="1130" spans="1:31"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DAY(Tabla14[[#This Row],[Fecha de rev]])</f>
        <v>0</v>
      </c>
      <c r="P1130" s="1">
        <f>MONTH(Tabla14[[#This Row],[Fecha de rev]])</f>
        <v>1</v>
      </c>
      <c r="Q1130" s="1">
        <f>YEAR(Tabla14[[#This Row],[Fecha de rev]])</f>
        <v>1900</v>
      </c>
    </row>
    <row r="1131" spans="1:31"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v>45944</v>
      </c>
      <c r="O1131" s="1">
        <f>DAY(Tabla14[[#This Row],[Fecha de rev]])</f>
        <v>14</v>
      </c>
      <c r="P1131" s="1">
        <f>MONTH(Tabla14[[#This Row],[Fecha de rev]])</f>
        <v>10</v>
      </c>
      <c r="Q1131" s="1">
        <f>YEAR(Tabla14[[#This Row],[Fecha de rev]])</f>
        <v>2025</v>
      </c>
      <c r="R1131" s="1">
        <v>1</v>
      </c>
      <c r="S1131" s="1" t="s">
        <v>138</v>
      </c>
      <c r="T1131" s="1" t="s">
        <v>138</v>
      </c>
      <c r="U1131" s="1" t="s">
        <v>138</v>
      </c>
      <c r="V1131" s="1" t="s">
        <v>138</v>
      </c>
      <c r="W1131" s="1" t="s">
        <v>138</v>
      </c>
      <c r="X1131" s="1" t="s">
        <v>138</v>
      </c>
      <c r="Y1131" s="1" t="s">
        <v>138</v>
      </c>
      <c r="Z1131" s="1" t="s">
        <v>138</v>
      </c>
      <c r="AA1131" s="1">
        <v>102</v>
      </c>
      <c r="AB1131" s="1">
        <v>28.9</v>
      </c>
      <c r="AC1131" s="2" t="s">
        <v>968</v>
      </c>
      <c r="AD1131" s="2" t="s">
        <v>2437</v>
      </c>
      <c r="AE1131" s="1">
        <f t="shared" si="36"/>
        <v>8</v>
      </c>
    </row>
    <row r="1132" spans="1:31"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N1132" s="7">
        <v>45948</v>
      </c>
      <c r="O1132" s="1">
        <f>DAY(Tabla14[[#This Row],[Fecha de rev]])</f>
        <v>18</v>
      </c>
      <c r="P1132" s="1">
        <f>MONTH(Tabla14[[#This Row],[Fecha de rev]])</f>
        <v>10</v>
      </c>
      <c r="Q1132" s="1">
        <f>YEAR(Tabla14[[#This Row],[Fecha de rev]])</f>
        <v>2025</v>
      </c>
      <c r="R1132" s="1">
        <v>1</v>
      </c>
      <c r="S1132" s="1" t="s">
        <v>138</v>
      </c>
      <c r="T1132" s="1" t="s">
        <v>138</v>
      </c>
      <c r="U1132" s="1" t="s">
        <v>138</v>
      </c>
      <c r="V1132" s="1" t="s">
        <v>934</v>
      </c>
      <c r="W1132" s="1" t="s">
        <v>138</v>
      </c>
      <c r="X1132" s="1" t="s">
        <v>934</v>
      </c>
      <c r="Y1132" s="1" t="s">
        <v>934</v>
      </c>
      <c r="Z1132" s="1" t="s">
        <v>934</v>
      </c>
      <c r="AA1132" s="1">
        <v>5.22</v>
      </c>
      <c r="AB1132" s="1">
        <v>9.86</v>
      </c>
      <c r="AC1132" s="2" t="s">
        <v>3071</v>
      </c>
      <c r="AD1132" s="2" t="s">
        <v>2437</v>
      </c>
      <c r="AE1132" s="1">
        <f t="shared" si="36"/>
        <v>4</v>
      </c>
    </row>
    <row r="1133" spans="1:31"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N1133" s="7">
        <v>45944</v>
      </c>
      <c r="O1133" s="1">
        <f>DAY(Tabla14[[#This Row],[Fecha de rev]])</f>
        <v>14</v>
      </c>
      <c r="P1133" s="1">
        <f>MONTH(Tabla14[[#This Row],[Fecha de rev]])</f>
        <v>10</v>
      </c>
      <c r="Q1133" s="1">
        <f>YEAR(Tabla14[[#This Row],[Fecha de rev]])</f>
        <v>2025</v>
      </c>
      <c r="R1133" s="1">
        <v>1</v>
      </c>
      <c r="S1133" s="1" t="s">
        <v>138</v>
      </c>
      <c r="T1133" s="1" t="s">
        <v>138</v>
      </c>
      <c r="U1133" s="1" t="s">
        <v>138</v>
      </c>
      <c r="V1133" s="1" t="s">
        <v>138</v>
      </c>
      <c r="W1133" s="1" t="s">
        <v>138</v>
      </c>
      <c r="X1133" s="1" t="s">
        <v>138</v>
      </c>
      <c r="Y1133" s="1" t="s">
        <v>138</v>
      </c>
      <c r="Z1133" s="1" t="s">
        <v>138</v>
      </c>
      <c r="AA1133" s="1">
        <v>87</v>
      </c>
      <c r="AB1133" s="1">
        <v>39</v>
      </c>
      <c r="AC1133" s="2" t="s">
        <v>968</v>
      </c>
      <c r="AD1133" s="2" t="s">
        <v>2437</v>
      </c>
      <c r="AE1133" s="1">
        <f t="shared" si="36"/>
        <v>8</v>
      </c>
    </row>
    <row r="1134" spans="1:31"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N1134" s="7">
        <v>45944</v>
      </c>
      <c r="O1134" s="1">
        <f>DAY(Tabla14[[#This Row],[Fecha de rev]])</f>
        <v>14</v>
      </c>
      <c r="P1134" s="1">
        <f>MONTH(Tabla14[[#This Row],[Fecha de rev]])</f>
        <v>10</v>
      </c>
      <c r="Q1134" s="1">
        <f>YEAR(Tabla14[[#This Row],[Fecha de rev]])</f>
        <v>2025</v>
      </c>
      <c r="R1134" s="1">
        <v>1</v>
      </c>
      <c r="S1134" s="1" t="s">
        <v>138</v>
      </c>
      <c r="T1134" s="1" t="s">
        <v>138</v>
      </c>
      <c r="U1134" s="1" t="s">
        <v>138</v>
      </c>
      <c r="V1134" s="1" t="s">
        <v>138</v>
      </c>
      <c r="W1134" s="1" t="s">
        <v>138</v>
      </c>
      <c r="X1134" s="1" t="s">
        <v>138</v>
      </c>
      <c r="Y1134" s="1" t="s">
        <v>934</v>
      </c>
      <c r="Z1134" s="1" t="s">
        <v>138</v>
      </c>
      <c r="AA1134" s="1">
        <v>22.7</v>
      </c>
      <c r="AB1134" s="1">
        <v>1.03</v>
      </c>
      <c r="AC1134" s="2" t="s">
        <v>3078</v>
      </c>
      <c r="AD1134" s="2" t="s">
        <v>2437</v>
      </c>
      <c r="AE1134" s="1">
        <f t="shared" si="36"/>
        <v>7</v>
      </c>
    </row>
    <row r="1135" spans="1:31"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N1135" s="7">
        <v>45944</v>
      </c>
      <c r="O1135" s="1">
        <f>DAY(Tabla14[[#This Row],[Fecha de rev]])</f>
        <v>14</v>
      </c>
      <c r="P1135" s="1">
        <f>MONTH(Tabla14[[#This Row],[Fecha de rev]])</f>
        <v>10</v>
      </c>
      <c r="Q1135" s="1">
        <f>YEAR(Tabla14[[#This Row],[Fecha de rev]])</f>
        <v>2025</v>
      </c>
      <c r="R1135" s="1">
        <v>1</v>
      </c>
      <c r="S1135" s="1" t="s">
        <v>138</v>
      </c>
      <c r="T1135" s="1" t="s">
        <v>138</v>
      </c>
      <c r="U1135" s="1" t="s">
        <v>138</v>
      </c>
      <c r="V1135" s="1" t="s">
        <v>138</v>
      </c>
      <c r="W1135" s="1" t="s">
        <v>138</v>
      </c>
      <c r="X1135" s="1" t="s">
        <v>138</v>
      </c>
      <c r="Y1135" s="1" t="s">
        <v>138</v>
      </c>
      <c r="Z1135" s="1" t="s">
        <v>138</v>
      </c>
      <c r="AA1135" s="1">
        <v>34.4</v>
      </c>
      <c r="AB1135" s="1">
        <v>32.200000000000003</v>
      </c>
      <c r="AC1135" s="2" t="s">
        <v>968</v>
      </c>
      <c r="AD1135" s="2" t="s">
        <v>2437</v>
      </c>
      <c r="AE1135" s="1">
        <f t="shared" si="36"/>
        <v>8</v>
      </c>
    </row>
    <row r="1136" spans="1:31"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N1136" s="7">
        <v>45944</v>
      </c>
      <c r="O1136" s="1">
        <f>DAY(Tabla14[[#This Row],[Fecha de rev]])</f>
        <v>14</v>
      </c>
      <c r="P1136" s="1">
        <f>MONTH(Tabla14[[#This Row],[Fecha de rev]])</f>
        <v>10</v>
      </c>
      <c r="Q1136" s="1">
        <f>YEAR(Tabla14[[#This Row],[Fecha de rev]])</f>
        <v>2025</v>
      </c>
      <c r="R1136" s="1">
        <v>1</v>
      </c>
      <c r="S1136" s="1" t="s">
        <v>138</v>
      </c>
      <c r="T1136" s="1" t="s">
        <v>138</v>
      </c>
      <c r="U1136" s="1" t="s">
        <v>138</v>
      </c>
      <c r="V1136" s="1" t="s">
        <v>138</v>
      </c>
      <c r="W1136" s="1" t="s">
        <v>138</v>
      </c>
      <c r="X1136" s="1" t="s">
        <v>138</v>
      </c>
      <c r="Y1136" s="1" t="s">
        <v>138</v>
      </c>
      <c r="Z1136" s="1" t="s">
        <v>138</v>
      </c>
      <c r="AA1136" s="1">
        <v>53.5</v>
      </c>
      <c r="AB1136" s="1">
        <v>52.2</v>
      </c>
      <c r="AC1136" s="2" t="s">
        <v>968</v>
      </c>
      <c r="AD1136" s="2" t="s">
        <v>2437</v>
      </c>
      <c r="AE1136" s="1">
        <f t="shared" si="36"/>
        <v>8</v>
      </c>
    </row>
    <row r="1137" spans="1:31"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N1137" s="7">
        <v>45948</v>
      </c>
      <c r="O1137" s="1">
        <f>DAY(Tabla14[[#This Row],[Fecha de rev]])</f>
        <v>18</v>
      </c>
      <c r="P1137" s="1">
        <f>MONTH(Tabla14[[#This Row],[Fecha de rev]])</f>
        <v>10</v>
      </c>
      <c r="Q1137" s="1">
        <f>YEAR(Tabla14[[#This Row],[Fecha de rev]])</f>
        <v>2025</v>
      </c>
      <c r="R1137" s="1">
        <v>1</v>
      </c>
      <c r="S1137" s="1" t="s">
        <v>138</v>
      </c>
      <c r="T1137" s="1" t="s">
        <v>138</v>
      </c>
      <c r="U1137" s="1" t="s">
        <v>138</v>
      </c>
      <c r="V1137" s="1" t="s">
        <v>138</v>
      </c>
      <c r="W1137" s="1" t="s">
        <v>138</v>
      </c>
      <c r="X1137" s="1" t="s">
        <v>138</v>
      </c>
      <c r="Y1137" s="1" t="s">
        <v>138</v>
      </c>
      <c r="Z1137" s="1" t="s">
        <v>138</v>
      </c>
      <c r="AA1137" s="1">
        <v>55.9</v>
      </c>
      <c r="AB1137" s="1">
        <v>50.9</v>
      </c>
      <c r="AC1137" s="2" t="s">
        <v>968</v>
      </c>
      <c r="AD1137" s="2" t="s">
        <v>2437</v>
      </c>
      <c r="AE1137" s="1">
        <f t="shared" si="36"/>
        <v>8</v>
      </c>
    </row>
    <row r="1138" spans="1:31"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N1138" s="7">
        <v>45948</v>
      </c>
      <c r="O1138" s="1">
        <f>DAY(Tabla14[[#This Row],[Fecha de rev]])</f>
        <v>18</v>
      </c>
      <c r="P1138" s="1">
        <f>MONTH(Tabla14[[#This Row],[Fecha de rev]])</f>
        <v>10</v>
      </c>
      <c r="Q1138" s="1">
        <f>YEAR(Tabla14[[#This Row],[Fecha de rev]])</f>
        <v>2025</v>
      </c>
      <c r="R1138" s="1">
        <v>1</v>
      </c>
      <c r="S1138" s="1" t="s">
        <v>138</v>
      </c>
      <c r="T1138" s="1" t="s">
        <v>138</v>
      </c>
      <c r="U1138" s="1" t="s">
        <v>138</v>
      </c>
      <c r="V1138" s="1" t="s">
        <v>138</v>
      </c>
      <c r="W1138" s="1" t="s">
        <v>138</v>
      </c>
      <c r="X1138" s="1" t="s">
        <v>138</v>
      </c>
      <c r="Y1138" s="1" t="s">
        <v>138</v>
      </c>
      <c r="Z1138" s="1" t="s">
        <v>138</v>
      </c>
      <c r="AA1138" s="1">
        <v>45.2</v>
      </c>
      <c r="AB1138" s="1">
        <v>43.1</v>
      </c>
      <c r="AC1138" s="2" t="s">
        <v>968</v>
      </c>
      <c r="AD1138" s="2" t="s">
        <v>2437</v>
      </c>
      <c r="AE1138" s="1">
        <f t="shared" si="36"/>
        <v>8</v>
      </c>
    </row>
  </sheetData>
  <conditionalFormatting sqref="AA2:AA1048576">
    <cfRule type="cellIs" dxfId="15" priority="3" operator="lessThan">
      <formula>14</formula>
    </cfRule>
    <cfRule type="cellIs" dxfId="14" priority="4" operator="greaterThan">
      <formula>14.1</formula>
    </cfRule>
  </conditionalFormatting>
  <conditionalFormatting sqref="AB2:AB1048576">
    <cfRule type="cellIs" dxfId="13" priority="1" operator="lessThan">
      <formula>10</formula>
    </cfRule>
    <cfRule type="cellIs" dxfId="12"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AF72-1799-40A3-A0A3-F50EB362211B}">
  <sheetPr codeName="Hoja1"/>
  <dimension ref="A1:AE1138"/>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8.59765625" style="1" customWidth="1"/>
    <col min="32" max="16384" width="11.19921875" style="2"/>
  </cols>
  <sheetData>
    <row r="1" spans="1:31"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row>
    <row r="2" spans="1:31"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45954</v>
      </c>
      <c r="O2" s="1">
        <f>DAY(Tabla1[[#This Row],[Fecha de rev]])</f>
        <v>24</v>
      </c>
      <c r="P2" s="1">
        <f>MONTH(Tabla1[[#This Row],[Fecha de rev]])</f>
        <v>10</v>
      </c>
      <c r="Q2" s="1">
        <f>YEAR(Tabla1[[#This Row],[Fecha de rev]])</f>
        <v>2025</v>
      </c>
      <c r="R2" s="1">
        <v>2</v>
      </c>
      <c r="S2" s="1" t="s">
        <v>138</v>
      </c>
      <c r="T2" s="1" t="s">
        <v>138</v>
      </c>
      <c r="U2" s="1" t="s">
        <v>138</v>
      </c>
      <c r="V2" s="1" t="s">
        <v>138</v>
      </c>
      <c r="W2" s="1" t="s">
        <v>138</v>
      </c>
      <c r="X2" s="1" t="s">
        <v>138</v>
      </c>
      <c r="Y2" s="1" t="s">
        <v>138</v>
      </c>
      <c r="Z2" s="1" t="str">
        <f>IF(Tabla1[[#This Row],[Bajada]]&gt;=14, "si", "no")</f>
        <v>si</v>
      </c>
      <c r="AA2" s="1">
        <v>119</v>
      </c>
      <c r="AB2" s="1">
        <v>42.8</v>
      </c>
      <c r="AC2" s="2" t="s">
        <v>968</v>
      </c>
      <c r="AD2" s="2" t="s">
        <v>954</v>
      </c>
      <c r="AE2" s="1">
        <f>COUNTIF(S2:Z2, "si")</f>
        <v>8</v>
      </c>
    </row>
    <row r="3" spans="1:31"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c r="O3" s="1">
        <f>DAY(Tabla1[[#This Row],[Fecha de rev]])</f>
        <v>0</v>
      </c>
      <c r="P3" s="1">
        <f>MONTH(Tabla1[[#This Row],[Fecha de rev]])</f>
        <v>1</v>
      </c>
      <c r="Q3" s="1">
        <f>YEAR(Tabla1[[#This Row],[Fecha de rev]])</f>
        <v>1900</v>
      </c>
      <c r="R3" s="1">
        <v>2</v>
      </c>
      <c r="S3" s="1" t="s">
        <v>138</v>
      </c>
      <c r="T3" s="1" t="s">
        <v>138</v>
      </c>
      <c r="U3" s="1" t="s">
        <v>138</v>
      </c>
      <c r="V3" s="1" t="s">
        <v>138</v>
      </c>
      <c r="W3" s="1" t="s">
        <v>138</v>
      </c>
      <c r="X3" s="1" t="s">
        <v>138</v>
      </c>
      <c r="Y3" s="1" t="s">
        <v>138</v>
      </c>
      <c r="Z3" s="1" t="str">
        <f>IF(Tabla1[[#This Row],[Bajada]] &lt; 14, "no", "si")</f>
        <v>no</v>
      </c>
      <c r="AC3" s="2" t="s">
        <v>968</v>
      </c>
      <c r="AD3" s="2" t="s">
        <v>954</v>
      </c>
      <c r="AE3" s="1">
        <f t="shared" ref="AE3:AE66" si="1">COUNTIF(S3:Z3, "si")</f>
        <v>7</v>
      </c>
    </row>
    <row r="4" spans="1:31"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45955</v>
      </c>
      <c r="O4" s="1">
        <f>DAY(Tabla1[[#This Row],[Fecha de rev]])</f>
        <v>25</v>
      </c>
      <c r="P4" s="1">
        <f>MONTH(Tabla1[[#This Row],[Fecha de rev]])</f>
        <v>10</v>
      </c>
      <c r="Q4" s="1">
        <f>YEAR(Tabla1[[#This Row],[Fecha de rev]])</f>
        <v>2025</v>
      </c>
      <c r="R4" s="1">
        <v>2</v>
      </c>
      <c r="S4" s="1" t="s">
        <v>934</v>
      </c>
      <c r="T4" s="1" t="s">
        <v>934</v>
      </c>
      <c r="U4" s="1" t="s">
        <v>934</v>
      </c>
      <c r="V4" s="1" t="s">
        <v>934</v>
      </c>
      <c r="W4" s="1" t="s">
        <v>934</v>
      </c>
      <c r="X4" s="1" t="s">
        <v>934</v>
      </c>
      <c r="Y4" s="1" t="s">
        <v>934</v>
      </c>
      <c r="Z4" s="1" t="str">
        <f>IF(Tabla1[[#This Row],[Bajada]] &lt; 14, "no", "si")</f>
        <v>no</v>
      </c>
      <c r="AA4" s="1">
        <v>0</v>
      </c>
      <c r="AB4" s="1">
        <v>0</v>
      </c>
      <c r="AC4" s="2" t="s">
        <v>3087</v>
      </c>
      <c r="AD4" s="2" t="s">
        <v>954</v>
      </c>
      <c r="AE4" s="1">
        <f t="shared" si="1"/>
        <v>0</v>
      </c>
    </row>
    <row r="5" spans="1:31"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45954</v>
      </c>
      <c r="O5" s="1">
        <f>DAY(Tabla1[[#This Row],[Fecha de rev]])</f>
        <v>24</v>
      </c>
      <c r="P5" s="1">
        <f>MONTH(Tabla1[[#This Row],[Fecha de rev]])</f>
        <v>10</v>
      </c>
      <c r="Q5" s="1">
        <f>YEAR(Tabla1[[#This Row],[Fecha de rev]])</f>
        <v>2025</v>
      </c>
      <c r="R5" s="1">
        <v>2</v>
      </c>
      <c r="S5" s="1" t="s">
        <v>138</v>
      </c>
      <c r="T5" s="1" t="s">
        <v>138</v>
      </c>
      <c r="U5" s="1" t="s">
        <v>138</v>
      </c>
      <c r="V5" s="1" t="s">
        <v>138</v>
      </c>
      <c r="W5" s="1" t="s">
        <v>138</v>
      </c>
      <c r="X5" s="1" t="s">
        <v>138</v>
      </c>
      <c r="Y5" s="1" t="s">
        <v>138</v>
      </c>
      <c r="Z5" s="1" t="str">
        <f>IF(Tabla1[[#This Row],[Bajada]] &lt; 14, "no", "si")</f>
        <v>si</v>
      </c>
      <c r="AA5" s="1">
        <v>54.1</v>
      </c>
      <c r="AB5" s="1">
        <v>53</v>
      </c>
      <c r="AC5" s="2" t="s">
        <v>968</v>
      </c>
      <c r="AD5" s="2" t="s">
        <v>954</v>
      </c>
      <c r="AE5" s="1">
        <f t="shared" si="1"/>
        <v>8</v>
      </c>
    </row>
    <row r="6" spans="1:31"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45957</v>
      </c>
      <c r="O6" s="1">
        <f>DAY(Tabla1[[#This Row],[Fecha de rev]])</f>
        <v>27</v>
      </c>
      <c r="P6" s="1">
        <f>MONTH(Tabla1[[#This Row],[Fecha de rev]])</f>
        <v>10</v>
      </c>
      <c r="Q6" s="1">
        <f>YEAR(Tabla1[[#This Row],[Fecha de rev]])</f>
        <v>2025</v>
      </c>
      <c r="R6" s="1">
        <v>2</v>
      </c>
      <c r="S6" s="1" t="s">
        <v>138</v>
      </c>
      <c r="T6" s="1" t="s">
        <v>138</v>
      </c>
      <c r="U6" s="1" t="s">
        <v>138</v>
      </c>
      <c r="V6" s="1" t="s">
        <v>138</v>
      </c>
      <c r="W6" s="1" t="s">
        <v>138</v>
      </c>
      <c r="X6" s="1" t="s">
        <v>138</v>
      </c>
      <c r="Y6" s="1" t="s">
        <v>138</v>
      </c>
      <c r="Z6" s="1" t="str">
        <f>IF(Tabla1[[#This Row],[Bajada]] &lt; 14, "no", "si")</f>
        <v>si</v>
      </c>
      <c r="AA6" s="1">
        <v>59.5</v>
      </c>
      <c r="AB6" s="1">
        <v>30.3</v>
      </c>
      <c r="AC6" s="2" t="s">
        <v>968</v>
      </c>
      <c r="AD6" s="2" t="s">
        <v>954</v>
      </c>
      <c r="AE6" s="1">
        <f t="shared" si="1"/>
        <v>8</v>
      </c>
    </row>
    <row r="7" spans="1:31"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45955</v>
      </c>
      <c r="O7" s="1">
        <f>DAY(Tabla1[[#This Row],[Fecha de rev]])</f>
        <v>25</v>
      </c>
      <c r="P7" s="1">
        <f>MONTH(Tabla1[[#This Row],[Fecha de rev]])</f>
        <v>10</v>
      </c>
      <c r="Q7" s="1">
        <f>YEAR(Tabla1[[#This Row],[Fecha de rev]])</f>
        <v>2025</v>
      </c>
      <c r="R7" s="1">
        <v>2</v>
      </c>
      <c r="S7" s="1" t="s">
        <v>138</v>
      </c>
      <c r="T7" s="1" t="s">
        <v>138</v>
      </c>
      <c r="U7" s="1" t="s">
        <v>138</v>
      </c>
      <c r="V7" s="1" t="s">
        <v>138</v>
      </c>
      <c r="W7" s="1" t="s">
        <v>138</v>
      </c>
      <c r="X7" s="1" t="s">
        <v>138</v>
      </c>
      <c r="Y7" s="1" t="s">
        <v>138</v>
      </c>
      <c r="Z7" s="1" t="str">
        <f>IF(Tabla1[[#This Row],[Bajada]] &lt; 14, "no", "si")</f>
        <v>si</v>
      </c>
      <c r="AA7" s="1">
        <v>43.3</v>
      </c>
      <c r="AB7" s="1">
        <v>22.3</v>
      </c>
      <c r="AC7" s="2" t="s">
        <v>968</v>
      </c>
      <c r="AD7" s="2" t="s">
        <v>954</v>
      </c>
      <c r="AE7" s="1">
        <f t="shared" si="1"/>
        <v>8</v>
      </c>
    </row>
    <row r="8" spans="1:31"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c r="O8" s="1">
        <f>DAY(Tabla1[[#This Row],[Fecha de rev]])</f>
        <v>0</v>
      </c>
      <c r="P8" s="1">
        <f>MONTH(Tabla1[[#This Row],[Fecha de rev]])</f>
        <v>1</v>
      </c>
      <c r="Q8" s="1">
        <f>YEAR(Tabla1[[#This Row],[Fecha de rev]])</f>
        <v>1900</v>
      </c>
      <c r="R8" s="1">
        <v>2</v>
      </c>
      <c r="S8" s="1" t="s">
        <v>138</v>
      </c>
      <c r="T8" s="1" t="s">
        <v>138</v>
      </c>
      <c r="U8" s="1" t="s">
        <v>138</v>
      </c>
      <c r="V8" s="1" t="s">
        <v>138</v>
      </c>
      <c r="W8" s="1" t="s">
        <v>138</v>
      </c>
      <c r="X8" s="1" t="s">
        <v>138</v>
      </c>
      <c r="Y8" s="1" t="s">
        <v>138</v>
      </c>
      <c r="Z8" s="1" t="str">
        <f>IF(Tabla1[[#This Row],[Bajada]] &lt; 14, "no", "si")</f>
        <v>no</v>
      </c>
      <c r="AC8" s="2" t="s">
        <v>968</v>
      </c>
      <c r="AD8" s="2" t="s">
        <v>954</v>
      </c>
      <c r="AE8" s="1">
        <f t="shared" si="1"/>
        <v>7</v>
      </c>
    </row>
    <row r="9" spans="1:31"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45955</v>
      </c>
      <c r="O9" s="1">
        <f>DAY(Tabla1[[#This Row],[Fecha de rev]])</f>
        <v>25</v>
      </c>
      <c r="P9" s="1">
        <f>MONTH(Tabla1[[#This Row],[Fecha de rev]])</f>
        <v>10</v>
      </c>
      <c r="Q9" s="1">
        <f>YEAR(Tabla1[[#This Row],[Fecha de rev]])</f>
        <v>2025</v>
      </c>
      <c r="R9" s="1">
        <v>2</v>
      </c>
      <c r="S9" s="1" t="s">
        <v>138</v>
      </c>
      <c r="T9" s="1" t="s">
        <v>138</v>
      </c>
      <c r="U9" s="1" t="s">
        <v>138</v>
      </c>
      <c r="V9" s="1" t="s">
        <v>138</v>
      </c>
      <c r="W9" s="1" t="s">
        <v>138</v>
      </c>
      <c r="X9" s="1" t="s">
        <v>138</v>
      </c>
      <c r="Y9" s="1" t="s">
        <v>138</v>
      </c>
      <c r="Z9" s="1" t="str">
        <f>IF(Tabla1[[#This Row],[Bajada]] &lt; 14, "no", "si")</f>
        <v>si</v>
      </c>
      <c r="AA9" s="1">
        <v>27.7</v>
      </c>
      <c r="AB9" s="1">
        <v>8.2100000000000009</v>
      </c>
      <c r="AC9" s="2" t="s">
        <v>968</v>
      </c>
      <c r="AD9" s="2" t="s">
        <v>954</v>
      </c>
      <c r="AE9" s="1">
        <f t="shared" si="1"/>
        <v>8</v>
      </c>
    </row>
    <row r="10" spans="1:31"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45952</v>
      </c>
      <c r="O10" s="1">
        <f>DAY(Tabla1[[#This Row],[Fecha de rev]])</f>
        <v>22</v>
      </c>
      <c r="P10" s="1">
        <f>MONTH(Tabla1[[#This Row],[Fecha de rev]])</f>
        <v>10</v>
      </c>
      <c r="Q10" s="1">
        <f>YEAR(Tabla1[[#This Row],[Fecha de rev]])</f>
        <v>2025</v>
      </c>
      <c r="R10" s="1">
        <v>2</v>
      </c>
      <c r="S10" s="1" t="s">
        <v>138</v>
      </c>
      <c r="T10" s="1" t="s">
        <v>138</v>
      </c>
      <c r="U10" s="1" t="s">
        <v>138</v>
      </c>
      <c r="V10" s="1" t="s">
        <v>138</v>
      </c>
      <c r="W10" s="1" t="s">
        <v>138</v>
      </c>
      <c r="X10" s="1" t="s">
        <v>138</v>
      </c>
      <c r="Y10" s="1" t="s">
        <v>138</v>
      </c>
      <c r="Z10" s="1" t="str">
        <f>IF(Tabla1[[#This Row],[Bajada]] &lt; 14, "no", "si")</f>
        <v>si</v>
      </c>
      <c r="AA10" s="1">
        <v>70.7</v>
      </c>
      <c r="AB10" s="1">
        <v>7.15</v>
      </c>
      <c r="AC10" s="2" t="s">
        <v>968</v>
      </c>
      <c r="AD10" s="2" t="s">
        <v>954</v>
      </c>
      <c r="AE10" s="1">
        <f t="shared" si="1"/>
        <v>8</v>
      </c>
    </row>
    <row r="11" spans="1:31"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45952</v>
      </c>
      <c r="O11" s="1">
        <f>DAY(Tabla1[[#This Row],[Fecha de rev]])</f>
        <v>22</v>
      </c>
      <c r="P11" s="1">
        <f>MONTH(Tabla1[[#This Row],[Fecha de rev]])</f>
        <v>10</v>
      </c>
      <c r="Q11" s="1">
        <f>YEAR(Tabla1[[#This Row],[Fecha de rev]])</f>
        <v>2025</v>
      </c>
      <c r="R11" s="1">
        <v>2</v>
      </c>
      <c r="S11" s="1" t="s">
        <v>138</v>
      </c>
      <c r="T11" s="1" t="s">
        <v>138</v>
      </c>
      <c r="U11" s="1" t="s">
        <v>138</v>
      </c>
      <c r="V11" s="1" t="s">
        <v>138</v>
      </c>
      <c r="W11" s="1" t="s">
        <v>138</v>
      </c>
      <c r="X11" s="1" t="s">
        <v>138</v>
      </c>
      <c r="Y11" s="1" t="s">
        <v>138</v>
      </c>
      <c r="Z11" s="1" t="str">
        <f>IF(Tabla1[[#This Row],[Bajada]] &lt; 14, "no", "si")</f>
        <v>si</v>
      </c>
      <c r="AA11" s="1">
        <v>48</v>
      </c>
      <c r="AB11" s="1">
        <v>16.100000000000001</v>
      </c>
      <c r="AC11" s="2" t="s">
        <v>968</v>
      </c>
      <c r="AD11" s="2" t="s">
        <v>954</v>
      </c>
      <c r="AE11" s="1">
        <f t="shared" si="1"/>
        <v>8</v>
      </c>
    </row>
    <row r="12" spans="1:31"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45955</v>
      </c>
      <c r="O12" s="1">
        <f>DAY(Tabla1[[#This Row],[Fecha de rev]])</f>
        <v>25</v>
      </c>
      <c r="P12" s="1">
        <f>MONTH(Tabla1[[#This Row],[Fecha de rev]])</f>
        <v>10</v>
      </c>
      <c r="Q12" s="1">
        <f>YEAR(Tabla1[[#This Row],[Fecha de rev]])</f>
        <v>2025</v>
      </c>
      <c r="R12" s="1">
        <v>2</v>
      </c>
      <c r="S12" s="1" t="s">
        <v>138</v>
      </c>
      <c r="T12" s="1" t="s">
        <v>138</v>
      </c>
      <c r="U12" s="1" t="s">
        <v>138</v>
      </c>
      <c r="V12" s="1" t="s">
        <v>138</v>
      </c>
      <c r="W12" s="1" t="s">
        <v>138</v>
      </c>
      <c r="X12" s="1" t="s">
        <v>138</v>
      </c>
      <c r="Y12" s="1" t="s">
        <v>138</v>
      </c>
      <c r="Z12" s="1" t="str">
        <f>IF(Tabla1[[#This Row],[Bajada]] &lt; 14, "no", "si")</f>
        <v>si</v>
      </c>
      <c r="AA12" s="1">
        <v>37.799999999999997</v>
      </c>
      <c r="AB12" s="1">
        <v>54.4</v>
      </c>
      <c r="AC12" s="2" t="s">
        <v>968</v>
      </c>
      <c r="AD12" s="2" t="s">
        <v>954</v>
      </c>
      <c r="AE12" s="1">
        <f t="shared" si="1"/>
        <v>8</v>
      </c>
    </row>
    <row r="13" spans="1:31"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c r="O13" s="1">
        <f>DAY(Tabla1[[#This Row],[Fecha de rev]])</f>
        <v>0</v>
      </c>
      <c r="P13" s="1">
        <f>MONTH(Tabla1[[#This Row],[Fecha de rev]])</f>
        <v>1</v>
      </c>
      <c r="Q13" s="1">
        <f>YEAR(Tabla1[[#This Row],[Fecha de rev]])</f>
        <v>1900</v>
      </c>
      <c r="R13" s="1">
        <v>2</v>
      </c>
      <c r="S13" s="1" t="s">
        <v>138</v>
      </c>
      <c r="T13" s="1" t="s">
        <v>138</v>
      </c>
      <c r="U13" s="1" t="s">
        <v>138</v>
      </c>
      <c r="V13" s="1" t="s">
        <v>138</v>
      </c>
      <c r="W13" s="1" t="s">
        <v>138</v>
      </c>
      <c r="X13" s="1" t="s">
        <v>138</v>
      </c>
      <c r="Y13" s="1" t="s">
        <v>138</v>
      </c>
      <c r="Z13" s="1" t="str">
        <f>IF(Tabla1[[#This Row],[Bajada]] &lt; 14, "no", "si")</f>
        <v>no</v>
      </c>
      <c r="AC13" s="2" t="s">
        <v>968</v>
      </c>
      <c r="AD13" s="2" t="s">
        <v>954</v>
      </c>
      <c r="AE13" s="1">
        <f t="shared" si="1"/>
        <v>7</v>
      </c>
    </row>
    <row r="14" spans="1:31"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c r="O14" s="1">
        <f>DAY(Tabla1[[#This Row],[Fecha de rev]])</f>
        <v>0</v>
      </c>
      <c r="P14" s="1">
        <f>MONTH(Tabla1[[#This Row],[Fecha de rev]])</f>
        <v>1</v>
      </c>
      <c r="Q14" s="1">
        <f>YEAR(Tabla1[[#This Row],[Fecha de rev]])</f>
        <v>1900</v>
      </c>
      <c r="R14" s="1">
        <v>2</v>
      </c>
      <c r="S14" s="1" t="s">
        <v>138</v>
      </c>
      <c r="T14" s="1" t="s">
        <v>138</v>
      </c>
      <c r="U14" s="1" t="s">
        <v>138</v>
      </c>
      <c r="V14" s="1" t="s">
        <v>138</v>
      </c>
      <c r="W14" s="1" t="s">
        <v>138</v>
      </c>
      <c r="X14" s="1" t="s">
        <v>138</v>
      </c>
      <c r="Y14" s="1" t="s">
        <v>138</v>
      </c>
      <c r="Z14" s="1" t="str">
        <f>IF(Tabla1[[#This Row],[Bajada]] &lt; 14, "no", "si")</f>
        <v>no</v>
      </c>
      <c r="AC14" s="2" t="s">
        <v>968</v>
      </c>
      <c r="AD14" s="2" t="s">
        <v>954</v>
      </c>
      <c r="AE14" s="1">
        <f t="shared" si="1"/>
        <v>7</v>
      </c>
    </row>
    <row r="15" spans="1:31"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c r="O15" s="1">
        <f>DAY(Tabla1[[#This Row],[Fecha de rev]])</f>
        <v>0</v>
      </c>
      <c r="P15" s="1">
        <f>MONTH(Tabla1[[#This Row],[Fecha de rev]])</f>
        <v>1</v>
      </c>
      <c r="Q15" s="1">
        <f>YEAR(Tabla1[[#This Row],[Fecha de rev]])</f>
        <v>1900</v>
      </c>
      <c r="R15" s="1">
        <v>2</v>
      </c>
      <c r="S15" s="1" t="s">
        <v>138</v>
      </c>
      <c r="T15" s="1" t="s">
        <v>138</v>
      </c>
      <c r="U15" s="1" t="s">
        <v>138</v>
      </c>
      <c r="V15" s="1" t="s">
        <v>138</v>
      </c>
      <c r="W15" s="1" t="s">
        <v>138</v>
      </c>
      <c r="X15" s="1" t="s">
        <v>138</v>
      </c>
      <c r="Y15" s="1" t="s">
        <v>138</v>
      </c>
      <c r="Z15" s="1" t="str">
        <f>IF(Tabla1[[#This Row],[Bajada]] &lt; 14, "no", "si")</f>
        <v>no</v>
      </c>
      <c r="AC15" s="2" t="s">
        <v>973</v>
      </c>
      <c r="AD15" s="2" t="s">
        <v>954</v>
      </c>
      <c r="AE15" s="1">
        <f t="shared" si="1"/>
        <v>7</v>
      </c>
    </row>
    <row r="16" spans="1:31"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c r="O16" s="1">
        <f>DAY(Tabla1[[#This Row],[Fecha de rev]])</f>
        <v>0</v>
      </c>
      <c r="P16" s="1">
        <f>MONTH(Tabla1[[#This Row],[Fecha de rev]])</f>
        <v>1</v>
      </c>
      <c r="Q16" s="1">
        <f>YEAR(Tabla1[[#This Row],[Fecha de rev]])</f>
        <v>1900</v>
      </c>
      <c r="R16" s="1">
        <v>2</v>
      </c>
      <c r="S16" s="1" t="s">
        <v>138</v>
      </c>
      <c r="T16" s="1" t="s">
        <v>138</v>
      </c>
      <c r="U16" s="1" t="s">
        <v>138</v>
      </c>
      <c r="V16" s="1" t="s">
        <v>138</v>
      </c>
      <c r="W16" s="1" t="s">
        <v>138</v>
      </c>
      <c r="X16" s="1" t="s">
        <v>138</v>
      </c>
      <c r="Y16" s="1" t="s">
        <v>138</v>
      </c>
      <c r="Z16" s="1" t="str">
        <f>IF(Tabla1[[#This Row],[Bajada]] &lt; 14, "no", "si")</f>
        <v>no</v>
      </c>
      <c r="AC16" s="2" t="s">
        <v>968</v>
      </c>
      <c r="AD16" s="2" t="s">
        <v>954</v>
      </c>
      <c r="AE16" s="1">
        <f t="shared" si="1"/>
        <v>7</v>
      </c>
    </row>
    <row r="17" spans="1:31"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45955</v>
      </c>
      <c r="O17" s="1">
        <f>DAY(Tabla1[[#This Row],[Fecha de rev]])</f>
        <v>25</v>
      </c>
      <c r="P17" s="1">
        <f>MONTH(Tabla1[[#This Row],[Fecha de rev]])</f>
        <v>10</v>
      </c>
      <c r="Q17" s="1">
        <f>YEAR(Tabla1[[#This Row],[Fecha de rev]])</f>
        <v>2025</v>
      </c>
      <c r="R17" s="1">
        <v>2</v>
      </c>
      <c r="S17" s="1" t="s">
        <v>138</v>
      </c>
      <c r="T17" s="1" t="s">
        <v>138</v>
      </c>
      <c r="U17" s="1" t="s">
        <v>138</v>
      </c>
      <c r="V17" s="1" t="s">
        <v>138</v>
      </c>
      <c r="W17" s="1" t="s">
        <v>138</v>
      </c>
      <c r="X17" s="1" t="s">
        <v>138</v>
      </c>
      <c r="Y17" s="1" t="s">
        <v>138</v>
      </c>
      <c r="Z17" s="1" t="str">
        <f>IF(Tabla1[[#This Row],[Bajada]] &lt; 14, "no", "si")</f>
        <v>si</v>
      </c>
      <c r="AA17" s="1">
        <v>111</v>
      </c>
      <c r="AB17" s="1">
        <v>44.2</v>
      </c>
      <c r="AC17" s="2" t="s">
        <v>968</v>
      </c>
      <c r="AD17" s="2" t="s">
        <v>954</v>
      </c>
      <c r="AE17" s="1">
        <f t="shared" si="1"/>
        <v>8</v>
      </c>
    </row>
    <row r="18" spans="1:31"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45954</v>
      </c>
      <c r="O18" s="1">
        <f>DAY(Tabla1[[#This Row],[Fecha de rev]])</f>
        <v>24</v>
      </c>
      <c r="P18" s="1">
        <f>MONTH(Tabla1[[#This Row],[Fecha de rev]])</f>
        <v>10</v>
      </c>
      <c r="Q18" s="1">
        <f>YEAR(Tabla1[[#This Row],[Fecha de rev]])</f>
        <v>2025</v>
      </c>
      <c r="R18" s="1">
        <v>2</v>
      </c>
      <c r="S18" s="1" t="s">
        <v>138</v>
      </c>
      <c r="T18" s="1" t="s">
        <v>138</v>
      </c>
      <c r="U18" s="1" t="s">
        <v>138</v>
      </c>
      <c r="V18" s="1" t="s">
        <v>138</v>
      </c>
      <c r="W18" s="1" t="s">
        <v>138</v>
      </c>
      <c r="X18" s="1" t="s">
        <v>138</v>
      </c>
      <c r="Y18" s="1" t="s">
        <v>138</v>
      </c>
      <c r="Z18" s="1" t="str">
        <f>IF(Tabla1[[#This Row],[Bajada]] &lt; 14, "no", "si")</f>
        <v>si</v>
      </c>
      <c r="AA18" s="1">
        <v>16.3</v>
      </c>
      <c r="AB18" s="1">
        <v>3.73</v>
      </c>
      <c r="AC18" s="2" t="s">
        <v>968</v>
      </c>
      <c r="AD18" s="2" t="s">
        <v>954</v>
      </c>
      <c r="AE18" s="1">
        <f t="shared" si="1"/>
        <v>8</v>
      </c>
    </row>
    <row r="19" spans="1:31"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DAY(Tabla1[[#This Row],[Fecha de rev]])</f>
        <v>0</v>
      </c>
      <c r="P19" s="1">
        <f>MONTH(Tabla1[[#This Row],[Fecha de rev]])</f>
        <v>1</v>
      </c>
      <c r="Q19" s="1">
        <f>YEAR(Tabla1[[#This Row],[Fecha de rev]])</f>
        <v>1900</v>
      </c>
      <c r="Z19" s="1" t="str">
        <f>IF(Tabla1[[#This Row],[Bajada]] &lt; 14, "no", "si")</f>
        <v>no</v>
      </c>
      <c r="AC19" s="1"/>
    </row>
    <row r="20" spans="1:31"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45954</v>
      </c>
      <c r="O20" s="1">
        <f>DAY(Tabla1[[#This Row],[Fecha de rev]])</f>
        <v>24</v>
      </c>
      <c r="P20" s="1">
        <f>MONTH(Tabla1[[#This Row],[Fecha de rev]])</f>
        <v>10</v>
      </c>
      <c r="Q20" s="1">
        <f>YEAR(Tabla1[[#This Row],[Fecha de rev]])</f>
        <v>2025</v>
      </c>
      <c r="R20" s="1">
        <v>2</v>
      </c>
      <c r="S20" s="1" t="s">
        <v>138</v>
      </c>
      <c r="T20" s="1" t="s">
        <v>138</v>
      </c>
      <c r="U20" s="1" t="s">
        <v>138</v>
      </c>
      <c r="V20" s="1" t="s">
        <v>138</v>
      </c>
      <c r="W20" s="1" t="s">
        <v>138</v>
      </c>
      <c r="X20" s="1" t="s">
        <v>138</v>
      </c>
      <c r="Y20" s="1" t="s">
        <v>138</v>
      </c>
      <c r="Z20" s="1" t="str">
        <f>IF(Tabla1[[#This Row],[Bajada]] &lt; 14, "no", "si")</f>
        <v>si</v>
      </c>
      <c r="AA20" s="1">
        <v>43</v>
      </c>
      <c r="AB20" s="1">
        <v>16.399999999999999</v>
      </c>
      <c r="AC20" s="2" t="s">
        <v>968</v>
      </c>
      <c r="AD20" s="2" t="s">
        <v>954</v>
      </c>
      <c r="AE20" s="1">
        <f t="shared" si="1"/>
        <v>8</v>
      </c>
    </row>
    <row r="21" spans="1:31"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c r="O21" s="1">
        <f>DAY(Tabla1[[#This Row],[Fecha de rev]])</f>
        <v>0</v>
      </c>
      <c r="P21" s="1">
        <f>MONTH(Tabla1[[#This Row],[Fecha de rev]])</f>
        <v>1</v>
      </c>
      <c r="Q21" s="1">
        <f>YEAR(Tabla1[[#This Row],[Fecha de rev]])</f>
        <v>1900</v>
      </c>
      <c r="R21" s="1">
        <v>2</v>
      </c>
      <c r="S21" s="1" t="s">
        <v>138</v>
      </c>
      <c r="T21" s="1" t="s">
        <v>138</v>
      </c>
      <c r="U21" s="1" t="s">
        <v>138</v>
      </c>
      <c r="V21" s="1" t="s">
        <v>138</v>
      </c>
      <c r="W21" s="1" t="s">
        <v>138</v>
      </c>
      <c r="X21" s="1" t="s">
        <v>138</v>
      </c>
      <c r="Y21" s="1" t="s">
        <v>138</v>
      </c>
      <c r="Z21" s="1" t="str">
        <f>IF(Tabla1[[#This Row],[Bajada]] &lt; 14, "no", "si")</f>
        <v>no</v>
      </c>
      <c r="AC21" s="2" t="s">
        <v>968</v>
      </c>
      <c r="AD21" s="2" t="s">
        <v>954</v>
      </c>
      <c r="AE21" s="1">
        <f t="shared" si="1"/>
        <v>7</v>
      </c>
    </row>
    <row r="22" spans="1:31"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45952</v>
      </c>
      <c r="O22" s="1">
        <f>DAY(Tabla1[[#This Row],[Fecha de rev]])</f>
        <v>22</v>
      </c>
      <c r="P22" s="1">
        <f>MONTH(Tabla1[[#This Row],[Fecha de rev]])</f>
        <v>10</v>
      </c>
      <c r="Q22" s="1">
        <f>YEAR(Tabla1[[#This Row],[Fecha de rev]])</f>
        <v>2025</v>
      </c>
      <c r="R22" s="1">
        <v>2</v>
      </c>
      <c r="S22" s="1" t="s">
        <v>138</v>
      </c>
      <c r="T22" s="1" t="s">
        <v>138</v>
      </c>
      <c r="U22" s="1" t="s">
        <v>138</v>
      </c>
      <c r="V22" s="1" t="s">
        <v>138</v>
      </c>
      <c r="W22" s="1" t="s">
        <v>138</v>
      </c>
      <c r="X22" s="1" t="s">
        <v>138</v>
      </c>
      <c r="Y22" s="1" t="s">
        <v>138</v>
      </c>
      <c r="Z22" s="1" t="str">
        <f>IF(Tabla1[[#This Row],[Bajada]] &lt; 14, "no", "si")</f>
        <v>si</v>
      </c>
      <c r="AA22" s="1">
        <v>113</v>
      </c>
      <c r="AB22" s="1">
        <v>51.1</v>
      </c>
      <c r="AC22" s="2" t="s">
        <v>968</v>
      </c>
      <c r="AD22" s="2" t="s">
        <v>954</v>
      </c>
      <c r="AE22" s="1">
        <f t="shared" si="1"/>
        <v>8</v>
      </c>
    </row>
    <row r="23" spans="1:31"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c r="O23" s="1">
        <f>DAY(Tabla1[[#This Row],[Fecha de rev]])</f>
        <v>0</v>
      </c>
      <c r="P23" s="1">
        <f>MONTH(Tabla1[[#This Row],[Fecha de rev]])</f>
        <v>1</v>
      </c>
      <c r="Q23" s="1">
        <f>YEAR(Tabla1[[#This Row],[Fecha de rev]])</f>
        <v>1900</v>
      </c>
      <c r="R23" s="1">
        <v>2</v>
      </c>
      <c r="S23" s="1" t="s">
        <v>138</v>
      </c>
      <c r="T23" s="1" t="s">
        <v>138</v>
      </c>
      <c r="U23" s="1" t="s">
        <v>138</v>
      </c>
      <c r="V23" s="1" t="s">
        <v>138</v>
      </c>
      <c r="W23" s="1" t="s">
        <v>138</v>
      </c>
      <c r="X23" s="1" t="s">
        <v>138</v>
      </c>
      <c r="Y23" s="1" t="s">
        <v>138</v>
      </c>
      <c r="Z23" s="1" t="str">
        <f>IF(Tabla1[[#This Row],[Bajada]] &lt; 14, "no", "si")</f>
        <v>no</v>
      </c>
      <c r="AC23" s="2" t="s">
        <v>946</v>
      </c>
      <c r="AD23" s="2" t="s">
        <v>954</v>
      </c>
      <c r="AE23" s="1">
        <f t="shared" si="1"/>
        <v>7</v>
      </c>
    </row>
    <row r="24" spans="1:31"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c r="O24" s="1">
        <f>DAY(Tabla1[[#This Row],[Fecha de rev]])</f>
        <v>0</v>
      </c>
      <c r="P24" s="1">
        <f>MONTH(Tabla1[[#This Row],[Fecha de rev]])</f>
        <v>1</v>
      </c>
      <c r="Q24" s="1">
        <f>YEAR(Tabla1[[#This Row],[Fecha de rev]])</f>
        <v>1900</v>
      </c>
      <c r="R24" s="1">
        <v>2</v>
      </c>
      <c r="S24" s="1" t="s">
        <v>138</v>
      </c>
      <c r="T24" s="1" t="s">
        <v>138</v>
      </c>
      <c r="U24" s="1" t="s">
        <v>138</v>
      </c>
      <c r="V24" s="1" t="s">
        <v>138</v>
      </c>
      <c r="W24" s="1" t="s">
        <v>138</v>
      </c>
      <c r="X24" s="1" t="s">
        <v>138</v>
      </c>
      <c r="Y24" s="1" t="s">
        <v>138</v>
      </c>
      <c r="Z24" s="1" t="str">
        <f>IF(Tabla1[[#This Row],[Bajada]] &lt; 14, "no", "si")</f>
        <v>no</v>
      </c>
      <c r="AC24" s="2" t="s">
        <v>935</v>
      </c>
      <c r="AD24" s="2" t="s">
        <v>957</v>
      </c>
      <c r="AE24" s="1">
        <f t="shared" si="1"/>
        <v>7</v>
      </c>
    </row>
    <row r="25" spans="1:31"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DAY(Tabla1[[#This Row],[Fecha de rev]])</f>
        <v>0</v>
      </c>
      <c r="P25" s="1">
        <f>MONTH(Tabla1[[#This Row],[Fecha de rev]])</f>
        <v>1</v>
      </c>
      <c r="Q25" s="1">
        <f>YEAR(Tabla1[[#This Row],[Fecha de rev]])</f>
        <v>1900</v>
      </c>
      <c r="Z25" s="1" t="str">
        <f>IF(Tabla1[[#This Row],[Bajada]] &lt; 14, "no", "si")</f>
        <v>no</v>
      </c>
    </row>
    <row r="26" spans="1:31"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45958</v>
      </c>
      <c r="O26" s="1">
        <f>DAY(Tabla1[[#This Row],[Fecha de rev]])</f>
        <v>28</v>
      </c>
      <c r="P26" s="1">
        <f>MONTH(Tabla1[[#This Row],[Fecha de rev]])</f>
        <v>10</v>
      </c>
      <c r="Q26" s="1">
        <f>YEAR(Tabla1[[#This Row],[Fecha de rev]])</f>
        <v>2025</v>
      </c>
      <c r="R26" s="1">
        <v>2</v>
      </c>
      <c r="S26" s="1" t="s">
        <v>138</v>
      </c>
      <c r="T26" s="1" t="s">
        <v>138</v>
      </c>
      <c r="U26" s="1" t="s">
        <v>138</v>
      </c>
      <c r="V26" s="1" t="s">
        <v>138</v>
      </c>
      <c r="W26" s="1" t="s">
        <v>138</v>
      </c>
      <c r="X26" s="1" t="s">
        <v>138</v>
      </c>
      <c r="Y26" s="1" t="s">
        <v>138</v>
      </c>
      <c r="Z26" s="1" t="str">
        <f>IF(Tabla1[[#This Row],[Bajada]] &lt; 14, "no", "si")</f>
        <v>si</v>
      </c>
      <c r="AA26" s="1">
        <v>14.7</v>
      </c>
      <c r="AB26" s="1">
        <v>8.69</v>
      </c>
      <c r="AC26" s="2" t="s">
        <v>968</v>
      </c>
      <c r="AD26" s="2" t="s">
        <v>957</v>
      </c>
      <c r="AE26" s="1">
        <f t="shared" si="1"/>
        <v>8</v>
      </c>
    </row>
    <row r="27" spans="1:31"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DAY(Tabla1[[#This Row],[Fecha de rev]])</f>
        <v>0</v>
      </c>
      <c r="P27" s="1">
        <f>MONTH(Tabla1[[#This Row],[Fecha de rev]])</f>
        <v>1</v>
      </c>
      <c r="Q27" s="1">
        <f>YEAR(Tabla1[[#This Row],[Fecha de rev]])</f>
        <v>1900</v>
      </c>
      <c r="Z27" s="1" t="str">
        <f>IF(Tabla1[[#This Row],[Bajada]] &lt; 14, "no", "si")</f>
        <v>no</v>
      </c>
      <c r="AC27" s="1"/>
    </row>
    <row r="28" spans="1:31"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45955</v>
      </c>
      <c r="O28" s="1">
        <f>DAY(Tabla1[[#This Row],[Fecha de rev]])</f>
        <v>25</v>
      </c>
      <c r="P28" s="1">
        <f>MONTH(Tabla1[[#This Row],[Fecha de rev]])</f>
        <v>10</v>
      </c>
      <c r="Q28" s="1">
        <f>YEAR(Tabla1[[#This Row],[Fecha de rev]])</f>
        <v>2025</v>
      </c>
      <c r="R28" s="1">
        <v>2</v>
      </c>
      <c r="S28" s="1" t="s">
        <v>138</v>
      </c>
      <c r="T28" s="1" t="s">
        <v>138</v>
      </c>
      <c r="U28" s="1" t="s">
        <v>138</v>
      </c>
      <c r="V28" s="1" t="s">
        <v>138</v>
      </c>
      <c r="W28" s="1" t="s">
        <v>138</v>
      </c>
      <c r="X28" s="1" t="s">
        <v>138</v>
      </c>
      <c r="Y28" s="1" t="s">
        <v>138</v>
      </c>
      <c r="Z28" s="1" t="str">
        <f>IF(Tabla1[[#This Row],[Bajada]] &lt; 14, "no", "si")</f>
        <v>si</v>
      </c>
      <c r="AA28" s="1">
        <v>14</v>
      </c>
      <c r="AB28" s="1">
        <v>36.200000000000003</v>
      </c>
      <c r="AC28" s="2" t="s">
        <v>951</v>
      </c>
      <c r="AD28" s="2" t="s">
        <v>954</v>
      </c>
      <c r="AE28" s="1">
        <f t="shared" si="1"/>
        <v>8</v>
      </c>
    </row>
    <row r="29" spans="1:31"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c r="O29" s="1">
        <f>DAY(Tabla1[[#This Row],[Fecha de rev]])</f>
        <v>0</v>
      </c>
      <c r="P29" s="1">
        <f>MONTH(Tabla1[[#This Row],[Fecha de rev]])</f>
        <v>1</v>
      </c>
      <c r="Q29" s="1">
        <f>YEAR(Tabla1[[#This Row],[Fecha de rev]])</f>
        <v>1900</v>
      </c>
      <c r="R29" s="1">
        <v>2</v>
      </c>
      <c r="S29" s="1" t="s">
        <v>138</v>
      </c>
      <c r="T29" s="1" t="s">
        <v>138</v>
      </c>
      <c r="U29" s="1" t="s">
        <v>138</v>
      </c>
      <c r="V29" s="1" t="s">
        <v>138</v>
      </c>
      <c r="W29" s="1" t="s">
        <v>138</v>
      </c>
      <c r="X29" s="1" t="s">
        <v>138</v>
      </c>
      <c r="Y29" s="1" t="s">
        <v>138</v>
      </c>
      <c r="Z29" s="1" t="str">
        <f>IF(Tabla1[[#This Row],[Bajada]] &lt; 14, "no", "si")</f>
        <v>no</v>
      </c>
      <c r="AC29" s="2" t="s">
        <v>1420</v>
      </c>
      <c r="AD29" s="2" t="s">
        <v>957</v>
      </c>
      <c r="AE29" s="1">
        <f t="shared" si="1"/>
        <v>7</v>
      </c>
    </row>
    <row r="30" spans="1:31"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c r="O30" s="1">
        <f>DAY(Tabla1[[#This Row],[Fecha de rev]])</f>
        <v>0</v>
      </c>
      <c r="P30" s="1">
        <f>MONTH(Tabla1[[#This Row],[Fecha de rev]])</f>
        <v>1</v>
      </c>
      <c r="Q30" s="1">
        <f>YEAR(Tabla1[[#This Row],[Fecha de rev]])</f>
        <v>1900</v>
      </c>
      <c r="R30" s="1">
        <v>2</v>
      </c>
      <c r="S30" s="1" t="s">
        <v>138</v>
      </c>
      <c r="T30" s="1" t="s">
        <v>138</v>
      </c>
      <c r="U30" s="1" t="s">
        <v>138</v>
      </c>
      <c r="V30" s="1" t="s">
        <v>138</v>
      </c>
      <c r="W30" s="1" t="s">
        <v>138</v>
      </c>
      <c r="X30" s="1" t="s">
        <v>138</v>
      </c>
      <c r="Y30" s="1" t="s">
        <v>138</v>
      </c>
      <c r="Z30" s="1" t="str">
        <f>IF(Tabla1[[#This Row],[Bajada]] &lt; 14, "no", "si")</f>
        <v>no</v>
      </c>
      <c r="AC30" s="2" t="s">
        <v>948</v>
      </c>
      <c r="AD30" s="2" t="s">
        <v>954</v>
      </c>
      <c r="AE30" s="1">
        <f t="shared" si="1"/>
        <v>7</v>
      </c>
    </row>
    <row r="31" spans="1:31"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DAY(Tabla1[[#This Row],[Fecha de rev]])</f>
        <v>0</v>
      </c>
      <c r="P31" s="1">
        <f>MONTH(Tabla1[[#This Row],[Fecha de rev]])</f>
        <v>1</v>
      </c>
      <c r="Q31" s="1">
        <f>YEAR(Tabla1[[#This Row],[Fecha de rev]])</f>
        <v>1900</v>
      </c>
      <c r="Z31" s="1" t="str">
        <f>IF(Tabla1[[#This Row],[Bajada]] &lt; 14, "no", "si")</f>
        <v>no</v>
      </c>
      <c r="AC31" s="1"/>
    </row>
    <row r="32" spans="1:31"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DAY(Tabla1[[#This Row],[Fecha de rev]])</f>
        <v>0</v>
      </c>
      <c r="P32" s="1">
        <f>MONTH(Tabla1[[#This Row],[Fecha de rev]])</f>
        <v>1</v>
      </c>
      <c r="Q32" s="1">
        <f>YEAR(Tabla1[[#This Row],[Fecha de rev]])</f>
        <v>1900</v>
      </c>
      <c r="Z32" s="1" t="str">
        <f>IF(Tabla1[[#This Row],[Bajada]] &lt; 14, "no", "si")</f>
        <v>no</v>
      </c>
      <c r="AC32" s="1"/>
    </row>
    <row r="33" spans="1:31"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DAY(Tabla1[[#This Row],[Fecha de rev]])</f>
        <v>0</v>
      </c>
      <c r="P33" s="1">
        <f>MONTH(Tabla1[[#This Row],[Fecha de rev]])</f>
        <v>1</v>
      </c>
      <c r="Q33" s="1">
        <f>YEAR(Tabla1[[#This Row],[Fecha de rev]])</f>
        <v>1900</v>
      </c>
      <c r="Z33" s="1" t="str">
        <f>IF(Tabla1[[#This Row],[Bajada]] &lt; 14, "no", "si")</f>
        <v>no</v>
      </c>
      <c r="AC33" s="1"/>
    </row>
    <row r="34" spans="1:31"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DAY(Tabla1[[#This Row],[Fecha de rev]])</f>
        <v>0</v>
      </c>
      <c r="P34" s="1">
        <f>MONTH(Tabla1[[#This Row],[Fecha de rev]])</f>
        <v>1</v>
      </c>
      <c r="Q34" s="1">
        <f>YEAR(Tabla1[[#This Row],[Fecha de rev]])</f>
        <v>1900</v>
      </c>
      <c r="Z34" s="1" t="str">
        <f>IF(Tabla1[[#This Row],[Bajada]] &lt; 14, "no", "si")</f>
        <v>no</v>
      </c>
      <c r="AC34" s="1"/>
    </row>
    <row r="35" spans="1:31"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45955</v>
      </c>
      <c r="O35" s="1">
        <f>DAY(Tabla1[[#This Row],[Fecha de rev]])</f>
        <v>25</v>
      </c>
      <c r="P35" s="1">
        <f>MONTH(Tabla1[[#This Row],[Fecha de rev]])</f>
        <v>10</v>
      </c>
      <c r="Q35" s="1">
        <f>YEAR(Tabla1[[#This Row],[Fecha de rev]])</f>
        <v>2025</v>
      </c>
      <c r="R35" s="1">
        <v>2</v>
      </c>
      <c r="S35" s="1" t="s">
        <v>138</v>
      </c>
      <c r="T35" s="1" t="s">
        <v>138</v>
      </c>
      <c r="U35" s="1" t="s">
        <v>138</v>
      </c>
      <c r="V35" s="1" t="s">
        <v>138</v>
      </c>
      <c r="W35" s="1" t="s">
        <v>138</v>
      </c>
      <c r="X35" s="1" t="s">
        <v>138</v>
      </c>
      <c r="Y35" s="1" t="s">
        <v>138</v>
      </c>
      <c r="Z35" s="1" t="str">
        <f>IF(Tabla1[[#This Row],[Bajada]] &lt; 14, "no", "si")</f>
        <v>si</v>
      </c>
      <c r="AA35" s="1">
        <v>91.6</v>
      </c>
      <c r="AB35" s="1">
        <v>52</v>
      </c>
      <c r="AC35" s="2" t="s">
        <v>968</v>
      </c>
      <c r="AD35" s="2" t="s">
        <v>957</v>
      </c>
      <c r="AE35" s="1">
        <f t="shared" si="1"/>
        <v>8</v>
      </c>
    </row>
    <row r="36" spans="1:31"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45958</v>
      </c>
      <c r="O36" s="1">
        <f>DAY(Tabla1[[#This Row],[Fecha de rev]])</f>
        <v>28</v>
      </c>
      <c r="P36" s="1">
        <f>MONTH(Tabla1[[#This Row],[Fecha de rev]])</f>
        <v>10</v>
      </c>
      <c r="Q36" s="1">
        <f>YEAR(Tabla1[[#This Row],[Fecha de rev]])</f>
        <v>2025</v>
      </c>
      <c r="R36" s="1">
        <v>2</v>
      </c>
      <c r="S36" s="1" t="s">
        <v>138</v>
      </c>
      <c r="T36" s="1" t="s">
        <v>138</v>
      </c>
      <c r="U36" s="1" t="s">
        <v>138</v>
      </c>
      <c r="V36" s="1" t="s">
        <v>138</v>
      </c>
      <c r="W36" s="1" t="s">
        <v>138</v>
      </c>
      <c r="X36" s="1" t="s">
        <v>138</v>
      </c>
      <c r="Y36" s="1" t="s">
        <v>138</v>
      </c>
      <c r="Z36" s="1" t="str">
        <f>IF(Tabla1[[#This Row],[Bajada]] &lt; 14, "no", "si")</f>
        <v>si</v>
      </c>
      <c r="AA36" s="1">
        <v>74.7</v>
      </c>
      <c r="AB36" s="1">
        <v>43.4</v>
      </c>
      <c r="AC36" s="2" t="s">
        <v>968</v>
      </c>
      <c r="AD36" s="2" t="s">
        <v>954</v>
      </c>
      <c r="AE36" s="1">
        <f t="shared" si="1"/>
        <v>8</v>
      </c>
    </row>
    <row r="37" spans="1:31"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c r="O37" s="1">
        <f>DAY(Tabla1[[#This Row],[Fecha de rev]])</f>
        <v>0</v>
      </c>
      <c r="P37" s="1">
        <f>MONTH(Tabla1[[#This Row],[Fecha de rev]])</f>
        <v>1</v>
      </c>
      <c r="Q37" s="1">
        <f>YEAR(Tabla1[[#This Row],[Fecha de rev]])</f>
        <v>1900</v>
      </c>
      <c r="R37" s="1">
        <v>2</v>
      </c>
      <c r="S37" s="1" t="s">
        <v>138</v>
      </c>
      <c r="T37" s="1" t="s">
        <v>138</v>
      </c>
      <c r="U37" s="1" t="s">
        <v>138</v>
      </c>
      <c r="V37" s="1" t="s">
        <v>138</v>
      </c>
      <c r="W37" s="1" t="s">
        <v>138</v>
      </c>
      <c r="X37" s="1" t="s">
        <v>138</v>
      </c>
      <c r="Y37" s="1" t="s">
        <v>138</v>
      </c>
      <c r="Z37" s="1" t="str">
        <f>IF(Tabla1[[#This Row],[Bajada]] &lt; 14, "no", "si")</f>
        <v>no</v>
      </c>
      <c r="AC37" s="2" t="s">
        <v>968</v>
      </c>
      <c r="AD37" s="2" t="s">
        <v>954</v>
      </c>
      <c r="AE37" s="1">
        <f t="shared" si="1"/>
        <v>7</v>
      </c>
    </row>
    <row r="38" spans="1:31"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c r="O38" s="1">
        <f>DAY(Tabla1[[#This Row],[Fecha de rev]])</f>
        <v>0</v>
      </c>
      <c r="P38" s="1">
        <f>MONTH(Tabla1[[#This Row],[Fecha de rev]])</f>
        <v>1</v>
      </c>
      <c r="Q38" s="1">
        <f>YEAR(Tabla1[[#This Row],[Fecha de rev]])</f>
        <v>1900</v>
      </c>
      <c r="R38" s="1">
        <v>2</v>
      </c>
      <c r="S38" s="1" t="s">
        <v>138</v>
      </c>
      <c r="T38" s="1" t="s">
        <v>138</v>
      </c>
      <c r="U38" s="1" t="s">
        <v>138</v>
      </c>
      <c r="V38" s="1" t="s">
        <v>138</v>
      </c>
      <c r="W38" s="1" t="s">
        <v>138</v>
      </c>
      <c r="X38" s="1" t="s">
        <v>138</v>
      </c>
      <c r="Y38" s="1" t="s">
        <v>138</v>
      </c>
      <c r="Z38" s="1" t="str">
        <f>IF(Tabla1[[#This Row],[Bajada]] &lt; 14, "no", "si")</f>
        <v>no</v>
      </c>
      <c r="AC38" s="2" t="s">
        <v>968</v>
      </c>
      <c r="AD38" s="2" t="s">
        <v>957</v>
      </c>
      <c r="AE38" s="1">
        <f t="shared" si="1"/>
        <v>7</v>
      </c>
    </row>
    <row r="39" spans="1:31"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c r="O39" s="1">
        <f>DAY(Tabla1[[#This Row],[Fecha de rev]])</f>
        <v>0</v>
      </c>
      <c r="P39" s="1">
        <f>MONTH(Tabla1[[#This Row],[Fecha de rev]])</f>
        <v>1</v>
      </c>
      <c r="Q39" s="1">
        <f>YEAR(Tabla1[[#This Row],[Fecha de rev]])</f>
        <v>1900</v>
      </c>
      <c r="R39" s="1">
        <v>2</v>
      </c>
      <c r="S39" s="1" t="s">
        <v>138</v>
      </c>
      <c r="T39" s="1" t="s">
        <v>138</v>
      </c>
      <c r="U39" s="1" t="s">
        <v>138</v>
      </c>
      <c r="V39" s="1" t="s">
        <v>138</v>
      </c>
      <c r="W39" s="1" t="s">
        <v>138</v>
      </c>
      <c r="X39" s="1" t="s">
        <v>138</v>
      </c>
      <c r="Y39" s="1" t="s">
        <v>138</v>
      </c>
      <c r="Z39" s="1" t="str">
        <f>IF(Tabla1[[#This Row],[Bajada]] &lt; 14, "no", "si")</f>
        <v>no</v>
      </c>
      <c r="AC39" s="2" t="s">
        <v>968</v>
      </c>
      <c r="AD39" s="2" t="s">
        <v>957</v>
      </c>
      <c r="AE39" s="1">
        <f t="shared" si="1"/>
        <v>7</v>
      </c>
    </row>
    <row r="40" spans="1:31"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45957</v>
      </c>
      <c r="O40" s="1">
        <f>DAY(Tabla1[[#This Row],[Fecha de rev]])</f>
        <v>27</v>
      </c>
      <c r="P40" s="1">
        <f>MONTH(Tabla1[[#This Row],[Fecha de rev]])</f>
        <v>10</v>
      </c>
      <c r="Q40" s="1">
        <f>YEAR(Tabla1[[#This Row],[Fecha de rev]])</f>
        <v>2025</v>
      </c>
      <c r="R40" s="1">
        <v>2</v>
      </c>
      <c r="S40" s="1" t="s">
        <v>138</v>
      </c>
      <c r="T40" s="1" t="s">
        <v>138</v>
      </c>
      <c r="U40" s="1" t="s">
        <v>138</v>
      </c>
      <c r="V40" s="1" t="s">
        <v>138</v>
      </c>
      <c r="W40" s="1" t="s">
        <v>138</v>
      </c>
      <c r="X40" s="1" t="s">
        <v>138</v>
      </c>
      <c r="Y40" s="1" t="s">
        <v>138</v>
      </c>
      <c r="Z40" s="1" t="str">
        <f>IF(Tabla1[[#This Row],[Bajada]] &lt; 14, "no", "si")</f>
        <v>si</v>
      </c>
      <c r="AA40" s="1">
        <v>98.2</v>
      </c>
      <c r="AB40" s="1">
        <v>78.599999999999994</v>
      </c>
      <c r="AC40" s="2" t="s">
        <v>968</v>
      </c>
      <c r="AD40" s="2" t="s">
        <v>954</v>
      </c>
      <c r="AE40" s="1">
        <f t="shared" si="1"/>
        <v>8</v>
      </c>
    </row>
    <row r="41" spans="1:31"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c r="O41" s="1">
        <f>DAY(Tabla1[[#This Row],[Fecha de rev]])</f>
        <v>0</v>
      </c>
      <c r="P41" s="1">
        <f>MONTH(Tabla1[[#This Row],[Fecha de rev]])</f>
        <v>1</v>
      </c>
      <c r="Q41" s="1">
        <f>YEAR(Tabla1[[#This Row],[Fecha de rev]])</f>
        <v>1900</v>
      </c>
      <c r="R41" s="1">
        <v>2</v>
      </c>
      <c r="S41" s="1" t="s">
        <v>138</v>
      </c>
      <c r="T41" s="1" t="s">
        <v>138</v>
      </c>
      <c r="U41" s="1" t="s">
        <v>138</v>
      </c>
      <c r="V41" s="1" t="s">
        <v>138</v>
      </c>
      <c r="W41" s="1" t="s">
        <v>138</v>
      </c>
      <c r="X41" s="1" t="s">
        <v>138</v>
      </c>
      <c r="Y41" s="1" t="s">
        <v>138</v>
      </c>
      <c r="Z41" s="1" t="str">
        <f>IF(Tabla1[[#This Row],[Bajada]] &lt; 14, "no", "si")</f>
        <v>no</v>
      </c>
      <c r="AC41" s="2" t="s">
        <v>968</v>
      </c>
      <c r="AD41" s="2" t="s">
        <v>954</v>
      </c>
      <c r="AE41" s="1">
        <f t="shared" si="1"/>
        <v>7</v>
      </c>
    </row>
    <row r="42" spans="1:31"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DAY(Tabla1[[#This Row],[Fecha de rev]])</f>
        <v>0</v>
      </c>
      <c r="P42" s="1">
        <f>MONTH(Tabla1[[#This Row],[Fecha de rev]])</f>
        <v>1</v>
      </c>
      <c r="Q42" s="1">
        <f>YEAR(Tabla1[[#This Row],[Fecha de rev]])</f>
        <v>1900</v>
      </c>
      <c r="Z42" s="1" t="str">
        <f>IF(Tabla1[[#This Row],[Bajada]] &lt; 14, "no", "si")</f>
        <v>no</v>
      </c>
      <c r="AC42" s="1"/>
    </row>
    <row r="43" spans="1:31"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c r="O43" s="1">
        <f>DAY(Tabla1[[#This Row],[Fecha de rev]])</f>
        <v>0</v>
      </c>
      <c r="P43" s="1">
        <f>MONTH(Tabla1[[#This Row],[Fecha de rev]])</f>
        <v>1</v>
      </c>
      <c r="Q43" s="1">
        <f>YEAR(Tabla1[[#This Row],[Fecha de rev]])</f>
        <v>1900</v>
      </c>
      <c r="R43" s="1">
        <v>2</v>
      </c>
      <c r="S43" s="1" t="s">
        <v>138</v>
      </c>
      <c r="T43" s="1" t="s">
        <v>138</v>
      </c>
      <c r="U43" s="1" t="s">
        <v>138</v>
      </c>
      <c r="V43" s="1" t="s">
        <v>138</v>
      </c>
      <c r="W43" s="1" t="s">
        <v>138</v>
      </c>
      <c r="X43" s="1" t="s">
        <v>138</v>
      </c>
      <c r="Y43" s="1" t="s">
        <v>138</v>
      </c>
      <c r="Z43" s="1" t="str">
        <f>IF(Tabla1[[#This Row],[Bajada]] &lt; 14, "no", "si")</f>
        <v>no</v>
      </c>
      <c r="AC43" s="2" t="s">
        <v>968</v>
      </c>
      <c r="AD43" s="2" t="s">
        <v>957</v>
      </c>
      <c r="AE43" s="1">
        <f t="shared" si="1"/>
        <v>7</v>
      </c>
    </row>
    <row r="44" spans="1:31"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c r="O44" s="1">
        <f>DAY(Tabla1[[#This Row],[Fecha de rev]])</f>
        <v>0</v>
      </c>
      <c r="P44" s="1">
        <f>MONTH(Tabla1[[#This Row],[Fecha de rev]])</f>
        <v>1</v>
      </c>
      <c r="Q44" s="1">
        <f>YEAR(Tabla1[[#This Row],[Fecha de rev]])</f>
        <v>1900</v>
      </c>
      <c r="R44" s="1">
        <v>2</v>
      </c>
      <c r="Z44" s="1" t="str">
        <f>IF(Tabla1[[#This Row],[Bajada]] &lt; 14, "no", "si")</f>
        <v>no</v>
      </c>
      <c r="AC44" s="2" t="s">
        <v>968</v>
      </c>
      <c r="AD44" s="2" t="s">
        <v>954</v>
      </c>
      <c r="AE44" s="1">
        <f t="shared" si="1"/>
        <v>0</v>
      </c>
    </row>
    <row r="45" spans="1:31"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DAY(Tabla1[[#This Row],[Fecha de rev]])</f>
        <v>0</v>
      </c>
      <c r="P45" s="1">
        <f>MONTH(Tabla1[[#This Row],[Fecha de rev]])</f>
        <v>1</v>
      </c>
      <c r="Q45" s="1">
        <f>YEAR(Tabla1[[#This Row],[Fecha de rev]])</f>
        <v>1900</v>
      </c>
      <c r="Z45" s="1" t="str">
        <f>IF(Tabla1[[#This Row],[Bajada]] &lt; 14, "no", "si")</f>
        <v>no</v>
      </c>
      <c r="AC45" s="1"/>
    </row>
    <row r="46" spans="1:31"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c r="O46" s="1">
        <f>DAY(Tabla1[[#This Row],[Fecha de rev]])</f>
        <v>0</v>
      </c>
      <c r="P46" s="1">
        <f>MONTH(Tabla1[[#This Row],[Fecha de rev]])</f>
        <v>1</v>
      </c>
      <c r="Q46" s="1">
        <f>YEAR(Tabla1[[#This Row],[Fecha de rev]])</f>
        <v>1900</v>
      </c>
      <c r="R46" s="1">
        <v>2</v>
      </c>
      <c r="S46" s="1" t="s">
        <v>138</v>
      </c>
      <c r="T46" s="1" t="s">
        <v>138</v>
      </c>
      <c r="U46" s="1" t="s">
        <v>138</v>
      </c>
      <c r="V46" s="1" t="s">
        <v>138</v>
      </c>
      <c r="W46" s="1" t="s">
        <v>138</v>
      </c>
      <c r="X46" s="1" t="s">
        <v>138</v>
      </c>
      <c r="Y46" s="1" t="s">
        <v>138</v>
      </c>
      <c r="Z46" s="1" t="str">
        <f>IF(Tabla1[[#This Row],[Bajada]] &lt; 14, "no", "si")</f>
        <v>no</v>
      </c>
      <c r="AC46" s="2" t="s">
        <v>968</v>
      </c>
      <c r="AD46" s="2" t="s">
        <v>954</v>
      </c>
      <c r="AE46" s="1">
        <f t="shared" si="1"/>
        <v>7</v>
      </c>
    </row>
    <row r="47" spans="1:31"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45958</v>
      </c>
      <c r="O47" s="1">
        <f>DAY(Tabla1[[#This Row],[Fecha de rev]])</f>
        <v>28</v>
      </c>
      <c r="P47" s="1">
        <f>MONTH(Tabla1[[#This Row],[Fecha de rev]])</f>
        <v>10</v>
      </c>
      <c r="Q47" s="1">
        <f>YEAR(Tabla1[[#This Row],[Fecha de rev]])</f>
        <v>2025</v>
      </c>
      <c r="R47" s="1">
        <v>2</v>
      </c>
      <c r="S47" s="1" t="s">
        <v>138</v>
      </c>
      <c r="T47" s="1" t="s">
        <v>138</v>
      </c>
      <c r="U47" s="1" t="s">
        <v>138</v>
      </c>
      <c r="V47" s="1" t="s">
        <v>138</v>
      </c>
      <c r="W47" s="1" t="s">
        <v>138</v>
      </c>
      <c r="X47" s="1" t="s">
        <v>138</v>
      </c>
      <c r="Y47" s="1" t="s">
        <v>138</v>
      </c>
      <c r="Z47" s="1" t="str">
        <f>IF(Tabla1[[#This Row],[Bajada]] &lt; 14, "no", "si")</f>
        <v>si</v>
      </c>
      <c r="AA47" s="1">
        <v>34.5</v>
      </c>
      <c r="AB47" s="1">
        <v>22.2</v>
      </c>
      <c r="AC47" s="2" t="s">
        <v>968</v>
      </c>
      <c r="AD47" s="2" t="s">
        <v>954</v>
      </c>
      <c r="AE47" s="1">
        <f t="shared" si="1"/>
        <v>8</v>
      </c>
    </row>
    <row r="48" spans="1:31"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DAY(Tabla1[[#This Row],[Fecha de rev]])</f>
        <v>0</v>
      </c>
      <c r="P48" s="1">
        <f>MONTH(Tabla1[[#This Row],[Fecha de rev]])</f>
        <v>1</v>
      </c>
      <c r="Q48" s="1">
        <f>YEAR(Tabla1[[#This Row],[Fecha de rev]])</f>
        <v>1900</v>
      </c>
      <c r="Z48" s="1" t="str">
        <f>IF(Tabla1[[#This Row],[Bajada]] &lt; 14, "no", "si")</f>
        <v>no</v>
      </c>
      <c r="AC48" s="1"/>
    </row>
    <row r="49" spans="1:31"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DAY(Tabla1[[#This Row],[Fecha de rev]])</f>
        <v>0</v>
      </c>
      <c r="P49" s="1">
        <f>MONTH(Tabla1[[#This Row],[Fecha de rev]])</f>
        <v>1</v>
      </c>
      <c r="Q49" s="1">
        <f>YEAR(Tabla1[[#This Row],[Fecha de rev]])</f>
        <v>1900</v>
      </c>
      <c r="Z49" s="1" t="str">
        <f>IF(Tabla1[[#This Row],[Bajada]] &lt; 14, "no", "si")</f>
        <v>no</v>
      </c>
      <c r="AC49" s="1"/>
    </row>
    <row r="50" spans="1:31"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DAY(Tabla1[[#This Row],[Fecha de rev]])</f>
        <v>0</v>
      </c>
      <c r="P50" s="1">
        <f>MONTH(Tabla1[[#This Row],[Fecha de rev]])</f>
        <v>1</v>
      </c>
      <c r="Q50" s="1">
        <f>YEAR(Tabla1[[#This Row],[Fecha de rev]])</f>
        <v>1900</v>
      </c>
      <c r="Z50" s="1" t="str">
        <f>IF(Tabla1[[#This Row],[Bajada]] &lt; 14, "no", "si")</f>
        <v>no</v>
      </c>
      <c r="AC50" s="1"/>
    </row>
    <row r="51" spans="1:31"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DAY(Tabla1[[#This Row],[Fecha de rev]])</f>
        <v>0</v>
      </c>
      <c r="P51" s="1">
        <f>MONTH(Tabla1[[#This Row],[Fecha de rev]])</f>
        <v>1</v>
      </c>
      <c r="Q51" s="1">
        <f>YEAR(Tabla1[[#This Row],[Fecha de rev]])</f>
        <v>1900</v>
      </c>
      <c r="Z51" s="1" t="str">
        <f>IF(Tabla1[[#This Row],[Bajada]] &lt; 14, "no", "si")</f>
        <v>no</v>
      </c>
      <c r="AC51" s="1"/>
    </row>
    <row r="52" spans="1:31"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DAY(Tabla1[[#This Row],[Fecha de rev]])</f>
        <v>0</v>
      </c>
      <c r="P52" s="1">
        <f>MONTH(Tabla1[[#This Row],[Fecha de rev]])</f>
        <v>1</v>
      </c>
      <c r="Q52" s="1">
        <f>YEAR(Tabla1[[#This Row],[Fecha de rev]])</f>
        <v>1900</v>
      </c>
      <c r="Z52" s="1" t="str">
        <f>IF(Tabla1[[#This Row],[Bajada]] &lt; 14, "no", "si")</f>
        <v>no</v>
      </c>
      <c r="AC52" s="1"/>
    </row>
    <row r="53" spans="1:31"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DAY(Tabla1[[#This Row],[Fecha de rev]])</f>
        <v>0</v>
      </c>
      <c r="P53" s="1">
        <f>MONTH(Tabla1[[#This Row],[Fecha de rev]])</f>
        <v>1</v>
      </c>
      <c r="Q53" s="1">
        <f>YEAR(Tabla1[[#This Row],[Fecha de rev]])</f>
        <v>1900</v>
      </c>
      <c r="Z53" s="1" t="str">
        <f>IF(Tabla1[[#This Row],[Bajada]] &lt; 14, "no", "si")</f>
        <v>no</v>
      </c>
      <c r="AC53" s="1"/>
    </row>
    <row r="54" spans="1:31"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45957</v>
      </c>
      <c r="O54" s="1">
        <f>DAY(Tabla1[[#This Row],[Fecha de rev]])</f>
        <v>27</v>
      </c>
      <c r="P54" s="1">
        <f>MONTH(Tabla1[[#This Row],[Fecha de rev]])</f>
        <v>10</v>
      </c>
      <c r="Q54" s="1">
        <f>YEAR(Tabla1[[#This Row],[Fecha de rev]])</f>
        <v>2025</v>
      </c>
      <c r="R54" s="1">
        <v>2</v>
      </c>
      <c r="S54" s="1" t="s">
        <v>138</v>
      </c>
      <c r="T54" s="1" t="s">
        <v>138</v>
      </c>
      <c r="U54" s="1" t="s">
        <v>138</v>
      </c>
      <c r="V54" s="1" t="s">
        <v>138</v>
      </c>
      <c r="W54" s="1" t="s">
        <v>138</v>
      </c>
      <c r="X54" s="1" t="s">
        <v>138</v>
      </c>
      <c r="Y54" s="1" t="s">
        <v>138</v>
      </c>
      <c r="Z54" s="1" t="str">
        <f>IF(Tabla1[[#This Row],[Bajada]] &lt; 14, "no", "si")</f>
        <v>si</v>
      </c>
      <c r="AA54" s="1">
        <v>83.7</v>
      </c>
      <c r="AB54" s="1">
        <v>31.2</v>
      </c>
      <c r="AC54" s="2" t="s">
        <v>968</v>
      </c>
      <c r="AD54" s="2" t="s">
        <v>954</v>
      </c>
      <c r="AE54" s="1">
        <f t="shared" si="1"/>
        <v>8</v>
      </c>
    </row>
    <row r="55" spans="1:31"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c r="O55" s="1">
        <f>DAY(Tabla1[[#This Row],[Fecha de rev]])</f>
        <v>0</v>
      </c>
      <c r="P55" s="1">
        <f>MONTH(Tabla1[[#This Row],[Fecha de rev]])</f>
        <v>1</v>
      </c>
      <c r="Q55" s="1">
        <f>YEAR(Tabla1[[#This Row],[Fecha de rev]])</f>
        <v>1900</v>
      </c>
      <c r="R55" s="1">
        <v>2</v>
      </c>
      <c r="S55" s="1" t="s">
        <v>138</v>
      </c>
      <c r="T55" s="1" t="s">
        <v>138</v>
      </c>
      <c r="U55" s="1" t="s">
        <v>138</v>
      </c>
      <c r="V55" s="1" t="s">
        <v>138</v>
      </c>
      <c r="W55" s="1" t="s">
        <v>138</v>
      </c>
      <c r="X55" s="1" t="s">
        <v>138</v>
      </c>
      <c r="Y55" s="1" t="s">
        <v>138</v>
      </c>
      <c r="Z55" s="1" t="str">
        <f>IF(Tabla1[[#This Row],[Bajada]] &lt; 14, "no", "si")</f>
        <v>no</v>
      </c>
      <c r="AC55" s="2" t="s">
        <v>968</v>
      </c>
      <c r="AD55" s="2" t="s">
        <v>954</v>
      </c>
      <c r="AE55" s="1">
        <f t="shared" si="1"/>
        <v>7</v>
      </c>
    </row>
    <row r="56" spans="1:31"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DAY(Tabla1[[#This Row],[Fecha de rev]])</f>
        <v>0</v>
      </c>
      <c r="P56" s="1">
        <f>MONTH(Tabla1[[#This Row],[Fecha de rev]])</f>
        <v>1</v>
      </c>
      <c r="Q56" s="1">
        <f>YEAR(Tabla1[[#This Row],[Fecha de rev]])</f>
        <v>1900</v>
      </c>
      <c r="Z56" s="1" t="str">
        <f>IF(Tabla1[[#This Row],[Bajada]] &lt; 14, "no", "si")</f>
        <v>no</v>
      </c>
      <c r="AC56" s="1"/>
    </row>
    <row r="57" spans="1:31"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45957</v>
      </c>
      <c r="O57" s="1">
        <f>DAY(Tabla1[[#This Row],[Fecha de rev]])</f>
        <v>27</v>
      </c>
      <c r="P57" s="1">
        <f>MONTH(Tabla1[[#This Row],[Fecha de rev]])</f>
        <v>10</v>
      </c>
      <c r="Q57" s="1">
        <f>YEAR(Tabla1[[#This Row],[Fecha de rev]])</f>
        <v>2025</v>
      </c>
      <c r="R57" s="1">
        <v>2</v>
      </c>
      <c r="S57" s="1" t="s">
        <v>138</v>
      </c>
      <c r="T57" s="1" t="s">
        <v>138</v>
      </c>
      <c r="U57" s="1" t="s">
        <v>138</v>
      </c>
      <c r="V57" s="1" t="s">
        <v>138</v>
      </c>
      <c r="W57" s="1" t="s">
        <v>138</v>
      </c>
      <c r="X57" s="1" t="s">
        <v>138</v>
      </c>
      <c r="Y57" s="1" t="s">
        <v>138</v>
      </c>
      <c r="Z57" s="1" t="str">
        <f>IF(Tabla1[[#This Row],[Bajada]] &lt; 14, "no", "si")</f>
        <v>si</v>
      </c>
      <c r="AA57" s="1">
        <v>83.2</v>
      </c>
      <c r="AB57" s="1">
        <v>22.1</v>
      </c>
      <c r="AC57" s="2" t="s">
        <v>968</v>
      </c>
      <c r="AD57" s="2" t="s">
        <v>954</v>
      </c>
      <c r="AE57" s="1">
        <f t="shared" si="1"/>
        <v>8</v>
      </c>
    </row>
    <row r="58" spans="1:31"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DAY(Tabla1[[#This Row],[Fecha de rev]])</f>
        <v>0</v>
      </c>
      <c r="P58" s="1">
        <f>MONTH(Tabla1[[#This Row],[Fecha de rev]])</f>
        <v>1</v>
      </c>
      <c r="Q58" s="1">
        <f>YEAR(Tabla1[[#This Row],[Fecha de rev]])</f>
        <v>1900</v>
      </c>
      <c r="Z58" s="1" t="str">
        <f>IF(Tabla1[[#This Row],[Bajada]] &lt; 14, "no", "si")</f>
        <v>no</v>
      </c>
      <c r="AC58" s="1"/>
    </row>
    <row r="59" spans="1:31"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DAY(Tabla1[[#This Row],[Fecha de rev]])</f>
        <v>0</v>
      </c>
      <c r="P59" s="1">
        <f>MONTH(Tabla1[[#This Row],[Fecha de rev]])</f>
        <v>1</v>
      </c>
      <c r="Q59" s="1">
        <f>YEAR(Tabla1[[#This Row],[Fecha de rev]])</f>
        <v>1900</v>
      </c>
      <c r="Z59" s="1" t="str">
        <f>IF(Tabla1[[#This Row],[Bajada]] &lt; 14, "no", "si")</f>
        <v>no</v>
      </c>
      <c r="AC59" s="1"/>
    </row>
    <row r="60" spans="1:31"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DAY(Tabla1[[#This Row],[Fecha de rev]])</f>
        <v>0</v>
      </c>
      <c r="P60" s="1">
        <f>MONTH(Tabla1[[#This Row],[Fecha de rev]])</f>
        <v>1</v>
      </c>
      <c r="Q60" s="1">
        <f>YEAR(Tabla1[[#This Row],[Fecha de rev]])</f>
        <v>1900</v>
      </c>
      <c r="Z60" s="1" t="str">
        <f>IF(Tabla1[[#This Row],[Bajada]] &lt; 14, "no", "si")</f>
        <v>no</v>
      </c>
      <c r="AC60" s="1"/>
    </row>
    <row r="61" spans="1:31"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45954</v>
      </c>
      <c r="O61" s="1">
        <f>DAY(Tabla1[[#This Row],[Fecha de rev]])</f>
        <v>24</v>
      </c>
      <c r="P61" s="1">
        <f>MONTH(Tabla1[[#This Row],[Fecha de rev]])</f>
        <v>10</v>
      </c>
      <c r="Q61" s="1">
        <f>YEAR(Tabla1[[#This Row],[Fecha de rev]])</f>
        <v>2025</v>
      </c>
      <c r="R61" s="1">
        <v>2</v>
      </c>
      <c r="S61" s="1" t="s">
        <v>138</v>
      </c>
      <c r="T61" s="1" t="s">
        <v>138</v>
      </c>
      <c r="U61" s="1" t="s">
        <v>138</v>
      </c>
      <c r="V61" s="1" t="s">
        <v>138</v>
      </c>
      <c r="W61" s="1" t="s">
        <v>138</v>
      </c>
      <c r="X61" s="1" t="s">
        <v>138</v>
      </c>
      <c r="Y61" s="1" t="s">
        <v>138</v>
      </c>
      <c r="Z61" s="1" t="str">
        <f>IF(Tabla1[[#This Row],[Bajada]] &lt; 14, "no", "si")</f>
        <v>no</v>
      </c>
      <c r="AA61" s="1">
        <v>13</v>
      </c>
      <c r="AB61" s="1">
        <v>11.3</v>
      </c>
      <c r="AC61" s="2" t="s">
        <v>970</v>
      </c>
      <c r="AD61" s="2" t="s">
        <v>954</v>
      </c>
      <c r="AE61" s="1">
        <f t="shared" si="1"/>
        <v>7</v>
      </c>
    </row>
    <row r="62" spans="1:31"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45955</v>
      </c>
      <c r="O62" s="1">
        <f>DAY(Tabla1[[#This Row],[Fecha de rev]])</f>
        <v>25</v>
      </c>
      <c r="P62" s="1">
        <f>MONTH(Tabla1[[#This Row],[Fecha de rev]])</f>
        <v>10</v>
      </c>
      <c r="Q62" s="1">
        <f>YEAR(Tabla1[[#This Row],[Fecha de rev]])</f>
        <v>2025</v>
      </c>
      <c r="R62" s="1">
        <v>2</v>
      </c>
      <c r="S62" s="1" t="s">
        <v>138</v>
      </c>
      <c r="T62" s="1" t="s">
        <v>138</v>
      </c>
      <c r="U62" s="1" t="s">
        <v>138</v>
      </c>
      <c r="V62" s="1" t="s">
        <v>138</v>
      </c>
      <c r="W62" s="1" t="s">
        <v>138</v>
      </c>
      <c r="X62" s="1" t="s">
        <v>138</v>
      </c>
      <c r="Y62" s="1" t="s">
        <v>138</v>
      </c>
      <c r="Z62" s="1" t="str">
        <f>IF(Tabla1[[#This Row],[Bajada]] &lt; 14, "no", "si")</f>
        <v>no</v>
      </c>
      <c r="AA62" s="1">
        <v>1.47</v>
      </c>
      <c r="AB62" s="1">
        <v>1.63</v>
      </c>
      <c r="AC62" s="2" t="s">
        <v>968</v>
      </c>
      <c r="AD62" s="2" t="s">
        <v>954</v>
      </c>
      <c r="AE62" s="1">
        <f t="shared" si="1"/>
        <v>7</v>
      </c>
    </row>
    <row r="63" spans="1:31"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DAY(Tabla1[[#This Row],[Fecha de rev]])</f>
        <v>0</v>
      </c>
      <c r="P63" s="1">
        <f>MONTH(Tabla1[[#This Row],[Fecha de rev]])</f>
        <v>1</v>
      </c>
      <c r="Q63" s="1">
        <f>YEAR(Tabla1[[#This Row],[Fecha de rev]])</f>
        <v>1900</v>
      </c>
      <c r="Z63" s="1" t="str">
        <f>IF(Tabla1[[#This Row],[Bajada]] &lt; 14, "no", "si")</f>
        <v>no</v>
      </c>
      <c r="AC63" s="1"/>
    </row>
    <row r="64" spans="1:31"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c r="O64" s="1">
        <f>DAY(Tabla1[[#This Row],[Fecha de rev]])</f>
        <v>0</v>
      </c>
      <c r="P64" s="1">
        <f>MONTH(Tabla1[[#This Row],[Fecha de rev]])</f>
        <v>1</v>
      </c>
      <c r="Q64" s="1">
        <f>YEAR(Tabla1[[#This Row],[Fecha de rev]])</f>
        <v>1900</v>
      </c>
      <c r="R64" s="1">
        <v>2</v>
      </c>
      <c r="S64" s="1" t="s">
        <v>138</v>
      </c>
      <c r="T64" s="1" t="s">
        <v>138</v>
      </c>
      <c r="U64" s="1" t="s">
        <v>138</v>
      </c>
      <c r="V64" s="1" t="s">
        <v>138</v>
      </c>
      <c r="W64" s="1" t="s">
        <v>138</v>
      </c>
      <c r="X64" s="1" t="s">
        <v>138</v>
      </c>
      <c r="Y64" s="1" t="s">
        <v>138</v>
      </c>
      <c r="Z64" s="1" t="str">
        <f>IF(Tabla1[[#This Row],[Bajada]] &lt; 14, "no", "si")</f>
        <v>no</v>
      </c>
      <c r="AC64" s="2" t="s">
        <v>968</v>
      </c>
      <c r="AD64" s="2" t="s">
        <v>954</v>
      </c>
      <c r="AE64" s="1">
        <f t="shared" si="1"/>
        <v>7</v>
      </c>
    </row>
    <row r="65" spans="1:31"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c r="O65" s="1">
        <f>DAY(Tabla1[[#This Row],[Fecha de rev]])</f>
        <v>0</v>
      </c>
      <c r="P65" s="1">
        <f>MONTH(Tabla1[[#This Row],[Fecha de rev]])</f>
        <v>1</v>
      </c>
      <c r="Q65" s="1">
        <f>YEAR(Tabla1[[#This Row],[Fecha de rev]])</f>
        <v>1900</v>
      </c>
      <c r="R65" s="1">
        <v>2</v>
      </c>
      <c r="S65" s="1" t="s">
        <v>138</v>
      </c>
      <c r="T65" s="1" t="s">
        <v>138</v>
      </c>
      <c r="U65" s="1" t="s">
        <v>138</v>
      </c>
      <c r="V65" s="1" t="s">
        <v>138</v>
      </c>
      <c r="W65" s="1" t="s">
        <v>138</v>
      </c>
      <c r="X65" s="1" t="s">
        <v>138</v>
      </c>
      <c r="Y65" s="1" t="s">
        <v>138</v>
      </c>
      <c r="Z65" s="1" t="str">
        <f>IF(Tabla1[[#This Row],[Bajada]] &lt; 14, "no", "si")</f>
        <v>no</v>
      </c>
      <c r="AC65" s="2" t="s">
        <v>968</v>
      </c>
      <c r="AD65" s="2" t="s">
        <v>954</v>
      </c>
      <c r="AE65" s="1">
        <f t="shared" si="1"/>
        <v>7</v>
      </c>
    </row>
    <row r="66" spans="1:31"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45957</v>
      </c>
      <c r="O66" s="1">
        <f>DAY(Tabla1[[#This Row],[Fecha de rev]])</f>
        <v>27</v>
      </c>
      <c r="P66" s="1">
        <f>MONTH(Tabla1[[#This Row],[Fecha de rev]])</f>
        <v>10</v>
      </c>
      <c r="Q66" s="1">
        <f>YEAR(Tabla1[[#This Row],[Fecha de rev]])</f>
        <v>2025</v>
      </c>
      <c r="R66" s="1">
        <v>2</v>
      </c>
      <c r="S66" s="1" t="s">
        <v>138</v>
      </c>
      <c r="T66" s="1" t="s">
        <v>138</v>
      </c>
      <c r="U66" s="1" t="s">
        <v>138</v>
      </c>
      <c r="V66" s="1" t="s">
        <v>138</v>
      </c>
      <c r="W66" s="1" t="s">
        <v>138</v>
      </c>
      <c r="X66" s="1" t="s">
        <v>138</v>
      </c>
      <c r="Y66" s="1" t="s">
        <v>138</v>
      </c>
      <c r="Z66" s="1" t="str">
        <f>IF(Tabla1[[#This Row],[Bajada]] &lt; 14, "no", "si")</f>
        <v>si</v>
      </c>
      <c r="AA66" s="1">
        <v>93.5</v>
      </c>
      <c r="AB66" s="1">
        <v>52.4</v>
      </c>
      <c r="AC66" s="2" t="s">
        <v>968</v>
      </c>
      <c r="AD66" s="2" t="s">
        <v>954</v>
      </c>
      <c r="AE66" s="1">
        <f t="shared" si="1"/>
        <v>8</v>
      </c>
    </row>
    <row r="67" spans="1:31"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c r="O67" s="1">
        <f>DAY(Tabla1[[#This Row],[Fecha de rev]])</f>
        <v>0</v>
      </c>
      <c r="P67" s="1">
        <f>MONTH(Tabla1[[#This Row],[Fecha de rev]])</f>
        <v>1</v>
      </c>
      <c r="Q67" s="1">
        <f>YEAR(Tabla1[[#This Row],[Fecha de rev]])</f>
        <v>1900</v>
      </c>
      <c r="R67" s="1">
        <v>2</v>
      </c>
      <c r="Z67" s="1" t="str">
        <f>IF(Tabla1[[#This Row],[Bajada]] &lt; 14, "no", "si")</f>
        <v>no</v>
      </c>
      <c r="AC67" s="2" t="s">
        <v>968</v>
      </c>
      <c r="AD67" s="2" t="s">
        <v>957</v>
      </c>
      <c r="AE67" s="1">
        <f t="shared" ref="AE67:AE130" si="3">COUNTIF(S67:Z67, "si")</f>
        <v>0</v>
      </c>
    </row>
    <row r="68" spans="1:31"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45952</v>
      </c>
      <c r="O68" s="1">
        <f>DAY(Tabla1[[#This Row],[Fecha de rev]])</f>
        <v>22</v>
      </c>
      <c r="P68" s="1">
        <f>MONTH(Tabla1[[#This Row],[Fecha de rev]])</f>
        <v>10</v>
      </c>
      <c r="Q68" s="1">
        <f>YEAR(Tabla1[[#This Row],[Fecha de rev]])</f>
        <v>2025</v>
      </c>
      <c r="R68" s="1">
        <v>2</v>
      </c>
      <c r="S68" s="1" t="s">
        <v>138</v>
      </c>
      <c r="T68" s="1" t="s">
        <v>138</v>
      </c>
      <c r="U68" s="1" t="s">
        <v>138</v>
      </c>
      <c r="V68" s="1" t="s">
        <v>138</v>
      </c>
      <c r="W68" s="1" t="s">
        <v>138</v>
      </c>
      <c r="X68" s="1" t="s">
        <v>138</v>
      </c>
      <c r="Y68" s="1" t="s">
        <v>138</v>
      </c>
      <c r="Z68" s="1" t="str">
        <f>IF(Tabla1[[#This Row],[Bajada]] &lt; 14, "no", "si")</f>
        <v>si</v>
      </c>
      <c r="AA68" s="1">
        <v>56.8</v>
      </c>
      <c r="AB68" s="1">
        <v>42.8</v>
      </c>
      <c r="AC68" s="2" t="s">
        <v>968</v>
      </c>
      <c r="AD68" s="2" t="s">
        <v>954</v>
      </c>
      <c r="AE68" s="1">
        <f t="shared" si="3"/>
        <v>8</v>
      </c>
    </row>
    <row r="69" spans="1:31"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45958</v>
      </c>
      <c r="O69" s="1">
        <f>DAY(Tabla1[[#This Row],[Fecha de rev]])</f>
        <v>28</v>
      </c>
      <c r="P69" s="1">
        <f>MONTH(Tabla1[[#This Row],[Fecha de rev]])</f>
        <v>10</v>
      </c>
      <c r="Q69" s="1">
        <f>YEAR(Tabla1[[#This Row],[Fecha de rev]])</f>
        <v>2025</v>
      </c>
      <c r="R69" s="1">
        <v>2</v>
      </c>
      <c r="S69" s="1" t="s">
        <v>138</v>
      </c>
      <c r="T69" s="1" t="s">
        <v>138</v>
      </c>
      <c r="U69" s="1" t="s">
        <v>138</v>
      </c>
      <c r="V69" s="1" t="s">
        <v>138</v>
      </c>
      <c r="W69" s="1" t="s">
        <v>138</v>
      </c>
      <c r="X69" s="1" t="s">
        <v>138</v>
      </c>
      <c r="Y69" s="1" t="s">
        <v>138</v>
      </c>
      <c r="Z69" s="1" t="str">
        <f>IF(Tabla1[[#This Row],[Bajada]] &lt; 14, "no", "si")</f>
        <v>si</v>
      </c>
      <c r="AA69" s="1">
        <v>23.5</v>
      </c>
      <c r="AB69" s="1">
        <v>3.07</v>
      </c>
      <c r="AC69" s="2" t="s">
        <v>968</v>
      </c>
      <c r="AD69" s="2" t="s">
        <v>954</v>
      </c>
      <c r="AE69" s="1">
        <f t="shared" si="3"/>
        <v>8</v>
      </c>
    </row>
    <row r="70" spans="1:31"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DAY(Tabla1[[#This Row],[Fecha de rev]])</f>
        <v>0</v>
      </c>
      <c r="P70" s="1">
        <f>MONTH(Tabla1[[#This Row],[Fecha de rev]])</f>
        <v>1</v>
      </c>
      <c r="Q70" s="1">
        <f>YEAR(Tabla1[[#This Row],[Fecha de rev]])</f>
        <v>1900</v>
      </c>
      <c r="Z70" s="1" t="str">
        <f>IF(Tabla1[[#This Row],[Bajada]] &lt; 14, "no", "si")</f>
        <v>no</v>
      </c>
      <c r="AC70" s="1"/>
    </row>
    <row r="71" spans="1:31"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c r="O71" s="1">
        <f>DAY(Tabla1[[#This Row],[Fecha de rev]])</f>
        <v>0</v>
      </c>
      <c r="P71" s="1">
        <f>MONTH(Tabla1[[#This Row],[Fecha de rev]])</f>
        <v>1</v>
      </c>
      <c r="Q71" s="1">
        <f>YEAR(Tabla1[[#This Row],[Fecha de rev]])</f>
        <v>1900</v>
      </c>
      <c r="R71" s="1">
        <v>2</v>
      </c>
      <c r="S71" s="1" t="s">
        <v>138</v>
      </c>
      <c r="T71" s="1" t="s">
        <v>138</v>
      </c>
      <c r="U71" s="1" t="s">
        <v>138</v>
      </c>
      <c r="V71" s="1" t="s">
        <v>138</v>
      </c>
      <c r="W71" s="1" t="s">
        <v>138</v>
      </c>
      <c r="X71" s="1" t="s">
        <v>138</v>
      </c>
      <c r="Y71" s="1" t="s">
        <v>138</v>
      </c>
      <c r="Z71" s="1" t="str">
        <f>IF(Tabla1[[#This Row],[Bajada]] &lt; 14, "no", "si")</f>
        <v>no</v>
      </c>
      <c r="AC71" s="2" t="s">
        <v>935</v>
      </c>
      <c r="AD71" s="2" t="s">
        <v>957</v>
      </c>
      <c r="AE71" s="1">
        <f t="shared" si="3"/>
        <v>7</v>
      </c>
    </row>
    <row r="72" spans="1:31"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c r="O72" s="1">
        <f>DAY(Tabla1[[#This Row],[Fecha de rev]])</f>
        <v>0</v>
      </c>
      <c r="P72" s="1">
        <f>MONTH(Tabla1[[#This Row],[Fecha de rev]])</f>
        <v>1</v>
      </c>
      <c r="Q72" s="1">
        <f>YEAR(Tabla1[[#This Row],[Fecha de rev]])</f>
        <v>1900</v>
      </c>
      <c r="R72" s="1">
        <v>2</v>
      </c>
      <c r="S72" s="1" t="s">
        <v>138</v>
      </c>
      <c r="T72" s="1" t="s">
        <v>138</v>
      </c>
      <c r="U72" s="1" t="s">
        <v>138</v>
      </c>
      <c r="V72" s="1" t="s">
        <v>138</v>
      </c>
      <c r="W72" s="1" t="s">
        <v>138</v>
      </c>
      <c r="X72" s="1" t="s">
        <v>138</v>
      </c>
      <c r="Y72" s="1" t="s">
        <v>138</v>
      </c>
      <c r="Z72" s="1" t="str">
        <f>IF(Tabla1[[#This Row],[Bajada]] &lt; 14, "no", "si")</f>
        <v>no</v>
      </c>
      <c r="AC72" s="2" t="s">
        <v>968</v>
      </c>
      <c r="AD72" s="2" t="s">
        <v>954</v>
      </c>
      <c r="AE72" s="1">
        <f t="shared" si="3"/>
        <v>7</v>
      </c>
    </row>
    <row r="73" spans="1:31"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45957</v>
      </c>
      <c r="O73" s="1">
        <f>DAY(Tabla1[[#This Row],[Fecha de rev]])</f>
        <v>27</v>
      </c>
      <c r="P73" s="1">
        <f>MONTH(Tabla1[[#This Row],[Fecha de rev]])</f>
        <v>10</v>
      </c>
      <c r="Q73" s="1">
        <f>YEAR(Tabla1[[#This Row],[Fecha de rev]])</f>
        <v>2025</v>
      </c>
      <c r="R73" s="1">
        <v>2</v>
      </c>
      <c r="S73" s="1" t="s">
        <v>138</v>
      </c>
      <c r="T73" s="1" t="s">
        <v>138</v>
      </c>
      <c r="U73" s="1" t="s">
        <v>138</v>
      </c>
      <c r="V73" s="1" t="s">
        <v>138</v>
      </c>
      <c r="W73" s="1" t="s">
        <v>138</v>
      </c>
      <c r="X73" s="1" t="s">
        <v>138</v>
      </c>
      <c r="Y73" s="1" t="s">
        <v>138</v>
      </c>
      <c r="Z73" s="1" t="str">
        <f>IF(Tabla1[[#This Row],[Bajada]] &lt; 14, "no", "si")</f>
        <v>si</v>
      </c>
      <c r="AA73" s="1">
        <v>76.8</v>
      </c>
      <c r="AB73" s="1">
        <v>12.3</v>
      </c>
      <c r="AC73" s="2" t="s">
        <v>968</v>
      </c>
      <c r="AD73" s="2" t="s">
        <v>954</v>
      </c>
      <c r="AE73" s="1">
        <f t="shared" si="3"/>
        <v>8</v>
      </c>
    </row>
    <row r="74" spans="1:31"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DAY(Tabla1[[#This Row],[Fecha de rev]])</f>
        <v>0</v>
      </c>
      <c r="P74" s="1">
        <f>MONTH(Tabla1[[#This Row],[Fecha de rev]])</f>
        <v>1</v>
      </c>
      <c r="Q74" s="1">
        <f>YEAR(Tabla1[[#This Row],[Fecha de rev]])</f>
        <v>1900</v>
      </c>
      <c r="Z74" s="1" t="str">
        <f>IF(Tabla1[[#This Row],[Bajada]] &lt; 14, "no", "si")</f>
        <v>no</v>
      </c>
      <c r="AC74" s="1"/>
    </row>
    <row r="75" spans="1:31"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45955</v>
      </c>
      <c r="O75" s="1">
        <f>DAY(Tabla1[[#This Row],[Fecha de rev]])</f>
        <v>25</v>
      </c>
      <c r="P75" s="1">
        <f>MONTH(Tabla1[[#This Row],[Fecha de rev]])</f>
        <v>10</v>
      </c>
      <c r="Q75" s="1">
        <f>YEAR(Tabla1[[#This Row],[Fecha de rev]])</f>
        <v>2025</v>
      </c>
      <c r="R75" s="1">
        <v>2</v>
      </c>
      <c r="S75" s="1" t="s">
        <v>138</v>
      </c>
      <c r="T75" s="1" t="s">
        <v>138</v>
      </c>
      <c r="U75" s="1" t="s">
        <v>138</v>
      </c>
      <c r="V75" s="1" t="s">
        <v>138</v>
      </c>
      <c r="W75" s="1" t="s">
        <v>138</v>
      </c>
      <c r="X75" s="1" t="s">
        <v>138</v>
      </c>
      <c r="Y75" s="1" t="s">
        <v>138</v>
      </c>
      <c r="Z75" s="1" t="str">
        <f>IF(Tabla1[[#This Row],[Bajada]] &lt; 14, "no", "si")</f>
        <v>si</v>
      </c>
      <c r="AA75" s="1">
        <v>30.8</v>
      </c>
      <c r="AB75" s="1">
        <v>15.3</v>
      </c>
      <c r="AC75" s="2" t="s">
        <v>968</v>
      </c>
      <c r="AD75" s="2" t="s">
        <v>954</v>
      </c>
      <c r="AE75" s="1">
        <f t="shared" si="3"/>
        <v>8</v>
      </c>
    </row>
    <row r="76" spans="1:31"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45958</v>
      </c>
      <c r="O76" s="1">
        <f>DAY(Tabla1[[#This Row],[Fecha de rev]])</f>
        <v>28</v>
      </c>
      <c r="P76" s="1">
        <f>MONTH(Tabla1[[#This Row],[Fecha de rev]])</f>
        <v>10</v>
      </c>
      <c r="Q76" s="1">
        <f>YEAR(Tabla1[[#This Row],[Fecha de rev]])</f>
        <v>2025</v>
      </c>
      <c r="R76" s="1">
        <v>2</v>
      </c>
      <c r="S76" s="1" t="s">
        <v>138</v>
      </c>
      <c r="T76" s="1" t="s">
        <v>138</v>
      </c>
      <c r="U76" s="1" t="s">
        <v>138</v>
      </c>
      <c r="V76" s="1" t="s">
        <v>138</v>
      </c>
      <c r="W76" s="1" t="s">
        <v>138</v>
      </c>
      <c r="X76" s="1" t="s">
        <v>138</v>
      </c>
      <c r="Y76" s="1" t="s">
        <v>138</v>
      </c>
      <c r="Z76" s="1" t="str">
        <f>IF(Tabla1[[#This Row],[Bajada]] &lt; 14, "no", "si")</f>
        <v>si</v>
      </c>
      <c r="AA76" s="1">
        <v>76.099999999999994</v>
      </c>
      <c r="AB76" s="1">
        <v>35.9</v>
      </c>
      <c r="AC76" s="2" t="s">
        <v>968</v>
      </c>
      <c r="AD76" s="2" t="s">
        <v>954</v>
      </c>
      <c r="AE76" s="1">
        <f t="shared" si="3"/>
        <v>8</v>
      </c>
    </row>
    <row r="77" spans="1:31"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45957</v>
      </c>
      <c r="O77" s="1">
        <f>DAY(Tabla1[[#This Row],[Fecha de rev]])</f>
        <v>27</v>
      </c>
      <c r="P77" s="1">
        <f>MONTH(Tabla1[[#This Row],[Fecha de rev]])</f>
        <v>10</v>
      </c>
      <c r="Q77" s="1">
        <f>YEAR(Tabla1[[#This Row],[Fecha de rev]])</f>
        <v>2025</v>
      </c>
      <c r="R77" s="1">
        <v>2</v>
      </c>
      <c r="S77" s="1" t="s">
        <v>138</v>
      </c>
      <c r="T77" s="1" t="s">
        <v>138</v>
      </c>
      <c r="U77" s="1" t="s">
        <v>138</v>
      </c>
      <c r="V77" s="1" t="s">
        <v>934</v>
      </c>
      <c r="W77" s="1" t="s">
        <v>138</v>
      </c>
      <c r="X77" s="1" t="s">
        <v>934</v>
      </c>
      <c r="Y77" s="1" t="s">
        <v>138</v>
      </c>
      <c r="Z77" s="1" t="str">
        <f>IF(Tabla1[[#This Row],[Bajada]] &lt; 14, "no", "si")</f>
        <v>no</v>
      </c>
      <c r="AA77" s="1">
        <v>10.7</v>
      </c>
      <c r="AB77" s="1">
        <v>5.34</v>
      </c>
      <c r="AC77" s="2" t="s">
        <v>3104</v>
      </c>
      <c r="AD77" s="2" t="s">
        <v>954</v>
      </c>
      <c r="AE77" s="1">
        <f t="shared" si="3"/>
        <v>5</v>
      </c>
    </row>
    <row r="78" spans="1:31"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DAY(Tabla1[[#This Row],[Fecha de rev]])</f>
        <v>0</v>
      </c>
      <c r="P78" s="1">
        <f>MONTH(Tabla1[[#This Row],[Fecha de rev]])</f>
        <v>1</v>
      </c>
      <c r="Q78" s="1">
        <f>YEAR(Tabla1[[#This Row],[Fecha de rev]])</f>
        <v>1900</v>
      </c>
      <c r="Z78" s="1" t="str">
        <f>IF(Tabla1[[#This Row],[Bajada]] &lt; 14, "no", "si")</f>
        <v>no</v>
      </c>
      <c r="AC78" s="1"/>
    </row>
    <row r="79" spans="1:31"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c r="O79" s="1">
        <f>DAY(Tabla1[[#This Row],[Fecha de rev]])</f>
        <v>0</v>
      </c>
      <c r="P79" s="1">
        <f>MONTH(Tabla1[[#This Row],[Fecha de rev]])</f>
        <v>1</v>
      </c>
      <c r="Q79" s="1">
        <f>YEAR(Tabla1[[#This Row],[Fecha de rev]])</f>
        <v>1900</v>
      </c>
      <c r="R79" s="1">
        <v>2</v>
      </c>
      <c r="S79" s="1" t="s">
        <v>138</v>
      </c>
      <c r="T79" s="1" t="s">
        <v>138</v>
      </c>
      <c r="U79" s="1" t="s">
        <v>138</v>
      </c>
      <c r="V79" s="1" t="s">
        <v>138</v>
      </c>
      <c r="W79" s="1" t="s">
        <v>138</v>
      </c>
      <c r="X79" s="1" t="s">
        <v>138</v>
      </c>
      <c r="Y79" s="1" t="s">
        <v>138</v>
      </c>
      <c r="Z79" s="1" t="str">
        <f>IF(Tabla1[[#This Row],[Bajada]] &lt; 14, "no", "si")</f>
        <v>no</v>
      </c>
      <c r="AC79" s="2" t="s">
        <v>970</v>
      </c>
      <c r="AD79" s="2" t="s">
        <v>954</v>
      </c>
      <c r="AE79" s="1">
        <f t="shared" si="3"/>
        <v>7</v>
      </c>
    </row>
    <row r="80" spans="1:31"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c r="O80" s="1">
        <f>DAY(Tabla1[[#This Row],[Fecha de rev]])</f>
        <v>0</v>
      </c>
      <c r="P80" s="1">
        <f>MONTH(Tabla1[[#This Row],[Fecha de rev]])</f>
        <v>1</v>
      </c>
      <c r="Q80" s="1">
        <f>YEAR(Tabla1[[#This Row],[Fecha de rev]])</f>
        <v>1900</v>
      </c>
      <c r="R80" s="1">
        <v>2</v>
      </c>
      <c r="S80" s="1" t="s">
        <v>138</v>
      </c>
      <c r="T80" s="1" t="s">
        <v>138</v>
      </c>
      <c r="U80" s="1" t="s">
        <v>138</v>
      </c>
      <c r="V80" s="1" t="s">
        <v>138</v>
      </c>
      <c r="W80" s="1" t="s">
        <v>138</v>
      </c>
      <c r="X80" s="1" t="s">
        <v>138</v>
      </c>
      <c r="Y80" s="1" t="s">
        <v>138</v>
      </c>
      <c r="Z80" s="1" t="str">
        <f>IF(Tabla1[[#This Row],[Bajada]] &lt; 14, "no", "si")</f>
        <v>no</v>
      </c>
      <c r="AC80" s="2" t="s">
        <v>968</v>
      </c>
      <c r="AD80" s="2" t="s">
        <v>954</v>
      </c>
      <c r="AE80" s="1">
        <f t="shared" si="3"/>
        <v>7</v>
      </c>
    </row>
    <row r="81" spans="1:31"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45958</v>
      </c>
      <c r="O81" s="1">
        <f>DAY(Tabla1[[#This Row],[Fecha de rev]])</f>
        <v>28</v>
      </c>
      <c r="P81" s="1">
        <f>MONTH(Tabla1[[#This Row],[Fecha de rev]])</f>
        <v>10</v>
      </c>
      <c r="Q81" s="1">
        <f>YEAR(Tabla1[[#This Row],[Fecha de rev]])</f>
        <v>2025</v>
      </c>
      <c r="R81" s="1">
        <v>2</v>
      </c>
      <c r="S81" s="1" t="s">
        <v>138</v>
      </c>
      <c r="T81" s="1" t="s">
        <v>138</v>
      </c>
      <c r="U81" s="1" t="s">
        <v>138</v>
      </c>
      <c r="V81" s="1" t="s">
        <v>138</v>
      </c>
      <c r="W81" s="1" t="s">
        <v>138</v>
      </c>
      <c r="X81" s="1" t="s">
        <v>138</v>
      </c>
      <c r="Y81" s="1" t="s">
        <v>138</v>
      </c>
      <c r="Z81" s="1" t="str">
        <f>IF(Tabla1[[#This Row],[Bajada]] &lt; 14, "no", "si")</f>
        <v>si</v>
      </c>
      <c r="AA81" s="1">
        <v>124</v>
      </c>
      <c r="AB81" s="1">
        <v>52</v>
      </c>
      <c r="AC81" s="2" t="s">
        <v>968</v>
      </c>
      <c r="AD81" s="2" t="s">
        <v>954</v>
      </c>
      <c r="AE81" s="1">
        <f t="shared" si="3"/>
        <v>8</v>
      </c>
    </row>
    <row r="82" spans="1:31"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45957</v>
      </c>
      <c r="O82" s="1">
        <f>DAY(Tabla1[[#This Row],[Fecha de rev]])</f>
        <v>27</v>
      </c>
      <c r="P82" s="1">
        <f>MONTH(Tabla1[[#This Row],[Fecha de rev]])</f>
        <v>10</v>
      </c>
      <c r="Q82" s="1">
        <f>YEAR(Tabla1[[#This Row],[Fecha de rev]])</f>
        <v>2025</v>
      </c>
      <c r="R82" s="1">
        <v>2</v>
      </c>
      <c r="S82" s="1" t="s">
        <v>138</v>
      </c>
      <c r="T82" s="1" t="s">
        <v>138</v>
      </c>
      <c r="U82" s="1" t="s">
        <v>138</v>
      </c>
      <c r="V82" s="1" t="s">
        <v>138</v>
      </c>
      <c r="W82" s="1" t="s">
        <v>138</v>
      </c>
      <c r="X82" s="1" t="s">
        <v>138</v>
      </c>
      <c r="Y82" s="1" t="s">
        <v>138</v>
      </c>
      <c r="Z82" s="1" t="str">
        <f>IF(Tabla1[[#This Row],[Bajada]] &lt; 14, "no", "si")</f>
        <v>si</v>
      </c>
      <c r="AA82" s="1">
        <v>98.6</v>
      </c>
      <c r="AB82" s="1">
        <v>92</v>
      </c>
      <c r="AC82" s="2" t="s">
        <v>968</v>
      </c>
      <c r="AD82" s="2" t="s">
        <v>954</v>
      </c>
      <c r="AE82" s="1">
        <f t="shared" si="3"/>
        <v>8</v>
      </c>
    </row>
    <row r="83" spans="1:31"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DAY(Tabla1[[#This Row],[Fecha de rev]])</f>
        <v>0</v>
      </c>
      <c r="P83" s="1">
        <f>MONTH(Tabla1[[#This Row],[Fecha de rev]])</f>
        <v>1</v>
      </c>
      <c r="Q83" s="1">
        <f>YEAR(Tabla1[[#This Row],[Fecha de rev]])</f>
        <v>1900</v>
      </c>
      <c r="Z83" s="1" t="str">
        <f>IF(Tabla1[[#This Row],[Bajada]] &lt; 14, "no", "si")</f>
        <v>no</v>
      </c>
      <c r="AC83" s="1"/>
    </row>
    <row r="84" spans="1:31"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DAY(Tabla1[[#This Row],[Fecha de rev]])</f>
        <v>0</v>
      </c>
      <c r="P84" s="1">
        <f>MONTH(Tabla1[[#This Row],[Fecha de rev]])</f>
        <v>1</v>
      </c>
      <c r="Q84" s="1">
        <f>YEAR(Tabla1[[#This Row],[Fecha de rev]])</f>
        <v>1900</v>
      </c>
      <c r="Z84" s="1" t="str">
        <f>IF(Tabla1[[#This Row],[Bajada]] &lt; 14, "no", "si")</f>
        <v>no</v>
      </c>
      <c r="AC84" s="1"/>
    </row>
    <row r="85" spans="1:31"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c r="O85" s="1">
        <f>DAY(Tabla1[[#This Row],[Fecha de rev]])</f>
        <v>0</v>
      </c>
      <c r="P85" s="1">
        <f>MONTH(Tabla1[[#This Row],[Fecha de rev]])</f>
        <v>1</v>
      </c>
      <c r="Q85" s="1">
        <f>YEAR(Tabla1[[#This Row],[Fecha de rev]])</f>
        <v>1900</v>
      </c>
      <c r="R85" s="1">
        <v>2</v>
      </c>
      <c r="S85" s="1" t="s">
        <v>138</v>
      </c>
      <c r="T85" s="1" t="s">
        <v>138</v>
      </c>
      <c r="U85" s="1" t="s">
        <v>138</v>
      </c>
      <c r="V85" s="1" t="s">
        <v>138</v>
      </c>
      <c r="W85" s="1" t="s">
        <v>138</v>
      </c>
      <c r="X85" s="1" t="s">
        <v>138</v>
      </c>
      <c r="Y85" s="1" t="s">
        <v>138</v>
      </c>
      <c r="Z85" s="1" t="str">
        <f>IF(Tabla1[[#This Row],[Bajada]] &lt; 14, "no", "si")</f>
        <v>no</v>
      </c>
      <c r="AC85" s="2" t="s">
        <v>968</v>
      </c>
      <c r="AD85" s="2" t="s">
        <v>954</v>
      </c>
      <c r="AE85" s="1">
        <f t="shared" si="3"/>
        <v>7</v>
      </c>
    </row>
    <row r="86" spans="1:31"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DAY(Tabla1[[#This Row],[Fecha de rev]])</f>
        <v>0</v>
      </c>
      <c r="P86" s="1">
        <f>MONTH(Tabla1[[#This Row],[Fecha de rev]])</f>
        <v>1</v>
      </c>
      <c r="Q86" s="1">
        <f>YEAR(Tabla1[[#This Row],[Fecha de rev]])</f>
        <v>1900</v>
      </c>
      <c r="Z86" s="1" t="str">
        <f>IF(Tabla1[[#This Row],[Bajada]] &lt; 14, "no", "si")</f>
        <v>no</v>
      </c>
      <c r="AC86" s="1"/>
    </row>
    <row r="87" spans="1:31"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45957</v>
      </c>
      <c r="O87" s="1">
        <f>DAY(Tabla1[[#This Row],[Fecha de rev]])</f>
        <v>27</v>
      </c>
      <c r="P87" s="1">
        <f>MONTH(Tabla1[[#This Row],[Fecha de rev]])</f>
        <v>10</v>
      </c>
      <c r="Q87" s="1">
        <f>YEAR(Tabla1[[#This Row],[Fecha de rev]])</f>
        <v>2025</v>
      </c>
      <c r="R87" s="1">
        <v>2</v>
      </c>
      <c r="S87" s="1" t="s">
        <v>138</v>
      </c>
      <c r="T87" s="1" t="s">
        <v>934</v>
      </c>
      <c r="U87" s="1" t="s">
        <v>138</v>
      </c>
      <c r="V87" s="1" t="s">
        <v>934</v>
      </c>
      <c r="W87" s="1" t="s">
        <v>138</v>
      </c>
      <c r="X87" s="1" t="s">
        <v>934</v>
      </c>
      <c r="Y87" s="1" t="s">
        <v>934</v>
      </c>
      <c r="Z87" s="1" t="str">
        <f>IF(Tabla1[[#This Row],[Bajada]] &lt; 14, "no", "si")</f>
        <v>no</v>
      </c>
      <c r="AA87" s="1">
        <v>0</v>
      </c>
      <c r="AB87" s="1">
        <v>0</v>
      </c>
      <c r="AC87" s="2" t="s">
        <v>3103</v>
      </c>
      <c r="AD87" s="2" t="s">
        <v>957</v>
      </c>
      <c r="AE87" s="1">
        <f t="shared" si="3"/>
        <v>3</v>
      </c>
    </row>
    <row r="88" spans="1:31"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45957</v>
      </c>
      <c r="O88" s="1">
        <f>DAY(Tabla1[[#This Row],[Fecha de rev]])</f>
        <v>27</v>
      </c>
      <c r="P88" s="1">
        <f>MONTH(Tabla1[[#This Row],[Fecha de rev]])</f>
        <v>10</v>
      </c>
      <c r="Q88" s="1">
        <f>YEAR(Tabla1[[#This Row],[Fecha de rev]])</f>
        <v>2025</v>
      </c>
      <c r="R88" s="1">
        <v>2</v>
      </c>
      <c r="S88" s="1" t="s">
        <v>138</v>
      </c>
      <c r="T88" s="1" t="s">
        <v>138</v>
      </c>
      <c r="U88" s="1" t="s">
        <v>138</v>
      </c>
      <c r="V88" s="1" t="s">
        <v>138</v>
      </c>
      <c r="W88" s="1" t="s">
        <v>138</v>
      </c>
      <c r="X88" s="1" t="s">
        <v>138</v>
      </c>
      <c r="Y88" s="1" t="s">
        <v>138</v>
      </c>
      <c r="Z88" s="1" t="str">
        <f>IF(Tabla1[[#This Row],[Bajada]] &lt; 14, "no", "si")</f>
        <v>si</v>
      </c>
      <c r="AA88" s="1">
        <v>84.2</v>
      </c>
      <c r="AB88" s="1">
        <v>42.5</v>
      </c>
      <c r="AC88" s="2" t="s">
        <v>971</v>
      </c>
      <c r="AD88" s="2" t="s">
        <v>954</v>
      </c>
      <c r="AE88" s="1">
        <f t="shared" si="3"/>
        <v>8</v>
      </c>
    </row>
    <row r="89" spans="1:31"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c r="O89" s="1">
        <f>DAY(Tabla1[[#This Row],[Fecha de rev]])</f>
        <v>0</v>
      </c>
      <c r="P89" s="1">
        <f>MONTH(Tabla1[[#This Row],[Fecha de rev]])</f>
        <v>1</v>
      </c>
      <c r="Q89" s="1">
        <f>YEAR(Tabla1[[#This Row],[Fecha de rev]])</f>
        <v>1900</v>
      </c>
      <c r="R89" s="1">
        <v>2</v>
      </c>
      <c r="S89" s="1" t="s">
        <v>138</v>
      </c>
      <c r="T89" s="1" t="s">
        <v>138</v>
      </c>
      <c r="U89" s="1" t="s">
        <v>138</v>
      </c>
      <c r="V89" s="1" t="s">
        <v>138</v>
      </c>
      <c r="W89" s="1" t="s">
        <v>138</v>
      </c>
      <c r="X89" s="1" t="s">
        <v>138</v>
      </c>
      <c r="Y89" s="1" t="s">
        <v>138</v>
      </c>
      <c r="Z89" s="1" t="str">
        <f>IF(Tabla1[[#This Row],[Bajada]] &lt; 14, "no", "si")</f>
        <v>no</v>
      </c>
      <c r="AC89" s="2" t="s">
        <v>968</v>
      </c>
      <c r="AD89" s="2" t="s">
        <v>954</v>
      </c>
      <c r="AE89" s="1">
        <f t="shared" si="3"/>
        <v>7</v>
      </c>
    </row>
    <row r="90" spans="1:31"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DAY(Tabla1[[#This Row],[Fecha de rev]])</f>
        <v>0</v>
      </c>
      <c r="P90" s="1">
        <f>MONTH(Tabla1[[#This Row],[Fecha de rev]])</f>
        <v>1</v>
      </c>
      <c r="Q90" s="1">
        <f>YEAR(Tabla1[[#This Row],[Fecha de rev]])</f>
        <v>1900</v>
      </c>
      <c r="Z90" s="1" t="str">
        <f>IF(Tabla1[[#This Row],[Bajada]] &lt; 14, "no", "si")</f>
        <v>no</v>
      </c>
      <c r="AC90" s="1"/>
    </row>
    <row r="91" spans="1:31"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DAY(Tabla1[[#This Row],[Fecha de rev]])</f>
        <v>0</v>
      </c>
      <c r="P91" s="1">
        <f>MONTH(Tabla1[[#This Row],[Fecha de rev]])</f>
        <v>1</v>
      </c>
      <c r="Q91" s="1">
        <f>YEAR(Tabla1[[#This Row],[Fecha de rev]])</f>
        <v>1900</v>
      </c>
      <c r="Z91" s="1" t="str">
        <f>IF(Tabla1[[#This Row],[Bajada]] &lt; 14, "no", "si")</f>
        <v>no</v>
      </c>
      <c r="AC91" s="1"/>
    </row>
    <row r="92" spans="1:31"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DAY(Tabla1[[#This Row],[Fecha de rev]])</f>
        <v>0</v>
      </c>
      <c r="P92" s="1">
        <f>MONTH(Tabla1[[#This Row],[Fecha de rev]])</f>
        <v>1</v>
      </c>
      <c r="Q92" s="1">
        <f>YEAR(Tabla1[[#This Row],[Fecha de rev]])</f>
        <v>1900</v>
      </c>
      <c r="Z92" s="1" t="str">
        <f>IF(Tabla1[[#This Row],[Bajada]] &lt; 14, "no", "si")</f>
        <v>no</v>
      </c>
      <c r="AC92" s="1"/>
    </row>
    <row r="93" spans="1:31"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DAY(Tabla1[[#This Row],[Fecha de rev]])</f>
        <v>0</v>
      </c>
      <c r="P93" s="1">
        <f>MONTH(Tabla1[[#This Row],[Fecha de rev]])</f>
        <v>1</v>
      </c>
      <c r="Q93" s="1">
        <f>YEAR(Tabla1[[#This Row],[Fecha de rev]])</f>
        <v>1900</v>
      </c>
      <c r="Z93" s="1" t="str">
        <f>IF(Tabla1[[#This Row],[Bajada]] &lt; 14, "no", "si")</f>
        <v>no</v>
      </c>
      <c r="AC93" s="1"/>
    </row>
    <row r="94" spans="1:31"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DAY(Tabla1[[#This Row],[Fecha de rev]])</f>
        <v>0</v>
      </c>
      <c r="P94" s="1">
        <f>MONTH(Tabla1[[#This Row],[Fecha de rev]])</f>
        <v>1</v>
      </c>
      <c r="Q94" s="1">
        <f>YEAR(Tabla1[[#This Row],[Fecha de rev]])</f>
        <v>1900</v>
      </c>
      <c r="Z94" s="1" t="str">
        <f>IF(Tabla1[[#This Row],[Bajada]] &lt; 14, "no", "si")</f>
        <v>no</v>
      </c>
      <c r="AC94" s="1"/>
    </row>
    <row r="95" spans="1:31"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45952</v>
      </c>
      <c r="O95" s="1">
        <f>DAY(Tabla1[[#This Row],[Fecha de rev]])</f>
        <v>22</v>
      </c>
      <c r="P95" s="1">
        <f>MONTH(Tabla1[[#This Row],[Fecha de rev]])</f>
        <v>10</v>
      </c>
      <c r="Q95" s="1">
        <f>YEAR(Tabla1[[#This Row],[Fecha de rev]])</f>
        <v>2025</v>
      </c>
      <c r="R95" s="1">
        <v>2</v>
      </c>
      <c r="S95" s="1" t="s">
        <v>138</v>
      </c>
      <c r="T95" s="1" t="s">
        <v>138</v>
      </c>
      <c r="U95" s="1" t="s">
        <v>138</v>
      </c>
      <c r="V95" s="1" t="s">
        <v>138</v>
      </c>
      <c r="W95" s="1" t="s">
        <v>138</v>
      </c>
      <c r="X95" s="1" t="s">
        <v>138</v>
      </c>
      <c r="Y95" s="1" t="s">
        <v>138</v>
      </c>
      <c r="Z95" s="1" t="str">
        <f>IF(Tabla1[[#This Row],[Bajada]] &lt; 14, "no", "si")</f>
        <v>si</v>
      </c>
      <c r="AA95" s="1">
        <v>42.7</v>
      </c>
      <c r="AB95" s="1">
        <v>48.4</v>
      </c>
      <c r="AC95" s="2" t="s">
        <v>968</v>
      </c>
      <c r="AD95" s="2" t="s">
        <v>954</v>
      </c>
      <c r="AE95" s="1">
        <f t="shared" si="3"/>
        <v>8</v>
      </c>
    </row>
    <row r="96" spans="1:31"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45958</v>
      </c>
      <c r="O96" s="1">
        <f>DAY(Tabla1[[#This Row],[Fecha de rev]])</f>
        <v>28</v>
      </c>
      <c r="P96" s="1">
        <f>MONTH(Tabla1[[#This Row],[Fecha de rev]])</f>
        <v>10</v>
      </c>
      <c r="Q96" s="1">
        <f>YEAR(Tabla1[[#This Row],[Fecha de rev]])</f>
        <v>2025</v>
      </c>
      <c r="R96" s="1">
        <v>2</v>
      </c>
      <c r="S96" s="1" t="s">
        <v>934</v>
      </c>
      <c r="T96" s="1" t="s">
        <v>934</v>
      </c>
      <c r="U96" s="1" t="s">
        <v>138</v>
      </c>
      <c r="V96" s="1" t="s">
        <v>934</v>
      </c>
      <c r="W96" s="1" t="s">
        <v>138</v>
      </c>
      <c r="X96" s="1" t="s">
        <v>934</v>
      </c>
      <c r="Y96" s="1" t="s">
        <v>934</v>
      </c>
      <c r="Z96" s="1" t="str">
        <f>IF(Tabla1[[#This Row],[Bajada]] &lt; 14, "no", "si")</f>
        <v>no</v>
      </c>
      <c r="AA96" s="1">
        <v>0</v>
      </c>
      <c r="AB96" s="1">
        <v>0</v>
      </c>
      <c r="AC96" s="2" t="s">
        <v>3110</v>
      </c>
      <c r="AD96" s="2" t="s">
        <v>957</v>
      </c>
      <c r="AE96" s="1">
        <f t="shared" si="3"/>
        <v>2</v>
      </c>
    </row>
    <row r="97" spans="1:31"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DAY(Tabla1[[#This Row],[Fecha de rev]])</f>
        <v>0</v>
      </c>
      <c r="P97" s="1">
        <f>MONTH(Tabla1[[#This Row],[Fecha de rev]])</f>
        <v>1</v>
      </c>
      <c r="Q97" s="1">
        <f>YEAR(Tabla1[[#This Row],[Fecha de rev]])</f>
        <v>1900</v>
      </c>
      <c r="Z97" s="1" t="str">
        <f>IF(Tabla1[[#This Row],[Bajada]] &lt; 14, "no", "si")</f>
        <v>no</v>
      </c>
      <c r="AC97" s="1"/>
    </row>
    <row r="98" spans="1:31"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c r="O98" s="1">
        <f>DAY(Tabla1[[#This Row],[Fecha de rev]])</f>
        <v>0</v>
      </c>
      <c r="P98" s="1">
        <f>MONTH(Tabla1[[#This Row],[Fecha de rev]])</f>
        <v>1</v>
      </c>
      <c r="Q98" s="1">
        <f>YEAR(Tabla1[[#This Row],[Fecha de rev]])</f>
        <v>1900</v>
      </c>
      <c r="R98" s="1">
        <v>2</v>
      </c>
      <c r="S98" s="1" t="s">
        <v>138</v>
      </c>
      <c r="T98" s="1" t="s">
        <v>138</v>
      </c>
      <c r="U98" s="1" t="s">
        <v>138</v>
      </c>
      <c r="V98" s="1" t="s">
        <v>138</v>
      </c>
      <c r="W98" s="1" t="s">
        <v>138</v>
      </c>
      <c r="X98" s="1" t="s">
        <v>138</v>
      </c>
      <c r="Y98" s="1" t="s">
        <v>138</v>
      </c>
      <c r="Z98" s="1" t="str">
        <f>IF(Tabla1[[#This Row],[Bajada]] &lt; 14, "no", "si")</f>
        <v>no</v>
      </c>
      <c r="AC98" s="2" t="s">
        <v>968</v>
      </c>
      <c r="AD98" s="2" t="s">
        <v>954</v>
      </c>
      <c r="AE98" s="1">
        <f t="shared" si="3"/>
        <v>7</v>
      </c>
    </row>
    <row r="99" spans="1:31"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45958</v>
      </c>
      <c r="O99" s="1">
        <f>DAY(Tabla1[[#This Row],[Fecha de rev]])</f>
        <v>28</v>
      </c>
      <c r="P99" s="1">
        <f>MONTH(Tabla1[[#This Row],[Fecha de rev]])</f>
        <v>10</v>
      </c>
      <c r="Q99" s="1">
        <f>YEAR(Tabla1[[#This Row],[Fecha de rev]])</f>
        <v>2025</v>
      </c>
      <c r="R99" s="1">
        <v>2</v>
      </c>
      <c r="S99" s="1" t="s">
        <v>138</v>
      </c>
      <c r="T99" s="1" t="s">
        <v>138</v>
      </c>
      <c r="U99" s="1" t="s">
        <v>138</v>
      </c>
      <c r="V99" s="1" t="s">
        <v>138</v>
      </c>
      <c r="W99" s="1" t="s">
        <v>138</v>
      </c>
      <c r="X99" s="1" t="s">
        <v>138</v>
      </c>
      <c r="Y99" s="1" t="s">
        <v>138</v>
      </c>
      <c r="Z99" s="1" t="str">
        <f>IF(Tabla1[[#This Row],[Bajada]] &lt; 14, "no", "si")</f>
        <v>si</v>
      </c>
      <c r="AA99" s="1">
        <v>56.4</v>
      </c>
      <c r="AB99" s="1">
        <v>27.8</v>
      </c>
      <c r="AC99" s="2" t="s">
        <v>936</v>
      </c>
      <c r="AD99" s="2" t="s">
        <v>954</v>
      </c>
      <c r="AE99" s="1">
        <f t="shared" si="3"/>
        <v>8</v>
      </c>
    </row>
    <row r="100" spans="1:31"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c r="O100" s="1">
        <f>DAY(Tabla1[[#This Row],[Fecha de rev]])</f>
        <v>0</v>
      </c>
      <c r="P100" s="1">
        <f>MONTH(Tabla1[[#This Row],[Fecha de rev]])</f>
        <v>1</v>
      </c>
      <c r="Q100" s="1">
        <f>YEAR(Tabla1[[#This Row],[Fecha de rev]])</f>
        <v>1900</v>
      </c>
      <c r="R100" s="1">
        <v>2</v>
      </c>
      <c r="S100" s="1" t="s">
        <v>138</v>
      </c>
      <c r="T100" s="1" t="s">
        <v>138</v>
      </c>
      <c r="U100" s="1" t="s">
        <v>138</v>
      </c>
      <c r="V100" s="1" t="s">
        <v>138</v>
      </c>
      <c r="W100" s="1" t="s">
        <v>138</v>
      </c>
      <c r="X100" s="1" t="s">
        <v>138</v>
      </c>
      <c r="Y100" s="1" t="s">
        <v>138</v>
      </c>
      <c r="Z100" s="1" t="str">
        <f>IF(Tabla1[[#This Row],[Bajada]] &lt; 14, "no", "si")</f>
        <v>no</v>
      </c>
      <c r="AC100" s="2" t="s">
        <v>968</v>
      </c>
      <c r="AD100" s="2" t="s">
        <v>954</v>
      </c>
      <c r="AE100" s="1">
        <f t="shared" si="3"/>
        <v>7</v>
      </c>
    </row>
    <row r="101" spans="1:31"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c r="O101" s="1">
        <f>DAY(Tabla1[[#This Row],[Fecha de rev]])</f>
        <v>0</v>
      </c>
      <c r="P101" s="1">
        <f>MONTH(Tabla1[[#This Row],[Fecha de rev]])</f>
        <v>1</v>
      </c>
      <c r="Q101" s="1">
        <f>YEAR(Tabla1[[#This Row],[Fecha de rev]])</f>
        <v>1900</v>
      </c>
      <c r="R101" s="1">
        <v>2</v>
      </c>
      <c r="S101" s="1" t="s">
        <v>138</v>
      </c>
      <c r="T101" s="1" t="s">
        <v>138</v>
      </c>
      <c r="U101" s="1" t="s">
        <v>138</v>
      </c>
      <c r="V101" s="1" t="s">
        <v>138</v>
      </c>
      <c r="W101" s="1" t="s">
        <v>138</v>
      </c>
      <c r="X101" s="1" t="s">
        <v>138</v>
      </c>
      <c r="Y101" s="1" t="s">
        <v>138</v>
      </c>
      <c r="Z101" s="1" t="str">
        <f>IF(Tabla1[[#This Row],[Bajada]] &lt; 14, "no", "si")</f>
        <v>no</v>
      </c>
      <c r="AC101" s="2" t="s">
        <v>935</v>
      </c>
      <c r="AD101" s="2" t="s">
        <v>954</v>
      </c>
      <c r="AE101" s="1">
        <f t="shared" si="3"/>
        <v>7</v>
      </c>
    </row>
    <row r="102" spans="1:31"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45955</v>
      </c>
      <c r="O102" s="1">
        <f>DAY(Tabla1[[#This Row],[Fecha de rev]])</f>
        <v>25</v>
      </c>
      <c r="P102" s="1">
        <f>MONTH(Tabla1[[#This Row],[Fecha de rev]])</f>
        <v>10</v>
      </c>
      <c r="Q102" s="1">
        <f>YEAR(Tabla1[[#This Row],[Fecha de rev]])</f>
        <v>2025</v>
      </c>
      <c r="R102" s="1">
        <v>2</v>
      </c>
      <c r="S102" s="1" t="s">
        <v>138</v>
      </c>
      <c r="T102" s="1" t="s">
        <v>138</v>
      </c>
      <c r="U102" s="1" t="s">
        <v>138</v>
      </c>
      <c r="V102" s="1" t="s">
        <v>138</v>
      </c>
      <c r="W102" s="1" t="s">
        <v>138</v>
      </c>
      <c r="X102" s="1" t="s">
        <v>138</v>
      </c>
      <c r="Y102" s="1" t="s">
        <v>138</v>
      </c>
      <c r="Z102" s="1" t="str">
        <f>IF(Tabla1[[#This Row],[Bajada]] &lt; 14, "no", "si")</f>
        <v>no</v>
      </c>
      <c r="AA102" s="1">
        <v>1.72</v>
      </c>
      <c r="AB102" s="1">
        <v>1.76</v>
      </c>
      <c r="AC102" s="2" t="s">
        <v>3095</v>
      </c>
      <c r="AD102" s="2" t="s">
        <v>954</v>
      </c>
      <c r="AE102" s="1">
        <f t="shared" si="3"/>
        <v>7</v>
      </c>
    </row>
    <row r="103" spans="1:31"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c r="O103" s="1">
        <f>DAY(Tabla1[[#This Row],[Fecha de rev]])</f>
        <v>0</v>
      </c>
      <c r="P103" s="1">
        <f>MONTH(Tabla1[[#This Row],[Fecha de rev]])</f>
        <v>1</v>
      </c>
      <c r="Q103" s="1">
        <f>YEAR(Tabla1[[#This Row],[Fecha de rev]])</f>
        <v>1900</v>
      </c>
      <c r="R103" s="1">
        <v>2</v>
      </c>
      <c r="S103" s="1" t="s">
        <v>138</v>
      </c>
      <c r="T103" s="1" t="s">
        <v>138</v>
      </c>
      <c r="U103" s="1" t="s">
        <v>138</v>
      </c>
      <c r="V103" s="1" t="s">
        <v>138</v>
      </c>
      <c r="W103" s="1" t="s">
        <v>138</v>
      </c>
      <c r="X103" s="1" t="s">
        <v>138</v>
      </c>
      <c r="Y103" s="1" t="s">
        <v>138</v>
      </c>
      <c r="Z103" s="1" t="str">
        <f>IF(Tabla1[[#This Row],[Bajada]] &lt; 14, "no", "si")</f>
        <v>no</v>
      </c>
      <c r="AC103" s="2" t="s">
        <v>1421</v>
      </c>
      <c r="AD103" s="2" t="s">
        <v>957</v>
      </c>
      <c r="AE103" s="1">
        <f t="shared" si="3"/>
        <v>7</v>
      </c>
    </row>
    <row r="104" spans="1:31"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DAY(Tabla1[[#This Row],[Fecha de rev]])</f>
        <v>0</v>
      </c>
      <c r="P104" s="1">
        <f>MONTH(Tabla1[[#This Row],[Fecha de rev]])</f>
        <v>1</v>
      </c>
      <c r="Q104" s="1">
        <f>YEAR(Tabla1[[#This Row],[Fecha de rev]])</f>
        <v>1900</v>
      </c>
      <c r="Z104" s="1" t="str">
        <f>IF(Tabla1[[#This Row],[Bajada]] &lt; 14, "no", "si")</f>
        <v>no</v>
      </c>
      <c r="AC104" s="1"/>
    </row>
    <row r="105" spans="1:31"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c r="O105" s="1">
        <f>DAY(Tabla1[[#This Row],[Fecha de rev]])</f>
        <v>0</v>
      </c>
      <c r="P105" s="1">
        <f>MONTH(Tabla1[[#This Row],[Fecha de rev]])</f>
        <v>1</v>
      </c>
      <c r="Q105" s="1">
        <f>YEAR(Tabla1[[#This Row],[Fecha de rev]])</f>
        <v>1900</v>
      </c>
      <c r="R105" s="1">
        <v>2</v>
      </c>
      <c r="S105" s="1" t="s">
        <v>138</v>
      </c>
      <c r="T105" s="1" t="s">
        <v>138</v>
      </c>
      <c r="U105" s="1" t="s">
        <v>138</v>
      </c>
      <c r="V105" s="1" t="s">
        <v>138</v>
      </c>
      <c r="W105" s="1" t="s">
        <v>138</v>
      </c>
      <c r="X105" s="1" t="s">
        <v>138</v>
      </c>
      <c r="Y105" s="1" t="s">
        <v>138</v>
      </c>
      <c r="Z105" s="1" t="str">
        <f>IF(Tabla1[[#This Row],[Bajada]] &lt; 14, "no", "si")</f>
        <v>no</v>
      </c>
      <c r="AC105" s="2" t="s">
        <v>970</v>
      </c>
      <c r="AD105" s="2" t="s">
        <v>954</v>
      </c>
      <c r="AE105" s="1">
        <f t="shared" si="3"/>
        <v>7</v>
      </c>
    </row>
    <row r="106" spans="1:31"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DAY(Tabla1[[#This Row],[Fecha de rev]])</f>
        <v>0</v>
      </c>
      <c r="P106" s="1">
        <f>MONTH(Tabla1[[#This Row],[Fecha de rev]])</f>
        <v>1</v>
      </c>
      <c r="Q106" s="1">
        <f>YEAR(Tabla1[[#This Row],[Fecha de rev]])</f>
        <v>1900</v>
      </c>
      <c r="Z106" s="1" t="str">
        <f>IF(Tabla1[[#This Row],[Bajada]] &lt; 14, "no", "si")</f>
        <v>no</v>
      </c>
      <c r="AC106" s="1"/>
    </row>
    <row r="107" spans="1:31"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45958</v>
      </c>
      <c r="O107" s="1">
        <f>DAY(Tabla1[[#This Row],[Fecha de rev]])</f>
        <v>28</v>
      </c>
      <c r="P107" s="1">
        <f>MONTH(Tabla1[[#This Row],[Fecha de rev]])</f>
        <v>10</v>
      </c>
      <c r="Q107" s="1">
        <f>YEAR(Tabla1[[#This Row],[Fecha de rev]])</f>
        <v>2025</v>
      </c>
      <c r="R107" s="1">
        <v>2</v>
      </c>
      <c r="S107" s="1" t="s">
        <v>138</v>
      </c>
      <c r="T107" s="1" t="s">
        <v>138</v>
      </c>
      <c r="U107" s="1" t="s">
        <v>138</v>
      </c>
      <c r="V107" s="1" t="s">
        <v>138</v>
      </c>
      <c r="W107" s="1" t="s">
        <v>138</v>
      </c>
      <c r="X107" s="1" t="s">
        <v>138</v>
      </c>
      <c r="Y107" s="1" t="s">
        <v>138</v>
      </c>
      <c r="Z107" s="1" t="str">
        <f>IF(Tabla1[[#This Row],[Bajada]] &lt; 14, "no", "si")</f>
        <v>si</v>
      </c>
      <c r="AA107" s="1">
        <v>71.099999999999994</v>
      </c>
      <c r="AB107" s="1">
        <v>34.9</v>
      </c>
      <c r="AC107" s="2" t="s">
        <v>970</v>
      </c>
      <c r="AD107" s="2" t="s">
        <v>954</v>
      </c>
      <c r="AE107" s="1">
        <f t="shared" si="3"/>
        <v>8</v>
      </c>
    </row>
    <row r="108" spans="1:31"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DAY(Tabla1[[#This Row],[Fecha de rev]])</f>
        <v>0</v>
      </c>
      <c r="P108" s="1">
        <f>MONTH(Tabla1[[#This Row],[Fecha de rev]])</f>
        <v>1</v>
      </c>
      <c r="Q108" s="1">
        <f>YEAR(Tabla1[[#This Row],[Fecha de rev]])</f>
        <v>1900</v>
      </c>
      <c r="Z108" s="1" t="str">
        <f>IF(Tabla1[[#This Row],[Bajada]] &lt; 14, "no", "si")</f>
        <v>no</v>
      </c>
      <c r="AC108" s="1"/>
    </row>
    <row r="109" spans="1:31"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c r="O109" s="1">
        <f>DAY(Tabla1[[#This Row],[Fecha de rev]])</f>
        <v>0</v>
      </c>
      <c r="P109" s="1">
        <f>MONTH(Tabla1[[#This Row],[Fecha de rev]])</f>
        <v>1</v>
      </c>
      <c r="Q109" s="1">
        <f>YEAR(Tabla1[[#This Row],[Fecha de rev]])</f>
        <v>1900</v>
      </c>
      <c r="R109" s="1">
        <v>2</v>
      </c>
      <c r="S109" s="1" t="s">
        <v>138</v>
      </c>
      <c r="T109" s="1" t="s">
        <v>138</v>
      </c>
      <c r="U109" s="1" t="s">
        <v>138</v>
      </c>
      <c r="V109" s="1" t="s">
        <v>138</v>
      </c>
      <c r="W109" s="1" t="s">
        <v>138</v>
      </c>
      <c r="X109" s="1" t="s">
        <v>138</v>
      </c>
      <c r="Y109" s="1" t="s">
        <v>138</v>
      </c>
      <c r="Z109" s="1" t="str">
        <f>IF(Tabla1[[#This Row],[Bajada]] &lt; 14, "no", "si")</f>
        <v>no</v>
      </c>
      <c r="AC109" s="2" t="s">
        <v>1422</v>
      </c>
      <c r="AD109" s="2" t="s">
        <v>957</v>
      </c>
      <c r="AE109" s="1">
        <f t="shared" si="3"/>
        <v>7</v>
      </c>
    </row>
    <row r="110" spans="1:31"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DAY(Tabla1[[#This Row],[Fecha de rev]])</f>
        <v>0</v>
      </c>
      <c r="P110" s="1">
        <f>MONTH(Tabla1[[#This Row],[Fecha de rev]])</f>
        <v>1</v>
      </c>
      <c r="Q110" s="1">
        <f>YEAR(Tabla1[[#This Row],[Fecha de rev]])</f>
        <v>1900</v>
      </c>
      <c r="Z110" s="1" t="str">
        <f>IF(Tabla1[[#This Row],[Bajada]] &lt; 14, "no", "si")</f>
        <v>no</v>
      </c>
      <c r="AC110" s="1"/>
    </row>
    <row r="111" spans="1:31"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c r="O111" s="1">
        <f>DAY(Tabla1[[#This Row],[Fecha de rev]])</f>
        <v>0</v>
      </c>
      <c r="P111" s="1">
        <f>MONTH(Tabla1[[#This Row],[Fecha de rev]])</f>
        <v>1</v>
      </c>
      <c r="Q111" s="1">
        <f>YEAR(Tabla1[[#This Row],[Fecha de rev]])</f>
        <v>1900</v>
      </c>
      <c r="R111" s="1">
        <v>2</v>
      </c>
      <c r="S111" s="1" t="s">
        <v>138</v>
      </c>
      <c r="T111" s="1" t="s">
        <v>138</v>
      </c>
      <c r="U111" s="1" t="s">
        <v>138</v>
      </c>
      <c r="V111" s="1" t="s">
        <v>138</v>
      </c>
      <c r="W111" s="1" t="s">
        <v>138</v>
      </c>
      <c r="X111" s="1" t="s">
        <v>138</v>
      </c>
      <c r="Y111" s="1" t="s">
        <v>138</v>
      </c>
      <c r="Z111" s="1" t="str">
        <f>IF(Tabla1[[#This Row],[Bajada]] &lt; 14, "no", "si")</f>
        <v>no</v>
      </c>
      <c r="AC111" s="2" t="s">
        <v>945</v>
      </c>
      <c r="AD111" s="2" t="s">
        <v>954</v>
      </c>
      <c r="AE111" s="1">
        <f t="shared" si="3"/>
        <v>7</v>
      </c>
    </row>
    <row r="112" spans="1:31"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DAY(Tabla1[[#This Row],[Fecha de rev]])</f>
        <v>0</v>
      </c>
      <c r="P112" s="1">
        <f>MONTH(Tabla1[[#This Row],[Fecha de rev]])</f>
        <v>1</v>
      </c>
      <c r="Q112" s="1">
        <f>YEAR(Tabla1[[#This Row],[Fecha de rev]])</f>
        <v>1900</v>
      </c>
      <c r="Z112" s="1" t="str">
        <f>IF(Tabla1[[#This Row],[Bajada]] &lt; 14, "no", "si")</f>
        <v>no</v>
      </c>
      <c r="AC112" s="1"/>
    </row>
    <row r="113" spans="1:31"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45955</v>
      </c>
      <c r="O113" s="1">
        <f>DAY(Tabla1[[#This Row],[Fecha de rev]])</f>
        <v>25</v>
      </c>
      <c r="P113" s="1">
        <f>MONTH(Tabla1[[#This Row],[Fecha de rev]])</f>
        <v>10</v>
      </c>
      <c r="Q113" s="1">
        <f>YEAR(Tabla1[[#This Row],[Fecha de rev]])</f>
        <v>2025</v>
      </c>
      <c r="R113" s="1">
        <v>2</v>
      </c>
      <c r="S113" s="1" t="s">
        <v>138</v>
      </c>
      <c r="T113" s="1" t="s">
        <v>138</v>
      </c>
      <c r="U113" s="1" t="s">
        <v>138</v>
      </c>
      <c r="V113" s="1" t="s">
        <v>138</v>
      </c>
      <c r="W113" s="1" t="s">
        <v>138</v>
      </c>
      <c r="X113" s="1" t="s">
        <v>138</v>
      </c>
      <c r="Y113" s="1" t="s">
        <v>138</v>
      </c>
      <c r="Z113" s="1" t="str">
        <f>IF(Tabla1[[#This Row],[Bajada]] &lt; 14, "no", "si")</f>
        <v>si</v>
      </c>
      <c r="AA113" s="1">
        <v>98.4</v>
      </c>
      <c r="AB113" s="1">
        <v>49</v>
      </c>
      <c r="AC113" s="2" t="s">
        <v>968</v>
      </c>
      <c r="AD113" s="2" t="s">
        <v>954</v>
      </c>
      <c r="AE113" s="1">
        <f t="shared" si="3"/>
        <v>8</v>
      </c>
    </row>
    <row r="114" spans="1:31"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c r="O114" s="1">
        <f>DAY(Tabla1[[#This Row],[Fecha de rev]])</f>
        <v>0</v>
      </c>
      <c r="P114" s="1">
        <f>MONTH(Tabla1[[#This Row],[Fecha de rev]])</f>
        <v>1</v>
      </c>
      <c r="Q114" s="1">
        <f>YEAR(Tabla1[[#This Row],[Fecha de rev]])</f>
        <v>1900</v>
      </c>
      <c r="R114" s="1">
        <v>2</v>
      </c>
      <c r="S114" s="1" t="s">
        <v>138</v>
      </c>
      <c r="T114" s="1" t="s">
        <v>138</v>
      </c>
      <c r="U114" s="1" t="s">
        <v>138</v>
      </c>
      <c r="V114" s="1" t="s">
        <v>138</v>
      </c>
      <c r="W114" s="1" t="s">
        <v>138</v>
      </c>
      <c r="X114" s="1" t="s">
        <v>138</v>
      </c>
      <c r="Y114" s="1" t="s">
        <v>138</v>
      </c>
      <c r="Z114" s="1" t="str">
        <f>IF(Tabla1[[#This Row],[Bajada]] &lt; 14, "no", "si")</f>
        <v>no</v>
      </c>
      <c r="AC114" s="2" t="s">
        <v>1413</v>
      </c>
      <c r="AD114" s="2" t="s">
        <v>957</v>
      </c>
      <c r="AE114" s="1">
        <f t="shared" si="3"/>
        <v>7</v>
      </c>
    </row>
    <row r="115" spans="1:31"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DAY(Tabla1[[#This Row],[Fecha de rev]])</f>
        <v>0</v>
      </c>
      <c r="P115" s="1">
        <f>MONTH(Tabla1[[#This Row],[Fecha de rev]])</f>
        <v>1</v>
      </c>
      <c r="Q115" s="1">
        <f>YEAR(Tabla1[[#This Row],[Fecha de rev]])</f>
        <v>1900</v>
      </c>
      <c r="Z115" s="1" t="str">
        <f>IF(Tabla1[[#This Row],[Bajada]] &lt; 14, "no", "si")</f>
        <v>no</v>
      </c>
      <c r="AC115" s="1"/>
    </row>
    <row r="116" spans="1:31"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DAY(Tabla1[[#This Row],[Fecha de rev]])</f>
        <v>0</v>
      </c>
      <c r="P116" s="1">
        <f>MONTH(Tabla1[[#This Row],[Fecha de rev]])</f>
        <v>1</v>
      </c>
      <c r="Q116" s="1">
        <f>YEAR(Tabla1[[#This Row],[Fecha de rev]])</f>
        <v>1900</v>
      </c>
      <c r="Z116" s="1" t="str">
        <f>IF(Tabla1[[#This Row],[Bajada]] &lt; 14, "no", "si")</f>
        <v>no</v>
      </c>
      <c r="AC116" s="1"/>
    </row>
    <row r="117" spans="1:31"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c r="O117" s="1">
        <f>DAY(Tabla1[[#This Row],[Fecha de rev]])</f>
        <v>0</v>
      </c>
      <c r="P117" s="1">
        <f>MONTH(Tabla1[[#This Row],[Fecha de rev]])</f>
        <v>1</v>
      </c>
      <c r="Q117" s="1">
        <f>YEAR(Tabla1[[#This Row],[Fecha de rev]])</f>
        <v>1900</v>
      </c>
      <c r="R117" s="1">
        <v>2</v>
      </c>
      <c r="S117" s="1" t="s">
        <v>138</v>
      </c>
      <c r="T117" s="1" t="s">
        <v>138</v>
      </c>
      <c r="U117" s="1" t="s">
        <v>138</v>
      </c>
      <c r="V117" s="1" t="s">
        <v>138</v>
      </c>
      <c r="W117" s="1" t="s">
        <v>138</v>
      </c>
      <c r="X117" s="1" t="s">
        <v>138</v>
      </c>
      <c r="Y117" s="1" t="s">
        <v>138</v>
      </c>
      <c r="Z117" s="1" t="str">
        <f>IF(Tabla1[[#This Row],[Bajada]] &lt; 14, "no", "si")</f>
        <v>no</v>
      </c>
      <c r="AC117" s="2" t="s">
        <v>968</v>
      </c>
      <c r="AD117" s="2" t="s">
        <v>957</v>
      </c>
      <c r="AE117" s="1">
        <f t="shared" si="3"/>
        <v>7</v>
      </c>
    </row>
    <row r="118" spans="1:31"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DAY(Tabla1[[#This Row],[Fecha de rev]])</f>
        <v>0</v>
      </c>
      <c r="P118" s="1">
        <f>MONTH(Tabla1[[#This Row],[Fecha de rev]])</f>
        <v>1</v>
      </c>
      <c r="Q118" s="1">
        <f>YEAR(Tabla1[[#This Row],[Fecha de rev]])</f>
        <v>1900</v>
      </c>
      <c r="Z118" s="1" t="str">
        <f>IF(Tabla1[[#This Row],[Bajada]] &lt; 14, "no", "si")</f>
        <v>no</v>
      </c>
      <c r="AC118" s="1"/>
    </row>
    <row r="119" spans="1:31"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45958</v>
      </c>
      <c r="O119" s="1">
        <f>DAY(Tabla1[[#This Row],[Fecha de rev]])</f>
        <v>28</v>
      </c>
      <c r="P119" s="1">
        <f>MONTH(Tabla1[[#This Row],[Fecha de rev]])</f>
        <v>10</v>
      </c>
      <c r="Q119" s="1">
        <f>YEAR(Tabla1[[#This Row],[Fecha de rev]])</f>
        <v>2025</v>
      </c>
      <c r="R119" s="1">
        <v>2</v>
      </c>
      <c r="S119" s="1" t="s">
        <v>138</v>
      </c>
      <c r="T119" s="1" t="s">
        <v>138</v>
      </c>
      <c r="U119" s="1" t="s">
        <v>138</v>
      </c>
      <c r="V119" s="1" t="s">
        <v>138</v>
      </c>
      <c r="W119" s="1" t="s">
        <v>138</v>
      </c>
      <c r="X119" s="1" t="s">
        <v>138</v>
      </c>
      <c r="Y119" s="1" t="s">
        <v>138</v>
      </c>
      <c r="Z119" s="1" t="str">
        <f>IF(Tabla1[[#This Row],[Bajada]] &lt; 14, "no", "si")</f>
        <v>si</v>
      </c>
      <c r="AA119" s="1">
        <v>46.5</v>
      </c>
      <c r="AB119" s="1">
        <v>24</v>
      </c>
      <c r="AC119" s="2" t="s">
        <v>970</v>
      </c>
      <c r="AD119" s="2" t="s">
        <v>957</v>
      </c>
      <c r="AE119" s="1">
        <f t="shared" si="3"/>
        <v>8</v>
      </c>
    </row>
    <row r="120" spans="1:31"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45958</v>
      </c>
      <c r="O120" s="1">
        <f>DAY(Tabla1[[#This Row],[Fecha de rev]])</f>
        <v>28</v>
      </c>
      <c r="P120" s="1">
        <f>MONTH(Tabla1[[#This Row],[Fecha de rev]])</f>
        <v>10</v>
      </c>
      <c r="Q120" s="1">
        <f>YEAR(Tabla1[[#This Row],[Fecha de rev]])</f>
        <v>2025</v>
      </c>
      <c r="R120" s="1">
        <v>2</v>
      </c>
      <c r="S120" s="1" t="s">
        <v>138</v>
      </c>
      <c r="T120" s="1" t="s">
        <v>138</v>
      </c>
      <c r="U120" s="1" t="s">
        <v>138</v>
      </c>
      <c r="V120" s="1" t="s">
        <v>138</v>
      </c>
      <c r="W120" s="1" t="s">
        <v>138</v>
      </c>
      <c r="X120" s="1" t="s">
        <v>138</v>
      </c>
      <c r="Y120" s="1" t="s">
        <v>138</v>
      </c>
      <c r="Z120" s="1" t="str">
        <f>IF(Tabla1[[#This Row],[Bajada]] &lt; 14, "no", "si")</f>
        <v>si</v>
      </c>
      <c r="AA120" s="1">
        <v>83.6</v>
      </c>
      <c r="AB120" s="1">
        <v>108</v>
      </c>
      <c r="AC120" s="2" t="s">
        <v>959</v>
      </c>
      <c r="AD120" s="2" t="s">
        <v>954</v>
      </c>
      <c r="AE120" s="1">
        <f t="shared" si="3"/>
        <v>8</v>
      </c>
    </row>
    <row r="121" spans="1:31"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DAY(Tabla1[[#This Row],[Fecha de rev]])</f>
        <v>0</v>
      </c>
      <c r="P121" s="1">
        <f>MONTH(Tabla1[[#This Row],[Fecha de rev]])</f>
        <v>1</v>
      </c>
      <c r="Q121" s="1">
        <f>YEAR(Tabla1[[#This Row],[Fecha de rev]])</f>
        <v>1900</v>
      </c>
      <c r="Z121" s="1" t="str">
        <f>IF(Tabla1[[#This Row],[Bajada]] &lt; 14, "no", "si")</f>
        <v>no</v>
      </c>
      <c r="AC121" s="1"/>
    </row>
    <row r="122" spans="1:31"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45957</v>
      </c>
      <c r="O122" s="1">
        <f>DAY(Tabla1[[#This Row],[Fecha de rev]])</f>
        <v>27</v>
      </c>
      <c r="P122" s="1">
        <f>MONTH(Tabla1[[#This Row],[Fecha de rev]])</f>
        <v>10</v>
      </c>
      <c r="Q122" s="1">
        <f>YEAR(Tabla1[[#This Row],[Fecha de rev]])</f>
        <v>2025</v>
      </c>
      <c r="R122" s="1">
        <v>2</v>
      </c>
      <c r="S122" s="1" t="s">
        <v>138</v>
      </c>
      <c r="T122" s="1" t="s">
        <v>138</v>
      </c>
      <c r="U122" s="1" t="s">
        <v>138</v>
      </c>
      <c r="V122" s="1" t="s">
        <v>138</v>
      </c>
      <c r="W122" s="1" t="s">
        <v>138</v>
      </c>
      <c r="X122" s="1" t="s">
        <v>138</v>
      </c>
      <c r="Y122" s="1" t="s">
        <v>138</v>
      </c>
      <c r="Z122" s="1" t="str">
        <f>IF(Tabla1[[#This Row],[Bajada]] &lt; 14, "no", "si")</f>
        <v>no</v>
      </c>
      <c r="AA122" s="1">
        <v>12.3</v>
      </c>
      <c r="AB122" s="1">
        <v>94.6</v>
      </c>
      <c r="AC122" s="2" t="s">
        <v>3100</v>
      </c>
      <c r="AD122" s="2" t="s">
        <v>954</v>
      </c>
      <c r="AE122" s="1">
        <f t="shared" si="3"/>
        <v>7</v>
      </c>
    </row>
    <row r="123" spans="1:31"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c r="O123" s="1">
        <f>DAY(Tabla1[[#This Row],[Fecha de rev]])</f>
        <v>0</v>
      </c>
      <c r="P123" s="1">
        <f>MONTH(Tabla1[[#This Row],[Fecha de rev]])</f>
        <v>1</v>
      </c>
      <c r="Q123" s="1">
        <f>YEAR(Tabla1[[#This Row],[Fecha de rev]])</f>
        <v>1900</v>
      </c>
      <c r="R123" s="1">
        <v>2</v>
      </c>
      <c r="S123" s="1" t="s">
        <v>138</v>
      </c>
      <c r="T123" s="1" t="s">
        <v>138</v>
      </c>
      <c r="U123" s="1" t="s">
        <v>138</v>
      </c>
      <c r="V123" s="1" t="s">
        <v>138</v>
      </c>
      <c r="W123" s="1" t="s">
        <v>138</v>
      </c>
      <c r="X123" s="1" t="s">
        <v>138</v>
      </c>
      <c r="Y123" s="1" t="s">
        <v>138</v>
      </c>
      <c r="Z123" s="1" t="str">
        <f>IF(Tabla1[[#This Row],[Bajada]] &lt; 14, "no", "si")</f>
        <v>no</v>
      </c>
      <c r="AC123" s="2" t="s">
        <v>970</v>
      </c>
      <c r="AD123" s="2" t="s">
        <v>954</v>
      </c>
      <c r="AE123" s="1">
        <f t="shared" si="3"/>
        <v>7</v>
      </c>
    </row>
    <row r="124" spans="1:31"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45954</v>
      </c>
      <c r="O124" s="1">
        <f>DAY(Tabla1[[#This Row],[Fecha de rev]])</f>
        <v>24</v>
      </c>
      <c r="P124" s="1">
        <f>MONTH(Tabla1[[#This Row],[Fecha de rev]])</f>
        <v>10</v>
      </c>
      <c r="Q124" s="1">
        <f>YEAR(Tabla1[[#This Row],[Fecha de rev]])</f>
        <v>2025</v>
      </c>
      <c r="R124" s="1">
        <v>2</v>
      </c>
      <c r="S124" s="1" t="s">
        <v>138</v>
      </c>
      <c r="T124" s="1" t="s">
        <v>138</v>
      </c>
      <c r="U124" s="1" t="s">
        <v>138</v>
      </c>
      <c r="V124" s="1" t="s">
        <v>138</v>
      </c>
      <c r="W124" s="1" t="s">
        <v>138</v>
      </c>
      <c r="X124" s="1" t="s">
        <v>138</v>
      </c>
      <c r="Y124" s="1" t="s">
        <v>138</v>
      </c>
      <c r="Z124" s="1" t="str">
        <f>IF(Tabla1[[#This Row],[Bajada]] &lt; 14, "no", "si")</f>
        <v>si</v>
      </c>
      <c r="AA124" s="1">
        <v>95.3</v>
      </c>
      <c r="AB124" s="1">
        <v>32.799999999999997</v>
      </c>
      <c r="AC124" s="2" t="s">
        <v>968</v>
      </c>
      <c r="AD124" s="2" t="s">
        <v>957</v>
      </c>
      <c r="AE124" s="1">
        <f t="shared" si="3"/>
        <v>8</v>
      </c>
    </row>
    <row r="125" spans="1:31"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c r="O125" s="1">
        <f>DAY(Tabla1[[#This Row],[Fecha de rev]])</f>
        <v>0</v>
      </c>
      <c r="P125" s="1">
        <f>MONTH(Tabla1[[#This Row],[Fecha de rev]])</f>
        <v>1</v>
      </c>
      <c r="Q125" s="1">
        <f>YEAR(Tabla1[[#This Row],[Fecha de rev]])</f>
        <v>1900</v>
      </c>
      <c r="R125" s="1">
        <v>2</v>
      </c>
      <c r="S125" s="1" t="s">
        <v>138</v>
      </c>
      <c r="T125" s="1" t="s">
        <v>138</v>
      </c>
      <c r="U125" s="1" t="s">
        <v>138</v>
      </c>
      <c r="V125" s="1" t="s">
        <v>138</v>
      </c>
      <c r="W125" s="1" t="s">
        <v>138</v>
      </c>
      <c r="X125" s="1" t="s">
        <v>138</v>
      </c>
      <c r="Y125" s="1" t="s">
        <v>138</v>
      </c>
      <c r="Z125" s="1" t="str">
        <f>IF(Tabla1[[#This Row],[Bajada]] &lt; 14, "no", "si")</f>
        <v>no</v>
      </c>
      <c r="AC125" s="2" t="s">
        <v>968</v>
      </c>
      <c r="AD125" s="2" t="s">
        <v>957</v>
      </c>
      <c r="AE125" s="1">
        <f t="shared" si="3"/>
        <v>7</v>
      </c>
    </row>
    <row r="126" spans="1:31"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DAY(Tabla1[[#This Row],[Fecha de rev]])</f>
        <v>0</v>
      </c>
      <c r="P126" s="1">
        <f>MONTH(Tabla1[[#This Row],[Fecha de rev]])</f>
        <v>1</v>
      </c>
      <c r="Q126" s="1">
        <f>YEAR(Tabla1[[#This Row],[Fecha de rev]])</f>
        <v>1900</v>
      </c>
      <c r="Z126" s="1" t="str">
        <f>IF(Tabla1[[#This Row],[Bajada]] &lt; 14, "no", "si")</f>
        <v>no</v>
      </c>
      <c r="AC126" s="1"/>
    </row>
    <row r="127" spans="1:31"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DAY(Tabla1[[#This Row],[Fecha de rev]])</f>
        <v>0</v>
      </c>
      <c r="P127" s="1">
        <f>MONTH(Tabla1[[#This Row],[Fecha de rev]])</f>
        <v>1</v>
      </c>
      <c r="Q127" s="1">
        <f>YEAR(Tabla1[[#This Row],[Fecha de rev]])</f>
        <v>1900</v>
      </c>
      <c r="Z127" s="1" t="str">
        <f>IF(Tabla1[[#This Row],[Bajada]] &lt; 14, "no", "si")</f>
        <v>no</v>
      </c>
      <c r="AC127" s="1"/>
    </row>
    <row r="128" spans="1:31"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45957</v>
      </c>
      <c r="O128" s="1">
        <f>DAY(Tabla1[[#This Row],[Fecha de rev]])</f>
        <v>27</v>
      </c>
      <c r="P128" s="1">
        <f>MONTH(Tabla1[[#This Row],[Fecha de rev]])</f>
        <v>10</v>
      </c>
      <c r="Q128" s="1">
        <f>YEAR(Tabla1[[#This Row],[Fecha de rev]])</f>
        <v>2025</v>
      </c>
      <c r="R128" s="1">
        <v>2</v>
      </c>
      <c r="S128" s="1" t="s">
        <v>138</v>
      </c>
      <c r="T128" s="1" t="s">
        <v>138</v>
      </c>
      <c r="U128" s="1" t="s">
        <v>138</v>
      </c>
      <c r="V128" s="1" t="s">
        <v>138</v>
      </c>
      <c r="W128" s="1" t="s">
        <v>138</v>
      </c>
      <c r="X128" s="1" t="s">
        <v>138</v>
      </c>
      <c r="Y128" s="1" t="s">
        <v>138</v>
      </c>
      <c r="Z128" s="1" t="str">
        <f>IF(Tabla1[[#This Row],[Bajada]] &lt; 14, "no", "si")</f>
        <v>si</v>
      </c>
      <c r="AA128" s="1">
        <v>54.9</v>
      </c>
      <c r="AB128" s="1">
        <v>16</v>
      </c>
      <c r="AC128" s="2" t="s">
        <v>968</v>
      </c>
      <c r="AD128" s="2" t="s">
        <v>954</v>
      </c>
      <c r="AE128" s="1">
        <f t="shared" si="3"/>
        <v>8</v>
      </c>
    </row>
    <row r="129" spans="1:31"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DAY(Tabla1[[#This Row],[Fecha de rev]])</f>
        <v>0</v>
      </c>
      <c r="P129" s="1">
        <f>MONTH(Tabla1[[#This Row],[Fecha de rev]])</f>
        <v>1</v>
      </c>
      <c r="Q129" s="1">
        <f>YEAR(Tabla1[[#This Row],[Fecha de rev]])</f>
        <v>1900</v>
      </c>
      <c r="Z129" s="1" t="str">
        <f>IF(Tabla1[[#This Row],[Bajada]] &lt; 14, "no", "si")</f>
        <v>no</v>
      </c>
      <c r="AC129" s="1"/>
    </row>
    <row r="130" spans="1:31"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45958</v>
      </c>
      <c r="O130" s="1">
        <f>DAY(Tabla1[[#This Row],[Fecha de rev]])</f>
        <v>28</v>
      </c>
      <c r="P130" s="1">
        <f>MONTH(Tabla1[[#This Row],[Fecha de rev]])</f>
        <v>10</v>
      </c>
      <c r="Q130" s="1">
        <f>YEAR(Tabla1[[#This Row],[Fecha de rev]])</f>
        <v>2025</v>
      </c>
      <c r="R130" s="1">
        <v>2</v>
      </c>
      <c r="S130" s="1" t="s">
        <v>138</v>
      </c>
      <c r="T130" s="1" t="s">
        <v>138</v>
      </c>
      <c r="U130" s="1" t="s">
        <v>138</v>
      </c>
      <c r="V130" s="1" t="s">
        <v>138</v>
      </c>
      <c r="W130" s="1" t="s">
        <v>138</v>
      </c>
      <c r="X130" s="1" t="s">
        <v>138</v>
      </c>
      <c r="Y130" s="1" t="s">
        <v>138</v>
      </c>
      <c r="Z130" s="1" t="str">
        <f>IF(Tabla1[[#This Row],[Bajada]] &lt; 14, "no", "si")</f>
        <v>si</v>
      </c>
      <c r="AA130" s="1">
        <v>125</v>
      </c>
      <c r="AB130" s="1">
        <v>86.3</v>
      </c>
      <c r="AC130" s="2" t="s">
        <v>968</v>
      </c>
      <c r="AD130" s="2" t="s">
        <v>957</v>
      </c>
      <c r="AE130" s="1">
        <f t="shared" si="3"/>
        <v>8</v>
      </c>
    </row>
    <row r="131" spans="1:31"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c r="O131" s="1">
        <f>DAY(Tabla1[[#This Row],[Fecha de rev]])</f>
        <v>0</v>
      </c>
      <c r="P131" s="1">
        <f>MONTH(Tabla1[[#This Row],[Fecha de rev]])</f>
        <v>1</v>
      </c>
      <c r="Q131" s="1">
        <f>YEAR(Tabla1[[#This Row],[Fecha de rev]])</f>
        <v>1900</v>
      </c>
      <c r="R131" s="1">
        <v>2</v>
      </c>
      <c r="S131" s="1" t="s">
        <v>138</v>
      </c>
      <c r="T131" s="1" t="s">
        <v>138</v>
      </c>
      <c r="U131" s="1" t="s">
        <v>138</v>
      </c>
      <c r="V131" s="1" t="s">
        <v>138</v>
      </c>
      <c r="W131" s="1" t="s">
        <v>138</v>
      </c>
      <c r="X131" s="1" t="s">
        <v>138</v>
      </c>
      <c r="Y131" s="1" t="s">
        <v>138</v>
      </c>
      <c r="Z131" s="1" t="str">
        <f>IF(Tabla1[[#This Row],[Bajada]] &lt; 14, "no", "si")</f>
        <v>no</v>
      </c>
      <c r="AC131" s="2" t="s">
        <v>968</v>
      </c>
      <c r="AD131" s="2" t="s">
        <v>954</v>
      </c>
      <c r="AE131" s="1">
        <f t="shared" ref="AE131:AE192" si="5">COUNTIF(S131:Z131, "si")</f>
        <v>7</v>
      </c>
    </row>
    <row r="132" spans="1:31"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c r="O132" s="1">
        <f>DAY(Tabla1[[#This Row],[Fecha de rev]])</f>
        <v>0</v>
      </c>
      <c r="P132" s="1">
        <f>MONTH(Tabla1[[#This Row],[Fecha de rev]])</f>
        <v>1</v>
      </c>
      <c r="Q132" s="1">
        <f>YEAR(Tabla1[[#This Row],[Fecha de rev]])</f>
        <v>1900</v>
      </c>
      <c r="R132" s="1">
        <v>2</v>
      </c>
      <c r="S132" s="1" t="s">
        <v>138</v>
      </c>
      <c r="T132" s="1" t="s">
        <v>138</v>
      </c>
      <c r="U132" s="1" t="s">
        <v>138</v>
      </c>
      <c r="V132" s="1" t="s">
        <v>138</v>
      </c>
      <c r="W132" s="1" t="s">
        <v>138</v>
      </c>
      <c r="X132" s="1" t="s">
        <v>138</v>
      </c>
      <c r="Y132" s="1" t="s">
        <v>138</v>
      </c>
      <c r="Z132" s="1" t="str">
        <f>IF(Tabla1[[#This Row],[Bajada]] &lt; 14, "no", "si")</f>
        <v>no</v>
      </c>
      <c r="AC132" s="2" t="s">
        <v>968</v>
      </c>
      <c r="AD132" s="2" t="s">
        <v>954</v>
      </c>
      <c r="AE132" s="1">
        <f t="shared" si="5"/>
        <v>7</v>
      </c>
    </row>
    <row r="133" spans="1:31"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45958</v>
      </c>
      <c r="O133" s="1">
        <f>DAY(Tabla1[[#This Row],[Fecha de rev]])</f>
        <v>28</v>
      </c>
      <c r="P133" s="1">
        <f>MONTH(Tabla1[[#This Row],[Fecha de rev]])</f>
        <v>10</v>
      </c>
      <c r="Q133" s="1">
        <f>YEAR(Tabla1[[#This Row],[Fecha de rev]])</f>
        <v>2025</v>
      </c>
      <c r="R133" s="1">
        <v>2</v>
      </c>
      <c r="S133" s="1" t="s">
        <v>138</v>
      </c>
      <c r="T133" s="1" t="s">
        <v>138</v>
      </c>
      <c r="U133" s="1" t="s">
        <v>138</v>
      </c>
      <c r="V133" s="1" t="s">
        <v>138</v>
      </c>
      <c r="W133" s="1" t="s">
        <v>138</v>
      </c>
      <c r="X133" s="1" t="s">
        <v>138</v>
      </c>
      <c r="Y133" s="1" t="s">
        <v>138</v>
      </c>
      <c r="Z133" s="1" t="str">
        <f>IF(Tabla1[[#This Row],[Bajada]] &lt; 14, "no", "si")</f>
        <v>si</v>
      </c>
      <c r="AA133" s="1">
        <v>123</v>
      </c>
      <c r="AB133" s="1">
        <v>81.8</v>
      </c>
      <c r="AC133" s="2" t="s">
        <v>968</v>
      </c>
      <c r="AD133" s="2" t="s">
        <v>957</v>
      </c>
      <c r="AE133" s="1">
        <f t="shared" si="5"/>
        <v>8</v>
      </c>
    </row>
    <row r="134" spans="1:31"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DAY(Tabla1[[#This Row],[Fecha de rev]])</f>
        <v>0</v>
      </c>
      <c r="P134" s="1">
        <f>MONTH(Tabla1[[#This Row],[Fecha de rev]])</f>
        <v>1</v>
      </c>
      <c r="Q134" s="1">
        <f>YEAR(Tabla1[[#This Row],[Fecha de rev]])</f>
        <v>1900</v>
      </c>
      <c r="Z134" s="1" t="str">
        <f>IF(Tabla1[[#This Row],[Bajada]] &lt; 14, "no", "si")</f>
        <v>no</v>
      </c>
      <c r="AC134" s="1"/>
    </row>
    <row r="135" spans="1:31"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45954</v>
      </c>
      <c r="O135" s="1">
        <f>DAY(Tabla1[[#This Row],[Fecha de rev]])</f>
        <v>24</v>
      </c>
      <c r="P135" s="1">
        <f>MONTH(Tabla1[[#This Row],[Fecha de rev]])</f>
        <v>10</v>
      </c>
      <c r="Q135" s="1">
        <f>YEAR(Tabla1[[#This Row],[Fecha de rev]])</f>
        <v>2025</v>
      </c>
      <c r="R135" s="1">
        <v>2</v>
      </c>
      <c r="S135" s="1" t="s">
        <v>138</v>
      </c>
      <c r="T135" s="1" t="s">
        <v>138</v>
      </c>
      <c r="U135" s="1" t="s">
        <v>138</v>
      </c>
      <c r="V135" s="1" t="s">
        <v>138</v>
      </c>
      <c r="W135" s="1" t="s">
        <v>138</v>
      </c>
      <c r="X135" s="1" t="s">
        <v>138</v>
      </c>
      <c r="Y135" s="1" t="s">
        <v>138</v>
      </c>
      <c r="Z135" s="1" t="str">
        <f>IF(Tabla1[[#This Row],[Bajada]] &lt; 14, "no", "si")</f>
        <v>si</v>
      </c>
      <c r="AA135" s="1">
        <v>45.7</v>
      </c>
      <c r="AB135" s="1">
        <v>54.9</v>
      </c>
      <c r="AC135" s="2" t="s">
        <v>968</v>
      </c>
      <c r="AD135" s="2" t="s">
        <v>954</v>
      </c>
      <c r="AE135" s="1">
        <f t="shared" si="5"/>
        <v>8</v>
      </c>
    </row>
    <row r="136" spans="1:31"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c r="O136" s="1">
        <f>DAY(Tabla1[[#This Row],[Fecha de rev]])</f>
        <v>0</v>
      </c>
      <c r="P136" s="1">
        <f>MONTH(Tabla1[[#This Row],[Fecha de rev]])</f>
        <v>1</v>
      </c>
      <c r="Q136" s="1">
        <f>YEAR(Tabla1[[#This Row],[Fecha de rev]])</f>
        <v>1900</v>
      </c>
      <c r="R136" s="1">
        <v>2</v>
      </c>
      <c r="S136" s="1" t="s">
        <v>138</v>
      </c>
      <c r="T136" s="1" t="s">
        <v>138</v>
      </c>
      <c r="U136" s="1" t="s">
        <v>138</v>
      </c>
      <c r="V136" s="1" t="s">
        <v>138</v>
      </c>
      <c r="W136" s="1" t="s">
        <v>138</v>
      </c>
      <c r="X136" s="1" t="s">
        <v>138</v>
      </c>
      <c r="Y136" s="1" t="s">
        <v>138</v>
      </c>
      <c r="Z136" s="1" t="str">
        <f>IF(Tabla1[[#This Row],[Bajada]] &lt; 14, "no", "si")</f>
        <v>no</v>
      </c>
      <c r="AC136" s="2" t="s">
        <v>968</v>
      </c>
      <c r="AD136" s="2" t="s">
        <v>957</v>
      </c>
      <c r="AE136" s="1">
        <f t="shared" si="5"/>
        <v>7</v>
      </c>
    </row>
    <row r="137" spans="1:31"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45958</v>
      </c>
      <c r="O137" s="1">
        <f>DAY(Tabla1[[#This Row],[Fecha de rev]])</f>
        <v>28</v>
      </c>
      <c r="P137" s="1">
        <f>MONTH(Tabla1[[#This Row],[Fecha de rev]])</f>
        <v>10</v>
      </c>
      <c r="Q137" s="1">
        <f>YEAR(Tabla1[[#This Row],[Fecha de rev]])</f>
        <v>2025</v>
      </c>
      <c r="R137" s="1">
        <v>2</v>
      </c>
      <c r="S137" s="1" t="s">
        <v>138</v>
      </c>
      <c r="T137" s="1" t="s">
        <v>138</v>
      </c>
      <c r="U137" s="1" t="s">
        <v>138</v>
      </c>
      <c r="V137" s="1" t="s">
        <v>138</v>
      </c>
      <c r="W137" s="1" t="s">
        <v>138</v>
      </c>
      <c r="X137" s="1" t="s">
        <v>138</v>
      </c>
      <c r="Y137" s="1" t="s">
        <v>138</v>
      </c>
      <c r="Z137" s="1" t="str">
        <f>IF(Tabla1[[#This Row],[Bajada]] &lt; 14, "no", "si")</f>
        <v>si</v>
      </c>
      <c r="AA137" s="1">
        <v>55.9</v>
      </c>
      <c r="AB137" s="1">
        <v>29.6</v>
      </c>
      <c r="AC137" s="2" t="s">
        <v>968</v>
      </c>
      <c r="AD137" s="2" t="s">
        <v>954</v>
      </c>
      <c r="AE137" s="1">
        <f t="shared" si="5"/>
        <v>8</v>
      </c>
    </row>
    <row r="138" spans="1:31"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45955</v>
      </c>
      <c r="O138" s="1">
        <f>DAY(Tabla1[[#This Row],[Fecha de rev]])</f>
        <v>25</v>
      </c>
      <c r="P138" s="1">
        <f>MONTH(Tabla1[[#This Row],[Fecha de rev]])</f>
        <v>10</v>
      </c>
      <c r="Q138" s="1">
        <f>YEAR(Tabla1[[#This Row],[Fecha de rev]])</f>
        <v>2025</v>
      </c>
      <c r="R138" s="1">
        <v>2</v>
      </c>
      <c r="S138" s="1" t="s">
        <v>138</v>
      </c>
      <c r="T138" s="1" t="s">
        <v>138</v>
      </c>
      <c r="U138" s="1" t="s">
        <v>138</v>
      </c>
      <c r="V138" s="1" t="s">
        <v>934</v>
      </c>
      <c r="W138" s="1" t="s">
        <v>138</v>
      </c>
      <c r="X138" s="1" t="s">
        <v>934</v>
      </c>
      <c r="Y138" s="1" t="s">
        <v>934</v>
      </c>
      <c r="Z138" s="1" t="str">
        <f>IF(Tabla1[[#This Row],[Bajada]] &lt; 14, "no", "si")</f>
        <v>no</v>
      </c>
      <c r="AA138" s="1">
        <v>0</v>
      </c>
      <c r="AB138" s="1">
        <v>0</v>
      </c>
      <c r="AC138" s="2" t="s">
        <v>3089</v>
      </c>
      <c r="AD138" s="2" t="s">
        <v>954</v>
      </c>
      <c r="AE138" s="1">
        <f t="shared" si="5"/>
        <v>4</v>
      </c>
    </row>
    <row r="139" spans="1:31"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c r="O139" s="1">
        <f>DAY(Tabla1[[#This Row],[Fecha de rev]])</f>
        <v>0</v>
      </c>
      <c r="P139" s="1">
        <f>MONTH(Tabla1[[#This Row],[Fecha de rev]])</f>
        <v>1</v>
      </c>
      <c r="Q139" s="1">
        <f>YEAR(Tabla1[[#This Row],[Fecha de rev]])</f>
        <v>1900</v>
      </c>
      <c r="R139" s="1">
        <v>2</v>
      </c>
      <c r="S139" s="1" t="s">
        <v>138</v>
      </c>
      <c r="T139" s="1" t="s">
        <v>138</v>
      </c>
      <c r="U139" s="1" t="s">
        <v>138</v>
      </c>
      <c r="V139" s="1" t="s">
        <v>138</v>
      </c>
      <c r="W139" s="1" t="s">
        <v>138</v>
      </c>
      <c r="X139" s="1" t="s">
        <v>138</v>
      </c>
      <c r="Y139" s="1" t="s">
        <v>138</v>
      </c>
      <c r="Z139" s="1" t="str">
        <f>IF(Tabla1[[#This Row],[Bajada]] &lt; 14, "no", "si")</f>
        <v>no</v>
      </c>
      <c r="AC139" s="2" t="s">
        <v>968</v>
      </c>
      <c r="AD139" s="2" t="s">
        <v>954</v>
      </c>
      <c r="AE139" s="1">
        <f t="shared" si="5"/>
        <v>7</v>
      </c>
    </row>
    <row r="140" spans="1:31"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45952</v>
      </c>
      <c r="O140" s="1">
        <f>DAY(Tabla1[[#This Row],[Fecha de rev]])</f>
        <v>22</v>
      </c>
      <c r="P140" s="1">
        <f>MONTH(Tabla1[[#This Row],[Fecha de rev]])</f>
        <v>10</v>
      </c>
      <c r="Q140" s="1">
        <f>YEAR(Tabla1[[#This Row],[Fecha de rev]])</f>
        <v>2025</v>
      </c>
      <c r="R140" s="1">
        <v>2</v>
      </c>
      <c r="S140" s="1" t="s">
        <v>138</v>
      </c>
      <c r="T140" s="1" t="s">
        <v>138</v>
      </c>
      <c r="U140" s="1" t="s">
        <v>138</v>
      </c>
      <c r="V140" s="1" t="s">
        <v>138</v>
      </c>
      <c r="W140" s="1" t="s">
        <v>138</v>
      </c>
      <c r="X140" s="1" t="s">
        <v>138</v>
      </c>
      <c r="Y140" s="1" t="s">
        <v>138</v>
      </c>
      <c r="Z140" s="1" t="str">
        <f>IF(Tabla1[[#This Row],[Bajada]] &lt; 14, "no", "si")</f>
        <v>si</v>
      </c>
      <c r="AA140" s="1">
        <v>77.3</v>
      </c>
      <c r="AB140" s="1">
        <v>0.4</v>
      </c>
      <c r="AC140" s="2" t="s">
        <v>968</v>
      </c>
      <c r="AD140" s="2" t="s">
        <v>954</v>
      </c>
      <c r="AE140" s="1">
        <f t="shared" si="5"/>
        <v>8</v>
      </c>
    </row>
    <row r="141" spans="1:31"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45958</v>
      </c>
      <c r="O141" s="1">
        <f>DAY(Tabla1[[#This Row],[Fecha de rev]])</f>
        <v>28</v>
      </c>
      <c r="P141" s="1">
        <f>MONTH(Tabla1[[#This Row],[Fecha de rev]])</f>
        <v>10</v>
      </c>
      <c r="Q141" s="1">
        <f>YEAR(Tabla1[[#This Row],[Fecha de rev]])</f>
        <v>2025</v>
      </c>
      <c r="R141" s="1">
        <v>2</v>
      </c>
      <c r="S141" s="1" t="s">
        <v>138</v>
      </c>
      <c r="T141" s="1" t="s">
        <v>138</v>
      </c>
      <c r="U141" s="1" t="s">
        <v>138</v>
      </c>
      <c r="V141" s="1" t="s">
        <v>138</v>
      </c>
      <c r="W141" s="1" t="s">
        <v>138</v>
      </c>
      <c r="X141" s="1" t="s">
        <v>138</v>
      </c>
      <c r="Y141" s="1" t="s">
        <v>138</v>
      </c>
      <c r="Z141" s="1" t="str">
        <f>IF(Tabla1[[#This Row],[Bajada]] &lt; 14, "no", "si")</f>
        <v>no</v>
      </c>
      <c r="AA141" s="1">
        <v>1.38</v>
      </c>
      <c r="AB141" s="1">
        <v>0</v>
      </c>
      <c r="AC141" s="2" t="s">
        <v>3113</v>
      </c>
      <c r="AD141" s="2" t="s">
        <v>954</v>
      </c>
      <c r="AE141" s="1">
        <f t="shared" si="5"/>
        <v>7</v>
      </c>
    </row>
    <row r="142" spans="1:31"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DAY(Tabla1[[#This Row],[Fecha de rev]])</f>
        <v>0</v>
      </c>
      <c r="P142" s="1">
        <f>MONTH(Tabla1[[#This Row],[Fecha de rev]])</f>
        <v>1</v>
      </c>
      <c r="Q142" s="1">
        <f>YEAR(Tabla1[[#This Row],[Fecha de rev]])</f>
        <v>1900</v>
      </c>
      <c r="Z142" s="1" t="str">
        <f>IF(Tabla1[[#This Row],[Bajada]] &lt; 14, "no", "si")</f>
        <v>no</v>
      </c>
      <c r="AC142" s="1"/>
    </row>
    <row r="143" spans="1:31"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DAY(Tabla1[[#This Row],[Fecha de rev]])</f>
        <v>0</v>
      </c>
      <c r="P143" s="1">
        <f>MONTH(Tabla1[[#This Row],[Fecha de rev]])</f>
        <v>1</v>
      </c>
      <c r="Q143" s="1">
        <f>YEAR(Tabla1[[#This Row],[Fecha de rev]])</f>
        <v>1900</v>
      </c>
      <c r="Z143" s="1" t="str">
        <f>IF(Tabla1[[#This Row],[Bajada]] &lt; 14, "no", "si")</f>
        <v>no</v>
      </c>
      <c r="AC143" s="1"/>
    </row>
    <row r="144" spans="1:31"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45958</v>
      </c>
      <c r="O144" s="1">
        <f>DAY(Tabla1[[#This Row],[Fecha de rev]])</f>
        <v>28</v>
      </c>
      <c r="P144" s="1">
        <f>MONTH(Tabla1[[#This Row],[Fecha de rev]])</f>
        <v>10</v>
      </c>
      <c r="Q144" s="1">
        <f>YEAR(Tabla1[[#This Row],[Fecha de rev]])</f>
        <v>2025</v>
      </c>
      <c r="R144" s="1">
        <v>2</v>
      </c>
      <c r="S144" s="1" t="s">
        <v>138</v>
      </c>
      <c r="T144" s="1" t="s">
        <v>138</v>
      </c>
      <c r="U144" s="1" t="s">
        <v>138</v>
      </c>
      <c r="V144" s="1" t="s">
        <v>138</v>
      </c>
      <c r="W144" s="1" t="s">
        <v>138</v>
      </c>
      <c r="X144" s="1" t="s">
        <v>138</v>
      </c>
      <c r="Y144" s="1" t="s">
        <v>138</v>
      </c>
      <c r="Z144" s="1" t="str">
        <f>IF(Tabla1[[#This Row],[Bajada]] &lt; 14, "no", "si")</f>
        <v>si</v>
      </c>
      <c r="AA144" s="1">
        <v>116</v>
      </c>
      <c r="AB144" s="1">
        <v>46.1</v>
      </c>
      <c r="AC144" s="2" t="s">
        <v>968</v>
      </c>
      <c r="AD144" s="2" t="s">
        <v>954</v>
      </c>
      <c r="AE144" s="1">
        <f t="shared" si="5"/>
        <v>8</v>
      </c>
    </row>
    <row r="145" spans="1:31"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c r="O145" s="1">
        <f>DAY(Tabla1[[#This Row],[Fecha de rev]])</f>
        <v>0</v>
      </c>
      <c r="P145" s="1">
        <f>MONTH(Tabla1[[#This Row],[Fecha de rev]])</f>
        <v>1</v>
      </c>
      <c r="Q145" s="1">
        <f>YEAR(Tabla1[[#This Row],[Fecha de rev]])</f>
        <v>1900</v>
      </c>
      <c r="R145" s="1">
        <v>2</v>
      </c>
      <c r="S145" s="1" t="s">
        <v>138</v>
      </c>
      <c r="T145" s="1" t="s">
        <v>138</v>
      </c>
      <c r="U145" s="1" t="s">
        <v>138</v>
      </c>
      <c r="V145" s="1" t="s">
        <v>138</v>
      </c>
      <c r="W145" s="1" t="s">
        <v>138</v>
      </c>
      <c r="X145" s="1" t="s">
        <v>138</v>
      </c>
      <c r="Y145" s="1" t="s">
        <v>138</v>
      </c>
      <c r="Z145" s="1" t="str">
        <f>IF(Tabla1[[#This Row],[Bajada]] &lt; 14, "no", "si")</f>
        <v>no</v>
      </c>
      <c r="AC145" s="2" t="s">
        <v>968</v>
      </c>
      <c r="AD145" s="2" t="s">
        <v>954</v>
      </c>
      <c r="AE145" s="1">
        <f t="shared" si="5"/>
        <v>7</v>
      </c>
    </row>
    <row r="146" spans="1:31"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DAY(Tabla1[[#This Row],[Fecha de rev]])</f>
        <v>0</v>
      </c>
      <c r="P146" s="1">
        <f>MONTH(Tabla1[[#This Row],[Fecha de rev]])</f>
        <v>1</v>
      </c>
      <c r="Q146" s="1">
        <f>YEAR(Tabla1[[#This Row],[Fecha de rev]])</f>
        <v>1900</v>
      </c>
      <c r="Z146" s="1" t="str">
        <f>IF(Tabla1[[#This Row],[Bajada]] &lt; 14, "no", "si")</f>
        <v>no</v>
      </c>
      <c r="AC146" s="1"/>
    </row>
    <row r="147" spans="1:31"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DAY(Tabla1[[#This Row],[Fecha de rev]])</f>
        <v>0</v>
      </c>
      <c r="P147" s="1">
        <f>MONTH(Tabla1[[#This Row],[Fecha de rev]])</f>
        <v>1</v>
      </c>
      <c r="Q147" s="1">
        <f>YEAR(Tabla1[[#This Row],[Fecha de rev]])</f>
        <v>1900</v>
      </c>
      <c r="Z147" s="1" t="str">
        <f>IF(Tabla1[[#This Row],[Bajada]] &lt; 14, "no", "si")</f>
        <v>no</v>
      </c>
      <c r="AC147" s="1"/>
    </row>
    <row r="148" spans="1:31"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45957</v>
      </c>
      <c r="O148" s="1">
        <f>DAY(Tabla1[[#This Row],[Fecha de rev]])</f>
        <v>27</v>
      </c>
      <c r="P148" s="1">
        <f>MONTH(Tabla1[[#This Row],[Fecha de rev]])</f>
        <v>10</v>
      </c>
      <c r="Q148" s="1">
        <f>YEAR(Tabla1[[#This Row],[Fecha de rev]])</f>
        <v>2025</v>
      </c>
      <c r="R148" s="1">
        <v>2</v>
      </c>
      <c r="S148" s="1" t="s">
        <v>138</v>
      </c>
      <c r="T148" s="1" t="s">
        <v>138</v>
      </c>
      <c r="U148" s="1" t="s">
        <v>138</v>
      </c>
      <c r="V148" s="1" t="s">
        <v>138</v>
      </c>
      <c r="W148" s="1" t="s">
        <v>138</v>
      </c>
      <c r="X148" s="1" t="s">
        <v>138</v>
      </c>
      <c r="Y148" s="1" t="s">
        <v>138</v>
      </c>
      <c r="Z148" s="1" t="str">
        <f>IF(Tabla1[[#This Row],[Bajada]] &lt; 14, "no", "si")</f>
        <v>si</v>
      </c>
      <c r="AA148" s="1">
        <v>67</v>
      </c>
      <c r="AB148" s="1">
        <v>32</v>
      </c>
      <c r="AC148" s="2" t="s">
        <v>968</v>
      </c>
      <c r="AE148" s="1">
        <f t="shared" si="5"/>
        <v>8</v>
      </c>
    </row>
    <row r="149" spans="1:31"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DAY(Tabla1[[#This Row],[Fecha de rev]])</f>
        <v>0</v>
      </c>
      <c r="P149" s="1">
        <f>MONTH(Tabla1[[#This Row],[Fecha de rev]])</f>
        <v>1</v>
      </c>
      <c r="Q149" s="1">
        <f>YEAR(Tabla1[[#This Row],[Fecha de rev]])</f>
        <v>1900</v>
      </c>
      <c r="Z149" s="1" t="str">
        <f>IF(Tabla1[[#This Row],[Bajada]] &lt; 14, "no", "si")</f>
        <v>no</v>
      </c>
      <c r="AC149" s="1"/>
    </row>
    <row r="150" spans="1:31"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c r="O150" s="1">
        <f>DAY(Tabla1[[#This Row],[Fecha de rev]])</f>
        <v>0</v>
      </c>
      <c r="P150" s="1">
        <f>MONTH(Tabla1[[#This Row],[Fecha de rev]])</f>
        <v>1</v>
      </c>
      <c r="Q150" s="1">
        <f>YEAR(Tabla1[[#This Row],[Fecha de rev]])</f>
        <v>1900</v>
      </c>
      <c r="R150" s="1">
        <v>2</v>
      </c>
      <c r="S150" s="1" t="s">
        <v>138</v>
      </c>
      <c r="T150" s="1" t="s">
        <v>138</v>
      </c>
      <c r="U150" s="1" t="s">
        <v>138</v>
      </c>
      <c r="V150" s="1" t="s">
        <v>138</v>
      </c>
      <c r="W150" s="1" t="s">
        <v>138</v>
      </c>
      <c r="X150" s="1" t="s">
        <v>138</v>
      </c>
      <c r="Y150" s="1" t="s">
        <v>138</v>
      </c>
      <c r="Z150" s="1" t="str">
        <f>IF(Tabla1[[#This Row],[Bajada]] &lt; 14, "no", "si")</f>
        <v>no</v>
      </c>
      <c r="AC150" s="2" t="s">
        <v>968</v>
      </c>
      <c r="AD150" s="2" t="s">
        <v>954</v>
      </c>
      <c r="AE150" s="1">
        <f t="shared" si="5"/>
        <v>7</v>
      </c>
    </row>
    <row r="151" spans="1:31"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c r="O151" s="1">
        <f>DAY(Tabla1[[#This Row],[Fecha de rev]])</f>
        <v>0</v>
      </c>
      <c r="P151" s="1">
        <f>MONTH(Tabla1[[#This Row],[Fecha de rev]])</f>
        <v>1</v>
      </c>
      <c r="Q151" s="1">
        <f>YEAR(Tabla1[[#This Row],[Fecha de rev]])</f>
        <v>1900</v>
      </c>
      <c r="R151" s="1">
        <v>2</v>
      </c>
      <c r="S151" s="1" t="s">
        <v>138</v>
      </c>
      <c r="T151" s="1" t="s">
        <v>138</v>
      </c>
      <c r="U151" s="1" t="s">
        <v>138</v>
      </c>
      <c r="V151" s="1" t="s">
        <v>138</v>
      </c>
      <c r="W151" s="1" t="s">
        <v>138</v>
      </c>
      <c r="X151" s="1" t="s">
        <v>138</v>
      </c>
      <c r="Y151" s="1" t="s">
        <v>138</v>
      </c>
      <c r="Z151" s="1" t="str">
        <f>IF(Tabla1[[#This Row],[Bajada]] &lt; 14, "no", "si")</f>
        <v>no</v>
      </c>
      <c r="AC151" s="2" t="s">
        <v>968</v>
      </c>
      <c r="AD151" s="2" t="s">
        <v>957</v>
      </c>
      <c r="AE151" s="1">
        <f t="shared" si="5"/>
        <v>7</v>
      </c>
    </row>
    <row r="152" spans="1:31"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DAY(Tabla1[[#This Row],[Fecha de rev]])</f>
        <v>0</v>
      </c>
      <c r="P152" s="1">
        <f>MONTH(Tabla1[[#This Row],[Fecha de rev]])</f>
        <v>1</v>
      </c>
      <c r="Q152" s="1">
        <f>YEAR(Tabla1[[#This Row],[Fecha de rev]])</f>
        <v>1900</v>
      </c>
      <c r="Z152" s="1" t="str">
        <f>IF(Tabla1[[#This Row],[Bajada]] &lt; 14, "no", "si")</f>
        <v>no</v>
      </c>
      <c r="AC152" s="1"/>
    </row>
    <row r="153" spans="1:31"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c r="O153" s="1">
        <f>DAY(Tabla1[[#This Row],[Fecha de rev]])</f>
        <v>0</v>
      </c>
      <c r="P153" s="1">
        <f>MONTH(Tabla1[[#This Row],[Fecha de rev]])</f>
        <v>1</v>
      </c>
      <c r="Q153" s="1">
        <f>YEAR(Tabla1[[#This Row],[Fecha de rev]])</f>
        <v>1900</v>
      </c>
      <c r="R153" s="1">
        <v>2</v>
      </c>
      <c r="S153" s="1" t="s">
        <v>138</v>
      </c>
      <c r="T153" s="1" t="s">
        <v>138</v>
      </c>
      <c r="U153" s="1" t="s">
        <v>138</v>
      </c>
      <c r="V153" s="1" t="s">
        <v>138</v>
      </c>
      <c r="W153" s="1" t="s">
        <v>138</v>
      </c>
      <c r="X153" s="1" t="s">
        <v>138</v>
      </c>
      <c r="Y153" s="1" t="s">
        <v>138</v>
      </c>
      <c r="Z153" s="1" t="str">
        <f>IF(Tabla1[[#This Row],[Bajada]] &lt; 14, "no", "si")</f>
        <v>no</v>
      </c>
      <c r="AC153" s="2" t="s">
        <v>968</v>
      </c>
      <c r="AD153" s="2" t="s">
        <v>957</v>
      </c>
      <c r="AE153" s="1">
        <f t="shared" si="5"/>
        <v>7</v>
      </c>
    </row>
    <row r="154" spans="1:31"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45954</v>
      </c>
      <c r="O154" s="1">
        <f>DAY(Tabla1[[#This Row],[Fecha de rev]])</f>
        <v>24</v>
      </c>
      <c r="P154" s="1">
        <f>MONTH(Tabla1[[#This Row],[Fecha de rev]])</f>
        <v>10</v>
      </c>
      <c r="Q154" s="1">
        <f>YEAR(Tabla1[[#This Row],[Fecha de rev]])</f>
        <v>2025</v>
      </c>
      <c r="R154" s="1">
        <v>2</v>
      </c>
      <c r="S154" s="1" t="s">
        <v>138</v>
      </c>
      <c r="T154" s="1" t="s">
        <v>138</v>
      </c>
      <c r="U154" s="1" t="s">
        <v>138</v>
      </c>
      <c r="V154" s="1" t="s">
        <v>138</v>
      </c>
      <c r="W154" s="1" t="s">
        <v>138</v>
      </c>
      <c r="X154" s="1" t="s">
        <v>138</v>
      </c>
      <c r="Y154" s="1" t="s">
        <v>138</v>
      </c>
      <c r="Z154" s="1" t="str">
        <f>IF(Tabla1[[#This Row],[Bajada]] &lt; 14, "no", "si")</f>
        <v>si</v>
      </c>
      <c r="AA154" s="1">
        <v>59.7</v>
      </c>
      <c r="AB154" s="1">
        <v>3.22</v>
      </c>
      <c r="AC154" s="2" t="s">
        <v>968</v>
      </c>
      <c r="AD154" s="2" t="s">
        <v>954</v>
      </c>
      <c r="AE154" s="1">
        <f t="shared" si="5"/>
        <v>8</v>
      </c>
    </row>
    <row r="155" spans="1:31"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c r="O155" s="1">
        <f>DAY(Tabla1[[#This Row],[Fecha de rev]])</f>
        <v>0</v>
      </c>
      <c r="P155" s="1">
        <f>MONTH(Tabla1[[#This Row],[Fecha de rev]])</f>
        <v>1</v>
      </c>
      <c r="Q155" s="1">
        <f>YEAR(Tabla1[[#This Row],[Fecha de rev]])</f>
        <v>1900</v>
      </c>
      <c r="R155" s="1">
        <v>2</v>
      </c>
      <c r="S155" s="1" t="s">
        <v>138</v>
      </c>
      <c r="T155" s="1" t="s">
        <v>138</v>
      </c>
      <c r="U155" s="1" t="s">
        <v>138</v>
      </c>
      <c r="V155" s="1" t="s">
        <v>138</v>
      </c>
      <c r="W155" s="1" t="s">
        <v>138</v>
      </c>
      <c r="X155" s="1" t="s">
        <v>138</v>
      </c>
      <c r="Y155" s="1" t="s">
        <v>138</v>
      </c>
      <c r="Z155" s="1" t="str">
        <f>IF(Tabla1[[#This Row],[Bajada]] &lt; 14, "no", "si")</f>
        <v>no</v>
      </c>
      <c r="AC155" s="2" t="s">
        <v>968</v>
      </c>
      <c r="AD155" s="2" t="s">
        <v>957</v>
      </c>
      <c r="AE155" s="1">
        <f t="shared" si="5"/>
        <v>7</v>
      </c>
    </row>
    <row r="156" spans="1:31"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DAY(Tabla1[[#This Row],[Fecha de rev]])</f>
        <v>0</v>
      </c>
      <c r="P156" s="1">
        <f>MONTH(Tabla1[[#This Row],[Fecha de rev]])</f>
        <v>1</v>
      </c>
      <c r="Q156" s="1">
        <f>YEAR(Tabla1[[#This Row],[Fecha de rev]])</f>
        <v>1900</v>
      </c>
      <c r="Z156" s="1" t="str">
        <f>IF(Tabla1[[#This Row],[Bajada]] &lt; 14, "no", "si")</f>
        <v>no</v>
      </c>
      <c r="AC156" s="1"/>
    </row>
    <row r="157" spans="1:31"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DAY(Tabla1[[#This Row],[Fecha de rev]])</f>
        <v>0</v>
      </c>
      <c r="P157" s="1">
        <f>MONTH(Tabla1[[#This Row],[Fecha de rev]])</f>
        <v>1</v>
      </c>
      <c r="Q157" s="1">
        <f>YEAR(Tabla1[[#This Row],[Fecha de rev]])</f>
        <v>1900</v>
      </c>
      <c r="Z157" s="1" t="str">
        <f>IF(Tabla1[[#This Row],[Bajada]] &lt; 14, "no", "si")</f>
        <v>no</v>
      </c>
      <c r="AC157" s="1"/>
    </row>
    <row r="158" spans="1:31"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DAY(Tabla1[[#This Row],[Fecha de rev]])</f>
        <v>0</v>
      </c>
      <c r="P158" s="1">
        <f>MONTH(Tabla1[[#This Row],[Fecha de rev]])</f>
        <v>1</v>
      </c>
      <c r="Q158" s="1">
        <f>YEAR(Tabla1[[#This Row],[Fecha de rev]])</f>
        <v>1900</v>
      </c>
      <c r="Z158" s="1" t="str">
        <f>IF(Tabla1[[#This Row],[Bajada]] &lt; 14, "no", "si")</f>
        <v>no</v>
      </c>
      <c r="AC158" s="1"/>
    </row>
    <row r="159" spans="1:31"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c r="O159" s="1">
        <f>DAY(Tabla1[[#This Row],[Fecha de rev]])</f>
        <v>0</v>
      </c>
      <c r="P159" s="1">
        <f>MONTH(Tabla1[[#This Row],[Fecha de rev]])</f>
        <v>1</v>
      </c>
      <c r="Q159" s="1">
        <f>YEAR(Tabla1[[#This Row],[Fecha de rev]])</f>
        <v>1900</v>
      </c>
      <c r="R159" s="1">
        <v>2</v>
      </c>
      <c r="S159" s="1" t="s">
        <v>138</v>
      </c>
      <c r="T159" s="1" t="s">
        <v>138</v>
      </c>
      <c r="U159" s="1" t="s">
        <v>138</v>
      </c>
      <c r="V159" s="1" t="s">
        <v>138</v>
      </c>
      <c r="W159" s="1" t="s">
        <v>138</v>
      </c>
      <c r="X159" s="1" t="s">
        <v>138</v>
      </c>
      <c r="Y159" s="1" t="s">
        <v>138</v>
      </c>
      <c r="Z159" s="1" t="str">
        <f>IF(Tabla1[[#This Row],[Bajada]] &lt; 14, "no", "si")</f>
        <v>no</v>
      </c>
      <c r="AC159" s="2" t="s">
        <v>968</v>
      </c>
      <c r="AD159" s="2" t="s">
        <v>954</v>
      </c>
      <c r="AE159" s="1">
        <f t="shared" si="5"/>
        <v>7</v>
      </c>
    </row>
    <row r="160" spans="1:31"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DAY(Tabla1[[#This Row],[Fecha de rev]])</f>
        <v>0</v>
      </c>
      <c r="P160" s="1">
        <f>MONTH(Tabla1[[#This Row],[Fecha de rev]])</f>
        <v>1</v>
      </c>
      <c r="Q160" s="1">
        <f>YEAR(Tabla1[[#This Row],[Fecha de rev]])</f>
        <v>1900</v>
      </c>
      <c r="Z160" s="1" t="str">
        <f>IF(Tabla1[[#This Row],[Bajada]] &lt; 14, "no", "si")</f>
        <v>no</v>
      </c>
      <c r="AC160" s="1"/>
    </row>
    <row r="161" spans="1:31"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DAY(Tabla1[[#This Row],[Fecha de rev]])</f>
        <v>0</v>
      </c>
      <c r="P161" s="1">
        <f>MONTH(Tabla1[[#This Row],[Fecha de rev]])</f>
        <v>1</v>
      </c>
      <c r="Q161" s="1">
        <f>YEAR(Tabla1[[#This Row],[Fecha de rev]])</f>
        <v>1900</v>
      </c>
      <c r="Z161" s="1" t="str">
        <f>IF(Tabla1[[#This Row],[Bajada]] &lt; 14, "no", "si")</f>
        <v>no</v>
      </c>
      <c r="AC161" s="1"/>
    </row>
    <row r="162" spans="1:31"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45957</v>
      </c>
      <c r="O162" s="1">
        <f>DAY(Tabla1[[#This Row],[Fecha de rev]])</f>
        <v>27</v>
      </c>
      <c r="P162" s="1">
        <f>MONTH(Tabla1[[#This Row],[Fecha de rev]])</f>
        <v>10</v>
      </c>
      <c r="Q162" s="1">
        <f>YEAR(Tabla1[[#This Row],[Fecha de rev]])</f>
        <v>2025</v>
      </c>
      <c r="R162" s="1">
        <v>2</v>
      </c>
      <c r="S162" s="1" t="s">
        <v>138</v>
      </c>
      <c r="T162" s="1" t="s">
        <v>138</v>
      </c>
      <c r="U162" s="1" t="s">
        <v>138</v>
      </c>
      <c r="V162" s="1" t="s">
        <v>934</v>
      </c>
      <c r="W162" s="1" t="s">
        <v>934</v>
      </c>
      <c r="X162" s="1" t="s">
        <v>934</v>
      </c>
      <c r="Y162" s="1" t="s">
        <v>934</v>
      </c>
      <c r="Z162" s="1" t="str">
        <f>IF(Tabla1[[#This Row],[Bajada]] &lt; 14, "no", "si")</f>
        <v>no</v>
      </c>
      <c r="AA162" s="1">
        <v>0</v>
      </c>
      <c r="AB162" s="1">
        <v>0</v>
      </c>
      <c r="AC162" s="2" t="s">
        <v>1422</v>
      </c>
      <c r="AD162" s="2" t="s">
        <v>954</v>
      </c>
      <c r="AE162" s="1">
        <f t="shared" si="5"/>
        <v>3</v>
      </c>
    </row>
    <row r="163" spans="1:31"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45957</v>
      </c>
      <c r="O163" s="1">
        <f>DAY(Tabla1[[#This Row],[Fecha de rev]])</f>
        <v>27</v>
      </c>
      <c r="P163" s="1">
        <f>MONTH(Tabla1[[#This Row],[Fecha de rev]])</f>
        <v>10</v>
      </c>
      <c r="Q163" s="1">
        <f>YEAR(Tabla1[[#This Row],[Fecha de rev]])</f>
        <v>2025</v>
      </c>
      <c r="R163" s="1">
        <v>2</v>
      </c>
      <c r="S163" s="1" t="s">
        <v>138</v>
      </c>
      <c r="T163" s="1" t="s">
        <v>138</v>
      </c>
      <c r="U163" s="1" t="s">
        <v>138</v>
      </c>
      <c r="V163" s="1" t="s">
        <v>138</v>
      </c>
      <c r="W163" s="1" t="s">
        <v>138</v>
      </c>
      <c r="X163" s="1" t="s">
        <v>138</v>
      </c>
      <c r="Y163" s="1" t="s">
        <v>138</v>
      </c>
      <c r="Z163" s="1" t="str">
        <f>IF(Tabla1[[#This Row],[Bajada]] &lt; 14, "no", "si")</f>
        <v>si</v>
      </c>
      <c r="AA163" s="1">
        <v>18.100000000000001</v>
      </c>
      <c r="AB163" s="1">
        <v>15</v>
      </c>
      <c r="AC163" s="2" t="s">
        <v>968</v>
      </c>
      <c r="AD163" s="2" t="s">
        <v>954</v>
      </c>
      <c r="AE163" s="1">
        <f t="shared" si="5"/>
        <v>8</v>
      </c>
    </row>
    <row r="164" spans="1:31"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DAY(Tabla1[[#This Row],[Fecha de rev]])</f>
        <v>0</v>
      </c>
      <c r="P164" s="1">
        <f>MONTH(Tabla1[[#This Row],[Fecha de rev]])</f>
        <v>1</v>
      </c>
      <c r="Q164" s="1">
        <f>YEAR(Tabla1[[#This Row],[Fecha de rev]])</f>
        <v>1900</v>
      </c>
      <c r="Z164" s="1" t="str">
        <f>IF(Tabla1[[#This Row],[Bajada]] &lt; 14, "no", "si")</f>
        <v>no</v>
      </c>
      <c r="AC164" s="1"/>
    </row>
    <row r="165" spans="1:31"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DAY(Tabla1[[#This Row],[Fecha de rev]])</f>
        <v>0</v>
      </c>
      <c r="P165" s="1">
        <f>MONTH(Tabla1[[#This Row],[Fecha de rev]])</f>
        <v>1</v>
      </c>
      <c r="Q165" s="1">
        <f>YEAR(Tabla1[[#This Row],[Fecha de rev]])</f>
        <v>1900</v>
      </c>
      <c r="Z165" s="1" t="str">
        <f>IF(Tabla1[[#This Row],[Bajada]] &lt; 14, "no", "si")</f>
        <v>no</v>
      </c>
    </row>
    <row r="166" spans="1:31"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c r="O166" s="1">
        <f>DAY(Tabla1[[#This Row],[Fecha de rev]])</f>
        <v>0</v>
      </c>
      <c r="P166" s="1">
        <f>MONTH(Tabla1[[#This Row],[Fecha de rev]])</f>
        <v>1</v>
      </c>
      <c r="Q166" s="1">
        <f>YEAR(Tabla1[[#This Row],[Fecha de rev]])</f>
        <v>1900</v>
      </c>
      <c r="R166" s="1">
        <v>2</v>
      </c>
      <c r="S166" s="1" t="s">
        <v>138</v>
      </c>
      <c r="T166" s="1" t="s">
        <v>138</v>
      </c>
      <c r="U166" s="1" t="s">
        <v>138</v>
      </c>
      <c r="V166" s="1" t="s">
        <v>138</v>
      </c>
      <c r="W166" s="1" t="s">
        <v>138</v>
      </c>
      <c r="X166" s="1" t="s">
        <v>138</v>
      </c>
      <c r="Y166" s="1" t="s">
        <v>138</v>
      </c>
      <c r="Z166" s="1" t="str">
        <f>IF(Tabla1[[#This Row],[Bajada]] &lt; 14, "no", "si")</f>
        <v>no</v>
      </c>
      <c r="AC166" s="2" t="s">
        <v>968</v>
      </c>
      <c r="AD166" s="2" t="s">
        <v>957</v>
      </c>
      <c r="AE166" s="1">
        <f t="shared" si="5"/>
        <v>7</v>
      </c>
    </row>
    <row r="167" spans="1:31"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c r="O167" s="1">
        <f>DAY(Tabla1[[#This Row],[Fecha de rev]])</f>
        <v>0</v>
      </c>
      <c r="P167" s="1">
        <f>MONTH(Tabla1[[#This Row],[Fecha de rev]])</f>
        <v>1</v>
      </c>
      <c r="Q167" s="1">
        <f>YEAR(Tabla1[[#This Row],[Fecha de rev]])</f>
        <v>1900</v>
      </c>
      <c r="R167" s="1">
        <v>2</v>
      </c>
      <c r="S167" s="1" t="s">
        <v>138</v>
      </c>
      <c r="T167" s="1" t="s">
        <v>138</v>
      </c>
      <c r="U167" s="1" t="s">
        <v>138</v>
      </c>
      <c r="V167" s="1" t="s">
        <v>138</v>
      </c>
      <c r="W167" s="1" t="s">
        <v>138</v>
      </c>
      <c r="X167" s="1" t="s">
        <v>138</v>
      </c>
      <c r="Y167" s="1" t="s">
        <v>138</v>
      </c>
      <c r="Z167" s="1" t="str">
        <f>IF(Tabla1[[#This Row],[Bajada]] &lt; 14, "no", "si")</f>
        <v>no</v>
      </c>
      <c r="AC167" s="2" t="s">
        <v>968</v>
      </c>
      <c r="AD167" s="2" t="s">
        <v>954</v>
      </c>
      <c r="AE167" s="1">
        <f t="shared" si="5"/>
        <v>7</v>
      </c>
    </row>
    <row r="168" spans="1:31"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45958</v>
      </c>
      <c r="O168" s="1">
        <f>DAY(Tabla1[[#This Row],[Fecha de rev]])</f>
        <v>28</v>
      </c>
      <c r="P168" s="1">
        <f>MONTH(Tabla1[[#This Row],[Fecha de rev]])</f>
        <v>10</v>
      </c>
      <c r="Q168" s="1">
        <f>YEAR(Tabla1[[#This Row],[Fecha de rev]])</f>
        <v>2025</v>
      </c>
      <c r="R168" s="1">
        <v>2</v>
      </c>
      <c r="S168" s="1" t="s">
        <v>138</v>
      </c>
      <c r="T168" s="1" t="s">
        <v>138</v>
      </c>
      <c r="U168" s="1" t="s">
        <v>138</v>
      </c>
      <c r="V168" s="1" t="s">
        <v>138</v>
      </c>
      <c r="W168" s="1" t="s">
        <v>138</v>
      </c>
      <c r="X168" s="1" t="s">
        <v>934</v>
      </c>
      <c r="Y168" s="1" t="s">
        <v>138</v>
      </c>
      <c r="Z168" s="1" t="str">
        <f>IF(Tabla1[[#This Row],[Bajada]] &lt; 14, "no", "si")</f>
        <v>si</v>
      </c>
      <c r="AA168" s="1">
        <v>24.1</v>
      </c>
      <c r="AB168" s="1">
        <v>2.9</v>
      </c>
      <c r="AC168" s="2" t="s">
        <v>3115</v>
      </c>
      <c r="AD168" s="2" t="s">
        <v>954</v>
      </c>
      <c r="AE168" s="1">
        <f t="shared" si="5"/>
        <v>7</v>
      </c>
    </row>
    <row r="169" spans="1:31"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DAY(Tabla1[[#This Row],[Fecha de rev]])</f>
        <v>0</v>
      </c>
      <c r="P169" s="1">
        <f>MONTH(Tabla1[[#This Row],[Fecha de rev]])</f>
        <v>1</v>
      </c>
      <c r="Q169" s="1">
        <f>YEAR(Tabla1[[#This Row],[Fecha de rev]])</f>
        <v>1900</v>
      </c>
      <c r="Z169" s="1" t="str">
        <f>IF(Tabla1[[#This Row],[Bajada]] &lt; 14, "no", "si")</f>
        <v>no</v>
      </c>
      <c r="AC169" s="1"/>
    </row>
    <row r="170" spans="1:31"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DAY(Tabla1[[#This Row],[Fecha de rev]])</f>
        <v>0</v>
      </c>
      <c r="P170" s="1">
        <f>MONTH(Tabla1[[#This Row],[Fecha de rev]])</f>
        <v>1</v>
      </c>
      <c r="Q170" s="1">
        <f>YEAR(Tabla1[[#This Row],[Fecha de rev]])</f>
        <v>1900</v>
      </c>
      <c r="Z170" s="1" t="str">
        <f>IF(Tabla1[[#This Row],[Bajada]] &lt; 14, "no", "si")</f>
        <v>no</v>
      </c>
      <c r="AC170" s="1"/>
    </row>
    <row r="171" spans="1:31"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DAY(Tabla1[[#This Row],[Fecha de rev]])</f>
        <v>0</v>
      </c>
      <c r="P171" s="1">
        <f>MONTH(Tabla1[[#This Row],[Fecha de rev]])</f>
        <v>1</v>
      </c>
      <c r="Q171" s="1">
        <f>YEAR(Tabla1[[#This Row],[Fecha de rev]])</f>
        <v>1900</v>
      </c>
      <c r="Z171" s="1" t="str">
        <f>IF(Tabla1[[#This Row],[Bajada]] &lt; 14, "no", "si")</f>
        <v>no</v>
      </c>
      <c r="AC171" s="1"/>
    </row>
    <row r="172" spans="1:31"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45955</v>
      </c>
      <c r="O172" s="1">
        <f>DAY(Tabla1[[#This Row],[Fecha de rev]])</f>
        <v>25</v>
      </c>
      <c r="P172" s="1">
        <f>MONTH(Tabla1[[#This Row],[Fecha de rev]])</f>
        <v>10</v>
      </c>
      <c r="Q172" s="1">
        <f>YEAR(Tabla1[[#This Row],[Fecha de rev]])</f>
        <v>2025</v>
      </c>
      <c r="R172" s="1">
        <v>2</v>
      </c>
      <c r="S172" s="1" t="s">
        <v>138</v>
      </c>
      <c r="T172" s="1" t="s">
        <v>138</v>
      </c>
      <c r="U172" s="1" t="s">
        <v>138</v>
      </c>
      <c r="V172" s="1" t="s">
        <v>138</v>
      </c>
      <c r="W172" s="1" t="s">
        <v>138</v>
      </c>
      <c r="X172" s="1" t="s">
        <v>138</v>
      </c>
      <c r="Y172" s="1" t="s">
        <v>138</v>
      </c>
      <c r="Z172" s="1" t="str">
        <f>IF(Tabla1[[#This Row],[Bajada]] &lt; 14, "no", "si")</f>
        <v>si</v>
      </c>
      <c r="AA172" s="1">
        <v>18.399999999999999</v>
      </c>
      <c r="AB172" s="1">
        <v>5.28</v>
      </c>
      <c r="AC172" s="2" t="s">
        <v>968</v>
      </c>
      <c r="AD172" s="2" t="s">
        <v>954</v>
      </c>
      <c r="AE172" s="1">
        <f t="shared" si="5"/>
        <v>8</v>
      </c>
    </row>
    <row r="173" spans="1:31"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c r="O173" s="1">
        <f>DAY(Tabla1[[#This Row],[Fecha de rev]])</f>
        <v>0</v>
      </c>
      <c r="P173" s="1">
        <f>MONTH(Tabla1[[#This Row],[Fecha de rev]])</f>
        <v>1</v>
      </c>
      <c r="Q173" s="1">
        <f>YEAR(Tabla1[[#This Row],[Fecha de rev]])</f>
        <v>1900</v>
      </c>
      <c r="R173" s="1">
        <v>2</v>
      </c>
      <c r="S173" s="1" t="s">
        <v>138</v>
      </c>
      <c r="T173" s="1" t="s">
        <v>138</v>
      </c>
      <c r="U173" s="1" t="s">
        <v>138</v>
      </c>
      <c r="V173" s="1" t="s">
        <v>138</v>
      </c>
      <c r="W173" s="1" t="s">
        <v>138</v>
      </c>
      <c r="X173" s="1" t="s">
        <v>138</v>
      </c>
      <c r="Y173" s="1" t="s">
        <v>138</v>
      </c>
      <c r="Z173" s="1" t="str">
        <f>IF(Tabla1[[#This Row],[Bajada]] &lt; 14, "no", "si")</f>
        <v>no</v>
      </c>
      <c r="AC173" s="2" t="s">
        <v>968</v>
      </c>
      <c r="AD173" s="2" t="s">
        <v>954</v>
      </c>
      <c r="AE173" s="1">
        <f t="shared" si="5"/>
        <v>7</v>
      </c>
    </row>
    <row r="174" spans="1:31"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DAY(Tabla1[[#This Row],[Fecha de rev]])</f>
        <v>0</v>
      </c>
      <c r="P174" s="1">
        <f>MONTH(Tabla1[[#This Row],[Fecha de rev]])</f>
        <v>1</v>
      </c>
      <c r="Q174" s="1">
        <f>YEAR(Tabla1[[#This Row],[Fecha de rev]])</f>
        <v>1900</v>
      </c>
      <c r="Z174" s="1" t="str">
        <f>IF(Tabla1[[#This Row],[Bajada]] &lt; 14, "no", "si")</f>
        <v>no</v>
      </c>
      <c r="AC174" s="1"/>
    </row>
    <row r="175" spans="1:31"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45955</v>
      </c>
      <c r="O175" s="1">
        <f>DAY(Tabla1[[#This Row],[Fecha de rev]])</f>
        <v>25</v>
      </c>
      <c r="P175" s="1">
        <f>MONTH(Tabla1[[#This Row],[Fecha de rev]])</f>
        <v>10</v>
      </c>
      <c r="Q175" s="1">
        <f>YEAR(Tabla1[[#This Row],[Fecha de rev]])</f>
        <v>2025</v>
      </c>
      <c r="R175" s="1">
        <v>2</v>
      </c>
      <c r="S175" s="1" t="s">
        <v>138</v>
      </c>
      <c r="T175" s="1" t="s">
        <v>138</v>
      </c>
      <c r="U175" s="1" t="s">
        <v>138</v>
      </c>
      <c r="V175" s="1" t="s">
        <v>138</v>
      </c>
      <c r="W175" s="1" t="s">
        <v>138</v>
      </c>
      <c r="X175" s="1" t="s">
        <v>138</v>
      </c>
      <c r="Y175" s="1" t="s">
        <v>138</v>
      </c>
      <c r="Z175" s="1" t="str">
        <f>IF(Tabla1[[#This Row],[Bajada]] &lt; 14, "no", "si")</f>
        <v>si</v>
      </c>
      <c r="AA175" s="1">
        <v>65.900000000000006</v>
      </c>
      <c r="AB175" s="1">
        <v>25.4</v>
      </c>
      <c r="AC175" s="2" t="s">
        <v>968</v>
      </c>
      <c r="AD175" s="2" t="s">
        <v>954</v>
      </c>
      <c r="AE175" s="1">
        <f t="shared" si="5"/>
        <v>8</v>
      </c>
    </row>
    <row r="176" spans="1:31"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DAY(Tabla1[[#This Row],[Fecha de rev]])</f>
        <v>0</v>
      </c>
      <c r="P176" s="1">
        <f>MONTH(Tabla1[[#This Row],[Fecha de rev]])</f>
        <v>1</v>
      </c>
      <c r="Q176" s="1">
        <f>YEAR(Tabla1[[#This Row],[Fecha de rev]])</f>
        <v>1900</v>
      </c>
      <c r="Z176" s="1" t="str">
        <f>IF(Tabla1[[#This Row],[Bajada]] &lt; 14, "no", "si")</f>
        <v>no</v>
      </c>
      <c r="AC176" s="1"/>
    </row>
    <row r="177" spans="1:31"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DAY(Tabla1[[#This Row],[Fecha de rev]])</f>
        <v>0</v>
      </c>
      <c r="P177" s="1">
        <f>MONTH(Tabla1[[#This Row],[Fecha de rev]])</f>
        <v>1</v>
      </c>
      <c r="Q177" s="1">
        <f>YEAR(Tabla1[[#This Row],[Fecha de rev]])</f>
        <v>1900</v>
      </c>
      <c r="Z177" s="1" t="str">
        <f>IF(Tabla1[[#This Row],[Bajada]] &lt; 14, "no", "si")</f>
        <v>no</v>
      </c>
      <c r="AC177" s="1"/>
    </row>
    <row r="178" spans="1:31"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c r="O178" s="1">
        <f>DAY(Tabla1[[#This Row],[Fecha de rev]])</f>
        <v>0</v>
      </c>
      <c r="P178" s="1">
        <f>MONTH(Tabla1[[#This Row],[Fecha de rev]])</f>
        <v>1</v>
      </c>
      <c r="Q178" s="1">
        <f>YEAR(Tabla1[[#This Row],[Fecha de rev]])</f>
        <v>1900</v>
      </c>
      <c r="R178" s="1">
        <v>2</v>
      </c>
      <c r="S178" s="1" t="s">
        <v>138</v>
      </c>
      <c r="T178" s="1" t="s">
        <v>138</v>
      </c>
      <c r="U178" s="1" t="s">
        <v>138</v>
      </c>
      <c r="V178" s="1" t="s">
        <v>138</v>
      </c>
      <c r="W178" s="1" t="s">
        <v>138</v>
      </c>
      <c r="X178" s="1" t="s">
        <v>138</v>
      </c>
      <c r="Y178" s="1" t="s">
        <v>138</v>
      </c>
      <c r="Z178" s="1" t="str">
        <f>IF(Tabla1[[#This Row],[Bajada]] &lt; 14, "no", "si")</f>
        <v>no</v>
      </c>
      <c r="AC178" s="2" t="s">
        <v>968</v>
      </c>
      <c r="AD178" s="2" t="s">
        <v>954</v>
      </c>
      <c r="AE178" s="1">
        <f t="shared" si="5"/>
        <v>7</v>
      </c>
    </row>
    <row r="179" spans="1:31"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c r="O179" s="1">
        <f>DAY(Tabla1[[#This Row],[Fecha de rev]])</f>
        <v>0</v>
      </c>
      <c r="P179" s="1">
        <f>MONTH(Tabla1[[#This Row],[Fecha de rev]])</f>
        <v>1</v>
      </c>
      <c r="Q179" s="1">
        <f>YEAR(Tabla1[[#This Row],[Fecha de rev]])</f>
        <v>1900</v>
      </c>
      <c r="R179" s="1">
        <v>2</v>
      </c>
      <c r="S179" s="1" t="s">
        <v>138</v>
      </c>
      <c r="T179" s="1" t="s">
        <v>138</v>
      </c>
      <c r="U179" s="1" t="s">
        <v>138</v>
      </c>
      <c r="V179" s="1" t="s">
        <v>138</v>
      </c>
      <c r="W179" s="1" t="s">
        <v>138</v>
      </c>
      <c r="X179" s="1" t="s">
        <v>138</v>
      </c>
      <c r="Y179" s="1" t="s">
        <v>138</v>
      </c>
      <c r="Z179" s="1" t="str">
        <f>IF(Tabla1[[#This Row],[Bajada]] &lt; 14, "no", "si")</f>
        <v>no</v>
      </c>
      <c r="AC179" s="2" t="s">
        <v>968</v>
      </c>
      <c r="AD179" s="2" t="s">
        <v>954</v>
      </c>
      <c r="AE179" s="1">
        <f t="shared" si="5"/>
        <v>7</v>
      </c>
    </row>
    <row r="180" spans="1:31"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DAY(Tabla1[[#This Row],[Fecha de rev]])</f>
        <v>0</v>
      </c>
      <c r="P180" s="1">
        <f>MONTH(Tabla1[[#This Row],[Fecha de rev]])</f>
        <v>1</v>
      </c>
      <c r="Q180" s="1">
        <f>YEAR(Tabla1[[#This Row],[Fecha de rev]])</f>
        <v>1900</v>
      </c>
      <c r="Z180" s="1" t="str">
        <f>IF(Tabla1[[#This Row],[Bajada]] &lt; 14, "no", "si")</f>
        <v>no</v>
      </c>
      <c r="AC180" s="1"/>
    </row>
    <row r="181" spans="1:31"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DAY(Tabla1[[#This Row],[Fecha de rev]])</f>
        <v>0</v>
      </c>
      <c r="P181" s="1">
        <f>MONTH(Tabla1[[#This Row],[Fecha de rev]])</f>
        <v>1</v>
      </c>
      <c r="Q181" s="1">
        <f>YEAR(Tabla1[[#This Row],[Fecha de rev]])</f>
        <v>1900</v>
      </c>
      <c r="Z181" s="1" t="str">
        <f>IF(Tabla1[[#This Row],[Bajada]] &lt; 14, "no", "si")</f>
        <v>no</v>
      </c>
      <c r="AC181" s="1"/>
    </row>
    <row r="182" spans="1:31"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DAY(Tabla1[[#This Row],[Fecha de rev]])</f>
        <v>0</v>
      </c>
      <c r="P182" s="1">
        <f>MONTH(Tabla1[[#This Row],[Fecha de rev]])</f>
        <v>1</v>
      </c>
      <c r="Q182" s="1">
        <f>YEAR(Tabla1[[#This Row],[Fecha de rev]])</f>
        <v>1900</v>
      </c>
      <c r="Z182" s="1" t="str">
        <f>IF(Tabla1[[#This Row],[Bajada]] &lt; 14, "no", "si")</f>
        <v>no</v>
      </c>
      <c r="AC182" s="1"/>
    </row>
    <row r="183" spans="1:31"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c r="O183" s="1">
        <f>DAY(Tabla1[[#This Row],[Fecha de rev]])</f>
        <v>0</v>
      </c>
      <c r="P183" s="1">
        <f>MONTH(Tabla1[[#This Row],[Fecha de rev]])</f>
        <v>1</v>
      </c>
      <c r="Q183" s="1">
        <f>YEAR(Tabla1[[#This Row],[Fecha de rev]])</f>
        <v>1900</v>
      </c>
      <c r="R183" s="1">
        <v>2</v>
      </c>
      <c r="S183" s="1" t="s">
        <v>138</v>
      </c>
      <c r="T183" s="1" t="s">
        <v>138</v>
      </c>
      <c r="U183" s="1" t="s">
        <v>138</v>
      </c>
      <c r="V183" s="1" t="s">
        <v>138</v>
      </c>
      <c r="W183" s="1" t="s">
        <v>138</v>
      </c>
      <c r="X183" s="1" t="s">
        <v>138</v>
      </c>
      <c r="Y183" s="1" t="s">
        <v>138</v>
      </c>
      <c r="Z183" s="1" t="str">
        <f>IF(Tabla1[[#This Row],[Bajada]] &lt; 14, "no", "si")</f>
        <v>no</v>
      </c>
      <c r="AC183" s="2" t="s">
        <v>968</v>
      </c>
      <c r="AD183" s="2" t="s">
        <v>957</v>
      </c>
      <c r="AE183" s="1">
        <f t="shared" si="5"/>
        <v>7</v>
      </c>
    </row>
    <row r="184" spans="1:31"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c r="O184" s="1">
        <f>DAY(Tabla1[[#This Row],[Fecha de rev]])</f>
        <v>0</v>
      </c>
      <c r="P184" s="1">
        <f>MONTH(Tabla1[[#This Row],[Fecha de rev]])</f>
        <v>1</v>
      </c>
      <c r="Q184" s="1">
        <f>YEAR(Tabla1[[#This Row],[Fecha de rev]])</f>
        <v>1900</v>
      </c>
      <c r="R184" s="1">
        <v>2</v>
      </c>
      <c r="Z184" s="1" t="str">
        <f>IF(Tabla1[[#This Row],[Bajada]] &lt; 14, "no", "si")</f>
        <v>no</v>
      </c>
      <c r="AC184" s="2" t="s">
        <v>949</v>
      </c>
      <c r="AD184" s="2" t="s">
        <v>954</v>
      </c>
      <c r="AE184" s="1">
        <f t="shared" si="5"/>
        <v>0</v>
      </c>
    </row>
    <row r="185" spans="1:31"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45957</v>
      </c>
      <c r="O185" s="1">
        <f>DAY(Tabla1[[#This Row],[Fecha de rev]])</f>
        <v>27</v>
      </c>
      <c r="P185" s="1">
        <f>MONTH(Tabla1[[#This Row],[Fecha de rev]])</f>
        <v>10</v>
      </c>
      <c r="Q185" s="1">
        <f>YEAR(Tabla1[[#This Row],[Fecha de rev]])</f>
        <v>2025</v>
      </c>
      <c r="R185" s="1">
        <v>2</v>
      </c>
      <c r="S185" s="1" t="s">
        <v>138</v>
      </c>
      <c r="T185" s="1" t="s">
        <v>138</v>
      </c>
      <c r="U185" s="1" t="s">
        <v>138</v>
      </c>
      <c r="V185" s="1" t="s">
        <v>138</v>
      </c>
      <c r="W185" s="1" t="s">
        <v>138</v>
      </c>
      <c r="X185" s="1" t="s">
        <v>138</v>
      </c>
      <c r="Y185" s="1" t="s">
        <v>138</v>
      </c>
      <c r="Z185" s="1" t="str">
        <f>IF(Tabla1[[#This Row],[Bajada]] &lt; 14, "no", "si")</f>
        <v>no</v>
      </c>
      <c r="AA185" s="1">
        <v>4.87</v>
      </c>
      <c r="AB185" s="1">
        <v>0</v>
      </c>
      <c r="AC185" s="2" t="s">
        <v>1413</v>
      </c>
      <c r="AD185" s="2" t="s">
        <v>954</v>
      </c>
      <c r="AE185" s="1">
        <f t="shared" si="5"/>
        <v>7</v>
      </c>
    </row>
    <row r="186" spans="1:31"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DAY(Tabla1[[#This Row],[Fecha de rev]])</f>
        <v>0</v>
      </c>
      <c r="P186" s="1">
        <f>MONTH(Tabla1[[#This Row],[Fecha de rev]])</f>
        <v>1</v>
      </c>
      <c r="Q186" s="1">
        <f>YEAR(Tabla1[[#This Row],[Fecha de rev]])</f>
        <v>1900</v>
      </c>
      <c r="Z186" s="1" t="str">
        <f>IF(Tabla1[[#This Row],[Bajada]] &lt; 14, "no", "si")</f>
        <v>no</v>
      </c>
      <c r="AC186" s="1"/>
    </row>
    <row r="187" spans="1:31"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c r="O187" s="1">
        <f>DAY(Tabla1[[#This Row],[Fecha de rev]])</f>
        <v>0</v>
      </c>
      <c r="P187" s="1">
        <f>MONTH(Tabla1[[#This Row],[Fecha de rev]])</f>
        <v>1</v>
      </c>
      <c r="Q187" s="1">
        <f>YEAR(Tabla1[[#This Row],[Fecha de rev]])</f>
        <v>1900</v>
      </c>
      <c r="R187" s="1">
        <v>2</v>
      </c>
      <c r="S187" s="1" t="s">
        <v>138</v>
      </c>
      <c r="T187" s="1" t="s">
        <v>138</v>
      </c>
      <c r="U187" s="1" t="s">
        <v>138</v>
      </c>
      <c r="V187" s="1" t="s">
        <v>138</v>
      </c>
      <c r="W187" s="1" t="s">
        <v>138</v>
      </c>
      <c r="X187" s="1" t="s">
        <v>138</v>
      </c>
      <c r="Y187" s="1" t="s">
        <v>138</v>
      </c>
      <c r="Z187" s="1" t="str">
        <f>IF(Tabla1[[#This Row],[Bajada]] &lt; 14, "no", "si")</f>
        <v>no</v>
      </c>
      <c r="AC187" s="2" t="s">
        <v>968</v>
      </c>
      <c r="AD187" s="2" t="s">
        <v>957</v>
      </c>
      <c r="AE187" s="1">
        <f t="shared" si="5"/>
        <v>7</v>
      </c>
    </row>
    <row r="188" spans="1:31"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DAY(Tabla1[[#This Row],[Fecha de rev]])</f>
        <v>0</v>
      </c>
      <c r="P188" s="1">
        <f>MONTH(Tabla1[[#This Row],[Fecha de rev]])</f>
        <v>1</v>
      </c>
      <c r="Q188" s="1">
        <f>YEAR(Tabla1[[#This Row],[Fecha de rev]])</f>
        <v>1900</v>
      </c>
      <c r="Z188" s="1" t="str">
        <f>IF(Tabla1[[#This Row],[Bajada]] &lt; 14, "no", "si")</f>
        <v>no</v>
      </c>
      <c r="AC188" s="1"/>
    </row>
    <row r="189" spans="1:31"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DAY(Tabla1[[#This Row],[Fecha de rev]])</f>
        <v>0</v>
      </c>
      <c r="P189" s="1">
        <f>MONTH(Tabla1[[#This Row],[Fecha de rev]])</f>
        <v>1</v>
      </c>
      <c r="Q189" s="1">
        <f>YEAR(Tabla1[[#This Row],[Fecha de rev]])</f>
        <v>1900</v>
      </c>
      <c r="Z189" s="1" t="str">
        <f>IF(Tabla1[[#This Row],[Bajada]] &lt; 14, "no", "si")</f>
        <v>no</v>
      </c>
      <c r="AC189" s="1"/>
    </row>
    <row r="190" spans="1:31"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DAY(Tabla1[[#This Row],[Fecha de rev]])</f>
        <v>0</v>
      </c>
      <c r="P190" s="1">
        <f>MONTH(Tabla1[[#This Row],[Fecha de rev]])</f>
        <v>1</v>
      </c>
      <c r="Q190" s="1">
        <f>YEAR(Tabla1[[#This Row],[Fecha de rev]])</f>
        <v>1900</v>
      </c>
      <c r="Z190" s="1" t="str">
        <f>IF(Tabla1[[#This Row],[Bajada]] &lt; 14, "no", "si")</f>
        <v>no</v>
      </c>
      <c r="AC190" s="1"/>
    </row>
    <row r="191" spans="1:31"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c r="O191" s="1">
        <f>DAY(Tabla1[[#This Row],[Fecha de rev]])</f>
        <v>0</v>
      </c>
      <c r="P191" s="1">
        <f>MONTH(Tabla1[[#This Row],[Fecha de rev]])</f>
        <v>1</v>
      </c>
      <c r="Q191" s="1">
        <f>YEAR(Tabla1[[#This Row],[Fecha de rev]])</f>
        <v>1900</v>
      </c>
      <c r="R191" s="1">
        <v>2</v>
      </c>
      <c r="S191" s="1" t="s">
        <v>138</v>
      </c>
      <c r="T191" s="1" t="s">
        <v>138</v>
      </c>
      <c r="U191" s="1" t="s">
        <v>138</v>
      </c>
      <c r="V191" s="1" t="s">
        <v>138</v>
      </c>
      <c r="W191" s="1" t="s">
        <v>138</v>
      </c>
      <c r="X191" s="1" t="s">
        <v>138</v>
      </c>
      <c r="Y191" s="1" t="s">
        <v>138</v>
      </c>
      <c r="Z191" s="1" t="str">
        <f>IF(Tabla1[[#This Row],[Bajada]] &lt; 14, "no", "si")</f>
        <v>no</v>
      </c>
      <c r="AC191" s="2" t="s">
        <v>968</v>
      </c>
      <c r="AD191" s="2" t="s">
        <v>954</v>
      </c>
      <c r="AE191" s="1">
        <f t="shared" si="5"/>
        <v>7</v>
      </c>
    </row>
    <row r="192" spans="1:31"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45957</v>
      </c>
      <c r="O192" s="1">
        <f>DAY(Tabla1[[#This Row],[Fecha de rev]])</f>
        <v>27</v>
      </c>
      <c r="P192" s="1">
        <f>MONTH(Tabla1[[#This Row],[Fecha de rev]])</f>
        <v>10</v>
      </c>
      <c r="Q192" s="1">
        <f>YEAR(Tabla1[[#This Row],[Fecha de rev]])</f>
        <v>2025</v>
      </c>
      <c r="R192" s="1">
        <v>2</v>
      </c>
      <c r="S192" s="1" t="s">
        <v>138</v>
      </c>
      <c r="T192" s="1" t="s">
        <v>138</v>
      </c>
      <c r="U192" s="1" t="s">
        <v>138</v>
      </c>
      <c r="V192" s="1" t="s">
        <v>138</v>
      </c>
      <c r="W192" s="1" t="s">
        <v>138</v>
      </c>
      <c r="X192" s="1" t="s">
        <v>138</v>
      </c>
      <c r="Y192" s="1" t="s">
        <v>138</v>
      </c>
      <c r="Z192" s="1" t="str">
        <f>IF(Tabla1[[#This Row],[Bajada]] &lt; 14, "no", "si")</f>
        <v>si</v>
      </c>
      <c r="AA192" s="1">
        <v>82.8</v>
      </c>
      <c r="AB192" s="1">
        <v>18.600000000000001</v>
      </c>
      <c r="AC192" s="2" t="s">
        <v>968</v>
      </c>
      <c r="AD192" s="2" t="s">
        <v>954</v>
      </c>
      <c r="AE192" s="1">
        <f t="shared" si="5"/>
        <v>8</v>
      </c>
    </row>
    <row r="193" spans="1:31"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DAY(Tabla1[[#This Row],[Fecha de rev]])</f>
        <v>0</v>
      </c>
      <c r="P193" s="1">
        <f>MONTH(Tabla1[[#This Row],[Fecha de rev]])</f>
        <v>1</v>
      </c>
      <c r="Q193" s="1">
        <f>YEAR(Tabla1[[#This Row],[Fecha de rev]])</f>
        <v>1900</v>
      </c>
      <c r="Z193" s="1" t="str">
        <f>IF(Tabla1[[#This Row],[Bajada]] &lt; 14, "no", "si")</f>
        <v>no</v>
      </c>
      <c r="AC193" s="1"/>
    </row>
    <row r="194" spans="1:31"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DAY(Tabla1[[#This Row],[Fecha de rev]])</f>
        <v>0</v>
      </c>
      <c r="P194" s="1">
        <f>MONTH(Tabla1[[#This Row],[Fecha de rev]])</f>
        <v>1</v>
      </c>
      <c r="Q194" s="1">
        <f>YEAR(Tabla1[[#This Row],[Fecha de rev]])</f>
        <v>1900</v>
      </c>
      <c r="Z194" s="1" t="str">
        <f>IF(Tabla1[[#This Row],[Bajada]] &lt; 14, "no", "si")</f>
        <v>no</v>
      </c>
      <c r="AC194" s="1"/>
    </row>
    <row r="195" spans="1:31"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45954</v>
      </c>
      <c r="O195" s="1">
        <f>DAY(Tabla1[[#This Row],[Fecha de rev]])</f>
        <v>24</v>
      </c>
      <c r="P195" s="1">
        <f>MONTH(Tabla1[[#This Row],[Fecha de rev]])</f>
        <v>10</v>
      </c>
      <c r="Q195" s="1">
        <f>YEAR(Tabla1[[#This Row],[Fecha de rev]])</f>
        <v>2025</v>
      </c>
      <c r="R195" s="1">
        <v>2</v>
      </c>
      <c r="S195" s="1" t="s">
        <v>138</v>
      </c>
      <c r="T195" s="1" t="s">
        <v>138</v>
      </c>
      <c r="U195" s="1" t="s">
        <v>138</v>
      </c>
      <c r="V195" s="1" t="s">
        <v>138</v>
      </c>
      <c r="W195" s="1" t="s">
        <v>138</v>
      </c>
      <c r="X195" s="1" t="s">
        <v>138</v>
      </c>
      <c r="Y195" s="1" t="s">
        <v>138</v>
      </c>
      <c r="Z195" s="1" t="str">
        <f>IF(Tabla1[[#This Row],[Bajada]] &lt; 14, "no", "si")</f>
        <v>si</v>
      </c>
      <c r="AA195" s="1">
        <v>21.9</v>
      </c>
      <c r="AB195" s="1">
        <v>5.9</v>
      </c>
      <c r="AC195" s="2" t="s">
        <v>968</v>
      </c>
      <c r="AD195" s="2" t="s">
        <v>954</v>
      </c>
      <c r="AE195" s="1">
        <f t="shared" ref="AE195:AE258" si="7">COUNTIF(S195:Z195, "si")</f>
        <v>8</v>
      </c>
    </row>
    <row r="196" spans="1:31"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DAY(Tabla1[[#This Row],[Fecha de rev]])</f>
        <v>0</v>
      </c>
      <c r="P196" s="1">
        <f>MONTH(Tabla1[[#This Row],[Fecha de rev]])</f>
        <v>1</v>
      </c>
      <c r="Q196" s="1">
        <f>YEAR(Tabla1[[#This Row],[Fecha de rev]])</f>
        <v>1900</v>
      </c>
      <c r="Z196" s="1" t="str">
        <f>IF(Tabla1[[#This Row],[Bajada]] &lt; 14, "no", "si")</f>
        <v>no</v>
      </c>
      <c r="AC196" s="1"/>
    </row>
    <row r="197" spans="1:31"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DAY(Tabla1[[#This Row],[Fecha de rev]])</f>
        <v>0</v>
      </c>
      <c r="P197" s="1">
        <f>MONTH(Tabla1[[#This Row],[Fecha de rev]])</f>
        <v>1</v>
      </c>
      <c r="Q197" s="1">
        <f>YEAR(Tabla1[[#This Row],[Fecha de rev]])</f>
        <v>1900</v>
      </c>
      <c r="Z197" s="1" t="str">
        <f>IF(Tabla1[[#This Row],[Bajada]] &lt; 14, "no", "si")</f>
        <v>no</v>
      </c>
      <c r="AC197" s="1"/>
    </row>
    <row r="198" spans="1:31"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DAY(Tabla1[[#This Row],[Fecha de rev]])</f>
        <v>0</v>
      </c>
      <c r="P198" s="1">
        <f>MONTH(Tabla1[[#This Row],[Fecha de rev]])</f>
        <v>1</v>
      </c>
      <c r="Q198" s="1">
        <f>YEAR(Tabla1[[#This Row],[Fecha de rev]])</f>
        <v>1900</v>
      </c>
      <c r="Z198" s="1" t="str">
        <f>IF(Tabla1[[#This Row],[Bajada]] &lt; 14, "no", "si")</f>
        <v>no</v>
      </c>
      <c r="AC198" s="1"/>
    </row>
    <row r="199" spans="1:31"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DAY(Tabla1[[#This Row],[Fecha de rev]])</f>
        <v>0</v>
      </c>
      <c r="P199" s="1">
        <f>MONTH(Tabla1[[#This Row],[Fecha de rev]])</f>
        <v>1</v>
      </c>
      <c r="Q199" s="1">
        <f>YEAR(Tabla1[[#This Row],[Fecha de rev]])</f>
        <v>1900</v>
      </c>
      <c r="Z199" s="1" t="str">
        <f>IF(Tabla1[[#This Row],[Bajada]] &lt; 14, "no", "si")</f>
        <v>no</v>
      </c>
      <c r="AC199" s="1"/>
    </row>
    <row r="200" spans="1:31"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DAY(Tabla1[[#This Row],[Fecha de rev]])</f>
        <v>0</v>
      </c>
      <c r="P200" s="1">
        <f>MONTH(Tabla1[[#This Row],[Fecha de rev]])</f>
        <v>1</v>
      </c>
      <c r="Q200" s="1">
        <f>YEAR(Tabla1[[#This Row],[Fecha de rev]])</f>
        <v>1900</v>
      </c>
      <c r="Z200" s="1" t="str">
        <f>IF(Tabla1[[#This Row],[Bajada]] &lt; 14, "no", "si")</f>
        <v>no</v>
      </c>
      <c r="AC200" s="1"/>
    </row>
    <row r="201" spans="1:31"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DAY(Tabla1[[#This Row],[Fecha de rev]])</f>
        <v>0</v>
      </c>
      <c r="P201" s="1">
        <f>MONTH(Tabla1[[#This Row],[Fecha de rev]])</f>
        <v>1</v>
      </c>
      <c r="Q201" s="1">
        <f>YEAR(Tabla1[[#This Row],[Fecha de rev]])</f>
        <v>1900</v>
      </c>
      <c r="Z201" s="1" t="str">
        <f>IF(Tabla1[[#This Row],[Bajada]] &lt; 14, "no", "si")</f>
        <v>no</v>
      </c>
      <c r="AC201" s="1"/>
    </row>
    <row r="202" spans="1:31"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45955</v>
      </c>
      <c r="O202" s="1">
        <f>DAY(Tabla1[[#This Row],[Fecha de rev]])</f>
        <v>25</v>
      </c>
      <c r="P202" s="1">
        <f>MONTH(Tabla1[[#This Row],[Fecha de rev]])</f>
        <v>10</v>
      </c>
      <c r="Q202" s="1">
        <f>YEAR(Tabla1[[#This Row],[Fecha de rev]])</f>
        <v>2025</v>
      </c>
      <c r="R202" s="1">
        <v>2</v>
      </c>
      <c r="S202" s="1" t="s">
        <v>138</v>
      </c>
      <c r="T202" s="1" t="s">
        <v>138</v>
      </c>
      <c r="U202" s="1" t="s">
        <v>138</v>
      </c>
      <c r="V202" s="1" t="s">
        <v>138</v>
      </c>
      <c r="W202" s="1" t="s">
        <v>138</v>
      </c>
      <c r="X202" s="1" t="s">
        <v>138</v>
      </c>
      <c r="Y202" s="1" t="s">
        <v>138</v>
      </c>
      <c r="Z202" s="1" t="str">
        <f>IF(Tabla1[[#This Row],[Bajada]] &lt; 14, "no", "si")</f>
        <v>si</v>
      </c>
      <c r="AA202" s="1">
        <v>30.8</v>
      </c>
      <c r="AB202" s="1">
        <v>3.31</v>
      </c>
      <c r="AC202" s="2" t="s">
        <v>968</v>
      </c>
      <c r="AD202" s="2" t="s">
        <v>954</v>
      </c>
      <c r="AE202" s="1">
        <f t="shared" si="7"/>
        <v>8</v>
      </c>
    </row>
    <row r="203" spans="1:31"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DAY(Tabla1[[#This Row],[Fecha de rev]])</f>
        <v>0</v>
      </c>
      <c r="P203" s="1">
        <f>MONTH(Tabla1[[#This Row],[Fecha de rev]])</f>
        <v>1</v>
      </c>
      <c r="Q203" s="1">
        <f>YEAR(Tabla1[[#This Row],[Fecha de rev]])</f>
        <v>1900</v>
      </c>
      <c r="Z203" s="1" t="str">
        <f>IF(Tabla1[[#This Row],[Bajada]] &lt; 14, "no", "si")</f>
        <v>no</v>
      </c>
      <c r="AC203" s="1"/>
    </row>
    <row r="204" spans="1:31"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DAY(Tabla1[[#This Row],[Fecha de rev]])</f>
        <v>0</v>
      </c>
      <c r="P204" s="1">
        <f>MONTH(Tabla1[[#This Row],[Fecha de rev]])</f>
        <v>1</v>
      </c>
      <c r="Q204" s="1">
        <f>YEAR(Tabla1[[#This Row],[Fecha de rev]])</f>
        <v>1900</v>
      </c>
      <c r="Z204" s="1" t="str">
        <f>IF(Tabla1[[#This Row],[Bajada]] &lt; 14, "no", "si")</f>
        <v>no</v>
      </c>
      <c r="AC204" s="1"/>
    </row>
    <row r="205" spans="1:31"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DAY(Tabla1[[#This Row],[Fecha de rev]])</f>
        <v>0</v>
      </c>
      <c r="P205" s="1">
        <f>MONTH(Tabla1[[#This Row],[Fecha de rev]])</f>
        <v>1</v>
      </c>
      <c r="Q205" s="1">
        <f>YEAR(Tabla1[[#This Row],[Fecha de rev]])</f>
        <v>1900</v>
      </c>
      <c r="Z205" s="1" t="str">
        <f>IF(Tabla1[[#This Row],[Bajada]] &lt; 14, "no", "si")</f>
        <v>no</v>
      </c>
      <c r="AC205" s="1"/>
    </row>
    <row r="206" spans="1:31"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DAY(Tabla1[[#This Row],[Fecha de rev]])</f>
        <v>0</v>
      </c>
      <c r="P206" s="1">
        <f>MONTH(Tabla1[[#This Row],[Fecha de rev]])</f>
        <v>1</v>
      </c>
      <c r="Q206" s="1">
        <f>YEAR(Tabla1[[#This Row],[Fecha de rev]])</f>
        <v>1900</v>
      </c>
      <c r="Z206" s="1" t="str">
        <f>IF(Tabla1[[#This Row],[Bajada]] &lt; 14, "no", "si")</f>
        <v>no</v>
      </c>
      <c r="AC206" s="1"/>
    </row>
    <row r="207" spans="1:31"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DAY(Tabla1[[#This Row],[Fecha de rev]])</f>
        <v>0</v>
      </c>
      <c r="P207" s="1">
        <f>MONTH(Tabla1[[#This Row],[Fecha de rev]])</f>
        <v>1</v>
      </c>
      <c r="Q207" s="1">
        <f>YEAR(Tabla1[[#This Row],[Fecha de rev]])</f>
        <v>1900</v>
      </c>
      <c r="Z207" s="1" t="str">
        <f>IF(Tabla1[[#This Row],[Bajada]] &lt; 14, "no", "si")</f>
        <v>no</v>
      </c>
      <c r="AC207" s="1"/>
    </row>
    <row r="208" spans="1:31"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DAY(Tabla1[[#This Row],[Fecha de rev]])</f>
        <v>0</v>
      </c>
      <c r="P208" s="1">
        <f>MONTH(Tabla1[[#This Row],[Fecha de rev]])</f>
        <v>1</v>
      </c>
      <c r="Q208" s="1">
        <f>YEAR(Tabla1[[#This Row],[Fecha de rev]])</f>
        <v>1900</v>
      </c>
      <c r="Z208" s="1" t="str">
        <f>IF(Tabla1[[#This Row],[Bajada]] &lt; 14, "no", "si")</f>
        <v>no</v>
      </c>
      <c r="AC208" s="1"/>
    </row>
    <row r="209" spans="1:31"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45957</v>
      </c>
      <c r="O209" s="1">
        <f>DAY(Tabla1[[#This Row],[Fecha de rev]])</f>
        <v>27</v>
      </c>
      <c r="P209" s="1">
        <f>MONTH(Tabla1[[#This Row],[Fecha de rev]])</f>
        <v>10</v>
      </c>
      <c r="Q209" s="1">
        <f>YEAR(Tabla1[[#This Row],[Fecha de rev]])</f>
        <v>2025</v>
      </c>
      <c r="R209" s="1">
        <v>2</v>
      </c>
      <c r="S209" s="1" t="s">
        <v>138</v>
      </c>
      <c r="T209" s="1" t="s">
        <v>138</v>
      </c>
      <c r="U209" s="1" t="s">
        <v>138</v>
      </c>
      <c r="V209" s="1" t="s">
        <v>138</v>
      </c>
      <c r="W209" s="1" t="s">
        <v>138</v>
      </c>
      <c r="X209" s="1" t="s">
        <v>138</v>
      </c>
      <c r="Y209" s="1" t="s">
        <v>138</v>
      </c>
      <c r="Z209" s="1" t="str">
        <f>IF(Tabla1[[#This Row],[Bajada]] &lt; 14, "no", "si")</f>
        <v>si</v>
      </c>
      <c r="AA209" s="1">
        <v>125</v>
      </c>
      <c r="AB209" s="1">
        <v>102</v>
      </c>
      <c r="AC209" s="2" t="s">
        <v>972</v>
      </c>
      <c r="AD209" s="2" t="s">
        <v>957</v>
      </c>
      <c r="AE209" s="1">
        <f t="shared" si="7"/>
        <v>8</v>
      </c>
    </row>
    <row r="210" spans="1:31"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DAY(Tabla1[[#This Row],[Fecha de rev]])</f>
        <v>0</v>
      </c>
      <c r="P210" s="1">
        <f>MONTH(Tabla1[[#This Row],[Fecha de rev]])</f>
        <v>1</v>
      </c>
      <c r="Q210" s="1">
        <f>YEAR(Tabla1[[#This Row],[Fecha de rev]])</f>
        <v>1900</v>
      </c>
      <c r="Z210" s="1" t="str">
        <f>IF(Tabla1[[#This Row],[Bajada]] &lt; 14, "no", "si")</f>
        <v>no</v>
      </c>
      <c r="AC210" s="1"/>
    </row>
    <row r="211" spans="1:31"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DAY(Tabla1[[#This Row],[Fecha de rev]])</f>
        <v>0</v>
      </c>
      <c r="P211" s="1">
        <f>MONTH(Tabla1[[#This Row],[Fecha de rev]])</f>
        <v>1</v>
      </c>
      <c r="Q211" s="1">
        <f>YEAR(Tabla1[[#This Row],[Fecha de rev]])</f>
        <v>1900</v>
      </c>
      <c r="Z211" s="1" t="str">
        <f>IF(Tabla1[[#This Row],[Bajada]] &lt; 14, "no", "si")</f>
        <v>no</v>
      </c>
      <c r="AC211" s="1"/>
    </row>
    <row r="212" spans="1:31"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DAY(Tabla1[[#This Row],[Fecha de rev]])</f>
        <v>0</v>
      </c>
      <c r="P212" s="1">
        <f>MONTH(Tabla1[[#This Row],[Fecha de rev]])</f>
        <v>1</v>
      </c>
      <c r="Q212" s="1">
        <f>YEAR(Tabla1[[#This Row],[Fecha de rev]])</f>
        <v>1900</v>
      </c>
      <c r="Z212" s="1" t="str">
        <f>IF(Tabla1[[#This Row],[Bajada]] &lt; 14, "no", "si")</f>
        <v>no</v>
      </c>
      <c r="AC212" s="1"/>
    </row>
    <row r="213" spans="1:31"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c r="O213" s="1">
        <f>DAY(Tabla1[[#This Row],[Fecha de rev]])</f>
        <v>0</v>
      </c>
      <c r="P213" s="1">
        <f>MONTH(Tabla1[[#This Row],[Fecha de rev]])</f>
        <v>1</v>
      </c>
      <c r="Q213" s="1">
        <f>YEAR(Tabla1[[#This Row],[Fecha de rev]])</f>
        <v>1900</v>
      </c>
      <c r="R213" s="1">
        <v>2</v>
      </c>
      <c r="S213" s="1" t="s">
        <v>138</v>
      </c>
      <c r="T213" s="1" t="s">
        <v>138</v>
      </c>
      <c r="U213" s="1" t="s">
        <v>138</v>
      </c>
      <c r="V213" s="1" t="s">
        <v>138</v>
      </c>
      <c r="W213" s="1" t="s">
        <v>138</v>
      </c>
      <c r="X213" s="1" t="s">
        <v>138</v>
      </c>
      <c r="Y213" s="1" t="s">
        <v>138</v>
      </c>
      <c r="Z213" s="1" t="str">
        <f>IF(Tabla1[[#This Row],[Bajada]] &lt; 14, "no", "si")</f>
        <v>no</v>
      </c>
      <c r="AC213" s="2" t="s">
        <v>968</v>
      </c>
      <c r="AD213" s="2" t="s">
        <v>957</v>
      </c>
      <c r="AE213" s="1">
        <f t="shared" si="7"/>
        <v>7</v>
      </c>
    </row>
    <row r="214" spans="1:31"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45958</v>
      </c>
      <c r="O214" s="1">
        <f>DAY(Tabla1[[#This Row],[Fecha de rev]])</f>
        <v>28</v>
      </c>
      <c r="P214" s="1">
        <f>MONTH(Tabla1[[#This Row],[Fecha de rev]])</f>
        <v>10</v>
      </c>
      <c r="Q214" s="1">
        <f>YEAR(Tabla1[[#This Row],[Fecha de rev]])</f>
        <v>2025</v>
      </c>
      <c r="R214" s="1">
        <v>2</v>
      </c>
      <c r="S214" s="1" t="s">
        <v>138</v>
      </c>
      <c r="T214" s="1" t="s">
        <v>138</v>
      </c>
      <c r="U214" s="1" t="s">
        <v>138</v>
      </c>
      <c r="V214" s="1" t="s">
        <v>138</v>
      </c>
      <c r="W214" s="1" t="s">
        <v>138</v>
      </c>
      <c r="X214" s="1" t="s">
        <v>138</v>
      </c>
      <c r="Y214" s="1" t="s">
        <v>138</v>
      </c>
      <c r="Z214" s="1" t="str">
        <f>IF(Tabla1[[#This Row],[Bajada]] &lt; 14, "no", "si")</f>
        <v>si</v>
      </c>
      <c r="AA214" s="1">
        <v>14.7</v>
      </c>
      <c r="AB214" s="1">
        <v>2.17</v>
      </c>
      <c r="AC214" s="2" t="s">
        <v>968</v>
      </c>
      <c r="AD214" s="2" t="s">
        <v>954</v>
      </c>
      <c r="AE214" s="1">
        <f t="shared" si="7"/>
        <v>8</v>
      </c>
    </row>
    <row r="215" spans="1:31"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45955</v>
      </c>
      <c r="O215" s="1">
        <f>DAY(Tabla1[[#This Row],[Fecha de rev]])</f>
        <v>25</v>
      </c>
      <c r="P215" s="1">
        <f>MONTH(Tabla1[[#This Row],[Fecha de rev]])</f>
        <v>10</v>
      </c>
      <c r="Q215" s="1">
        <f>YEAR(Tabla1[[#This Row],[Fecha de rev]])</f>
        <v>2025</v>
      </c>
      <c r="R215" s="1">
        <v>2</v>
      </c>
      <c r="S215" s="1" t="s">
        <v>138</v>
      </c>
      <c r="T215" s="1" t="s">
        <v>138</v>
      </c>
      <c r="U215" s="1" t="s">
        <v>138</v>
      </c>
      <c r="V215" s="1" t="s">
        <v>138</v>
      </c>
      <c r="W215" s="1" t="s">
        <v>138</v>
      </c>
      <c r="X215" s="1" t="s">
        <v>138</v>
      </c>
      <c r="Y215" s="1" t="s">
        <v>138</v>
      </c>
      <c r="Z215" s="1" t="str">
        <f>IF(Tabla1[[#This Row],[Bajada]] &lt; 14, "no", "si")</f>
        <v>si</v>
      </c>
      <c r="AA215" s="1">
        <v>23.6</v>
      </c>
      <c r="AB215" s="1">
        <v>15.7</v>
      </c>
      <c r="AC215" s="2" t="s">
        <v>968</v>
      </c>
      <c r="AD215" s="2" t="s">
        <v>957</v>
      </c>
      <c r="AE215" s="1">
        <f t="shared" si="7"/>
        <v>8</v>
      </c>
    </row>
    <row r="216" spans="1:31"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45958</v>
      </c>
      <c r="O216" s="1">
        <f>DAY(Tabla1[[#This Row],[Fecha de rev]])</f>
        <v>28</v>
      </c>
      <c r="P216" s="1">
        <f>MONTH(Tabla1[[#This Row],[Fecha de rev]])</f>
        <v>10</v>
      </c>
      <c r="Q216" s="1">
        <f>YEAR(Tabla1[[#This Row],[Fecha de rev]])</f>
        <v>2025</v>
      </c>
      <c r="R216" s="1">
        <v>2</v>
      </c>
      <c r="S216" s="1" t="s">
        <v>138</v>
      </c>
      <c r="T216" s="1" t="s">
        <v>138</v>
      </c>
      <c r="U216" s="1" t="s">
        <v>138</v>
      </c>
      <c r="V216" s="1" t="s">
        <v>138</v>
      </c>
      <c r="W216" s="1" t="s">
        <v>138</v>
      </c>
      <c r="X216" s="1" t="s">
        <v>138</v>
      </c>
      <c r="Y216" s="1" t="s">
        <v>138</v>
      </c>
      <c r="Z216" s="1" t="str">
        <f>IF(Tabla1[[#This Row],[Bajada]] &lt; 14, "no", "si")</f>
        <v>si</v>
      </c>
      <c r="AA216" s="1">
        <v>95.4</v>
      </c>
      <c r="AB216" s="1">
        <v>19.3</v>
      </c>
      <c r="AC216" s="2" t="s">
        <v>968</v>
      </c>
      <c r="AD216" s="2" t="s">
        <v>954</v>
      </c>
      <c r="AE216" s="1">
        <f t="shared" si="7"/>
        <v>8</v>
      </c>
    </row>
    <row r="217" spans="1:31"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45957</v>
      </c>
      <c r="O217" s="1">
        <f>DAY(Tabla1[[#This Row],[Fecha de rev]])</f>
        <v>27</v>
      </c>
      <c r="P217" s="1">
        <f>MONTH(Tabla1[[#This Row],[Fecha de rev]])</f>
        <v>10</v>
      </c>
      <c r="Q217" s="1">
        <f>YEAR(Tabla1[[#This Row],[Fecha de rev]])</f>
        <v>2025</v>
      </c>
      <c r="R217" s="1">
        <v>2</v>
      </c>
      <c r="S217" s="1" t="s">
        <v>138</v>
      </c>
      <c r="T217" s="1" t="s">
        <v>138</v>
      </c>
      <c r="U217" s="1" t="s">
        <v>138</v>
      </c>
      <c r="V217" s="1" t="s">
        <v>138</v>
      </c>
      <c r="W217" s="1" t="s">
        <v>138</v>
      </c>
      <c r="X217" s="1" t="s">
        <v>138</v>
      </c>
      <c r="Y217" s="1" t="s">
        <v>138</v>
      </c>
      <c r="Z217" s="1" t="str">
        <f>IF(Tabla1[[#This Row],[Bajada]] &lt; 14, "no", "si")</f>
        <v>si</v>
      </c>
      <c r="AA217" s="1">
        <v>116</v>
      </c>
      <c r="AB217" s="1">
        <v>82.8</v>
      </c>
      <c r="AC217" s="2" t="s">
        <v>968</v>
      </c>
      <c r="AD217" s="2" t="s">
        <v>954</v>
      </c>
      <c r="AE217" s="1">
        <f t="shared" si="7"/>
        <v>8</v>
      </c>
    </row>
    <row r="218" spans="1:31"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45958</v>
      </c>
      <c r="O218" s="1">
        <f>DAY(Tabla1[[#This Row],[Fecha de rev]])</f>
        <v>28</v>
      </c>
      <c r="P218" s="1">
        <f>MONTH(Tabla1[[#This Row],[Fecha de rev]])</f>
        <v>10</v>
      </c>
      <c r="Q218" s="1">
        <f>YEAR(Tabla1[[#This Row],[Fecha de rev]])</f>
        <v>2025</v>
      </c>
      <c r="R218" s="1">
        <v>2</v>
      </c>
      <c r="S218" s="1" t="s">
        <v>138</v>
      </c>
      <c r="T218" s="1" t="s">
        <v>138</v>
      </c>
      <c r="U218" s="1" t="s">
        <v>138</v>
      </c>
      <c r="V218" s="1" t="s">
        <v>138</v>
      </c>
      <c r="W218" s="1" t="s">
        <v>138</v>
      </c>
      <c r="X218" s="1" t="s">
        <v>138</v>
      </c>
      <c r="Y218" s="1" t="s">
        <v>138</v>
      </c>
      <c r="Z218" s="1" t="str">
        <f>IF(Tabla1[[#This Row],[Bajada]] &lt; 14, "no", "si")</f>
        <v>no</v>
      </c>
      <c r="AA218" s="1">
        <v>0</v>
      </c>
      <c r="AB218" s="1">
        <v>0</v>
      </c>
      <c r="AC218" s="2" t="s">
        <v>3112</v>
      </c>
      <c r="AD218" s="2" t="s">
        <v>954</v>
      </c>
      <c r="AE218" s="1">
        <f t="shared" si="7"/>
        <v>7</v>
      </c>
    </row>
    <row r="219" spans="1:31"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c r="O219" s="1">
        <f>DAY(Tabla1[[#This Row],[Fecha de rev]])</f>
        <v>0</v>
      </c>
      <c r="P219" s="1">
        <f>MONTH(Tabla1[[#This Row],[Fecha de rev]])</f>
        <v>1</v>
      </c>
      <c r="Q219" s="1">
        <f>YEAR(Tabla1[[#This Row],[Fecha de rev]])</f>
        <v>1900</v>
      </c>
      <c r="R219" s="1">
        <v>2</v>
      </c>
      <c r="S219" s="1" t="s">
        <v>138</v>
      </c>
      <c r="T219" s="1" t="s">
        <v>138</v>
      </c>
      <c r="U219" s="1" t="s">
        <v>138</v>
      </c>
      <c r="V219" s="1" t="s">
        <v>138</v>
      </c>
      <c r="W219" s="1" t="s">
        <v>138</v>
      </c>
      <c r="X219" s="1" t="s">
        <v>138</v>
      </c>
      <c r="Y219" s="1" t="s">
        <v>138</v>
      </c>
      <c r="Z219" s="1" t="str">
        <f>IF(Tabla1[[#This Row],[Bajada]] &lt; 14, "no", "si")</f>
        <v>no</v>
      </c>
      <c r="AC219" s="2" t="s">
        <v>968</v>
      </c>
      <c r="AD219" s="2" t="s">
        <v>954</v>
      </c>
      <c r="AE219" s="1">
        <f t="shared" si="7"/>
        <v>7</v>
      </c>
    </row>
    <row r="220" spans="1:31"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c r="O220" s="1">
        <f>DAY(Tabla1[[#This Row],[Fecha de rev]])</f>
        <v>0</v>
      </c>
      <c r="P220" s="1">
        <f>MONTH(Tabla1[[#This Row],[Fecha de rev]])</f>
        <v>1</v>
      </c>
      <c r="Q220" s="1">
        <f>YEAR(Tabla1[[#This Row],[Fecha de rev]])</f>
        <v>1900</v>
      </c>
      <c r="R220" s="1">
        <v>2</v>
      </c>
      <c r="S220" s="1" t="s">
        <v>138</v>
      </c>
      <c r="T220" s="1" t="s">
        <v>138</v>
      </c>
      <c r="U220" s="1" t="s">
        <v>138</v>
      </c>
      <c r="V220" s="1" t="s">
        <v>138</v>
      </c>
      <c r="W220" s="1" t="s">
        <v>138</v>
      </c>
      <c r="X220" s="1" t="s">
        <v>138</v>
      </c>
      <c r="Y220" s="1" t="s">
        <v>138</v>
      </c>
      <c r="Z220" s="1" t="str">
        <f>IF(Tabla1[[#This Row],[Bajada]] &lt; 14, "no", "si")</f>
        <v>no</v>
      </c>
      <c r="AC220" s="2" t="s">
        <v>968</v>
      </c>
      <c r="AD220" s="2" t="s">
        <v>954</v>
      </c>
      <c r="AE220" s="1">
        <f t="shared" si="7"/>
        <v>7</v>
      </c>
    </row>
    <row r="221" spans="1:31"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c r="O221" s="1">
        <f>DAY(Tabla1[[#This Row],[Fecha de rev]])</f>
        <v>0</v>
      </c>
      <c r="P221" s="1">
        <f>MONTH(Tabla1[[#This Row],[Fecha de rev]])</f>
        <v>1</v>
      </c>
      <c r="Q221" s="1">
        <f>YEAR(Tabla1[[#This Row],[Fecha de rev]])</f>
        <v>1900</v>
      </c>
      <c r="R221" s="1">
        <v>2</v>
      </c>
      <c r="S221" s="1" t="s">
        <v>138</v>
      </c>
      <c r="T221" s="1" t="s">
        <v>138</v>
      </c>
      <c r="U221" s="1" t="s">
        <v>138</v>
      </c>
      <c r="V221" s="1" t="s">
        <v>138</v>
      </c>
      <c r="W221" s="1" t="s">
        <v>138</v>
      </c>
      <c r="X221" s="1" t="s">
        <v>138</v>
      </c>
      <c r="Y221" s="1" t="s">
        <v>138</v>
      </c>
      <c r="Z221" s="1" t="str">
        <f>IF(Tabla1[[#This Row],[Bajada]] &lt; 14, "no", "si")</f>
        <v>no</v>
      </c>
      <c r="AC221" s="2" t="s">
        <v>968</v>
      </c>
      <c r="AD221" s="2" t="s">
        <v>954</v>
      </c>
      <c r="AE221" s="1">
        <f t="shared" si="7"/>
        <v>7</v>
      </c>
    </row>
    <row r="222" spans="1:31"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45955</v>
      </c>
      <c r="O222" s="1">
        <f>DAY(Tabla1[[#This Row],[Fecha de rev]])</f>
        <v>25</v>
      </c>
      <c r="P222" s="1">
        <f>MONTH(Tabla1[[#This Row],[Fecha de rev]])</f>
        <v>10</v>
      </c>
      <c r="Q222" s="1">
        <f>YEAR(Tabla1[[#This Row],[Fecha de rev]])</f>
        <v>2025</v>
      </c>
      <c r="R222" s="1">
        <v>2</v>
      </c>
      <c r="S222" s="1" t="s">
        <v>934</v>
      </c>
      <c r="T222" s="1" t="s">
        <v>934</v>
      </c>
      <c r="U222" s="1" t="s">
        <v>934</v>
      </c>
      <c r="V222" s="1" t="s">
        <v>934</v>
      </c>
      <c r="W222" s="1" t="s">
        <v>934</v>
      </c>
      <c r="X222" s="1" t="s">
        <v>934</v>
      </c>
      <c r="Y222" s="1" t="s">
        <v>934</v>
      </c>
      <c r="Z222" s="1" t="str">
        <f>IF(Tabla1[[#This Row],[Bajada]] &lt; 14, "no", "si")</f>
        <v>no</v>
      </c>
      <c r="AA222" s="1">
        <v>0</v>
      </c>
      <c r="AB222" s="1">
        <v>0</v>
      </c>
      <c r="AC222" s="2" t="s">
        <v>3094</v>
      </c>
      <c r="AD222" s="2" t="s">
        <v>957</v>
      </c>
      <c r="AE222" s="1">
        <f t="shared" si="7"/>
        <v>0</v>
      </c>
    </row>
    <row r="223" spans="1:31"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DAY(Tabla1[[#This Row],[Fecha de rev]])</f>
        <v>0</v>
      </c>
      <c r="P223" s="1">
        <f>MONTH(Tabla1[[#This Row],[Fecha de rev]])</f>
        <v>1</v>
      </c>
      <c r="Q223" s="1">
        <f>YEAR(Tabla1[[#This Row],[Fecha de rev]])</f>
        <v>1900</v>
      </c>
      <c r="Z223" s="1" t="str">
        <f>IF(Tabla1[[#This Row],[Bajada]] &lt; 14, "no", "si")</f>
        <v>no</v>
      </c>
      <c r="AC223" s="1"/>
    </row>
    <row r="224" spans="1:31"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c r="O224" s="1">
        <f>DAY(Tabla1[[#This Row],[Fecha de rev]])</f>
        <v>0</v>
      </c>
      <c r="P224" s="1">
        <f>MONTH(Tabla1[[#This Row],[Fecha de rev]])</f>
        <v>1</v>
      </c>
      <c r="Q224" s="1">
        <f>YEAR(Tabla1[[#This Row],[Fecha de rev]])</f>
        <v>1900</v>
      </c>
      <c r="R224" s="1">
        <v>2</v>
      </c>
      <c r="S224" s="1" t="s">
        <v>138</v>
      </c>
      <c r="T224" s="1" t="s">
        <v>138</v>
      </c>
      <c r="U224" s="1" t="s">
        <v>138</v>
      </c>
      <c r="V224" s="1" t="s">
        <v>138</v>
      </c>
      <c r="W224" s="1" t="s">
        <v>138</v>
      </c>
      <c r="X224" s="1" t="s">
        <v>138</v>
      </c>
      <c r="Y224" s="1" t="s">
        <v>138</v>
      </c>
      <c r="Z224" s="1" t="str">
        <f>IF(Tabla1[[#This Row],[Bajada]] &lt; 14, "no", "si")</f>
        <v>no</v>
      </c>
      <c r="AC224" s="2" t="s">
        <v>968</v>
      </c>
      <c r="AD224" s="2" t="s">
        <v>957</v>
      </c>
      <c r="AE224" s="1">
        <f t="shared" si="7"/>
        <v>7</v>
      </c>
    </row>
    <row r="225" spans="1:31"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c r="O225" s="1">
        <f>DAY(Tabla1[[#This Row],[Fecha de rev]])</f>
        <v>0</v>
      </c>
      <c r="P225" s="1">
        <f>MONTH(Tabla1[[#This Row],[Fecha de rev]])</f>
        <v>1</v>
      </c>
      <c r="Q225" s="1">
        <f>YEAR(Tabla1[[#This Row],[Fecha de rev]])</f>
        <v>1900</v>
      </c>
      <c r="R225" s="1">
        <v>2</v>
      </c>
      <c r="S225" s="1" t="s">
        <v>138</v>
      </c>
      <c r="T225" s="1" t="s">
        <v>138</v>
      </c>
      <c r="U225" s="1" t="s">
        <v>138</v>
      </c>
      <c r="V225" s="1" t="s">
        <v>138</v>
      </c>
      <c r="W225" s="1" t="s">
        <v>138</v>
      </c>
      <c r="X225" s="1" t="s">
        <v>138</v>
      </c>
      <c r="Y225" s="1" t="s">
        <v>138</v>
      </c>
      <c r="Z225" s="1" t="str">
        <f>IF(Tabla1[[#This Row],[Bajada]] &lt; 14, "no", "si")</f>
        <v>no</v>
      </c>
      <c r="AC225" s="2" t="s">
        <v>968</v>
      </c>
      <c r="AD225" s="2" t="s">
        <v>954</v>
      </c>
      <c r="AE225" s="1">
        <f t="shared" si="7"/>
        <v>7</v>
      </c>
    </row>
    <row r="226" spans="1:31"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DAY(Tabla1[[#This Row],[Fecha de rev]])</f>
        <v>0</v>
      </c>
      <c r="P226" s="1">
        <f>MONTH(Tabla1[[#This Row],[Fecha de rev]])</f>
        <v>1</v>
      </c>
      <c r="Q226" s="1">
        <f>YEAR(Tabla1[[#This Row],[Fecha de rev]])</f>
        <v>1900</v>
      </c>
      <c r="Z226" s="1" t="str">
        <f>IF(Tabla1[[#This Row],[Bajada]] &lt; 14, "no", "si")</f>
        <v>no</v>
      </c>
      <c r="AC226" s="1"/>
    </row>
    <row r="227" spans="1:31"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c r="O227" s="1">
        <f>DAY(Tabla1[[#This Row],[Fecha de rev]])</f>
        <v>0</v>
      </c>
      <c r="P227" s="1">
        <f>MONTH(Tabla1[[#This Row],[Fecha de rev]])</f>
        <v>1</v>
      </c>
      <c r="Q227" s="1">
        <f>YEAR(Tabla1[[#This Row],[Fecha de rev]])</f>
        <v>1900</v>
      </c>
      <c r="R227" s="1">
        <v>2</v>
      </c>
      <c r="S227" s="1" t="s">
        <v>138</v>
      </c>
      <c r="T227" s="1" t="s">
        <v>138</v>
      </c>
      <c r="U227" s="1" t="s">
        <v>138</v>
      </c>
      <c r="V227" s="1" t="s">
        <v>138</v>
      </c>
      <c r="W227" s="1" t="s">
        <v>138</v>
      </c>
      <c r="X227" s="1" t="s">
        <v>138</v>
      </c>
      <c r="Y227" s="1" t="s">
        <v>138</v>
      </c>
      <c r="Z227" s="1" t="str">
        <f>IF(Tabla1[[#This Row],[Bajada]] &lt; 14, "no", "si")</f>
        <v>no</v>
      </c>
      <c r="AC227" s="2" t="s">
        <v>968</v>
      </c>
      <c r="AD227" s="2" t="s">
        <v>954</v>
      </c>
      <c r="AE227" s="1">
        <f t="shared" si="7"/>
        <v>7</v>
      </c>
    </row>
    <row r="228" spans="1:31"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45955</v>
      </c>
      <c r="O228" s="1">
        <f>DAY(Tabla1[[#This Row],[Fecha de rev]])</f>
        <v>25</v>
      </c>
      <c r="P228" s="1">
        <f>MONTH(Tabla1[[#This Row],[Fecha de rev]])</f>
        <v>10</v>
      </c>
      <c r="Q228" s="1">
        <f>YEAR(Tabla1[[#This Row],[Fecha de rev]])</f>
        <v>2025</v>
      </c>
      <c r="R228" s="1">
        <v>2</v>
      </c>
      <c r="S228" s="1" t="s">
        <v>138</v>
      </c>
      <c r="T228" s="1" t="s">
        <v>138</v>
      </c>
      <c r="U228" s="1" t="s">
        <v>138</v>
      </c>
      <c r="V228" s="1" t="s">
        <v>138</v>
      </c>
      <c r="W228" s="1" t="s">
        <v>138</v>
      </c>
      <c r="X228" s="1" t="s">
        <v>138</v>
      </c>
      <c r="Y228" s="1" t="s">
        <v>138</v>
      </c>
      <c r="Z228" s="1" t="str">
        <f>IF(Tabla1[[#This Row],[Bajada]] &lt; 14, "no", "si")</f>
        <v>no</v>
      </c>
      <c r="AA228" s="1">
        <v>0</v>
      </c>
      <c r="AB228" s="1">
        <v>0</v>
      </c>
      <c r="AC228" s="2" t="s">
        <v>3093</v>
      </c>
      <c r="AD228" s="2" t="s">
        <v>954</v>
      </c>
      <c r="AE228" s="1">
        <f t="shared" si="7"/>
        <v>7</v>
      </c>
    </row>
    <row r="229" spans="1:31"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c r="O229" s="1">
        <f>DAY(Tabla1[[#This Row],[Fecha de rev]])</f>
        <v>0</v>
      </c>
      <c r="P229" s="1">
        <f>MONTH(Tabla1[[#This Row],[Fecha de rev]])</f>
        <v>1</v>
      </c>
      <c r="Q229" s="1">
        <f>YEAR(Tabla1[[#This Row],[Fecha de rev]])</f>
        <v>1900</v>
      </c>
      <c r="R229" s="1">
        <v>2</v>
      </c>
      <c r="S229" s="1" t="s">
        <v>138</v>
      </c>
      <c r="T229" s="1" t="s">
        <v>138</v>
      </c>
      <c r="U229" s="1" t="s">
        <v>138</v>
      </c>
      <c r="V229" s="1" t="s">
        <v>138</v>
      </c>
      <c r="W229" s="1" t="s">
        <v>138</v>
      </c>
      <c r="X229" s="1" t="s">
        <v>138</v>
      </c>
      <c r="Y229" s="1" t="s">
        <v>138</v>
      </c>
      <c r="Z229" s="1" t="str">
        <f>IF(Tabla1[[#This Row],[Bajada]] &lt; 14, "no", "si")</f>
        <v>no</v>
      </c>
      <c r="AC229" s="2" t="s">
        <v>968</v>
      </c>
      <c r="AD229" s="2" t="s">
        <v>954</v>
      </c>
      <c r="AE229" s="1">
        <f t="shared" si="7"/>
        <v>7</v>
      </c>
    </row>
    <row r="230" spans="1:31"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c r="O230" s="1">
        <f>DAY(Tabla1[[#This Row],[Fecha de rev]])</f>
        <v>0</v>
      </c>
      <c r="P230" s="1">
        <f>MONTH(Tabla1[[#This Row],[Fecha de rev]])</f>
        <v>1</v>
      </c>
      <c r="Q230" s="1">
        <f>YEAR(Tabla1[[#This Row],[Fecha de rev]])</f>
        <v>1900</v>
      </c>
      <c r="R230" s="1">
        <v>2</v>
      </c>
      <c r="S230" s="1" t="s">
        <v>138</v>
      </c>
      <c r="T230" s="1" t="s">
        <v>138</v>
      </c>
      <c r="U230" s="1" t="s">
        <v>138</v>
      </c>
      <c r="V230" s="1" t="s">
        <v>138</v>
      </c>
      <c r="W230" s="1" t="s">
        <v>138</v>
      </c>
      <c r="X230" s="1" t="s">
        <v>138</v>
      </c>
      <c r="Y230" s="1" t="s">
        <v>138</v>
      </c>
      <c r="Z230" s="1" t="str">
        <f>IF(Tabla1[[#This Row],[Bajada]] &lt; 14, "no", "si")</f>
        <v>no</v>
      </c>
      <c r="AC230" s="2" t="s">
        <v>968</v>
      </c>
      <c r="AD230" s="2" t="s">
        <v>954</v>
      </c>
      <c r="AE230" s="1">
        <f t="shared" si="7"/>
        <v>7</v>
      </c>
    </row>
    <row r="231" spans="1:31"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DAY(Tabla1[[#This Row],[Fecha de rev]])</f>
        <v>0</v>
      </c>
      <c r="P231" s="1">
        <f>MONTH(Tabla1[[#This Row],[Fecha de rev]])</f>
        <v>1</v>
      </c>
      <c r="Q231" s="1">
        <f>YEAR(Tabla1[[#This Row],[Fecha de rev]])</f>
        <v>1900</v>
      </c>
      <c r="Z231" s="1" t="str">
        <f>IF(Tabla1[[#This Row],[Bajada]] &lt; 14, "no", "si")</f>
        <v>no</v>
      </c>
      <c r="AC231" s="1"/>
    </row>
    <row r="232" spans="1:31"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45954</v>
      </c>
      <c r="O232" s="1">
        <f>DAY(Tabla1[[#This Row],[Fecha de rev]])</f>
        <v>24</v>
      </c>
      <c r="P232" s="1">
        <f>MONTH(Tabla1[[#This Row],[Fecha de rev]])</f>
        <v>10</v>
      </c>
      <c r="Q232" s="1">
        <f>YEAR(Tabla1[[#This Row],[Fecha de rev]])</f>
        <v>2025</v>
      </c>
      <c r="R232" s="1">
        <v>2</v>
      </c>
      <c r="S232" s="1" t="s">
        <v>138</v>
      </c>
      <c r="T232" s="1" t="s">
        <v>138</v>
      </c>
      <c r="U232" s="1" t="s">
        <v>138</v>
      </c>
      <c r="V232" s="1" t="s">
        <v>138</v>
      </c>
      <c r="W232" s="1" t="s">
        <v>138</v>
      </c>
      <c r="X232" s="1" t="s">
        <v>138</v>
      </c>
      <c r="Y232" s="1" t="s">
        <v>138</v>
      </c>
      <c r="Z232" s="1" t="str">
        <f>IF(Tabla1[[#This Row],[Bajada]] &lt; 14, "no", "si")</f>
        <v>si</v>
      </c>
      <c r="AA232" s="1">
        <v>27.8</v>
      </c>
      <c r="AB232" s="1">
        <v>1.96</v>
      </c>
      <c r="AC232" s="2" t="s">
        <v>968</v>
      </c>
      <c r="AD232" s="2" t="s">
        <v>954</v>
      </c>
      <c r="AE232" s="1">
        <f t="shared" si="7"/>
        <v>8</v>
      </c>
    </row>
    <row r="233" spans="1:31"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DAY(Tabla1[[#This Row],[Fecha de rev]])</f>
        <v>0</v>
      </c>
      <c r="P233" s="1">
        <f>MONTH(Tabla1[[#This Row],[Fecha de rev]])</f>
        <v>1</v>
      </c>
      <c r="Q233" s="1">
        <f>YEAR(Tabla1[[#This Row],[Fecha de rev]])</f>
        <v>1900</v>
      </c>
      <c r="Z233" s="1" t="str">
        <f>IF(Tabla1[[#This Row],[Bajada]] &lt; 14, "no", "si")</f>
        <v>no</v>
      </c>
      <c r="AC233" s="1"/>
    </row>
    <row r="234" spans="1:31"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DAY(Tabla1[[#This Row],[Fecha de rev]])</f>
        <v>0</v>
      </c>
      <c r="P234" s="1">
        <f>MONTH(Tabla1[[#This Row],[Fecha de rev]])</f>
        <v>1</v>
      </c>
      <c r="Q234" s="1">
        <f>YEAR(Tabla1[[#This Row],[Fecha de rev]])</f>
        <v>1900</v>
      </c>
      <c r="Z234" s="1" t="str">
        <f>IF(Tabla1[[#This Row],[Bajada]] &lt; 14, "no", "si")</f>
        <v>no</v>
      </c>
      <c r="AC234" s="1"/>
    </row>
    <row r="235" spans="1:31"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45954</v>
      </c>
      <c r="O235" s="1">
        <f>DAY(Tabla1[[#This Row],[Fecha de rev]])</f>
        <v>24</v>
      </c>
      <c r="P235" s="1">
        <f>MONTH(Tabla1[[#This Row],[Fecha de rev]])</f>
        <v>10</v>
      </c>
      <c r="Q235" s="1">
        <f>YEAR(Tabla1[[#This Row],[Fecha de rev]])</f>
        <v>2025</v>
      </c>
      <c r="R235" s="1">
        <v>2</v>
      </c>
      <c r="S235" s="1" t="s">
        <v>138</v>
      </c>
      <c r="T235" s="1" t="s">
        <v>138</v>
      </c>
      <c r="U235" s="1" t="s">
        <v>138</v>
      </c>
      <c r="V235" s="1" t="s">
        <v>138</v>
      </c>
      <c r="W235" s="1" t="s">
        <v>138</v>
      </c>
      <c r="X235" s="1" t="s">
        <v>138</v>
      </c>
      <c r="Y235" s="1" t="s">
        <v>138</v>
      </c>
      <c r="Z235" s="1" t="str">
        <f>IF(Tabla1[[#This Row],[Bajada]] &lt; 14, "no", "si")</f>
        <v>si</v>
      </c>
      <c r="AA235" s="1">
        <v>45.5</v>
      </c>
      <c r="AB235" s="1">
        <v>18.899999999999999</v>
      </c>
      <c r="AC235" s="2" t="s">
        <v>968</v>
      </c>
      <c r="AD235" s="2" t="s">
        <v>954</v>
      </c>
      <c r="AE235" s="1">
        <f t="shared" si="7"/>
        <v>8</v>
      </c>
    </row>
    <row r="236" spans="1:31"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c r="O236" s="1">
        <f>DAY(Tabla1[[#This Row],[Fecha de rev]])</f>
        <v>0</v>
      </c>
      <c r="P236" s="1">
        <f>MONTH(Tabla1[[#This Row],[Fecha de rev]])</f>
        <v>1</v>
      </c>
      <c r="Q236" s="1">
        <f>YEAR(Tabla1[[#This Row],[Fecha de rev]])</f>
        <v>1900</v>
      </c>
      <c r="R236" s="1">
        <v>2</v>
      </c>
      <c r="S236" s="1" t="s">
        <v>138</v>
      </c>
      <c r="T236" s="1" t="s">
        <v>138</v>
      </c>
      <c r="U236" s="1" t="s">
        <v>138</v>
      </c>
      <c r="V236" s="1" t="s">
        <v>138</v>
      </c>
      <c r="W236" s="1" t="s">
        <v>138</v>
      </c>
      <c r="X236" s="1" t="s">
        <v>138</v>
      </c>
      <c r="Y236" s="1" t="s">
        <v>138</v>
      </c>
      <c r="Z236" s="1" t="str">
        <f>IF(Tabla1[[#This Row],[Bajada]] &lt; 14, "no", "si")</f>
        <v>no</v>
      </c>
      <c r="AC236" s="2" t="s">
        <v>968</v>
      </c>
      <c r="AD236" s="2" t="s">
        <v>954</v>
      </c>
      <c r="AE236" s="1">
        <f t="shared" si="7"/>
        <v>7</v>
      </c>
    </row>
    <row r="237" spans="1:31"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DAY(Tabla1[[#This Row],[Fecha de rev]])</f>
        <v>0</v>
      </c>
      <c r="P237" s="1">
        <f>MONTH(Tabla1[[#This Row],[Fecha de rev]])</f>
        <v>1</v>
      </c>
      <c r="Q237" s="1">
        <f>YEAR(Tabla1[[#This Row],[Fecha de rev]])</f>
        <v>1900</v>
      </c>
      <c r="Z237" s="1" t="str">
        <f>IF(Tabla1[[#This Row],[Bajada]] &lt; 14, "no", "si")</f>
        <v>no</v>
      </c>
      <c r="AC237" s="1"/>
    </row>
    <row r="238" spans="1:31"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45954</v>
      </c>
      <c r="O238" s="1">
        <f>DAY(Tabla1[[#This Row],[Fecha de rev]])</f>
        <v>24</v>
      </c>
      <c r="P238" s="1">
        <f>MONTH(Tabla1[[#This Row],[Fecha de rev]])</f>
        <v>10</v>
      </c>
      <c r="Q238" s="1">
        <f>YEAR(Tabla1[[#This Row],[Fecha de rev]])</f>
        <v>2025</v>
      </c>
      <c r="R238" s="1">
        <v>2</v>
      </c>
      <c r="S238" s="1" t="s">
        <v>138</v>
      </c>
      <c r="T238" s="1" t="s">
        <v>138</v>
      </c>
      <c r="U238" s="1" t="s">
        <v>138</v>
      </c>
      <c r="V238" s="1" t="s">
        <v>934</v>
      </c>
      <c r="W238" s="1" t="s">
        <v>138</v>
      </c>
      <c r="X238" s="1" t="s">
        <v>934</v>
      </c>
      <c r="Y238" s="1" t="s">
        <v>934</v>
      </c>
      <c r="Z238" s="1" t="str">
        <f>IF(Tabla1[[#This Row],[Bajada]] &lt; 14, "no", "si")</f>
        <v>no</v>
      </c>
      <c r="AA238" s="1">
        <v>0</v>
      </c>
      <c r="AB238" s="1">
        <v>0</v>
      </c>
      <c r="AC238" s="2" t="s">
        <v>3081</v>
      </c>
      <c r="AD238" s="2" t="s">
        <v>954</v>
      </c>
      <c r="AE238" s="1">
        <f t="shared" si="7"/>
        <v>4</v>
      </c>
    </row>
    <row r="239" spans="1:31"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DAY(Tabla1[[#This Row],[Fecha de rev]])</f>
        <v>0</v>
      </c>
      <c r="P239" s="1">
        <f>MONTH(Tabla1[[#This Row],[Fecha de rev]])</f>
        <v>1</v>
      </c>
      <c r="Q239" s="1">
        <f>YEAR(Tabla1[[#This Row],[Fecha de rev]])</f>
        <v>1900</v>
      </c>
      <c r="Z239" s="1" t="str">
        <f>IF(Tabla1[[#This Row],[Bajada]] &lt; 14, "no", "si")</f>
        <v>no</v>
      </c>
      <c r="AC239" s="1"/>
    </row>
    <row r="240" spans="1:31"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45954</v>
      </c>
      <c r="O240" s="1">
        <f>DAY(Tabla1[[#This Row],[Fecha de rev]])</f>
        <v>24</v>
      </c>
      <c r="P240" s="1">
        <f>MONTH(Tabla1[[#This Row],[Fecha de rev]])</f>
        <v>10</v>
      </c>
      <c r="Q240" s="1">
        <f>YEAR(Tabla1[[#This Row],[Fecha de rev]])</f>
        <v>2025</v>
      </c>
      <c r="R240" s="1">
        <v>2</v>
      </c>
      <c r="S240" s="1" t="s">
        <v>138</v>
      </c>
      <c r="T240" s="1" t="s">
        <v>934</v>
      </c>
      <c r="U240" s="1" t="s">
        <v>138</v>
      </c>
      <c r="V240" s="1" t="s">
        <v>934</v>
      </c>
      <c r="W240" s="1" t="s">
        <v>138</v>
      </c>
      <c r="X240" s="1" t="s">
        <v>934</v>
      </c>
      <c r="Y240" s="1" t="s">
        <v>934</v>
      </c>
      <c r="Z240" s="1" t="str">
        <f>IF(Tabla1[[#This Row],[Bajada]] &lt; 14, "no", "si")</f>
        <v>no</v>
      </c>
      <c r="AA240" s="1">
        <v>0</v>
      </c>
      <c r="AB240" s="1">
        <v>0</v>
      </c>
      <c r="AC240" s="2" t="s">
        <v>1405</v>
      </c>
      <c r="AD240" s="2" t="s">
        <v>954</v>
      </c>
      <c r="AE240" s="1">
        <f t="shared" si="7"/>
        <v>3</v>
      </c>
    </row>
    <row r="241" spans="1:31"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DAY(Tabla1[[#This Row],[Fecha de rev]])</f>
        <v>0</v>
      </c>
      <c r="P241" s="1">
        <f>MONTH(Tabla1[[#This Row],[Fecha de rev]])</f>
        <v>1</v>
      </c>
      <c r="Q241" s="1">
        <f>YEAR(Tabla1[[#This Row],[Fecha de rev]])</f>
        <v>1900</v>
      </c>
      <c r="Z241" s="1" t="str">
        <f>IF(Tabla1[[#This Row],[Bajada]] &lt; 14, "no", "si")</f>
        <v>no</v>
      </c>
      <c r="AC241" s="1"/>
    </row>
    <row r="242" spans="1:31"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45958</v>
      </c>
      <c r="O242" s="1">
        <f>DAY(Tabla1[[#This Row],[Fecha de rev]])</f>
        <v>28</v>
      </c>
      <c r="P242" s="1">
        <f>MONTH(Tabla1[[#This Row],[Fecha de rev]])</f>
        <v>10</v>
      </c>
      <c r="Q242" s="1">
        <f>YEAR(Tabla1[[#This Row],[Fecha de rev]])</f>
        <v>2025</v>
      </c>
      <c r="R242" s="1">
        <v>2</v>
      </c>
      <c r="S242" s="1" t="s">
        <v>138</v>
      </c>
      <c r="T242" s="1" t="s">
        <v>138</v>
      </c>
      <c r="U242" s="1" t="s">
        <v>138</v>
      </c>
      <c r="V242" s="1" t="s">
        <v>934</v>
      </c>
      <c r="W242" s="1" t="s">
        <v>138</v>
      </c>
      <c r="X242" s="1" t="s">
        <v>934</v>
      </c>
      <c r="Y242" s="1" t="s">
        <v>934</v>
      </c>
      <c r="Z242" s="1" t="str">
        <f>IF(Tabla1[[#This Row],[Bajada]] &lt; 14, "no", "si")</f>
        <v>no</v>
      </c>
      <c r="AA242" s="1">
        <v>0</v>
      </c>
      <c r="AB242" s="1">
        <v>0</v>
      </c>
      <c r="AC242" s="2" t="s">
        <v>3111</v>
      </c>
      <c r="AD242" s="2" t="s">
        <v>954</v>
      </c>
      <c r="AE242" s="1">
        <f t="shared" si="7"/>
        <v>4</v>
      </c>
    </row>
    <row r="243" spans="1:31"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45954</v>
      </c>
      <c r="O243" s="1">
        <f>DAY(Tabla1[[#This Row],[Fecha de rev]])</f>
        <v>24</v>
      </c>
      <c r="P243" s="1">
        <f>MONTH(Tabla1[[#This Row],[Fecha de rev]])</f>
        <v>10</v>
      </c>
      <c r="Q243" s="1">
        <f>YEAR(Tabla1[[#This Row],[Fecha de rev]])</f>
        <v>2025</v>
      </c>
      <c r="R243" s="1">
        <v>2</v>
      </c>
      <c r="S243" s="1" t="s">
        <v>138</v>
      </c>
      <c r="T243" s="1" t="s">
        <v>138</v>
      </c>
      <c r="U243" s="1" t="s">
        <v>138</v>
      </c>
      <c r="V243" s="1" t="s">
        <v>138</v>
      </c>
      <c r="W243" s="1" t="s">
        <v>138</v>
      </c>
      <c r="X243" s="1" t="s">
        <v>138</v>
      </c>
      <c r="Y243" s="1" t="s">
        <v>138</v>
      </c>
      <c r="Z243" s="1" t="str">
        <f>IF(Tabla1[[#This Row],[Bajada]] &lt; 14, "no", "si")</f>
        <v>si</v>
      </c>
      <c r="AA243" s="1">
        <v>113</v>
      </c>
      <c r="AB243" s="1">
        <v>46.4</v>
      </c>
      <c r="AC243" s="2" t="s">
        <v>968</v>
      </c>
      <c r="AD243" s="2" t="s">
        <v>954</v>
      </c>
      <c r="AE243" s="1">
        <f t="shared" si="7"/>
        <v>8</v>
      </c>
    </row>
    <row r="244" spans="1:31"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DAY(Tabla1[[#This Row],[Fecha de rev]])</f>
        <v>0</v>
      </c>
      <c r="P244" s="1">
        <f>MONTH(Tabla1[[#This Row],[Fecha de rev]])</f>
        <v>1</v>
      </c>
      <c r="Q244" s="1">
        <f>YEAR(Tabla1[[#This Row],[Fecha de rev]])</f>
        <v>1900</v>
      </c>
      <c r="Z244" s="1" t="str">
        <f>IF(Tabla1[[#This Row],[Bajada]] &lt; 14, "no", "si")</f>
        <v>no</v>
      </c>
      <c r="AC244" s="1"/>
    </row>
    <row r="245" spans="1:31"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45955</v>
      </c>
      <c r="O245" s="1">
        <f>DAY(Tabla1[[#This Row],[Fecha de rev]])</f>
        <v>25</v>
      </c>
      <c r="P245" s="1">
        <f>MONTH(Tabla1[[#This Row],[Fecha de rev]])</f>
        <v>10</v>
      </c>
      <c r="Q245" s="1">
        <f>YEAR(Tabla1[[#This Row],[Fecha de rev]])</f>
        <v>2025</v>
      </c>
      <c r="R245" s="1">
        <v>2</v>
      </c>
      <c r="S245" s="1" t="s">
        <v>138</v>
      </c>
      <c r="T245" s="1" t="s">
        <v>138</v>
      </c>
      <c r="U245" s="1" t="s">
        <v>138</v>
      </c>
      <c r="V245" s="1" t="s">
        <v>138</v>
      </c>
      <c r="W245" s="1" t="s">
        <v>138</v>
      </c>
      <c r="X245" s="1" t="s">
        <v>138</v>
      </c>
      <c r="Y245" s="1" t="s">
        <v>138</v>
      </c>
      <c r="Z245" s="1" t="str">
        <f>IF(Tabla1[[#This Row],[Bajada]] &lt; 14, "no", "si")</f>
        <v>no</v>
      </c>
      <c r="AA245" s="1">
        <v>2.02</v>
      </c>
      <c r="AB245" s="1">
        <v>3.5</v>
      </c>
      <c r="AC245" s="2" t="s">
        <v>968</v>
      </c>
      <c r="AD245" s="2" t="s">
        <v>954</v>
      </c>
      <c r="AE245" s="1">
        <f t="shared" si="7"/>
        <v>7</v>
      </c>
    </row>
    <row r="246" spans="1:31"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c r="O246" s="1">
        <f>DAY(Tabla1[[#This Row],[Fecha de rev]])</f>
        <v>0</v>
      </c>
      <c r="P246" s="1">
        <f>MONTH(Tabla1[[#This Row],[Fecha de rev]])</f>
        <v>1</v>
      </c>
      <c r="Q246" s="1">
        <f>YEAR(Tabla1[[#This Row],[Fecha de rev]])</f>
        <v>1900</v>
      </c>
      <c r="R246" s="1">
        <v>2</v>
      </c>
      <c r="S246" s="1" t="s">
        <v>138</v>
      </c>
      <c r="T246" s="1" t="s">
        <v>138</v>
      </c>
      <c r="U246" s="1" t="s">
        <v>138</v>
      </c>
      <c r="V246" s="1" t="s">
        <v>138</v>
      </c>
      <c r="W246" s="1" t="s">
        <v>138</v>
      </c>
      <c r="X246" s="1" t="s">
        <v>138</v>
      </c>
      <c r="Y246" s="1" t="s">
        <v>138</v>
      </c>
      <c r="Z246" s="1" t="str">
        <f>IF(Tabla1[[#This Row],[Bajada]] &lt; 14, "no", "si")</f>
        <v>no</v>
      </c>
      <c r="AC246" s="2" t="s">
        <v>968</v>
      </c>
      <c r="AD246" s="2" t="s">
        <v>954</v>
      </c>
      <c r="AE246" s="1">
        <f t="shared" si="7"/>
        <v>7</v>
      </c>
    </row>
    <row r="247" spans="1:31"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DAY(Tabla1[[#This Row],[Fecha de rev]])</f>
        <v>0</v>
      </c>
      <c r="P247" s="1">
        <f>MONTH(Tabla1[[#This Row],[Fecha de rev]])</f>
        <v>1</v>
      </c>
      <c r="Q247" s="1">
        <f>YEAR(Tabla1[[#This Row],[Fecha de rev]])</f>
        <v>1900</v>
      </c>
      <c r="Z247" s="1" t="str">
        <f>IF(Tabla1[[#This Row],[Bajada]] &lt; 14, "no", "si")</f>
        <v>no</v>
      </c>
      <c r="AC247" s="1"/>
    </row>
    <row r="248" spans="1:31"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45955</v>
      </c>
      <c r="O248" s="1">
        <f>DAY(Tabla1[[#This Row],[Fecha de rev]])</f>
        <v>25</v>
      </c>
      <c r="P248" s="1">
        <f>MONTH(Tabla1[[#This Row],[Fecha de rev]])</f>
        <v>10</v>
      </c>
      <c r="Q248" s="1">
        <f>YEAR(Tabla1[[#This Row],[Fecha de rev]])</f>
        <v>2025</v>
      </c>
      <c r="R248" s="1">
        <v>2</v>
      </c>
      <c r="S248" s="1" t="s">
        <v>138</v>
      </c>
      <c r="T248" s="1" t="s">
        <v>138</v>
      </c>
      <c r="U248" s="1" t="s">
        <v>138</v>
      </c>
      <c r="V248" s="1" t="s">
        <v>138</v>
      </c>
      <c r="W248" s="1" t="s">
        <v>138</v>
      </c>
      <c r="X248" s="1" t="s">
        <v>138</v>
      </c>
      <c r="Y248" s="1" t="s">
        <v>138</v>
      </c>
      <c r="Z248" s="1" t="str">
        <f>IF(Tabla1[[#This Row],[Bajada]] &lt; 14, "no", "si")</f>
        <v>si</v>
      </c>
      <c r="AA248" s="1">
        <v>60.1</v>
      </c>
      <c r="AB248" s="1">
        <v>21.7</v>
      </c>
      <c r="AC248" s="2" t="s">
        <v>968</v>
      </c>
      <c r="AD248" s="2" t="s">
        <v>954</v>
      </c>
      <c r="AE248" s="1">
        <f t="shared" si="7"/>
        <v>8</v>
      </c>
    </row>
    <row r="249" spans="1:31"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DAY(Tabla1[[#This Row],[Fecha de rev]])</f>
        <v>0</v>
      </c>
      <c r="P249" s="1">
        <f>MONTH(Tabla1[[#This Row],[Fecha de rev]])</f>
        <v>1</v>
      </c>
      <c r="Q249" s="1">
        <f>YEAR(Tabla1[[#This Row],[Fecha de rev]])</f>
        <v>1900</v>
      </c>
      <c r="Z249" s="1" t="str">
        <f>IF(Tabla1[[#This Row],[Bajada]] &lt; 14, "no", "si")</f>
        <v>no</v>
      </c>
      <c r="AC249" s="1"/>
    </row>
    <row r="250" spans="1:31"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45957</v>
      </c>
      <c r="O250" s="1">
        <f>DAY(Tabla1[[#This Row],[Fecha de rev]])</f>
        <v>27</v>
      </c>
      <c r="P250" s="1">
        <f>MONTH(Tabla1[[#This Row],[Fecha de rev]])</f>
        <v>10</v>
      </c>
      <c r="Q250" s="1">
        <f>YEAR(Tabla1[[#This Row],[Fecha de rev]])</f>
        <v>2025</v>
      </c>
      <c r="R250" s="1">
        <v>2</v>
      </c>
      <c r="S250" s="1" t="s">
        <v>138</v>
      </c>
      <c r="T250" s="1" t="s">
        <v>138</v>
      </c>
      <c r="U250" s="1" t="s">
        <v>138</v>
      </c>
      <c r="V250" s="1" t="s">
        <v>138</v>
      </c>
      <c r="W250" s="1" t="s">
        <v>138</v>
      </c>
      <c r="X250" s="1" t="s">
        <v>138</v>
      </c>
      <c r="Y250" s="1" t="s">
        <v>138</v>
      </c>
      <c r="Z250" s="1" t="str">
        <f>IF(Tabla1[[#This Row],[Bajada]] &lt; 14, "no", "si")</f>
        <v>si</v>
      </c>
      <c r="AA250" s="1">
        <v>70.3</v>
      </c>
      <c r="AB250" s="1">
        <v>54.3</v>
      </c>
      <c r="AC250" s="2" t="s">
        <v>968</v>
      </c>
      <c r="AD250" s="2" t="s">
        <v>954</v>
      </c>
      <c r="AE250" s="1">
        <f t="shared" si="7"/>
        <v>8</v>
      </c>
    </row>
    <row r="251" spans="1:31"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DAY(Tabla1[[#This Row],[Fecha de rev]])</f>
        <v>0</v>
      </c>
      <c r="P251" s="1">
        <f>MONTH(Tabla1[[#This Row],[Fecha de rev]])</f>
        <v>1</v>
      </c>
      <c r="Q251" s="1">
        <f>YEAR(Tabla1[[#This Row],[Fecha de rev]])</f>
        <v>1900</v>
      </c>
      <c r="Z251" s="1" t="str">
        <f>IF(Tabla1[[#This Row],[Bajada]] &lt; 14, "no", "si")</f>
        <v>no</v>
      </c>
      <c r="AC251" s="1"/>
    </row>
    <row r="252" spans="1:31"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DAY(Tabla1[[#This Row],[Fecha de rev]])</f>
        <v>0</v>
      </c>
      <c r="P252" s="1">
        <f>MONTH(Tabla1[[#This Row],[Fecha de rev]])</f>
        <v>1</v>
      </c>
      <c r="Q252" s="1">
        <f>YEAR(Tabla1[[#This Row],[Fecha de rev]])</f>
        <v>1900</v>
      </c>
      <c r="Z252" s="1" t="str">
        <f>IF(Tabla1[[#This Row],[Bajada]] &lt; 14, "no", "si")</f>
        <v>no</v>
      </c>
      <c r="AC252" s="1"/>
    </row>
    <row r="253" spans="1:31"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DAY(Tabla1[[#This Row],[Fecha de rev]])</f>
        <v>0</v>
      </c>
      <c r="P253" s="1">
        <f>MONTH(Tabla1[[#This Row],[Fecha de rev]])</f>
        <v>1</v>
      </c>
      <c r="Q253" s="1">
        <f>YEAR(Tabla1[[#This Row],[Fecha de rev]])</f>
        <v>1900</v>
      </c>
      <c r="Z253" s="1" t="str">
        <f>IF(Tabla1[[#This Row],[Bajada]] &lt; 14, "no", "si")</f>
        <v>no</v>
      </c>
      <c r="AC253" s="1"/>
    </row>
    <row r="254" spans="1:31"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45957</v>
      </c>
      <c r="O254" s="1">
        <f>DAY(Tabla1[[#This Row],[Fecha de rev]])</f>
        <v>27</v>
      </c>
      <c r="P254" s="1">
        <f>MONTH(Tabla1[[#This Row],[Fecha de rev]])</f>
        <v>10</v>
      </c>
      <c r="Q254" s="1">
        <f>YEAR(Tabla1[[#This Row],[Fecha de rev]])</f>
        <v>2025</v>
      </c>
      <c r="R254" s="1">
        <v>2</v>
      </c>
      <c r="S254" s="1" t="s">
        <v>138</v>
      </c>
      <c r="T254" s="1" t="s">
        <v>138</v>
      </c>
      <c r="U254" s="1" t="s">
        <v>138</v>
      </c>
      <c r="V254" s="1" t="s">
        <v>934</v>
      </c>
      <c r="W254" s="1" t="s">
        <v>138</v>
      </c>
      <c r="X254" s="1" t="s">
        <v>138</v>
      </c>
      <c r="Y254" s="1" t="s">
        <v>138</v>
      </c>
      <c r="Z254" s="1" t="str">
        <f>IF(Tabla1[[#This Row],[Bajada]] &lt; 14, "no", "si")</f>
        <v>no</v>
      </c>
      <c r="AA254" s="1">
        <v>12.8</v>
      </c>
      <c r="AB254" s="1">
        <v>5.19</v>
      </c>
      <c r="AC254" s="2" t="s">
        <v>3105</v>
      </c>
      <c r="AD254" s="2" t="s">
        <v>954</v>
      </c>
      <c r="AE254" s="1">
        <f t="shared" si="7"/>
        <v>6</v>
      </c>
    </row>
    <row r="255" spans="1:31"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DAY(Tabla1[[#This Row],[Fecha de rev]])</f>
        <v>0</v>
      </c>
      <c r="P255" s="1">
        <f>MONTH(Tabla1[[#This Row],[Fecha de rev]])</f>
        <v>1</v>
      </c>
      <c r="Q255" s="1">
        <f>YEAR(Tabla1[[#This Row],[Fecha de rev]])</f>
        <v>1900</v>
      </c>
      <c r="Z255" s="1" t="str">
        <f>IF(Tabla1[[#This Row],[Bajada]] &lt; 14, "no", "si")</f>
        <v>no</v>
      </c>
      <c r="AC255" s="1"/>
    </row>
    <row r="256" spans="1:31"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DAY(Tabla1[[#This Row],[Fecha de rev]])</f>
        <v>0</v>
      </c>
      <c r="P256" s="1">
        <f>MONTH(Tabla1[[#This Row],[Fecha de rev]])</f>
        <v>1</v>
      </c>
      <c r="Q256" s="1">
        <f>YEAR(Tabla1[[#This Row],[Fecha de rev]])</f>
        <v>1900</v>
      </c>
      <c r="Z256" s="1" t="str">
        <f>IF(Tabla1[[#This Row],[Bajada]] &lt; 14, "no", "si")</f>
        <v>no</v>
      </c>
      <c r="AC256" s="1"/>
    </row>
    <row r="257" spans="1:31"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DAY(Tabla1[[#This Row],[Fecha de rev]])</f>
        <v>0</v>
      </c>
      <c r="P257" s="1">
        <f>MONTH(Tabla1[[#This Row],[Fecha de rev]])</f>
        <v>1</v>
      </c>
      <c r="Q257" s="1">
        <f>YEAR(Tabla1[[#This Row],[Fecha de rev]])</f>
        <v>1900</v>
      </c>
      <c r="Z257" s="1" t="str">
        <f>IF(Tabla1[[#This Row],[Bajada]] &lt; 14, "no", "si")</f>
        <v>no</v>
      </c>
      <c r="AC257" s="1"/>
    </row>
    <row r="258" spans="1:31"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c r="O258" s="1">
        <f>DAY(Tabla1[[#This Row],[Fecha de rev]])</f>
        <v>0</v>
      </c>
      <c r="P258" s="1">
        <f>MONTH(Tabla1[[#This Row],[Fecha de rev]])</f>
        <v>1</v>
      </c>
      <c r="Q258" s="1">
        <f>YEAR(Tabla1[[#This Row],[Fecha de rev]])</f>
        <v>1900</v>
      </c>
      <c r="R258" s="1">
        <v>2</v>
      </c>
      <c r="S258" s="1" t="s">
        <v>138</v>
      </c>
      <c r="T258" s="1" t="s">
        <v>138</v>
      </c>
      <c r="U258" s="1" t="s">
        <v>138</v>
      </c>
      <c r="V258" s="1" t="s">
        <v>138</v>
      </c>
      <c r="W258" s="1" t="s">
        <v>138</v>
      </c>
      <c r="X258" s="1" t="s">
        <v>138</v>
      </c>
      <c r="Y258" s="1" t="s">
        <v>138</v>
      </c>
      <c r="Z258" s="1" t="str">
        <f>IF(Tabla1[[#This Row],[Bajada]] &lt; 14, "no", "si")</f>
        <v>no</v>
      </c>
      <c r="AC258" s="2" t="s">
        <v>968</v>
      </c>
      <c r="AD258" s="2" t="s">
        <v>954</v>
      </c>
      <c r="AE258" s="1">
        <f t="shared" si="7"/>
        <v>7</v>
      </c>
    </row>
    <row r="259" spans="1:31"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DAY(Tabla1[[#This Row],[Fecha de rev]])</f>
        <v>0</v>
      </c>
      <c r="P259" s="1">
        <f>MONTH(Tabla1[[#This Row],[Fecha de rev]])</f>
        <v>1</v>
      </c>
      <c r="Q259" s="1">
        <f>YEAR(Tabla1[[#This Row],[Fecha de rev]])</f>
        <v>1900</v>
      </c>
      <c r="Z259" s="1" t="str">
        <f>IF(Tabla1[[#This Row],[Bajada]] &lt; 14, "no", "si")</f>
        <v>no</v>
      </c>
      <c r="AC259" s="1"/>
    </row>
    <row r="260" spans="1:31"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DAY(Tabla1[[#This Row],[Fecha de rev]])</f>
        <v>0</v>
      </c>
      <c r="P260" s="1">
        <f>MONTH(Tabla1[[#This Row],[Fecha de rev]])</f>
        <v>1</v>
      </c>
      <c r="Q260" s="1">
        <f>YEAR(Tabla1[[#This Row],[Fecha de rev]])</f>
        <v>1900</v>
      </c>
      <c r="Z260" s="1" t="str">
        <f>IF(Tabla1[[#This Row],[Bajada]] &lt; 14, "no", "si")</f>
        <v>no</v>
      </c>
      <c r="AC260" s="1"/>
    </row>
    <row r="261" spans="1:31"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DAY(Tabla1[[#This Row],[Fecha de rev]])</f>
        <v>0</v>
      </c>
      <c r="P261" s="1">
        <f>MONTH(Tabla1[[#This Row],[Fecha de rev]])</f>
        <v>1</v>
      </c>
      <c r="Q261" s="1">
        <f>YEAR(Tabla1[[#This Row],[Fecha de rev]])</f>
        <v>1900</v>
      </c>
      <c r="Z261" s="1" t="str">
        <f>IF(Tabla1[[#This Row],[Bajada]] &lt; 14, "no", "si")</f>
        <v>no</v>
      </c>
      <c r="AC261" s="1"/>
    </row>
    <row r="262" spans="1:31"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DAY(Tabla1[[#This Row],[Fecha de rev]])</f>
        <v>0</v>
      </c>
      <c r="P262" s="1">
        <f>MONTH(Tabla1[[#This Row],[Fecha de rev]])</f>
        <v>1</v>
      </c>
      <c r="Q262" s="1">
        <f>YEAR(Tabla1[[#This Row],[Fecha de rev]])</f>
        <v>1900</v>
      </c>
      <c r="Z262" s="1" t="str">
        <f>IF(Tabla1[[#This Row],[Bajada]] &lt; 14, "no", "si")</f>
        <v>no</v>
      </c>
      <c r="AC262" s="1"/>
    </row>
    <row r="263" spans="1:31" x14ac:dyDescent="0.2">
      <c r="A263" s="14">
        <v>695</v>
      </c>
      <c r="B263" s="3" t="s">
        <v>956</v>
      </c>
      <c r="C263" s="27" t="s">
        <v>429</v>
      </c>
      <c r="D263" s="27" t="s">
        <v>16</v>
      </c>
      <c r="E263" s="4" t="s">
        <v>295</v>
      </c>
      <c r="F263" s="4" t="s">
        <v>677</v>
      </c>
      <c r="G263" s="4" t="s">
        <v>1038</v>
      </c>
      <c r="H263" s="3" t="s">
        <v>8</v>
      </c>
      <c r="I263" s="27">
        <v>21.152899999999999</v>
      </c>
      <c r="J263" s="27">
        <v>-101.75817000000001</v>
      </c>
      <c r="K263" s="3"/>
      <c r="L263" s="5" t="str">
        <f t="shared" si="8"/>
        <v>Ver en Google Maps</v>
      </c>
      <c r="M263" s="15">
        <v>1</v>
      </c>
      <c r="O263" s="1">
        <f>DAY(Tabla1[[#This Row],[Fecha de rev]])</f>
        <v>0</v>
      </c>
      <c r="P263" s="1">
        <f>MONTH(Tabla1[[#This Row],[Fecha de rev]])</f>
        <v>1</v>
      </c>
      <c r="Q263" s="1">
        <f>YEAR(Tabla1[[#This Row],[Fecha de rev]])</f>
        <v>1900</v>
      </c>
      <c r="Z263" s="1" t="str">
        <f>IF(Tabla1[[#This Row],[Bajada]] &lt; 14, "no", "si")</f>
        <v>no</v>
      </c>
      <c r="AC263" s="1"/>
    </row>
    <row r="264" spans="1:31"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DAY(Tabla1[[#This Row],[Fecha de rev]])</f>
        <v>0</v>
      </c>
      <c r="P264" s="1">
        <f>MONTH(Tabla1[[#This Row],[Fecha de rev]])</f>
        <v>1</v>
      </c>
      <c r="Q264" s="1">
        <f>YEAR(Tabla1[[#This Row],[Fecha de rev]])</f>
        <v>1900</v>
      </c>
      <c r="Z264" s="1" t="str">
        <f>IF(Tabla1[[#This Row],[Bajada]] &lt; 14, "no", "si")</f>
        <v>no</v>
      </c>
      <c r="AC264" s="1"/>
    </row>
    <row r="265" spans="1:31"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DAY(Tabla1[[#This Row],[Fecha de rev]])</f>
        <v>0</v>
      </c>
      <c r="P265" s="1">
        <f>MONTH(Tabla1[[#This Row],[Fecha de rev]])</f>
        <v>1</v>
      </c>
      <c r="Q265" s="1">
        <f>YEAR(Tabla1[[#This Row],[Fecha de rev]])</f>
        <v>1900</v>
      </c>
      <c r="Z265" s="1" t="str">
        <f>IF(Tabla1[[#This Row],[Bajada]] &lt; 14, "no", "si")</f>
        <v>no</v>
      </c>
      <c r="AC265" s="1"/>
    </row>
    <row r="266" spans="1:31"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DAY(Tabla1[[#This Row],[Fecha de rev]])</f>
        <v>0</v>
      </c>
      <c r="P266" s="1">
        <f>MONTH(Tabla1[[#This Row],[Fecha de rev]])</f>
        <v>1</v>
      </c>
      <c r="Q266" s="1">
        <f>YEAR(Tabla1[[#This Row],[Fecha de rev]])</f>
        <v>1900</v>
      </c>
      <c r="Z266" s="1" t="str">
        <f>IF(Tabla1[[#This Row],[Bajada]] &lt; 14, "no", "si")</f>
        <v>no</v>
      </c>
      <c r="AC266" s="1"/>
    </row>
    <row r="267" spans="1:31"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DAY(Tabla1[[#This Row],[Fecha de rev]])</f>
        <v>0</v>
      </c>
      <c r="P267" s="1">
        <f>MONTH(Tabla1[[#This Row],[Fecha de rev]])</f>
        <v>1</v>
      </c>
      <c r="Q267" s="1">
        <f>YEAR(Tabla1[[#This Row],[Fecha de rev]])</f>
        <v>1900</v>
      </c>
      <c r="Z267" s="1" t="str">
        <f>IF(Tabla1[[#This Row],[Bajada]] &lt; 14, "no", "si")</f>
        <v>no</v>
      </c>
      <c r="AC267" s="1"/>
    </row>
    <row r="268" spans="1:31"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DAY(Tabla1[[#This Row],[Fecha de rev]])</f>
        <v>0</v>
      </c>
      <c r="P268" s="1">
        <f>MONTH(Tabla1[[#This Row],[Fecha de rev]])</f>
        <v>1</v>
      </c>
      <c r="Q268" s="1">
        <f>YEAR(Tabla1[[#This Row],[Fecha de rev]])</f>
        <v>1900</v>
      </c>
      <c r="Z268" s="1" t="str">
        <f>IF(Tabla1[[#This Row],[Bajada]] &lt; 14, "no", "si")</f>
        <v>no</v>
      </c>
      <c r="AC268" s="1"/>
    </row>
    <row r="269" spans="1:31"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45954</v>
      </c>
      <c r="O269" s="1">
        <f>DAY(Tabla1[[#This Row],[Fecha de rev]])</f>
        <v>24</v>
      </c>
      <c r="P269" s="1">
        <f>MONTH(Tabla1[[#This Row],[Fecha de rev]])</f>
        <v>10</v>
      </c>
      <c r="Q269" s="1">
        <f>YEAR(Tabla1[[#This Row],[Fecha de rev]])</f>
        <v>2025</v>
      </c>
      <c r="R269" s="1">
        <v>2</v>
      </c>
      <c r="S269" s="1" t="s">
        <v>138</v>
      </c>
      <c r="T269" s="1" t="s">
        <v>138</v>
      </c>
      <c r="U269" s="1" t="s">
        <v>138</v>
      </c>
      <c r="V269" s="1" t="s">
        <v>138</v>
      </c>
      <c r="W269" s="1" t="s">
        <v>138</v>
      </c>
      <c r="X269" s="1" t="s">
        <v>138</v>
      </c>
      <c r="Y269" s="1" t="s">
        <v>138</v>
      </c>
      <c r="Z269" s="1" t="str">
        <f>IF(Tabla1[[#This Row],[Bajada]] &lt; 14, "no", "si")</f>
        <v>no</v>
      </c>
      <c r="AA269" s="1">
        <v>0</v>
      </c>
      <c r="AB269" s="1">
        <v>0</v>
      </c>
      <c r="AC269" s="2" t="s">
        <v>3082</v>
      </c>
      <c r="AD269" s="2" t="s">
        <v>957</v>
      </c>
      <c r="AE269" s="1">
        <f t="shared" ref="AE269:AE319" si="9">COUNTIF(S269:Z269, "si")</f>
        <v>7</v>
      </c>
    </row>
    <row r="270" spans="1:31"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45955</v>
      </c>
      <c r="O270" s="1">
        <f>DAY(Tabla1[[#This Row],[Fecha de rev]])</f>
        <v>25</v>
      </c>
      <c r="P270" s="1">
        <f>MONTH(Tabla1[[#This Row],[Fecha de rev]])</f>
        <v>10</v>
      </c>
      <c r="Q270" s="1">
        <f>YEAR(Tabla1[[#This Row],[Fecha de rev]])</f>
        <v>2025</v>
      </c>
      <c r="R270" s="1">
        <v>2</v>
      </c>
      <c r="S270" s="1" t="s">
        <v>138</v>
      </c>
      <c r="T270" s="1" t="s">
        <v>138</v>
      </c>
      <c r="U270" s="1" t="s">
        <v>138</v>
      </c>
      <c r="V270" s="1" t="s">
        <v>138</v>
      </c>
      <c r="W270" s="1" t="s">
        <v>138</v>
      </c>
      <c r="X270" s="1" t="s">
        <v>138</v>
      </c>
      <c r="Y270" s="1" t="s">
        <v>138</v>
      </c>
      <c r="Z270" s="1" t="str">
        <f>IF(Tabla1[[#This Row],[Bajada]] &lt; 14, "no", "si")</f>
        <v>si</v>
      </c>
      <c r="AA270" s="1">
        <v>57.78</v>
      </c>
      <c r="AB270" s="1">
        <v>58.3</v>
      </c>
      <c r="AC270" s="2" t="s">
        <v>968</v>
      </c>
      <c r="AD270" s="2" t="s">
        <v>954</v>
      </c>
      <c r="AE270" s="1">
        <f t="shared" si="9"/>
        <v>8</v>
      </c>
    </row>
    <row r="271" spans="1:31"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c r="O271" s="1">
        <f>DAY(Tabla1[[#This Row],[Fecha de rev]])</f>
        <v>0</v>
      </c>
      <c r="P271" s="1">
        <f>MONTH(Tabla1[[#This Row],[Fecha de rev]])</f>
        <v>1</v>
      </c>
      <c r="Q271" s="1">
        <f>YEAR(Tabla1[[#This Row],[Fecha de rev]])</f>
        <v>1900</v>
      </c>
      <c r="R271" s="1">
        <v>2</v>
      </c>
      <c r="S271" s="1" t="s">
        <v>138</v>
      </c>
      <c r="T271" s="1" t="s">
        <v>138</v>
      </c>
      <c r="U271" s="1" t="s">
        <v>138</v>
      </c>
      <c r="V271" s="1" t="s">
        <v>138</v>
      </c>
      <c r="W271" s="1" t="s">
        <v>138</v>
      </c>
      <c r="X271" s="1" t="s">
        <v>138</v>
      </c>
      <c r="Y271" s="1" t="s">
        <v>138</v>
      </c>
      <c r="Z271" s="1" t="str">
        <f>IF(Tabla1[[#This Row],[Bajada]] &lt; 14, "no", "si")</f>
        <v>no</v>
      </c>
      <c r="AC271" s="2" t="s">
        <v>960</v>
      </c>
      <c r="AD271" s="2" t="s">
        <v>954</v>
      </c>
      <c r="AE271" s="1">
        <f t="shared" si="9"/>
        <v>7</v>
      </c>
    </row>
    <row r="272" spans="1:31"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45958</v>
      </c>
      <c r="O272" s="1">
        <f>DAY(Tabla1[[#This Row],[Fecha de rev]])</f>
        <v>28</v>
      </c>
      <c r="P272" s="1">
        <f>MONTH(Tabla1[[#This Row],[Fecha de rev]])</f>
        <v>10</v>
      </c>
      <c r="Q272" s="1">
        <f>YEAR(Tabla1[[#This Row],[Fecha de rev]])</f>
        <v>2025</v>
      </c>
      <c r="R272" s="1">
        <v>2</v>
      </c>
      <c r="S272" s="1" t="s">
        <v>138</v>
      </c>
      <c r="T272" s="1" t="s">
        <v>138</v>
      </c>
      <c r="U272" s="1" t="s">
        <v>138</v>
      </c>
      <c r="V272" s="1" t="s">
        <v>138</v>
      </c>
      <c r="W272" s="1" t="s">
        <v>138</v>
      </c>
      <c r="X272" s="1" t="s">
        <v>138</v>
      </c>
      <c r="Y272" s="1" t="s">
        <v>138</v>
      </c>
      <c r="Z272" s="1" t="str">
        <f>IF(Tabla1[[#This Row],[Bajada]] &lt; 14, "no", "si")</f>
        <v>si</v>
      </c>
      <c r="AA272" s="1">
        <v>122</v>
      </c>
      <c r="AB272" s="1">
        <v>55.3</v>
      </c>
      <c r="AC272" s="2" t="s">
        <v>968</v>
      </c>
      <c r="AD272" s="2" t="s">
        <v>954</v>
      </c>
      <c r="AE272" s="1">
        <f t="shared" si="9"/>
        <v>8</v>
      </c>
    </row>
    <row r="273" spans="1:31"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c r="O273" s="1">
        <f>DAY(Tabla1[[#This Row],[Fecha de rev]])</f>
        <v>0</v>
      </c>
      <c r="P273" s="1">
        <f>MONTH(Tabla1[[#This Row],[Fecha de rev]])</f>
        <v>1</v>
      </c>
      <c r="Q273" s="1">
        <f>YEAR(Tabla1[[#This Row],[Fecha de rev]])</f>
        <v>1900</v>
      </c>
      <c r="R273" s="1">
        <v>2</v>
      </c>
      <c r="S273" s="1" t="s">
        <v>138</v>
      </c>
      <c r="T273" s="1" t="s">
        <v>138</v>
      </c>
      <c r="U273" s="1" t="s">
        <v>138</v>
      </c>
      <c r="V273" s="1" t="s">
        <v>138</v>
      </c>
      <c r="W273" s="1" t="s">
        <v>138</v>
      </c>
      <c r="X273" s="1" t="s">
        <v>138</v>
      </c>
      <c r="Y273" s="1" t="s">
        <v>138</v>
      </c>
      <c r="Z273" s="1" t="str">
        <f>IF(Tabla1[[#This Row],[Bajada]] &lt; 14, "no", "si")</f>
        <v>no</v>
      </c>
      <c r="AC273" s="2" t="s">
        <v>968</v>
      </c>
      <c r="AD273" s="2" t="s">
        <v>954</v>
      </c>
      <c r="AE273" s="1">
        <f t="shared" si="9"/>
        <v>7</v>
      </c>
    </row>
    <row r="274" spans="1:31"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45952</v>
      </c>
      <c r="O274" s="1">
        <f>DAY(Tabla1[[#This Row],[Fecha de rev]])</f>
        <v>22</v>
      </c>
      <c r="P274" s="1">
        <f>MONTH(Tabla1[[#This Row],[Fecha de rev]])</f>
        <v>10</v>
      </c>
      <c r="Q274" s="1">
        <f>YEAR(Tabla1[[#This Row],[Fecha de rev]])</f>
        <v>2025</v>
      </c>
      <c r="R274" s="1">
        <v>2</v>
      </c>
      <c r="S274" s="1" t="s">
        <v>138</v>
      </c>
      <c r="T274" s="1" t="s">
        <v>138</v>
      </c>
      <c r="U274" s="1" t="s">
        <v>138</v>
      </c>
      <c r="V274" s="1" t="s">
        <v>138</v>
      </c>
      <c r="W274" s="1" t="s">
        <v>138</v>
      </c>
      <c r="X274" s="1" t="s">
        <v>138</v>
      </c>
      <c r="Y274" s="1" t="s">
        <v>138</v>
      </c>
      <c r="Z274" s="1" t="str">
        <f>IF(Tabla1[[#This Row],[Bajada]] &lt; 14, "no", "si")</f>
        <v>si</v>
      </c>
      <c r="AA274" s="1">
        <v>50.8</v>
      </c>
      <c r="AB274" s="1">
        <v>4.2</v>
      </c>
      <c r="AC274" s="2" t="s">
        <v>968</v>
      </c>
      <c r="AD274" s="2" t="s">
        <v>954</v>
      </c>
      <c r="AE274" s="1">
        <f t="shared" si="9"/>
        <v>8</v>
      </c>
    </row>
    <row r="275" spans="1:31"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DAY(Tabla1[[#This Row],[Fecha de rev]])</f>
        <v>0</v>
      </c>
      <c r="P275" s="1">
        <f>MONTH(Tabla1[[#This Row],[Fecha de rev]])</f>
        <v>1</v>
      </c>
      <c r="Q275" s="1">
        <f>YEAR(Tabla1[[#This Row],[Fecha de rev]])</f>
        <v>1900</v>
      </c>
      <c r="Z275" s="1" t="str">
        <f>IF(Tabla1[[#This Row],[Bajada]] &lt; 14, "no", "si")</f>
        <v>no</v>
      </c>
      <c r="AC275" s="1"/>
    </row>
    <row r="276" spans="1:31"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45957</v>
      </c>
      <c r="O276" s="1">
        <f>DAY(Tabla1[[#This Row],[Fecha de rev]])</f>
        <v>27</v>
      </c>
      <c r="P276" s="1">
        <f>MONTH(Tabla1[[#This Row],[Fecha de rev]])</f>
        <v>10</v>
      </c>
      <c r="Q276" s="1">
        <f>YEAR(Tabla1[[#This Row],[Fecha de rev]])</f>
        <v>2025</v>
      </c>
      <c r="R276" s="1">
        <v>2</v>
      </c>
      <c r="S276" s="1" t="s">
        <v>138</v>
      </c>
      <c r="T276" s="1" t="s">
        <v>138</v>
      </c>
      <c r="U276" s="1" t="s">
        <v>138</v>
      </c>
      <c r="V276" s="1" t="s">
        <v>138</v>
      </c>
      <c r="W276" s="1" t="s">
        <v>138</v>
      </c>
      <c r="X276" s="1" t="s">
        <v>138</v>
      </c>
      <c r="Y276" s="1" t="s">
        <v>138</v>
      </c>
      <c r="Z276" s="1" t="str">
        <f>IF(Tabla1[[#This Row],[Bajada]] &lt; 14, "no", "si")</f>
        <v>si</v>
      </c>
      <c r="AA276" s="1">
        <v>63.1</v>
      </c>
      <c r="AB276" s="1">
        <v>27.8</v>
      </c>
      <c r="AC276" s="2" t="s">
        <v>968</v>
      </c>
      <c r="AD276" s="2" t="s">
        <v>957</v>
      </c>
      <c r="AE276" s="1">
        <f t="shared" si="9"/>
        <v>8</v>
      </c>
    </row>
    <row r="277" spans="1:31"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DAY(Tabla1[[#This Row],[Fecha de rev]])</f>
        <v>0</v>
      </c>
      <c r="P277" s="1">
        <f>MONTH(Tabla1[[#This Row],[Fecha de rev]])</f>
        <v>1</v>
      </c>
      <c r="Q277" s="1">
        <f>YEAR(Tabla1[[#This Row],[Fecha de rev]])</f>
        <v>1900</v>
      </c>
      <c r="Z277" s="1" t="str">
        <f>IF(Tabla1[[#This Row],[Bajada]] &lt; 14, "no", "si")</f>
        <v>no</v>
      </c>
      <c r="AC277" s="1"/>
    </row>
    <row r="278" spans="1:31"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c r="O278" s="1">
        <f>DAY(Tabla1[[#This Row],[Fecha de rev]])</f>
        <v>0</v>
      </c>
      <c r="P278" s="1">
        <f>MONTH(Tabla1[[#This Row],[Fecha de rev]])</f>
        <v>1</v>
      </c>
      <c r="Q278" s="1">
        <f>YEAR(Tabla1[[#This Row],[Fecha de rev]])</f>
        <v>1900</v>
      </c>
      <c r="R278" s="1">
        <v>2</v>
      </c>
      <c r="Z278" s="1" t="str">
        <f>IF(Tabla1[[#This Row],[Bajada]] &lt; 14, "no", "si")</f>
        <v>no</v>
      </c>
      <c r="AC278" s="2" t="s">
        <v>963</v>
      </c>
      <c r="AD278" s="2" t="s">
        <v>957</v>
      </c>
      <c r="AE278" s="1">
        <f t="shared" si="9"/>
        <v>0</v>
      </c>
    </row>
    <row r="279" spans="1:31"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DAY(Tabla1[[#This Row],[Fecha de rev]])</f>
        <v>0</v>
      </c>
      <c r="P279" s="1">
        <f>MONTH(Tabla1[[#This Row],[Fecha de rev]])</f>
        <v>1</v>
      </c>
      <c r="Q279" s="1">
        <f>YEAR(Tabla1[[#This Row],[Fecha de rev]])</f>
        <v>1900</v>
      </c>
      <c r="Z279" s="1" t="str">
        <f>IF(Tabla1[[#This Row],[Bajada]] &lt; 14, "no", "si")</f>
        <v>no</v>
      </c>
      <c r="AC279" s="1"/>
    </row>
    <row r="280" spans="1:31"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c r="O280" s="1">
        <f>DAY(Tabla1[[#This Row],[Fecha de rev]])</f>
        <v>0</v>
      </c>
      <c r="P280" s="1">
        <f>MONTH(Tabla1[[#This Row],[Fecha de rev]])</f>
        <v>1</v>
      </c>
      <c r="Q280" s="1">
        <f>YEAR(Tabla1[[#This Row],[Fecha de rev]])</f>
        <v>1900</v>
      </c>
      <c r="R280" s="1">
        <v>2</v>
      </c>
      <c r="S280" s="1" t="s">
        <v>138</v>
      </c>
      <c r="T280" s="1" t="s">
        <v>138</v>
      </c>
      <c r="U280" s="1" t="s">
        <v>138</v>
      </c>
      <c r="V280" s="1" t="s">
        <v>138</v>
      </c>
      <c r="W280" s="1" t="s">
        <v>138</v>
      </c>
      <c r="X280" s="1" t="s">
        <v>138</v>
      </c>
      <c r="Y280" s="1" t="s">
        <v>138</v>
      </c>
      <c r="Z280" s="1" t="str">
        <f>IF(Tabla1[[#This Row],[Bajada]] &lt; 14, "no", "si")</f>
        <v>no</v>
      </c>
      <c r="AC280" s="2" t="s">
        <v>974</v>
      </c>
      <c r="AD280" s="2" t="s">
        <v>957</v>
      </c>
      <c r="AE280" s="1">
        <f t="shared" si="9"/>
        <v>7</v>
      </c>
    </row>
    <row r="281" spans="1:31"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DAY(Tabla1[[#This Row],[Fecha de rev]])</f>
        <v>0</v>
      </c>
      <c r="P281" s="1">
        <f>MONTH(Tabla1[[#This Row],[Fecha de rev]])</f>
        <v>1</v>
      </c>
      <c r="Q281" s="1">
        <f>YEAR(Tabla1[[#This Row],[Fecha de rev]])</f>
        <v>1900</v>
      </c>
      <c r="Z281" s="1" t="str">
        <f>IF(Tabla1[[#This Row],[Bajada]] &lt; 14, "no", "si")</f>
        <v>no</v>
      </c>
      <c r="AC281" s="1"/>
    </row>
    <row r="282" spans="1:31"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DAY(Tabla1[[#This Row],[Fecha de rev]])</f>
        <v>0</v>
      </c>
      <c r="P282" s="1">
        <f>MONTH(Tabla1[[#This Row],[Fecha de rev]])</f>
        <v>1</v>
      </c>
      <c r="Q282" s="1">
        <f>YEAR(Tabla1[[#This Row],[Fecha de rev]])</f>
        <v>1900</v>
      </c>
      <c r="Z282" s="1" t="str">
        <f>IF(Tabla1[[#This Row],[Bajada]] &lt; 14, "no", "si")</f>
        <v>no</v>
      </c>
      <c r="AC282" s="1"/>
    </row>
    <row r="283" spans="1:31"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DAY(Tabla1[[#This Row],[Fecha de rev]])</f>
        <v>0</v>
      </c>
      <c r="P283" s="1">
        <f>MONTH(Tabla1[[#This Row],[Fecha de rev]])</f>
        <v>1</v>
      </c>
      <c r="Q283" s="1">
        <f>YEAR(Tabla1[[#This Row],[Fecha de rev]])</f>
        <v>1900</v>
      </c>
      <c r="Z283" s="1" t="str">
        <f>IF(Tabla1[[#This Row],[Bajada]] &lt; 14, "no", "si")</f>
        <v>no</v>
      </c>
      <c r="AC283" s="1"/>
    </row>
    <row r="284" spans="1:31"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DAY(Tabla1[[#This Row],[Fecha de rev]])</f>
        <v>0</v>
      </c>
      <c r="P284" s="1">
        <f>MONTH(Tabla1[[#This Row],[Fecha de rev]])</f>
        <v>1</v>
      </c>
      <c r="Q284" s="1">
        <f>YEAR(Tabla1[[#This Row],[Fecha de rev]])</f>
        <v>1900</v>
      </c>
      <c r="Z284" s="1" t="str">
        <f>IF(Tabla1[[#This Row],[Bajada]] &lt; 14, "no", "si")</f>
        <v>no</v>
      </c>
      <c r="AC284" s="1"/>
    </row>
    <row r="285" spans="1:31"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DAY(Tabla1[[#This Row],[Fecha de rev]])</f>
        <v>0</v>
      </c>
      <c r="P285" s="1">
        <f>MONTH(Tabla1[[#This Row],[Fecha de rev]])</f>
        <v>1</v>
      </c>
      <c r="Q285" s="1">
        <f>YEAR(Tabla1[[#This Row],[Fecha de rev]])</f>
        <v>1900</v>
      </c>
      <c r="Z285" s="1" t="str">
        <f>IF(Tabla1[[#This Row],[Bajada]] &lt; 14, "no", "si")</f>
        <v>no</v>
      </c>
      <c r="AC285" s="1"/>
    </row>
    <row r="286" spans="1:31"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DAY(Tabla1[[#This Row],[Fecha de rev]])</f>
        <v>0</v>
      </c>
      <c r="P286" s="1">
        <f>MONTH(Tabla1[[#This Row],[Fecha de rev]])</f>
        <v>1</v>
      </c>
      <c r="Q286" s="1">
        <f>YEAR(Tabla1[[#This Row],[Fecha de rev]])</f>
        <v>1900</v>
      </c>
      <c r="Z286" s="1" t="str">
        <f>IF(Tabla1[[#This Row],[Bajada]] &lt; 14, "no", "si")</f>
        <v>no</v>
      </c>
      <c r="AC286" s="1"/>
    </row>
    <row r="287" spans="1:31"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DAY(Tabla1[[#This Row],[Fecha de rev]])</f>
        <v>0</v>
      </c>
      <c r="P287" s="1">
        <f>MONTH(Tabla1[[#This Row],[Fecha de rev]])</f>
        <v>1</v>
      </c>
      <c r="Q287" s="1">
        <f>YEAR(Tabla1[[#This Row],[Fecha de rev]])</f>
        <v>1900</v>
      </c>
      <c r="Z287" s="1" t="str">
        <f>IF(Tabla1[[#This Row],[Bajada]] &lt; 14, "no", "si")</f>
        <v>no</v>
      </c>
      <c r="AC287" s="1"/>
    </row>
    <row r="288" spans="1:31"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DAY(Tabla1[[#This Row],[Fecha de rev]])</f>
        <v>0</v>
      </c>
      <c r="P288" s="1">
        <f>MONTH(Tabla1[[#This Row],[Fecha de rev]])</f>
        <v>1</v>
      </c>
      <c r="Q288" s="1">
        <f>YEAR(Tabla1[[#This Row],[Fecha de rev]])</f>
        <v>1900</v>
      </c>
      <c r="Z288" s="1" t="str">
        <f>IF(Tabla1[[#This Row],[Bajada]] &lt; 14, "no", "si")</f>
        <v>no</v>
      </c>
      <c r="AC288" s="1"/>
    </row>
    <row r="289" spans="1:29"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DAY(Tabla1[[#This Row],[Fecha de rev]])</f>
        <v>0</v>
      </c>
      <c r="P289" s="1">
        <f>MONTH(Tabla1[[#This Row],[Fecha de rev]])</f>
        <v>1</v>
      </c>
      <c r="Q289" s="1">
        <f>YEAR(Tabla1[[#This Row],[Fecha de rev]])</f>
        <v>1900</v>
      </c>
      <c r="Z289" s="1" t="str">
        <f>IF(Tabla1[[#This Row],[Bajada]] &lt; 14, "no", "si")</f>
        <v>no</v>
      </c>
      <c r="AC289" s="1"/>
    </row>
    <row r="290" spans="1:29"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DAY(Tabla1[[#This Row],[Fecha de rev]])</f>
        <v>0</v>
      </c>
      <c r="P290" s="1">
        <f>MONTH(Tabla1[[#This Row],[Fecha de rev]])</f>
        <v>1</v>
      </c>
      <c r="Q290" s="1">
        <f>YEAR(Tabla1[[#This Row],[Fecha de rev]])</f>
        <v>1900</v>
      </c>
      <c r="Z290" s="1" t="str">
        <f>IF(Tabla1[[#This Row],[Bajada]] &lt; 14, "no", "si")</f>
        <v>no</v>
      </c>
      <c r="AC290" s="1"/>
    </row>
    <row r="291" spans="1:29"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DAY(Tabla1[[#This Row],[Fecha de rev]])</f>
        <v>0</v>
      </c>
      <c r="P291" s="1">
        <f>MONTH(Tabla1[[#This Row],[Fecha de rev]])</f>
        <v>1</v>
      </c>
      <c r="Q291" s="1">
        <f>YEAR(Tabla1[[#This Row],[Fecha de rev]])</f>
        <v>1900</v>
      </c>
      <c r="Z291" s="1" t="str">
        <f>IF(Tabla1[[#This Row],[Bajada]] &lt; 14, "no", "si")</f>
        <v>no</v>
      </c>
      <c r="AC291" s="1"/>
    </row>
    <row r="292" spans="1:29"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DAY(Tabla1[[#This Row],[Fecha de rev]])</f>
        <v>0</v>
      </c>
      <c r="P292" s="1">
        <f>MONTH(Tabla1[[#This Row],[Fecha de rev]])</f>
        <v>1</v>
      </c>
      <c r="Q292" s="1">
        <f>YEAR(Tabla1[[#This Row],[Fecha de rev]])</f>
        <v>1900</v>
      </c>
      <c r="Z292" s="1" t="str">
        <f>IF(Tabla1[[#This Row],[Bajada]] &lt; 14, "no", "si")</f>
        <v>no</v>
      </c>
      <c r="AC292" s="1"/>
    </row>
    <row r="293" spans="1:29"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DAY(Tabla1[[#This Row],[Fecha de rev]])</f>
        <v>0</v>
      </c>
      <c r="P293" s="1">
        <f>MONTH(Tabla1[[#This Row],[Fecha de rev]])</f>
        <v>1</v>
      </c>
      <c r="Q293" s="1">
        <f>YEAR(Tabla1[[#This Row],[Fecha de rev]])</f>
        <v>1900</v>
      </c>
      <c r="Z293" s="1" t="str">
        <f>IF(Tabla1[[#This Row],[Bajada]] &lt; 14, "no", "si")</f>
        <v>no</v>
      </c>
      <c r="AC293" s="1"/>
    </row>
    <row r="294" spans="1:29"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DAY(Tabla1[[#This Row],[Fecha de rev]])</f>
        <v>0</v>
      </c>
      <c r="P294" s="1">
        <f>MONTH(Tabla1[[#This Row],[Fecha de rev]])</f>
        <v>1</v>
      </c>
      <c r="Q294" s="1">
        <f>YEAR(Tabla1[[#This Row],[Fecha de rev]])</f>
        <v>1900</v>
      </c>
      <c r="Z294" s="1" t="str">
        <f>IF(Tabla1[[#This Row],[Bajada]] &lt; 14, "no", "si")</f>
        <v>no</v>
      </c>
      <c r="AC294" s="1"/>
    </row>
    <row r="295" spans="1:29"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DAY(Tabla1[[#This Row],[Fecha de rev]])</f>
        <v>0</v>
      </c>
      <c r="P295" s="1">
        <f>MONTH(Tabla1[[#This Row],[Fecha de rev]])</f>
        <v>1</v>
      </c>
      <c r="Q295" s="1">
        <f>YEAR(Tabla1[[#This Row],[Fecha de rev]])</f>
        <v>1900</v>
      </c>
      <c r="Z295" s="1" t="str">
        <f>IF(Tabla1[[#This Row],[Bajada]] &lt; 14, "no", "si")</f>
        <v>no</v>
      </c>
      <c r="AC295" s="1"/>
    </row>
    <row r="296" spans="1:29"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DAY(Tabla1[[#This Row],[Fecha de rev]])</f>
        <v>0</v>
      </c>
      <c r="P296" s="1">
        <f>MONTH(Tabla1[[#This Row],[Fecha de rev]])</f>
        <v>1</v>
      </c>
      <c r="Q296" s="1">
        <f>YEAR(Tabla1[[#This Row],[Fecha de rev]])</f>
        <v>1900</v>
      </c>
      <c r="Z296" s="1" t="str">
        <f>IF(Tabla1[[#This Row],[Bajada]] &lt; 14, "no", "si")</f>
        <v>no</v>
      </c>
      <c r="AC296" s="1"/>
    </row>
    <row r="297" spans="1:29"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DAY(Tabla1[[#This Row],[Fecha de rev]])</f>
        <v>0</v>
      </c>
      <c r="P297" s="1">
        <f>MONTH(Tabla1[[#This Row],[Fecha de rev]])</f>
        <v>1</v>
      </c>
      <c r="Q297" s="1">
        <f>YEAR(Tabla1[[#This Row],[Fecha de rev]])</f>
        <v>1900</v>
      </c>
      <c r="Z297" s="1" t="str">
        <f>IF(Tabla1[[#This Row],[Bajada]] &lt; 14, "no", "si")</f>
        <v>no</v>
      </c>
      <c r="AC297" s="1"/>
    </row>
    <row r="298" spans="1:29"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DAY(Tabla1[[#This Row],[Fecha de rev]])</f>
        <v>0</v>
      </c>
      <c r="P298" s="1">
        <f>MONTH(Tabla1[[#This Row],[Fecha de rev]])</f>
        <v>1</v>
      </c>
      <c r="Q298" s="1">
        <f>YEAR(Tabla1[[#This Row],[Fecha de rev]])</f>
        <v>1900</v>
      </c>
      <c r="Z298" s="1" t="str">
        <f>IF(Tabla1[[#This Row],[Bajada]] &lt; 14, "no", "si")</f>
        <v>no</v>
      </c>
      <c r="AC298" s="1"/>
    </row>
    <row r="299" spans="1:29"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DAY(Tabla1[[#This Row],[Fecha de rev]])</f>
        <v>0</v>
      </c>
      <c r="P299" s="1">
        <f>MONTH(Tabla1[[#This Row],[Fecha de rev]])</f>
        <v>1</v>
      </c>
      <c r="Q299" s="1">
        <f>YEAR(Tabla1[[#This Row],[Fecha de rev]])</f>
        <v>1900</v>
      </c>
      <c r="Z299" s="1" t="str">
        <f>IF(Tabla1[[#This Row],[Bajada]] &lt; 14, "no", "si")</f>
        <v>no</v>
      </c>
      <c r="AC299" s="1"/>
    </row>
    <row r="300" spans="1:29"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DAY(Tabla1[[#This Row],[Fecha de rev]])</f>
        <v>0</v>
      </c>
      <c r="P300" s="1">
        <f>MONTH(Tabla1[[#This Row],[Fecha de rev]])</f>
        <v>1</v>
      </c>
      <c r="Q300" s="1">
        <f>YEAR(Tabla1[[#This Row],[Fecha de rev]])</f>
        <v>1900</v>
      </c>
      <c r="Z300" s="1" t="str">
        <f>IF(Tabla1[[#This Row],[Bajada]] &lt; 14, "no", "si")</f>
        <v>no</v>
      </c>
      <c r="AC300" s="1"/>
    </row>
    <row r="301" spans="1:29"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DAY(Tabla1[[#This Row],[Fecha de rev]])</f>
        <v>0</v>
      </c>
      <c r="P301" s="1">
        <f>MONTH(Tabla1[[#This Row],[Fecha de rev]])</f>
        <v>1</v>
      </c>
      <c r="Q301" s="1">
        <f>YEAR(Tabla1[[#This Row],[Fecha de rev]])</f>
        <v>1900</v>
      </c>
      <c r="Z301" s="1" t="str">
        <f>IF(Tabla1[[#This Row],[Bajada]] &lt; 14, "no", "si")</f>
        <v>no</v>
      </c>
      <c r="AC301" s="1"/>
    </row>
    <row r="302" spans="1:29"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DAY(Tabla1[[#This Row],[Fecha de rev]])</f>
        <v>0</v>
      </c>
      <c r="P302" s="1">
        <f>MONTH(Tabla1[[#This Row],[Fecha de rev]])</f>
        <v>1</v>
      </c>
      <c r="Q302" s="1">
        <f>YEAR(Tabla1[[#This Row],[Fecha de rev]])</f>
        <v>1900</v>
      </c>
      <c r="Z302" s="1" t="str">
        <f>IF(Tabla1[[#This Row],[Bajada]] &lt; 14, "no", "si")</f>
        <v>no</v>
      </c>
      <c r="AC302" s="1"/>
    </row>
    <row r="303" spans="1:29"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DAY(Tabla1[[#This Row],[Fecha de rev]])</f>
        <v>0</v>
      </c>
      <c r="P303" s="1">
        <f>MONTH(Tabla1[[#This Row],[Fecha de rev]])</f>
        <v>1</v>
      </c>
      <c r="Q303" s="1">
        <f>YEAR(Tabla1[[#This Row],[Fecha de rev]])</f>
        <v>1900</v>
      </c>
      <c r="Z303" s="1" t="str">
        <f>IF(Tabla1[[#This Row],[Bajada]] &lt; 14, "no", "si")</f>
        <v>no</v>
      </c>
      <c r="AC303" s="1"/>
    </row>
    <row r="304" spans="1:29"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DAY(Tabla1[[#This Row],[Fecha de rev]])</f>
        <v>0</v>
      </c>
      <c r="P304" s="1">
        <f>MONTH(Tabla1[[#This Row],[Fecha de rev]])</f>
        <v>1</v>
      </c>
      <c r="Q304" s="1">
        <f>YEAR(Tabla1[[#This Row],[Fecha de rev]])</f>
        <v>1900</v>
      </c>
      <c r="Z304" s="1" t="str">
        <f>IF(Tabla1[[#This Row],[Bajada]] &lt; 14, "no", "si")</f>
        <v>no</v>
      </c>
      <c r="AC304" s="1"/>
    </row>
    <row r="305" spans="1:31"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45955</v>
      </c>
      <c r="O305" s="1">
        <f>DAY(Tabla1[[#This Row],[Fecha de rev]])</f>
        <v>25</v>
      </c>
      <c r="P305" s="1">
        <f>MONTH(Tabla1[[#This Row],[Fecha de rev]])</f>
        <v>10</v>
      </c>
      <c r="Q305" s="1">
        <f>YEAR(Tabla1[[#This Row],[Fecha de rev]])</f>
        <v>2025</v>
      </c>
      <c r="R305" s="1">
        <v>2</v>
      </c>
      <c r="S305" s="1" t="s">
        <v>138</v>
      </c>
      <c r="T305" s="1" t="s">
        <v>138</v>
      </c>
      <c r="U305" s="1" t="s">
        <v>138</v>
      </c>
      <c r="V305" s="1" t="s">
        <v>138</v>
      </c>
      <c r="W305" s="1" t="s">
        <v>138</v>
      </c>
      <c r="X305" s="1" t="s">
        <v>138</v>
      </c>
      <c r="Y305" s="1" t="s">
        <v>138</v>
      </c>
      <c r="Z305" s="1" t="str">
        <f>IF(Tabla1[[#This Row],[Bajada]] &lt; 14, "no", "si")</f>
        <v>si</v>
      </c>
      <c r="AA305" s="1">
        <v>62.4</v>
      </c>
      <c r="AB305" s="1">
        <v>17</v>
      </c>
      <c r="AC305" s="2" t="s">
        <v>968</v>
      </c>
      <c r="AD305" s="2" t="s">
        <v>957</v>
      </c>
      <c r="AE305" s="1">
        <f t="shared" si="9"/>
        <v>8</v>
      </c>
    </row>
    <row r="306" spans="1:31"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DAY(Tabla1[[#This Row],[Fecha de rev]])</f>
        <v>0</v>
      </c>
      <c r="P306" s="1">
        <f>MONTH(Tabla1[[#This Row],[Fecha de rev]])</f>
        <v>1</v>
      </c>
      <c r="Q306" s="1">
        <f>YEAR(Tabla1[[#This Row],[Fecha de rev]])</f>
        <v>1900</v>
      </c>
      <c r="Z306" s="1" t="str">
        <f>IF(Tabla1[[#This Row],[Bajada]] &lt; 14, "no", "si")</f>
        <v>no</v>
      </c>
      <c r="AC306" s="1"/>
    </row>
    <row r="307" spans="1:31"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DAY(Tabla1[[#This Row],[Fecha de rev]])</f>
        <v>0</v>
      </c>
      <c r="P307" s="1">
        <f>MONTH(Tabla1[[#This Row],[Fecha de rev]])</f>
        <v>1</v>
      </c>
      <c r="Q307" s="1">
        <f>YEAR(Tabla1[[#This Row],[Fecha de rev]])</f>
        <v>1900</v>
      </c>
      <c r="Z307" s="1" t="str">
        <f>IF(Tabla1[[#This Row],[Bajada]] &lt; 14, "no", "si")</f>
        <v>no</v>
      </c>
      <c r="AC307" s="1"/>
    </row>
    <row r="308" spans="1:31"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c r="O308" s="1">
        <f>DAY(Tabla1[[#This Row],[Fecha de rev]])</f>
        <v>0</v>
      </c>
      <c r="P308" s="1">
        <f>MONTH(Tabla1[[#This Row],[Fecha de rev]])</f>
        <v>1</v>
      </c>
      <c r="Q308" s="1">
        <f>YEAR(Tabla1[[#This Row],[Fecha de rev]])</f>
        <v>1900</v>
      </c>
      <c r="R308" s="1">
        <v>2</v>
      </c>
      <c r="Z308" s="1" t="str">
        <f>IF(Tabla1[[#This Row],[Bajada]] &lt; 14, "no", "si")</f>
        <v>no</v>
      </c>
      <c r="AC308" s="2" t="s">
        <v>965</v>
      </c>
    </row>
    <row r="309" spans="1:31"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DAY(Tabla1[[#This Row],[Fecha de rev]])</f>
        <v>0</v>
      </c>
      <c r="P309" s="1">
        <f>MONTH(Tabla1[[#This Row],[Fecha de rev]])</f>
        <v>1</v>
      </c>
      <c r="Q309" s="1">
        <f>YEAR(Tabla1[[#This Row],[Fecha de rev]])</f>
        <v>1900</v>
      </c>
      <c r="Z309" s="1" t="str">
        <f>IF(Tabla1[[#This Row],[Bajada]] &lt; 14, "no", "si")</f>
        <v>no</v>
      </c>
      <c r="AC309" s="1"/>
    </row>
    <row r="310" spans="1:31"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DAY(Tabla1[[#This Row],[Fecha de rev]])</f>
        <v>0</v>
      </c>
      <c r="P310" s="1">
        <f>MONTH(Tabla1[[#This Row],[Fecha de rev]])</f>
        <v>1</v>
      </c>
      <c r="Q310" s="1">
        <f>YEAR(Tabla1[[#This Row],[Fecha de rev]])</f>
        <v>1900</v>
      </c>
      <c r="Z310" s="1" t="str">
        <f>IF(Tabla1[[#This Row],[Bajada]] &lt; 14, "no", "si")</f>
        <v>no</v>
      </c>
      <c r="AC310" s="1"/>
    </row>
    <row r="311" spans="1:31"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DAY(Tabla1[[#This Row],[Fecha de rev]])</f>
        <v>0</v>
      </c>
      <c r="P311" s="1">
        <f>MONTH(Tabla1[[#This Row],[Fecha de rev]])</f>
        <v>1</v>
      </c>
      <c r="Q311" s="1">
        <f>YEAR(Tabla1[[#This Row],[Fecha de rev]])</f>
        <v>1900</v>
      </c>
      <c r="Z311" s="1" t="str">
        <f>IF(Tabla1[[#This Row],[Bajada]] &lt; 14, "no", "si")</f>
        <v>no</v>
      </c>
      <c r="AC311" s="1"/>
    </row>
    <row r="312" spans="1:31"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DAY(Tabla1[[#This Row],[Fecha de rev]])</f>
        <v>0</v>
      </c>
      <c r="P312" s="1">
        <f>MONTH(Tabla1[[#This Row],[Fecha de rev]])</f>
        <v>1</v>
      </c>
      <c r="Q312" s="1">
        <f>YEAR(Tabla1[[#This Row],[Fecha de rev]])</f>
        <v>1900</v>
      </c>
      <c r="Z312" s="1" t="str">
        <f>IF(Tabla1[[#This Row],[Bajada]] &lt; 14, "no", "si")</f>
        <v>no</v>
      </c>
      <c r="AC312" s="1"/>
    </row>
    <row r="313" spans="1:31"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DAY(Tabla1[[#This Row],[Fecha de rev]])</f>
        <v>0</v>
      </c>
      <c r="P313" s="1">
        <f>MONTH(Tabla1[[#This Row],[Fecha de rev]])</f>
        <v>1</v>
      </c>
      <c r="Q313" s="1">
        <f>YEAR(Tabla1[[#This Row],[Fecha de rev]])</f>
        <v>1900</v>
      </c>
      <c r="Z313" s="1" t="str">
        <f>IF(Tabla1[[#This Row],[Bajada]] &lt; 14, "no", "si")</f>
        <v>no</v>
      </c>
      <c r="AC313" s="1"/>
    </row>
    <row r="314" spans="1:31"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DAY(Tabla1[[#This Row],[Fecha de rev]])</f>
        <v>0</v>
      </c>
      <c r="P314" s="1">
        <f>MONTH(Tabla1[[#This Row],[Fecha de rev]])</f>
        <v>1</v>
      </c>
      <c r="Q314" s="1">
        <f>YEAR(Tabla1[[#This Row],[Fecha de rev]])</f>
        <v>1900</v>
      </c>
      <c r="Z314" s="1" t="str">
        <f>IF(Tabla1[[#This Row],[Bajada]] &lt; 14, "no", "si")</f>
        <v>no</v>
      </c>
      <c r="AC314" s="1"/>
    </row>
    <row r="315" spans="1:31"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DAY(Tabla1[[#This Row],[Fecha de rev]])</f>
        <v>0</v>
      </c>
      <c r="P315" s="1">
        <f>MONTH(Tabla1[[#This Row],[Fecha de rev]])</f>
        <v>1</v>
      </c>
      <c r="Q315" s="1">
        <f>YEAR(Tabla1[[#This Row],[Fecha de rev]])</f>
        <v>1900</v>
      </c>
      <c r="Z315" s="1" t="str">
        <f>IF(Tabla1[[#This Row],[Bajada]] &lt; 14, "no", "si")</f>
        <v>no</v>
      </c>
      <c r="AC315" s="1"/>
    </row>
    <row r="316" spans="1:31"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DAY(Tabla1[[#This Row],[Fecha de rev]])</f>
        <v>0</v>
      </c>
      <c r="P316" s="1">
        <f>MONTH(Tabla1[[#This Row],[Fecha de rev]])</f>
        <v>1</v>
      </c>
      <c r="Q316" s="1">
        <f>YEAR(Tabla1[[#This Row],[Fecha de rev]])</f>
        <v>1900</v>
      </c>
      <c r="Z316" s="1" t="str">
        <f>IF(Tabla1[[#This Row],[Bajada]] &lt; 14, "no", "si")</f>
        <v>no</v>
      </c>
      <c r="AC316" s="1"/>
    </row>
    <row r="317" spans="1:31"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DAY(Tabla1[[#This Row],[Fecha de rev]])</f>
        <v>0</v>
      </c>
      <c r="P317" s="1">
        <f>MONTH(Tabla1[[#This Row],[Fecha de rev]])</f>
        <v>1</v>
      </c>
      <c r="Q317" s="1">
        <f>YEAR(Tabla1[[#This Row],[Fecha de rev]])</f>
        <v>1900</v>
      </c>
      <c r="Z317" s="1" t="str">
        <f>IF(Tabla1[[#This Row],[Bajada]] &lt; 14, "no", "si")</f>
        <v>no</v>
      </c>
      <c r="AC317" s="1"/>
    </row>
    <row r="318" spans="1:31"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DAY(Tabla1[[#This Row],[Fecha de rev]])</f>
        <v>0</v>
      </c>
      <c r="P318" s="1">
        <f>MONTH(Tabla1[[#This Row],[Fecha de rev]])</f>
        <v>1</v>
      </c>
      <c r="Q318" s="1">
        <f>YEAR(Tabla1[[#This Row],[Fecha de rev]])</f>
        <v>1900</v>
      </c>
      <c r="Z318" s="1" t="str">
        <f>IF(Tabla1[[#This Row],[Bajada]] &lt; 14, "no", "si")</f>
        <v>no</v>
      </c>
      <c r="AC318" s="1"/>
    </row>
    <row r="319" spans="1:31"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45957</v>
      </c>
      <c r="O319" s="1">
        <f>DAY(Tabla1[[#This Row],[Fecha de rev]])</f>
        <v>27</v>
      </c>
      <c r="P319" s="1">
        <f>MONTH(Tabla1[[#This Row],[Fecha de rev]])</f>
        <v>10</v>
      </c>
      <c r="Q319" s="1">
        <f>YEAR(Tabla1[[#This Row],[Fecha de rev]])</f>
        <v>2025</v>
      </c>
      <c r="R319" s="1">
        <v>2</v>
      </c>
      <c r="S319" s="1" t="s">
        <v>138</v>
      </c>
      <c r="T319" s="1" t="s">
        <v>138</v>
      </c>
      <c r="U319" s="1" t="s">
        <v>138</v>
      </c>
      <c r="V319" s="1" t="s">
        <v>934</v>
      </c>
      <c r="W319" s="1" t="s">
        <v>138</v>
      </c>
      <c r="X319" s="1" t="s">
        <v>934</v>
      </c>
      <c r="Y319" s="1" t="s">
        <v>934</v>
      </c>
      <c r="Z319" s="1" t="str">
        <f>IF(Tabla1[[#This Row],[Bajada]] &lt; 14, "no", "si")</f>
        <v>no</v>
      </c>
      <c r="AA319" s="1">
        <v>0</v>
      </c>
      <c r="AB319" s="1">
        <v>0</v>
      </c>
      <c r="AC319" s="2" t="s">
        <v>3102</v>
      </c>
      <c r="AD319" s="2" t="s">
        <v>957</v>
      </c>
      <c r="AE319" s="1">
        <f t="shared" si="9"/>
        <v>4</v>
      </c>
    </row>
    <row r="320" spans="1:31"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DAY(Tabla1[[#This Row],[Fecha de rev]])</f>
        <v>0</v>
      </c>
      <c r="P320" s="1">
        <f>MONTH(Tabla1[[#This Row],[Fecha de rev]])</f>
        <v>1</v>
      </c>
      <c r="Q320" s="1">
        <f>YEAR(Tabla1[[#This Row],[Fecha de rev]])</f>
        <v>1900</v>
      </c>
      <c r="Z320" s="1" t="str">
        <f>IF(Tabla1[[#This Row],[Bajada]] &lt; 14, "no", "si")</f>
        <v>no</v>
      </c>
      <c r="AC320" s="1"/>
    </row>
    <row r="321" spans="1:31"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DAY(Tabla1[[#This Row],[Fecha de rev]])</f>
        <v>0</v>
      </c>
      <c r="P321" s="1">
        <f>MONTH(Tabla1[[#This Row],[Fecha de rev]])</f>
        <v>1</v>
      </c>
      <c r="Q321" s="1">
        <f>YEAR(Tabla1[[#This Row],[Fecha de rev]])</f>
        <v>1900</v>
      </c>
      <c r="Z321" s="1" t="str">
        <f>IF(Tabla1[[#This Row],[Bajada]] &lt; 14, "no", "si")</f>
        <v>no</v>
      </c>
      <c r="AC321" s="1"/>
    </row>
    <row r="322" spans="1:31"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DAY(Tabla1[[#This Row],[Fecha de rev]])</f>
        <v>0</v>
      </c>
      <c r="P322" s="1">
        <f>MONTH(Tabla1[[#This Row],[Fecha de rev]])</f>
        <v>1</v>
      </c>
      <c r="Q322" s="1">
        <f>YEAR(Tabla1[[#This Row],[Fecha de rev]])</f>
        <v>1900</v>
      </c>
      <c r="Z322" s="1" t="str">
        <f>IF(Tabla1[[#This Row],[Bajada]] &lt; 14, "no", "si")</f>
        <v>no</v>
      </c>
      <c r="AC322" s="1"/>
    </row>
    <row r="323" spans="1:31"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0">HYPERLINK("https://www.google.com/maps?q=" &amp; I323 &amp; "," &amp; J323, "Ver en Google Maps")</f>
        <v>Ver en Google Maps</v>
      </c>
      <c r="M323" s="15">
        <v>1</v>
      </c>
      <c r="O323" s="1">
        <f>DAY(Tabla1[[#This Row],[Fecha de rev]])</f>
        <v>0</v>
      </c>
      <c r="P323" s="1">
        <f>MONTH(Tabla1[[#This Row],[Fecha de rev]])</f>
        <v>1</v>
      </c>
      <c r="Q323" s="1">
        <f>YEAR(Tabla1[[#This Row],[Fecha de rev]])</f>
        <v>1900</v>
      </c>
      <c r="Z323" s="1" t="str">
        <f>IF(Tabla1[[#This Row],[Bajada]] &lt; 14, "no", "si")</f>
        <v>no</v>
      </c>
      <c r="AC323" s="1"/>
    </row>
    <row r="324" spans="1:31"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0"/>
        <v>Ver en Google Maps</v>
      </c>
      <c r="M324" s="15">
        <v>1</v>
      </c>
      <c r="N324" s="7">
        <v>45955</v>
      </c>
      <c r="O324" s="1">
        <f>DAY(Tabla1[[#This Row],[Fecha de rev]])</f>
        <v>25</v>
      </c>
      <c r="P324" s="1">
        <f>MONTH(Tabla1[[#This Row],[Fecha de rev]])</f>
        <v>10</v>
      </c>
      <c r="Q324" s="1">
        <f>YEAR(Tabla1[[#This Row],[Fecha de rev]])</f>
        <v>2025</v>
      </c>
      <c r="R324" s="1">
        <v>2</v>
      </c>
      <c r="S324" s="1" t="s">
        <v>138</v>
      </c>
      <c r="T324" s="1" t="s">
        <v>138</v>
      </c>
      <c r="U324" s="1" t="s">
        <v>138</v>
      </c>
      <c r="V324" s="1" t="s">
        <v>138</v>
      </c>
      <c r="W324" s="1" t="s">
        <v>138</v>
      </c>
      <c r="X324" s="1" t="s">
        <v>138</v>
      </c>
      <c r="Y324" s="1" t="s">
        <v>138</v>
      </c>
      <c r="Z324" s="1" t="str">
        <f>IF(Tabla1[[#This Row],[Bajada]] &lt; 14, "no", "si")</f>
        <v>si</v>
      </c>
      <c r="AA324" s="1">
        <v>39.200000000000003</v>
      </c>
      <c r="AB324" s="1">
        <v>11.2</v>
      </c>
      <c r="AC324" s="2" t="s">
        <v>968</v>
      </c>
      <c r="AD324" s="2" t="s">
        <v>957</v>
      </c>
      <c r="AE324" s="1">
        <f t="shared" ref="AE324:AE385" si="11">COUNTIF(S324:Z324, "si")</f>
        <v>8</v>
      </c>
    </row>
    <row r="325" spans="1:31"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0"/>
        <v>Ver en Google Maps</v>
      </c>
      <c r="M325" s="15">
        <v>2</v>
      </c>
      <c r="N325" s="7">
        <v>45955</v>
      </c>
      <c r="O325" s="1">
        <f>DAY(Tabla1[[#This Row],[Fecha de rev]])</f>
        <v>25</v>
      </c>
      <c r="P325" s="1">
        <f>MONTH(Tabla1[[#This Row],[Fecha de rev]])</f>
        <v>10</v>
      </c>
      <c r="Q325" s="1">
        <f>YEAR(Tabla1[[#This Row],[Fecha de rev]])</f>
        <v>2025</v>
      </c>
      <c r="R325" s="1">
        <v>2</v>
      </c>
      <c r="S325" s="1" t="s">
        <v>138</v>
      </c>
      <c r="T325" s="1" t="s">
        <v>138</v>
      </c>
      <c r="U325" s="1" t="s">
        <v>138</v>
      </c>
      <c r="V325" s="1" t="s">
        <v>138</v>
      </c>
      <c r="W325" s="1" t="s">
        <v>138</v>
      </c>
      <c r="X325" s="1" t="s">
        <v>138</v>
      </c>
      <c r="Y325" s="1" t="s">
        <v>138</v>
      </c>
      <c r="Z325" s="1" t="str">
        <f>IF(Tabla1[[#This Row],[Bajada]] &lt; 14, "no", "si")</f>
        <v>si</v>
      </c>
      <c r="AA325" s="1">
        <v>88</v>
      </c>
      <c r="AB325" s="1">
        <v>47.7</v>
      </c>
      <c r="AC325" s="2" t="s">
        <v>968</v>
      </c>
      <c r="AD325" s="2" t="s">
        <v>957</v>
      </c>
      <c r="AE325" s="1">
        <f t="shared" si="11"/>
        <v>8</v>
      </c>
    </row>
    <row r="326" spans="1:31"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0"/>
        <v>Ver en Google Maps</v>
      </c>
      <c r="M326" s="15">
        <v>1</v>
      </c>
      <c r="N326" s="7">
        <v>45955</v>
      </c>
      <c r="O326" s="1">
        <f>DAY(Tabla1[[#This Row],[Fecha de rev]])</f>
        <v>25</v>
      </c>
      <c r="P326" s="1">
        <f>MONTH(Tabla1[[#This Row],[Fecha de rev]])</f>
        <v>10</v>
      </c>
      <c r="Q326" s="1">
        <f>YEAR(Tabla1[[#This Row],[Fecha de rev]])</f>
        <v>2025</v>
      </c>
      <c r="R326" s="1">
        <v>2</v>
      </c>
      <c r="S326" s="1" t="s">
        <v>138</v>
      </c>
      <c r="T326" s="1" t="s">
        <v>138</v>
      </c>
      <c r="U326" s="1" t="s">
        <v>138</v>
      </c>
      <c r="V326" s="1" t="s">
        <v>138</v>
      </c>
      <c r="W326" s="1" t="s">
        <v>138</v>
      </c>
      <c r="X326" s="1" t="s">
        <v>138</v>
      </c>
      <c r="Y326" s="1" t="s">
        <v>138</v>
      </c>
      <c r="Z326" s="1" t="str">
        <f>IF(Tabla1[[#This Row],[Bajada]] &lt; 14, "no", "si")</f>
        <v>si</v>
      </c>
      <c r="AA326" s="1">
        <v>121</v>
      </c>
      <c r="AB326" s="1">
        <v>42.7</v>
      </c>
      <c r="AC326" s="2" t="s">
        <v>968</v>
      </c>
      <c r="AD326" s="2" t="s">
        <v>957</v>
      </c>
      <c r="AE326" s="1">
        <f t="shared" si="11"/>
        <v>8</v>
      </c>
    </row>
    <row r="327" spans="1:31"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0"/>
        <v>Ver en Google Maps</v>
      </c>
      <c r="M327" s="15">
        <v>1</v>
      </c>
      <c r="N327" s="7">
        <v>45957</v>
      </c>
      <c r="O327" s="1">
        <f>DAY(Tabla1[[#This Row],[Fecha de rev]])</f>
        <v>27</v>
      </c>
      <c r="P327" s="1">
        <f>MONTH(Tabla1[[#This Row],[Fecha de rev]])</f>
        <v>10</v>
      </c>
      <c r="Q327" s="1">
        <f>YEAR(Tabla1[[#This Row],[Fecha de rev]])</f>
        <v>2025</v>
      </c>
      <c r="R327" s="1">
        <v>2</v>
      </c>
      <c r="S327" s="1" t="s">
        <v>138</v>
      </c>
      <c r="T327" s="1" t="s">
        <v>138</v>
      </c>
      <c r="U327" s="1" t="s">
        <v>138</v>
      </c>
      <c r="V327" s="1" t="s">
        <v>138</v>
      </c>
      <c r="W327" s="1" t="s">
        <v>138</v>
      </c>
      <c r="X327" s="1" t="s">
        <v>138</v>
      </c>
      <c r="Y327" s="1" t="s">
        <v>138</v>
      </c>
      <c r="Z327" s="1" t="str">
        <f>IF(Tabla1[[#This Row],[Bajada]] &lt; 14, "no", "si")</f>
        <v>si</v>
      </c>
      <c r="AA327" s="1">
        <v>21.8</v>
      </c>
      <c r="AB327" s="1">
        <v>8.5299999999999994</v>
      </c>
      <c r="AC327" s="2" t="s">
        <v>951</v>
      </c>
      <c r="AE327" s="1">
        <f t="shared" si="11"/>
        <v>8</v>
      </c>
    </row>
    <row r="328" spans="1:31"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0"/>
        <v>Ver en Google Maps</v>
      </c>
      <c r="M328" s="15">
        <v>1</v>
      </c>
      <c r="O328" s="1">
        <f>DAY(Tabla1[[#This Row],[Fecha de rev]])</f>
        <v>0</v>
      </c>
      <c r="P328" s="1">
        <f>MONTH(Tabla1[[#This Row],[Fecha de rev]])</f>
        <v>1</v>
      </c>
      <c r="Q328" s="1">
        <f>YEAR(Tabla1[[#This Row],[Fecha de rev]])</f>
        <v>1900</v>
      </c>
      <c r="Z328" s="1" t="str">
        <f>IF(Tabla1[[#This Row],[Bajada]] &lt; 14, "no", "si")</f>
        <v>no</v>
      </c>
      <c r="AC328" s="1"/>
    </row>
    <row r="329" spans="1:31"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0"/>
        <v>Ver en Google Maps</v>
      </c>
      <c r="M329" s="15">
        <v>2</v>
      </c>
      <c r="O329" s="1">
        <f>DAY(Tabla1[[#This Row],[Fecha de rev]])</f>
        <v>0</v>
      </c>
      <c r="P329" s="1">
        <f>MONTH(Tabla1[[#This Row],[Fecha de rev]])</f>
        <v>1</v>
      </c>
      <c r="Q329" s="1">
        <f>YEAR(Tabla1[[#This Row],[Fecha de rev]])</f>
        <v>1900</v>
      </c>
      <c r="Z329" s="1" t="str">
        <f>IF(Tabla1[[#This Row],[Bajada]] &lt; 14, "no", "si")</f>
        <v>no</v>
      </c>
      <c r="AC329" s="1"/>
    </row>
    <row r="330" spans="1:31"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0"/>
        <v>Ver en Google Maps</v>
      </c>
      <c r="M330" s="15">
        <v>2</v>
      </c>
      <c r="O330" s="1">
        <f>DAY(Tabla1[[#This Row],[Fecha de rev]])</f>
        <v>0</v>
      </c>
      <c r="P330" s="1">
        <f>MONTH(Tabla1[[#This Row],[Fecha de rev]])</f>
        <v>1</v>
      </c>
      <c r="Q330" s="1">
        <f>YEAR(Tabla1[[#This Row],[Fecha de rev]])</f>
        <v>1900</v>
      </c>
      <c r="Z330" s="1" t="str">
        <f>IF(Tabla1[[#This Row],[Bajada]] &lt; 14, "no", "si")</f>
        <v>no</v>
      </c>
      <c r="AC330" s="1"/>
    </row>
    <row r="331" spans="1:31"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0"/>
        <v>Ver en Google Maps</v>
      </c>
      <c r="M331" s="15">
        <v>2</v>
      </c>
      <c r="O331" s="1">
        <f>DAY(Tabla1[[#This Row],[Fecha de rev]])</f>
        <v>0</v>
      </c>
      <c r="P331" s="1">
        <f>MONTH(Tabla1[[#This Row],[Fecha de rev]])</f>
        <v>1</v>
      </c>
      <c r="Q331" s="1">
        <f>YEAR(Tabla1[[#This Row],[Fecha de rev]])</f>
        <v>1900</v>
      </c>
      <c r="Z331" s="1" t="str">
        <f>IF(Tabla1[[#This Row],[Bajada]] &lt; 14, "no", "si")</f>
        <v>no</v>
      </c>
      <c r="AC331" s="1"/>
    </row>
    <row r="332" spans="1:31"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0"/>
        <v>Ver en Google Maps</v>
      </c>
      <c r="M332" s="15">
        <v>2</v>
      </c>
      <c r="O332" s="1">
        <f>DAY(Tabla1[[#This Row],[Fecha de rev]])</f>
        <v>0</v>
      </c>
      <c r="P332" s="1">
        <f>MONTH(Tabla1[[#This Row],[Fecha de rev]])</f>
        <v>1</v>
      </c>
      <c r="Q332" s="1">
        <f>YEAR(Tabla1[[#This Row],[Fecha de rev]])</f>
        <v>1900</v>
      </c>
      <c r="Z332" s="1" t="str">
        <f>IF(Tabla1[[#This Row],[Bajada]] &lt; 14, "no", "si")</f>
        <v>no</v>
      </c>
      <c r="AC332" s="1"/>
    </row>
    <row r="333" spans="1:31"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0"/>
        <v>Ver en Google Maps</v>
      </c>
      <c r="M333" s="15">
        <v>1</v>
      </c>
      <c r="O333" s="1">
        <f>DAY(Tabla1[[#This Row],[Fecha de rev]])</f>
        <v>0</v>
      </c>
      <c r="P333" s="1">
        <f>MONTH(Tabla1[[#This Row],[Fecha de rev]])</f>
        <v>1</v>
      </c>
      <c r="Q333" s="1">
        <f>YEAR(Tabla1[[#This Row],[Fecha de rev]])</f>
        <v>1900</v>
      </c>
      <c r="Z333" s="1" t="str">
        <f>IF(Tabla1[[#This Row],[Bajada]] &lt; 14, "no", "si")</f>
        <v>no</v>
      </c>
      <c r="AC333" s="1"/>
    </row>
    <row r="334" spans="1:31"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0"/>
        <v>Ver en Google Maps</v>
      </c>
      <c r="M334" s="15">
        <v>1</v>
      </c>
      <c r="O334" s="1">
        <f>DAY(Tabla1[[#This Row],[Fecha de rev]])</f>
        <v>0</v>
      </c>
      <c r="P334" s="1">
        <f>MONTH(Tabla1[[#This Row],[Fecha de rev]])</f>
        <v>1</v>
      </c>
      <c r="Q334" s="1">
        <f>YEAR(Tabla1[[#This Row],[Fecha de rev]])</f>
        <v>1900</v>
      </c>
      <c r="Z334" s="1" t="str">
        <f>IF(Tabla1[[#This Row],[Bajada]] &lt; 14, "no", "si")</f>
        <v>no</v>
      </c>
      <c r="AC334" s="1"/>
    </row>
    <row r="335" spans="1:31"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0"/>
        <v>Ver en Google Maps</v>
      </c>
      <c r="M335" s="15">
        <v>2</v>
      </c>
      <c r="O335" s="1">
        <f>DAY(Tabla1[[#This Row],[Fecha de rev]])</f>
        <v>0</v>
      </c>
      <c r="P335" s="1">
        <f>MONTH(Tabla1[[#This Row],[Fecha de rev]])</f>
        <v>1</v>
      </c>
      <c r="Q335" s="1">
        <f>YEAR(Tabla1[[#This Row],[Fecha de rev]])</f>
        <v>1900</v>
      </c>
      <c r="Z335" s="1" t="str">
        <f>IF(Tabla1[[#This Row],[Bajada]] &lt; 14, "no", "si")</f>
        <v>no</v>
      </c>
      <c r="AC335" s="1"/>
    </row>
    <row r="336" spans="1:31"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0"/>
        <v>Ver en Google Maps</v>
      </c>
      <c r="M336" s="15">
        <v>1</v>
      </c>
      <c r="O336" s="1">
        <f>DAY(Tabla1[[#This Row],[Fecha de rev]])</f>
        <v>0</v>
      </c>
      <c r="P336" s="1">
        <f>MONTH(Tabla1[[#This Row],[Fecha de rev]])</f>
        <v>1</v>
      </c>
      <c r="Q336" s="1">
        <f>YEAR(Tabla1[[#This Row],[Fecha de rev]])</f>
        <v>1900</v>
      </c>
      <c r="Z336" s="1" t="str">
        <f>IF(Tabla1[[#This Row],[Bajada]] &lt; 14, "no", "si")</f>
        <v>no</v>
      </c>
      <c r="AC336" s="1"/>
    </row>
    <row r="337" spans="1:31"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0"/>
        <v>Ver en Google Maps</v>
      </c>
      <c r="M337" s="15">
        <v>1</v>
      </c>
      <c r="O337" s="1">
        <f>DAY(Tabla1[[#This Row],[Fecha de rev]])</f>
        <v>0</v>
      </c>
      <c r="P337" s="1">
        <f>MONTH(Tabla1[[#This Row],[Fecha de rev]])</f>
        <v>1</v>
      </c>
      <c r="Q337" s="1">
        <f>YEAR(Tabla1[[#This Row],[Fecha de rev]])</f>
        <v>1900</v>
      </c>
      <c r="Z337" s="1" t="str">
        <f>IF(Tabla1[[#This Row],[Bajada]] &lt; 14, "no", "si")</f>
        <v>no</v>
      </c>
      <c r="AC337" s="1"/>
    </row>
    <row r="338" spans="1:31"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0"/>
        <v>Ver en Google Maps</v>
      </c>
      <c r="M338" s="15">
        <v>1</v>
      </c>
      <c r="N338" s="7">
        <v>45954</v>
      </c>
      <c r="O338" s="1">
        <f>DAY(Tabla1[[#This Row],[Fecha de rev]])</f>
        <v>24</v>
      </c>
      <c r="P338" s="1">
        <f>MONTH(Tabla1[[#This Row],[Fecha de rev]])</f>
        <v>10</v>
      </c>
      <c r="Q338" s="1">
        <f>YEAR(Tabla1[[#This Row],[Fecha de rev]])</f>
        <v>2025</v>
      </c>
      <c r="R338" s="1">
        <v>2</v>
      </c>
      <c r="S338" s="1" t="s">
        <v>138</v>
      </c>
      <c r="T338" s="1" t="s">
        <v>138</v>
      </c>
      <c r="U338" s="1" t="s">
        <v>138</v>
      </c>
      <c r="V338" s="1" t="s">
        <v>138</v>
      </c>
      <c r="W338" s="1" t="s">
        <v>138</v>
      </c>
      <c r="X338" s="1" t="s">
        <v>138</v>
      </c>
      <c r="Y338" s="1" t="s">
        <v>138</v>
      </c>
      <c r="Z338" s="1" t="str">
        <f>IF(Tabla1[[#This Row],[Bajada]] &lt; 14, "no", "si")</f>
        <v>no</v>
      </c>
      <c r="AA338" s="1">
        <v>0</v>
      </c>
      <c r="AB338" s="1">
        <v>0</v>
      </c>
      <c r="AC338" s="2" t="s">
        <v>3080</v>
      </c>
      <c r="AD338" s="2" t="s">
        <v>957</v>
      </c>
      <c r="AE338" s="1">
        <f t="shared" si="11"/>
        <v>7</v>
      </c>
    </row>
    <row r="339" spans="1:31"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0"/>
        <v>Ver en Google Maps</v>
      </c>
      <c r="M339" s="15">
        <v>1</v>
      </c>
      <c r="O339" s="1">
        <f>DAY(Tabla1[[#This Row],[Fecha de rev]])</f>
        <v>0</v>
      </c>
      <c r="P339" s="1">
        <f>MONTH(Tabla1[[#This Row],[Fecha de rev]])</f>
        <v>1</v>
      </c>
      <c r="Q339" s="1">
        <f>YEAR(Tabla1[[#This Row],[Fecha de rev]])</f>
        <v>1900</v>
      </c>
      <c r="Z339" s="1" t="str">
        <f>IF(Tabla1[[#This Row],[Bajada]] &lt; 14, "no", "si")</f>
        <v>no</v>
      </c>
      <c r="AC339" s="1"/>
    </row>
    <row r="340" spans="1:31"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0"/>
        <v>Ver en Google Maps</v>
      </c>
      <c r="M340" s="15">
        <v>2</v>
      </c>
      <c r="N340" s="7">
        <v>45958</v>
      </c>
      <c r="O340" s="1">
        <f>DAY(Tabla1[[#This Row],[Fecha de rev]])</f>
        <v>28</v>
      </c>
      <c r="P340" s="1">
        <f>MONTH(Tabla1[[#This Row],[Fecha de rev]])</f>
        <v>10</v>
      </c>
      <c r="Q340" s="1">
        <f>YEAR(Tabla1[[#This Row],[Fecha de rev]])</f>
        <v>2025</v>
      </c>
      <c r="R340" s="1">
        <v>2</v>
      </c>
      <c r="S340" s="1" t="s">
        <v>138</v>
      </c>
      <c r="T340" s="1" t="s">
        <v>138</v>
      </c>
      <c r="U340" s="1" t="s">
        <v>138</v>
      </c>
      <c r="V340" s="1" t="s">
        <v>138</v>
      </c>
      <c r="W340" s="1" t="s">
        <v>138</v>
      </c>
      <c r="X340" s="1" t="s">
        <v>138</v>
      </c>
      <c r="Y340" s="1" t="s">
        <v>138</v>
      </c>
      <c r="Z340" s="1" t="str">
        <f>IF(Tabla1[[#This Row],[Bajada]] &lt; 14, "no", "si")</f>
        <v>si</v>
      </c>
      <c r="AA340" s="1">
        <v>48.4</v>
      </c>
      <c r="AB340" s="1">
        <v>10.7</v>
      </c>
      <c r="AC340" s="2" t="s">
        <v>968</v>
      </c>
      <c r="AD340" s="2" t="s">
        <v>957</v>
      </c>
      <c r="AE340" s="1">
        <f t="shared" si="11"/>
        <v>8</v>
      </c>
    </row>
    <row r="341" spans="1:31"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0"/>
        <v>Ver en Google Maps</v>
      </c>
      <c r="M341" s="15">
        <v>2</v>
      </c>
      <c r="O341" s="1">
        <f>DAY(Tabla1[[#This Row],[Fecha de rev]])</f>
        <v>0</v>
      </c>
      <c r="P341" s="1">
        <f>MONTH(Tabla1[[#This Row],[Fecha de rev]])</f>
        <v>1</v>
      </c>
      <c r="Q341" s="1">
        <f>YEAR(Tabla1[[#This Row],[Fecha de rev]])</f>
        <v>1900</v>
      </c>
      <c r="Z341" s="1" t="str">
        <f>IF(Tabla1[[#This Row],[Bajada]] &lt; 14, "no", "si")</f>
        <v>no</v>
      </c>
      <c r="AC341" s="1"/>
    </row>
    <row r="342" spans="1:31"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0"/>
        <v>Ver en Google Maps</v>
      </c>
      <c r="M342" s="15">
        <v>2</v>
      </c>
      <c r="N342" s="7"/>
      <c r="O342" s="1">
        <f>DAY(Tabla1[[#This Row],[Fecha de rev]])</f>
        <v>0</v>
      </c>
      <c r="P342" s="1">
        <f>MONTH(Tabla1[[#This Row],[Fecha de rev]])</f>
        <v>1</v>
      </c>
      <c r="Q342" s="1">
        <f>YEAR(Tabla1[[#This Row],[Fecha de rev]])</f>
        <v>1900</v>
      </c>
      <c r="R342" s="1">
        <v>2</v>
      </c>
      <c r="S342" s="1" t="s">
        <v>138</v>
      </c>
      <c r="T342" s="1" t="s">
        <v>138</v>
      </c>
      <c r="U342" s="1" t="s">
        <v>138</v>
      </c>
      <c r="V342" s="1" t="s">
        <v>138</v>
      </c>
      <c r="W342" s="1" t="s">
        <v>138</v>
      </c>
      <c r="X342" s="1" t="s">
        <v>138</v>
      </c>
      <c r="Y342" s="1" t="s">
        <v>138</v>
      </c>
      <c r="Z342" s="1" t="str">
        <f>IF(Tabla1[[#This Row],[Bajada]] &lt; 14, "no", "si")</f>
        <v>no</v>
      </c>
      <c r="AC342" s="2" t="s">
        <v>968</v>
      </c>
      <c r="AD342" s="2" t="s">
        <v>957</v>
      </c>
      <c r="AE342" s="1">
        <f t="shared" si="11"/>
        <v>7</v>
      </c>
    </row>
    <row r="343" spans="1:31"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0"/>
        <v>Ver en Google Maps</v>
      </c>
      <c r="M343" s="15">
        <v>2</v>
      </c>
      <c r="O343" s="1">
        <f>DAY(Tabla1[[#This Row],[Fecha de rev]])</f>
        <v>0</v>
      </c>
      <c r="P343" s="1">
        <f>MONTH(Tabla1[[#This Row],[Fecha de rev]])</f>
        <v>1</v>
      </c>
      <c r="Q343" s="1">
        <f>YEAR(Tabla1[[#This Row],[Fecha de rev]])</f>
        <v>1900</v>
      </c>
      <c r="Z343" s="1" t="str">
        <f>IF(Tabla1[[#This Row],[Bajada]] &lt; 14, "no", "si")</f>
        <v>no</v>
      </c>
      <c r="AC343" s="1"/>
    </row>
    <row r="344" spans="1:31"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0"/>
        <v>Ver en Google Maps</v>
      </c>
      <c r="M344" s="15">
        <v>2</v>
      </c>
      <c r="N344" s="7"/>
      <c r="O344" s="1">
        <f>DAY(Tabla1[[#This Row],[Fecha de rev]])</f>
        <v>0</v>
      </c>
      <c r="P344" s="1">
        <f>MONTH(Tabla1[[#This Row],[Fecha de rev]])</f>
        <v>1</v>
      </c>
      <c r="Q344" s="1">
        <f>YEAR(Tabla1[[#This Row],[Fecha de rev]])</f>
        <v>1900</v>
      </c>
      <c r="R344" s="1">
        <v>2</v>
      </c>
      <c r="S344" s="1" t="s">
        <v>138</v>
      </c>
      <c r="T344" s="1" t="s">
        <v>138</v>
      </c>
      <c r="U344" s="1" t="s">
        <v>138</v>
      </c>
      <c r="V344" s="1" t="s">
        <v>138</v>
      </c>
      <c r="W344" s="1" t="s">
        <v>138</v>
      </c>
      <c r="X344" s="1" t="s">
        <v>138</v>
      </c>
      <c r="Y344" s="1" t="s">
        <v>138</v>
      </c>
      <c r="Z344" s="1" t="str">
        <f>IF(Tabla1[[#This Row],[Bajada]] &lt; 14, "no", "si")</f>
        <v>no</v>
      </c>
      <c r="AC344" s="2" t="s">
        <v>968</v>
      </c>
      <c r="AD344" s="2" t="s">
        <v>957</v>
      </c>
      <c r="AE344" s="1">
        <f t="shared" si="11"/>
        <v>7</v>
      </c>
    </row>
    <row r="345" spans="1:31"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0"/>
        <v>Ver en Google Maps</v>
      </c>
      <c r="M345" s="15">
        <v>2</v>
      </c>
      <c r="N345" s="7">
        <v>45957</v>
      </c>
      <c r="O345" s="1">
        <f>DAY(Tabla1[[#This Row],[Fecha de rev]])</f>
        <v>27</v>
      </c>
      <c r="P345" s="1">
        <f>MONTH(Tabla1[[#This Row],[Fecha de rev]])</f>
        <v>10</v>
      </c>
      <c r="Q345" s="1">
        <f>YEAR(Tabla1[[#This Row],[Fecha de rev]])</f>
        <v>2025</v>
      </c>
      <c r="R345" s="1">
        <v>2</v>
      </c>
      <c r="S345" s="1" t="s">
        <v>138</v>
      </c>
      <c r="T345" s="1" t="s">
        <v>138</v>
      </c>
      <c r="U345" s="1" t="s">
        <v>138</v>
      </c>
      <c r="V345" s="1" t="s">
        <v>138</v>
      </c>
      <c r="W345" s="1" t="s">
        <v>138</v>
      </c>
      <c r="X345" s="1" t="s">
        <v>138</v>
      </c>
      <c r="Y345" s="1" t="s">
        <v>138</v>
      </c>
      <c r="Z345" s="1" t="str">
        <f>IF(Tabla1[[#This Row],[Bajada]] &lt; 14, "no", "si")</f>
        <v>si</v>
      </c>
      <c r="AA345" s="1">
        <v>46.8</v>
      </c>
      <c r="AB345" s="1">
        <v>15.7</v>
      </c>
      <c r="AC345" s="2" t="s">
        <v>968</v>
      </c>
      <c r="AD345" s="2" t="s">
        <v>957</v>
      </c>
      <c r="AE345" s="1">
        <f t="shared" si="11"/>
        <v>8</v>
      </c>
    </row>
    <row r="346" spans="1:31"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0"/>
        <v>Ver en Google Maps</v>
      </c>
      <c r="M346" s="15">
        <v>2</v>
      </c>
      <c r="O346" s="1">
        <f>DAY(Tabla1[[#This Row],[Fecha de rev]])</f>
        <v>0</v>
      </c>
      <c r="P346" s="1">
        <f>MONTH(Tabla1[[#This Row],[Fecha de rev]])</f>
        <v>1</v>
      </c>
      <c r="Q346" s="1">
        <f>YEAR(Tabla1[[#This Row],[Fecha de rev]])</f>
        <v>1900</v>
      </c>
      <c r="Z346" s="1" t="str">
        <f>IF(Tabla1[[#This Row],[Bajada]] &lt; 14, "no", "si")</f>
        <v>no</v>
      </c>
      <c r="AC346" s="1"/>
    </row>
    <row r="347" spans="1:31"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0"/>
        <v>Ver en Google Maps</v>
      </c>
      <c r="M347" s="15">
        <v>2</v>
      </c>
      <c r="N347" s="7">
        <v>45955</v>
      </c>
      <c r="O347" s="1">
        <f>DAY(Tabla1[[#This Row],[Fecha de rev]])</f>
        <v>25</v>
      </c>
      <c r="P347" s="1">
        <f>MONTH(Tabla1[[#This Row],[Fecha de rev]])</f>
        <v>10</v>
      </c>
      <c r="Q347" s="1">
        <f>YEAR(Tabla1[[#This Row],[Fecha de rev]])</f>
        <v>2025</v>
      </c>
      <c r="R347" s="1">
        <v>2</v>
      </c>
      <c r="S347" s="1" t="s">
        <v>138</v>
      </c>
      <c r="T347" s="1" t="s">
        <v>138</v>
      </c>
      <c r="U347" s="1" t="s">
        <v>138</v>
      </c>
      <c r="V347" s="1" t="s">
        <v>934</v>
      </c>
      <c r="W347" s="1" t="s">
        <v>138</v>
      </c>
      <c r="X347" s="1" t="s">
        <v>934</v>
      </c>
      <c r="Y347" s="1" t="s">
        <v>934</v>
      </c>
      <c r="Z347" s="1" t="str">
        <f>IF(Tabla1[[#This Row],[Bajada]] &lt; 14, "no", "si")</f>
        <v>no</v>
      </c>
      <c r="AA347" s="1">
        <v>0</v>
      </c>
      <c r="AB347" s="1">
        <v>0</v>
      </c>
      <c r="AC347" s="2" t="s">
        <v>3096</v>
      </c>
      <c r="AD347" s="2" t="s">
        <v>957</v>
      </c>
      <c r="AE347" s="1">
        <f t="shared" si="11"/>
        <v>4</v>
      </c>
    </row>
    <row r="348" spans="1:31"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0"/>
        <v>Ver en Google Maps</v>
      </c>
      <c r="M348" s="15">
        <v>2</v>
      </c>
      <c r="O348" s="1">
        <f>DAY(Tabla1[[#This Row],[Fecha de rev]])</f>
        <v>0</v>
      </c>
      <c r="P348" s="1">
        <f>MONTH(Tabla1[[#This Row],[Fecha de rev]])</f>
        <v>1</v>
      </c>
      <c r="Q348" s="1">
        <f>YEAR(Tabla1[[#This Row],[Fecha de rev]])</f>
        <v>1900</v>
      </c>
      <c r="Z348" s="1" t="str">
        <f>IF(Tabla1[[#This Row],[Bajada]] &lt; 14, "no", "si")</f>
        <v>no</v>
      </c>
      <c r="AC348" s="1"/>
    </row>
    <row r="349" spans="1:31"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0"/>
        <v>Ver en Google Maps</v>
      </c>
      <c r="M349" s="15">
        <v>2</v>
      </c>
      <c r="O349" s="1">
        <f>DAY(Tabla1[[#This Row],[Fecha de rev]])</f>
        <v>0</v>
      </c>
      <c r="P349" s="1">
        <f>MONTH(Tabla1[[#This Row],[Fecha de rev]])</f>
        <v>1</v>
      </c>
      <c r="Q349" s="1">
        <f>YEAR(Tabla1[[#This Row],[Fecha de rev]])</f>
        <v>1900</v>
      </c>
      <c r="Z349" s="1" t="str">
        <f>IF(Tabla1[[#This Row],[Bajada]] &lt; 14, "no", "si")</f>
        <v>no</v>
      </c>
      <c r="AC349" s="1"/>
    </row>
    <row r="350" spans="1:31"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0"/>
        <v>Ver en Google Maps</v>
      </c>
      <c r="M350" s="15">
        <v>2</v>
      </c>
      <c r="O350" s="1">
        <f>DAY(Tabla1[[#This Row],[Fecha de rev]])</f>
        <v>0</v>
      </c>
      <c r="P350" s="1">
        <f>MONTH(Tabla1[[#This Row],[Fecha de rev]])</f>
        <v>1</v>
      </c>
      <c r="Q350" s="1">
        <f>YEAR(Tabla1[[#This Row],[Fecha de rev]])</f>
        <v>1900</v>
      </c>
      <c r="Z350" s="1" t="str">
        <f>IF(Tabla1[[#This Row],[Bajada]] &lt; 14, "no", "si")</f>
        <v>no</v>
      </c>
      <c r="AC350" s="1"/>
    </row>
    <row r="351" spans="1:31"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0"/>
        <v>Ver en Google Maps</v>
      </c>
      <c r="M351" s="15">
        <v>2</v>
      </c>
      <c r="N351" s="7">
        <v>45957</v>
      </c>
      <c r="O351" s="1">
        <f>DAY(Tabla1[[#This Row],[Fecha de rev]])</f>
        <v>27</v>
      </c>
      <c r="P351" s="1">
        <f>MONTH(Tabla1[[#This Row],[Fecha de rev]])</f>
        <v>10</v>
      </c>
      <c r="Q351" s="1">
        <f>YEAR(Tabla1[[#This Row],[Fecha de rev]])</f>
        <v>2025</v>
      </c>
      <c r="R351" s="1">
        <v>2</v>
      </c>
      <c r="S351" s="1" t="s">
        <v>138</v>
      </c>
      <c r="T351" s="1" t="s">
        <v>138</v>
      </c>
      <c r="U351" s="1" t="s">
        <v>138</v>
      </c>
      <c r="V351" s="1" t="s">
        <v>138</v>
      </c>
      <c r="W351" s="1" t="s">
        <v>138</v>
      </c>
      <c r="X351" s="1" t="s">
        <v>934</v>
      </c>
      <c r="Y351" s="1" t="s">
        <v>934</v>
      </c>
      <c r="Z351" s="1" t="str">
        <f>IF(Tabla1[[#This Row],[Bajada]] &lt; 14, "no", "si")</f>
        <v>si</v>
      </c>
      <c r="AA351" s="1">
        <v>17.899999999999999</v>
      </c>
      <c r="AB351" s="1">
        <v>4.3899999999999997</v>
      </c>
      <c r="AC351" s="2" t="s">
        <v>3101</v>
      </c>
      <c r="AD351" s="2" t="s">
        <v>957</v>
      </c>
      <c r="AE351" s="1">
        <f t="shared" si="11"/>
        <v>6</v>
      </c>
    </row>
    <row r="352" spans="1:31"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0"/>
        <v>Ver en Google Maps</v>
      </c>
      <c r="M352" s="15">
        <v>2</v>
      </c>
      <c r="N352" s="7">
        <v>45955</v>
      </c>
      <c r="O352" s="1">
        <f>DAY(Tabla1[[#This Row],[Fecha de rev]])</f>
        <v>25</v>
      </c>
      <c r="P352" s="1">
        <f>MONTH(Tabla1[[#This Row],[Fecha de rev]])</f>
        <v>10</v>
      </c>
      <c r="Q352" s="1">
        <f>YEAR(Tabla1[[#This Row],[Fecha de rev]])</f>
        <v>2025</v>
      </c>
      <c r="R352" s="1">
        <v>2</v>
      </c>
      <c r="S352" s="1" t="s">
        <v>138</v>
      </c>
      <c r="T352" s="1" t="s">
        <v>138</v>
      </c>
      <c r="U352" s="1" t="s">
        <v>138</v>
      </c>
      <c r="V352" s="1" t="s">
        <v>138</v>
      </c>
      <c r="W352" s="1" t="s">
        <v>138</v>
      </c>
      <c r="X352" s="1" t="s">
        <v>138</v>
      </c>
      <c r="Y352" s="1" t="s">
        <v>138</v>
      </c>
      <c r="Z352" s="1" t="str">
        <f>IF(Tabla1[[#This Row],[Bajada]] &lt; 14, "no", "si")</f>
        <v>si</v>
      </c>
      <c r="AA352" s="1">
        <v>98</v>
      </c>
      <c r="AB352" s="1">
        <v>87.9</v>
      </c>
      <c r="AC352" s="2" t="s">
        <v>968</v>
      </c>
      <c r="AD352" s="2" t="s">
        <v>957</v>
      </c>
      <c r="AE352" s="1">
        <f t="shared" si="11"/>
        <v>8</v>
      </c>
    </row>
    <row r="353" spans="1:31"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0"/>
        <v>Ver en Google Maps</v>
      </c>
      <c r="M353" s="15">
        <v>2</v>
      </c>
      <c r="N353" s="7"/>
      <c r="O353" s="1">
        <f>DAY(Tabla1[[#This Row],[Fecha de rev]])</f>
        <v>0</v>
      </c>
      <c r="P353" s="1">
        <f>MONTH(Tabla1[[#This Row],[Fecha de rev]])</f>
        <v>1</v>
      </c>
      <c r="Q353" s="1">
        <f>YEAR(Tabla1[[#This Row],[Fecha de rev]])</f>
        <v>1900</v>
      </c>
      <c r="R353" s="1">
        <v>2</v>
      </c>
      <c r="S353" s="1" t="s">
        <v>138</v>
      </c>
      <c r="T353" s="1" t="s">
        <v>138</v>
      </c>
      <c r="U353" s="1" t="s">
        <v>138</v>
      </c>
      <c r="V353" s="1" t="s">
        <v>138</v>
      </c>
      <c r="W353" s="1" t="s">
        <v>138</v>
      </c>
      <c r="X353" s="1" t="s">
        <v>138</v>
      </c>
      <c r="Y353" s="1" t="s">
        <v>138</v>
      </c>
      <c r="Z353" s="1" t="str">
        <f>IF(Tabla1[[#This Row],[Bajada]] &lt; 14, "no", "si")</f>
        <v>no</v>
      </c>
      <c r="AC353" s="2" t="s">
        <v>970</v>
      </c>
      <c r="AD353" s="2" t="s">
        <v>957</v>
      </c>
      <c r="AE353" s="1">
        <f t="shared" si="11"/>
        <v>7</v>
      </c>
    </row>
    <row r="354" spans="1:31"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0"/>
        <v>Ver en Google Maps</v>
      </c>
      <c r="M354" s="15">
        <v>2</v>
      </c>
      <c r="N354" s="7">
        <v>45954</v>
      </c>
      <c r="O354" s="1">
        <f>DAY(Tabla1[[#This Row],[Fecha de rev]])</f>
        <v>24</v>
      </c>
      <c r="P354" s="1">
        <f>MONTH(Tabla1[[#This Row],[Fecha de rev]])</f>
        <v>10</v>
      </c>
      <c r="Q354" s="1">
        <f>YEAR(Tabla1[[#This Row],[Fecha de rev]])</f>
        <v>2025</v>
      </c>
      <c r="R354" s="1">
        <v>2</v>
      </c>
      <c r="S354" s="1" t="s">
        <v>138</v>
      </c>
      <c r="T354" s="1" t="s">
        <v>138</v>
      </c>
      <c r="U354" s="1" t="s">
        <v>138</v>
      </c>
      <c r="V354" s="1" t="s">
        <v>138</v>
      </c>
      <c r="W354" s="1" t="s">
        <v>138</v>
      </c>
      <c r="X354" s="1" t="s">
        <v>138</v>
      </c>
      <c r="Y354" s="1" t="s">
        <v>138</v>
      </c>
      <c r="Z354" s="1" t="str">
        <f>IF(Tabla1[[#This Row],[Bajada]] &lt; 14, "no", "si")</f>
        <v>si</v>
      </c>
      <c r="AA354" s="1">
        <v>83.9</v>
      </c>
      <c r="AB354" s="1">
        <v>33.799999999999997</v>
      </c>
      <c r="AC354" s="2" t="s">
        <v>968</v>
      </c>
      <c r="AD354" s="2" t="s">
        <v>957</v>
      </c>
      <c r="AE354" s="1">
        <f t="shared" si="11"/>
        <v>8</v>
      </c>
    </row>
    <row r="355" spans="1:31"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5" t="str">
        <f t="shared" si="10"/>
        <v>Ver en Google Maps</v>
      </c>
      <c r="M355" s="15">
        <v>1</v>
      </c>
      <c r="N355" s="7"/>
      <c r="O355" s="1">
        <f>DAY(Tabla1[[#This Row],[Fecha de rev]])</f>
        <v>0</v>
      </c>
      <c r="P355" s="1">
        <f>MONTH(Tabla1[[#This Row],[Fecha de rev]])</f>
        <v>1</v>
      </c>
      <c r="Q355" s="1">
        <f>YEAR(Tabla1[[#This Row],[Fecha de rev]])</f>
        <v>1900</v>
      </c>
      <c r="R355" s="1">
        <v>2</v>
      </c>
      <c r="S355" s="1" t="s">
        <v>138</v>
      </c>
      <c r="T355" s="1" t="s">
        <v>138</v>
      </c>
      <c r="U355" s="1" t="s">
        <v>138</v>
      </c>
      <c r="V355" s="1" t="s">
        <v>138</v>
      </c>
      <c r="W355" s="1" t="s">
        <v>138</v>
      </c>
      <c r="X355" s="1" t="s">
        <v>138</v>
      </c>
      <c r="Y355" s="1" t="s">
        <v>138</v>
      </c>
      <c r="Z355" s="1" t="str">
        <f>IF(Tabla1[[#This Row],[Bajada]] &lt; 14, "no", "si")</f>
        <v>no</v>
      </c>
      <c r="AC355" s="2" t="s">
        <v>968</v>
      </c>
      <c r="AD355" s="2" t="s">
        <v>957</v>
      </c>
      <c r="AE355" s="1">
        <f t="shared" si="11"/>
        <v>7</v>
      </c>
    </row>
    <row r="356" spans="1:31"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0"/>
        <v>Ver en Google Maps</v>
      </c>
      <c r="M356" s="15">
        <v>2</v>
      </c>
      <c r="N356" s="7">
        <v>45957</v>
      </c>
      <c r="O356" s="1">
        <f>DAY(Tabla1[[#This Row],[Fecha de rev]])</f>
        <v>27</v>
      </c>
      <c r="P356" s="1">
        <f>MONTH(Tabla1[[#This Row],[Fecha de rev]])</f>
        <v>10</v>
      </c>
      <c r="Q356" s="1">
        <f>YEAR(Tabla1[[#This Row],[Fecha de rev]])</f>
        <v>2025</v>
      </c>
      <c r="R356" s="1">
        <v>2</v>
      </c>
      <c r="S356" s="1" t="s">
        <v>138</v>
      </c>
      <c r="T356" s="1" t="s">
        <v>138</v>
      </c>
      <c r="U356" s="1" t="s">
        <v>138</v>
      </c>
      <c r="V356" s="1" t="s">
        <v>138</v>
      </c>
      <c r="W356" s="1" t="s">
        <v>138</v>
      </c>
      <c r="X356" s="1" t="s">
        <v>138</v>
      </c>
      <c r="Y356" s="1" t="s">
        <v>138</v>
      </c>
      <c r="Z356" s="1" t="str">
        <f>IF(Tabla1[[#This Row],[Bajada]] &lt; 14, "no", "si")</f>
        <v>si</v>
      </c>
      <c r="AA356" s="1">
        <v>121</v>
      </c>
      <c r="AB356" s="1">
        <v>93.5</v>
      </c>
      <c r="AC356" s="2" t="s">
        <v>970</v>
      </c>
      <c r="AD356" s="2" t="s">
        <v>957</v>
      </c>
      <c r="AE356" s="1">
        <f t="shared" si="11"/>
        <v>8</v>
      </c>
    </row>
    <row r="357" spans="1:31"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0"/>
        <v>Ver en Google Maps</v>
      </c>
      <c r="M357" s="15">
        <v>1</v>
      </c>
      <c r="O357" s="1">
        <f>DAY(Tabla1[[#This Row],[Fecha de rev]])</f>
        <v>0</v>
      </c>
      <c r="P357" s="1">
        <f>MONTH(Tabla1[[#This Row],[Fecha de rev]])</f>
        <v>1</v>
      </c>
      <c r="Q357" s="1">
        <f>YEAR(Tabla1[[#This Row],[Fecha de rev]])</f>
        <v>1900</v>
      </c>
      <c r="Z357" s="1" t="str">
        <f>IF(Tabla1[[#This Row],[Bajada]] &lt; 14, "no", "si")</f>
        <v>no</v>
      </c>
      <c r="AC357" s="1"/>
    </row>
    <row r="358" spans="1:31"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0"/>
        <v>Ver en Google Maps</v>
      </c>
      <c r="M358" s="15">
        <v>1</v>
      </c>
      <c r="N358" s="7">
        <v>45958</v>
      </c>
      <c r="O358" s="1">
        <f>DAY(Tabla1[[#This Row],[Fecha de rev]])</f>
        <v>28</v>
      </c>
      <c r="P358" s="1">
        <f>MONTH(Tabla1[[#This Row],[Fecha de rev]])</f>
        <v>10</v>
      </c>
      <c r="Q358" s="1">
        <f>YEAR(Tabla1[[#This Row],[Fecha de rev]])</f>
        <v>2025</v>
      </c>
      <c r="R358" s="1">
        <v>2</v>
      </c>
      <c r="S358" s="1" t="s">
        <v>138</v>
      </c>
      <c r="T358" s="1" t="s">
        <v>138</v>
      </c>
      <c r="U358" s="1" t="s">
        <v>138</v>
      </c>
      <c r="V358" s="1" t="s">
        <v>138</v>
      </c>
      <c r="W358" s="1" t="s">
        <v>138</v>
      </c>
      <c r="X358" s="1" t="s">
        <v>138</v>
      </c>
      <c r="Y358" s="1" t="s">
        <v>138</v>
      </c>
      <c r="Z358" s="1" t="str">
        <f>IF(Tabla1[[#This Row],[Bajada]] &lt; 14, "no", "si")</f>
        <v>si</v>
      </c>
      <c r="AA358" s="1">
        <v>106</v>
      </c>
      <c r="AB358" s="1">
        <v>64.099999999999994</v>
      </c>
      <c r="AC358" s="2" t="s">
        <v>970</v>
      </c>
      <c r="AD358" s="2" t="s">
        <v>957</v>
      </c>
      <c r="AE358" s="1">
        <f t="shared" si="11"/>
        <v>8</v>
      </c>
    </row>
    <row r="359" spans="1:31"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0"/>
        <v>Ver en Google Maps</v>
      </c>
      <c r="M359" s="15">
        <v>2</v>
      </c>
      <c r="N359" s="7"/>
      <c r="O359" s="1">
        <f>DAY(Tabla1[[#This Row],[Fecha de rev]])</f>
        <v>0</v>
      </c>
      <c r="P359" s="1">
        <f>MONTH(Tabla1[[#This Row],[Fecha de rev]])</f>
        <v>1</v>
      </c>
      <c r="Q359" s="1">
        <f>YEAR(Tabla1[[#This Row],[Fecha de rev]])</f>
        <v>1900</v>
      </c>
      <c r="R359" s="1">
        <v>2</v>
      </c>
      <c r="S359" s="1" t="s">
        <v>138</v>
      </c>
      <c r="T359" s="1" t="s">
        <v>138</v>
      </c>
      <c r="U359" s="1" t="s">
        <v>138</v>
      </c>
      <c r="V359" s="1" t="s">
        <v>138</v>
      </c>
      <c r="W359" s="1" t="s">
        <v>138</v>
      </c>
      <c r="X359" s="1" t="s">
        <v>138</v>
      </c>
      <c r="Y359" s="1" t="s">
        <v>138</v>
      </c>
      <c r="Z359" s="1" t="str">
        <f>IF(Tabla1[[#This Row],[Bajada]] &lt; 14, "no", "si")</f>
        <v>no</v>
      </c>
      <c r="AC359" s="2" t="s">
        <v>968</v>
      </c>
      <c r="AD359" s="2" t="s">
        <v>957</v>
      </c>
      <c r="AE359" s="1">
        <f t="shared" si="11"/>
        <v>7</v>
      </c>
    </row>
    <row r="360" spans="1:31"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0"/>
        <v>Ver en Google Maps</v>
      </c>
      <c r="M360" s="15">
        <v>2</v>
      </c>
      <c r="N360" s="7"/>
      <c r="O360" s="1">
        <f>DAY(Tabla1[[#This Row],[Fecha de rev]])</f>
        <v>0</v>
      </c>
      <c r="P360" s="1">
        <f>MONTH(Tabla1[[#This Row],[Fecha de rev]])</f>
        <v>1</v>
      </c>
      <c r="Q360" s="1">
        <f>YEAR(Tabla1[[#This Row],[Fecha de rev]])</f>
        <v>1900</v>
      </c>
      <c r="R360" s="1">
        <v>2</v>
      </c>
      <c r="S360" s="1" t="s">
        <v>138</v>
      </c>
      <c r="T360" s="1" t="s">
        <v>138</v>
      </c>
      <c r="U360" s="1" t="s">
        <v>138</v>
      </c>
      <c r="V360" s="1" t="s">
        <v>138</v>
      </c>
      <c r="W360" s="1" t="s">
        <v>138</v>
      </c>
      <c r="X360" s="1" t="s">
        <v>138</v>
      </c>
      <c r="Y360" s="1" t="s">
        <v>138</v>
      </c>
      <c r="Z360" s="1" t="str">
        <f>IF(Tabla1[[#This Row],[Bajada]] &lt; 14, "no", "si")</f>
        <v>no</v>
      </c>
      <c r="AC360" s="2" t="s">
        <v>968</v>
      </c>
      <c r="AD360" s="2" t="s">
        <v>957</v>
      </c>
      <c r="AE360" s="1">
        <f t="shared" si="11"/>
        <v>7</v>
      </c>
    </row>
    <row r="361" spans="1:31"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0"/>
        <v>Ver en Google Maps</v>
      </c>
      <c r="M361" s="15">
        <v>1</v>
      </c>
      <c r="O361" s="1">
        <f>DAY(Tabla1[[#This Row],[Fecha de rev]])</f>
        <v>0</v>
      </c>
      <c r="P361" s="1">
        <f>MONTH(Tabla1[[#This Row],[Fecha de rev]])</f>
        <v>1</v>
      </c>
      <c r="Q361" s="1">
        <f>YEAR(Tabla1[[#This Row],[Fecha de rev]])</f>
        <v>1900</v>
      </c>
      <c r="Z361" s="1" t="str">
        <f>IF(Tabla1[[#This Row],[Bajada]] &lt; 14, "no", "si")</f>
        <v>no</v>
      </c>
      <c r="AC361" s="1"/>
    </row>
    <row r="362" spans="1:31"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0"/>
        <v>Ver en Google Maps</v>
      </c>
      <c r="M362" s="15">
        <v>1</v>
      </c>
      <c r="O362" s="1">
        <f>DAY(Tabla1[[#This Row],[Fecha de rev]])</f>
        <v>0</v>
      </c>
      <c r="P362" s="1">
        <f>MONTH(Tabla1[[#This Row],[Fecha de rev]])</f>
        <v>1</v>
      </c>
      <c r="Q362" s="1">
        <f>YEAR(Tabla1[[#This Row],[Fecha de rev]])</f>
        <v>1900</v>
      </c>
      <c r="R362" s="1">
        <v>2</v>
      </c>
      <c r="S362" s="1" t="s">
        <v>138</v>
      </c>
      <c r="T362" s="1" t="s">
        <v>138</v>
      </c>
      <c r="U362" s="1" t="s">
        <v>138</v>
      </c>
      <c r="V362" s="1" t="s">
        <v>138</v>
      </c>
      <c r="W362" s="1" t="s">
        <v>138</v>
      </c>
      <c r="X362" s="1" t="s">
        <v>138</v>
      </c>
      <c r="Y362" s="1" t="s">
        <v>138</v>
      </c>
      <c r="Z362" s="1" t="str">
        <f>IF(Tabla1[[#This Row],[Bajada]] &lt; 14, "no", "si")</f>
        <v>no</v>
      </c>
      <c r="AC362" s="1"/>
      <c r="AE362" s="1">
        <f t="shared" si="11"/>
        <v>7</v>
      </c>
    </row>
    <row r="363" spans="1:31"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0"/>
        <v>Ver en Google Maps</v>
      </c>
      <c r="M363" s="15">
        <v>1</v>
      </c>
      <c r="N363" s="7"/>
      <c r="O363" s="1">
        <f>DAY(Tabla1[[#This Row],[Fecha de rev]])</f>
        <v>0</v>
      </c>
      <c r="P363" s="1">
        <f>MONTH(Tabla1[[#This Row],[Fecha de rev]])</f>
        <v>1</v>
      </c>
      <c r="Q363" s="1">
        <f>YEAR(Tabla1[[#This Row],[Fecha de rev]])</f>
        <v>1900</v>
      </c>
      <c r="R363" s="1">
        <v>2</v>
      </c>
      <c r="Z363" s="1" t="str">
        <f>IF(Tabla1[[#This Row],[Bajada]] &lt; 14, "no", "si")</f>
        <v>no</v>
      </c>
      <c r="AC363" s="2" t="s">
        <v>968</v>
      </c>
      <c r="AD363" s="2" t="s">
        <v>957</v>
      </c>
      <c r="AE363" s="1">
        <f t="shared" si="11"/>
        <v>0</v>
      </c>
    </row>
    <row r="364" spans="1:31"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0"/>
        <v>Ver en Google Maps</v>
      </c>
      <c r="M364" s="15">
        <v>2</v>
      </c>
      <c r="O364" s="1">
        <f>DAY(Tabla1[[#This Row],[Fecha de rev]])</f>
        <v>0</v>
      </c>
      <c r="P364" s="1">
        <f>MONTH(Tabla1[[#This Row],[Fecha de rev]])</f>
        <v>1</v>
      </c>
      <c r="Q364" s="1">
        <f>YEAR(Tabla1[[#This Row],[Fecha de rev]])</f>
        <v>1900</v>
      </c>
      <c r="Z364" s="1" t="str">
        <f>IF(Tabla1[[#This Row],[Bajada]] &lt; 14, "no", "si")</f>
        <v>no</v>
      </c>
      <c r="AC364" s="1"/>
    </row>
    <row r="365" spans="1:31"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0"/>
        <v>Ver en Google Maps</v>
      </c>
      <c r="M365" s="15">
        <v>1</v>
      </c>
      <c r="N365" s="7"/>
      <c r="O365" s="1">
        <f>DAY(Tabla1[[#This Row],[Fecha de rev]])</f>
        <v>0</v>
      </c>
      <c r="P365" s="1">
        <f>MONTH(Tabla1[[#This Row],[Fecha de rev]])</f>
        <v>1</v>
      </c>
      <c r="Q365" s="1">
        <f>YEAR(Tabla1[[#This Row],[Fecha de rev]])</f>
        <v>1900</v>
      </c>
      <c r="R365" s="1">
        <v>2</v>
      </c>
      <c r="S365" s="1" t="s">
        <v>138</v>
      </c>
      <c r="T365" s="1" t="s">
        <v>138</v>
      </c>
      <c r="U365" s="1" t="s">
        <v>138</v>
      </c>
      <c r="V365" s="1" t="s">
        <v>138</v>
      </c>
      <c r="W365" s="1" t="s">
        <v>138</v>
      </c>
      <c r="X365" s="1" t="s">
        <v>138</v>
      </c>
      <c r="Y365" s="1" t="s">
        <v>138</v>
      </c>
      <c r="Z365" s="1" t="str">
        <f>IF(Tabla1[[#This Row],[Bajada]] &lt; 14, "no", "si")</f>
        <v>no</v>
      </c>
      <c r="AC365" s="2" t="s">
        <v>968</v>
      </c>
      <c r="AD365" s="2" t="s">
        <v>957</v>
      </c>
      <c r="AE365" s="1">
        <f t="shared" si="11"/>
        <v>7</v>
      </c>
    </row>
    <row r="366" spans="1:31"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0"/>
        <v>Ver en Google Maps</v>
      </c>
      <c r="M366" s="15">
        <v>1</v>
      </c>
      <c r="O366" s="1">
        <f>DAY(Tabla1[[#This Row],[Fecha de rev]])</f>
        <v>0</v>
      </c>
      <c r="P366" s="1">
        <f>MONTH(Tabla1[[#This Row],[Fecha de rev]])</f>
        <v>1</v>
      </c>
      <c r="Q366" s="1">
        <f>YEAR(Tabla1[[#This Row],[Fecha de rev]])</f>
        <v>1900</v>
      </c>
      <c r="Z366" s="1" t="str">
        <f>IF(Tabla1[[#This Row],[Bajada]] &lt; 14, "no", "si")</f>
        <v>no</v>
      </c>
      <c r="AC366" s="1"/>
    </row>
    <row r="367" spans="1:31"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0"/>
        <v>Ver en Google Maps</v>
      </c>
      <c r="M367" s="15">
        <v>2</v>
      </c>
      <c r="O367" s="1">
        <f>DAY(Tabla1[[#This Row],[Fecha de rev]])</f>
        <v>0</v>
      </c>
      <c r="P367" s="1">
        <f>MONTH(Tabla1[[#This Row],[Fecha de rev]])</f>
        <v>1</v>
      </c>
      <c r="Q367" s="1">
        <f>YEAR(Tabla1[[#This Row],[Fecha de rev]])</f>
        <v>1900</v>
      </c>
      <c r="Z367" s="1" t="str">
        <f>IF(Tabla1[[#This Row],[Bajada]] &lt; 14, "no", "si")</f>
        <v>no</v>
      </c>
      <c r="AC367" s="1"/>
    </row>
    <row r="368" spans="1:31"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0"/>
        <v>Ver en Google Maps</v>
      </c>
      <c r="M368" s="15">
        <v>1</v>
      </c>
      <c r="N368" s="7">
        <v>45955</v>
      </c>
      <c r="O368" s="1">
        <f>DAY(Tabla1[[#This Row],[Fecha de rev]])</f>
        <v>25</v>
      </c>
      <c r="P368" s="1">
        <f>MONTH(Tabla1[[#This Row],[Fecha de rev]])</f>
        <v>10</v>
      </c>
      <c r="Q368" s="1">
        <f>YEAR(Tabla1[[#This Row],[Fecha de rev]])</f>
        <v>2025</v>
      </c>
      <c r="R368" s="1">
        <v>2</v>
      </c>
      <c r="S368" s="1" t="s">
        <v>934</v>
      </c>
      <c r="T368" s="1" t="s">
        <v>934</v>
      </c>
      <c r="U368" s="1" t="s">
        <v>934</v>
      </c>
      <c r="V368" s="1" t="s">
        <v>934</v>
      </c>
      <c r="W368" s="1" t="s">
        <v>934</v>
      </c>
      <c r="X368" s="1" t="s">
        <v>934</v>
      </c>
      <c r="Y368" s="1" t="s">
        <v>934</v>
      </c>
      <c r="Z368" s="1" t="str">
        <f>IF(Tabla1[[#This Row],[Bajada]] &lt; 14, "no", "si")</f>
        <v>no</v>
      </c>
      <c r="AA368" s="1">
        <v>0</v>
      </c>
      <c r="AB368" s="1">
        <v>0</v>
      </c>
      <c r="AC368" s="2" t="s">
        <v>3094</v>
      </c>
      <c r="AD368" s="2" t="s">
        <v>957</v>
      </c>
      <c r="AE368" s="1">
        <f t="shared" si="11"/>
        <v>0</v>
      </c>
    </row>
    <row r="369" spans="1:31"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0"/>
        <v>Ver en Google Maps</v>
      </c>
      <c r="M369" s="15">
        <v>1</v>
      </c>
      <c r="N369" s="7">
        <v>45958</v>
      </c>
      <c r="O369" s="1">
        <f>DAY(Tabla1[[#This Row],[Fecha de rev]])</f>
        <v>28</v>
      </c>
      <c r="P369" s="1">
        <f>MONTH(Tabla1[[#This Row],[Fecha de rev]])</f>
        <v>10</v>
      </c>
      <c r="Q369" s="1">
        <f>YEAR(Tabla1[[#This Row],[Fecha de rev]])</f>
        <v>2025</v>
      </c>
      <c r="R369" s="1">
        <v>2</v>
      </c>
      <c r="S369" s="1" t="s">
        <v>138</v>
      </c>
      <c r="T369" s="1" t="s">
        <v>138</v>
      </c>
      <c r="U369" s="1" t="s">
        <v>138</v>
      </c>
      <c r="V369" s="1" t="s">
        <v>138</v>
      </c>
      <c r="W369" s="1" t="s">
        <v>138</v>
      </c>
      <c r="X369" s="1" t="s">
        <v>138</v>
      </c>
      <c r="Y369" s="1" t="s">
        <v>138</v>
      </c>
      <c r="Z369" s="1" t="str">
        <f>IF(Tabla1[[#This Row],[Bajada]] &lt; 14, "no", "si")</f>
        <v>si</v>
      </c>
      <c r="AA369" s="1">
        <v>88</v>
      </c>
      <c r="AB369" s="1">
        <v>35</v>
      </c>
      <c r="AC369" s="2" t="s">
        <v>968</v>
      </c>
      <c r="AD369" s="2" t="s">
        <v>957</v>
      </c>
      <c r="AE369" s="1">
        <f t="shared" si="11"/>
        <v>8</v>
      </c>
    </row>
    <row r="370" spans="1:31"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0"/>
        <v>Ver en Google Maps</v>
      </c>
      <c r="M370" s="15">
        <v>1</v>
      </c>
      <c r="O370" s="1">
        <f>DAY(Tabla1[[#This Row],[Fecha de rev]])</f>
        <v>0</v>
      </c>
      <c r="P370" s="1">
        <f>MONTH(Tabla1[[#This Row],[Fecha de rev]])</f>
        <v>1</v>
      </c>
      <c r="Q370" s="1">
        <f>YEAR(Tabla1[[#This Row],[Fecha de rev]])</f>
        <v>1900</v>
      </c>
      <c r="Z370" s="1" t="str">
        <f>IF(Tabla1[[#This Row],[Bajada]] &lt; 14, "no", "si")</f>
        <v>no</v>
      </c>
      <c r="AC370" s="1"/>
    </row>
    <row r="371" spans="1:31"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0"/>
        <v>Ver en Google Maps</v>
      </c>
      <c r="M371" s="15">
        <v>1</v>
      </c>
      <c r="N371" s="7">
        <v>45958</v>
      </c>
      <c r="O371" s="1">
        <f>DAY(Tabla1[[#This Row],[Fecha de rev]])</f>
        <v>28</v>
      </c>
      <c r="P371" s="1">
        <f>MONTH(Tabla1[[#This Row],[Fecha de rev]])</f>
        <v>10</v>
      </c>
      <c r="Q371" s="1">
        <f>YEAR(Tabla1[[#This Row],[Fecha de rev]])</f>
        <v>2025</v>
      </c>
      <c r="R371" s="1">
        <v>2</v>
      </c>
      <c r="S371" s="1" t="s">
        <v>138</v>
      </c>
      <c r="T371" s="1" t="s">
        <v>934</v>
      </c>
      <c r="U371" s="1" t="s">
        <v>138</v>
      </c>
      <c r="V371" s="1" t="s">
        <v>934</v>
      </c>
      <c r="W371" s="1" t="s">
        <v>138</v>
      </c>
      <c r="X371" s="1" t="s">
        <v>934</v>
      </c>
      <c r="Y371" s="1" t="s">
        <v>934</v>
      </c>
      <c r="Z371" s="1" t="str">
        <f>IF(Tabla1[[#This Row],[Bajada]] &lt; 14, "no", "si")</f>
        <v>no</v>
      </c>
      <c r="AA371" s="1">
        <v>0</v>
      </c>
      <c r="AB371" s="1">
        <v>0</v>
      </c>
      <c r="AC371" s="2" t="s">
        <v>3114</v>
      </c>
      <c r="AD371" s="2" t="s">
        <v>957</v>
      </c>
      <c r="AE371" s="1">
        <f t="shared" si="11"/>
        <v>3</v>
      </c>
    </row>
    <row r="372" spans="1:31"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0"/>
        <v>Ver en Google Maps</v>
      </c>
      <c r="M372" s="15">
        <v>1</v>
      </c>
      <c r="N372" s="7"/>
      <c r="O372" s="1">
        <f>DAY(Tabla1[[#This Row],[Fecha de rev]])</f>
        <v>0</v>
      </c>
      <c r="P372" s="1">
        <f>MONTH(Tabla1[[#This Row],[Fecha de rev]])</f>
        <v>1</v>
      </c>
      <c r="Q372" s="1">
        <f>YEAR(Tabla1[[#This Row],[Fecha de rev]])</f>
        <v>1900</v>
      </c>
      <c r="R372" s="1">
        <v>2</v>
      </c>
      <c r="S372" s="1" t="s">
        <v>138</v>
      </c>
      <c r="T372" s="1" t="s">
        <v>138</v>
      </c>
      <c r="U372" s="1" t="s">
        <v>138</v>
      </c>
      <c r="V372" s="1" t="s">
        <v>138</v>
      </c>
      <c r="W372" s="1" t="s">
        <v>138</v>
      </c>
      <c r="X372" s="1" t="s">
        <v>138</v>
      </c>
      <c r="Y372" s="1" t="s">
        <v>138</v>
      </c>
      <c r="Z372" s="1" t="str">
        <f>IF(Tabla1[[#This Row],[Bajada]] &lt; 14, "no", "si")</f>
        <v>no</v>
      </c>
      <c r="AC372" s="2" t="s">
        <v>968</v>
      </c>
      <c r="AD372" s="2" t="s">
        <v>957</v>
      </c>
      <c r="AE372" s="1">
        <f t="shared" si="11"/>
        <v>7</v>
      </c>
    </row>
    <row r="373" spans="1:31"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0"/>
        <v>Ver en Google Maps</v>
      </c>
      <c r="M373" s="15">
        <v>1</v>
      </c>
      <c r="O373" s="1">
        <f>DAY(Tabla1[[#This Row],[Fecha de rev]])</f>
        <v>0</v>
      </c>
      <c r="P373" s="1">
        <f>MONTH(Tabla1[[#This Row],[Fecha de rev]])</f>
        <v>1</v>
      </c>
      <c r="Q373" s="1">
        <f>YEAR(Tabla1[[#This Row],[Fecha de rev]])</f>
        <v>1900</v>
      </c>
      <c r="Z373" s="1" t="str">
        <f>IF(Tabla1[[#This Row],[Bajada]] &lt; 14, "no", "si")</f>
        <v>no</v>
      </c>
      <c r="AC373" s="1"/>
    </row>
    <row r="374" spans="1:31"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0"/>
        <v>Ver en Google Maps</v>
      </c>
      <c r="M374" s="15">
        <v>1</v>
      </c>
      <c r="N374" s="7">
        <v>45958</v>
      </c>
      <c r="O374" s="1">
        <f>DAY(Tabla1[[#This Row],[Fecha de rev]])</f>
        <v>28</v>
      </c>
      <c r="P374" s="1">
        <f>MONTH(Tabla1[[#This Row],[Fecha de rev]])</f>
        <v>10</v>
      </c>
      <c r="Q374" s="1">
        <f>YEAR(Tabla1[[#This Row],[Fecha de rev]])</f>
        <v>2025</v>
      </c>
      <c r="R374" s="1">
        <v>2</v>
      </c>
      <c r="S374" s="1" t="s">
        <v>138</v>
      </c>
      <c r="T374" s="1" t="s">
        <v>138</v>
      </c>
      <c r="U374" s="1" t="s">
        <v>138</v>
      </c>
      <c r="V374" s="1" t="s">
        <v>138</v>
      </c>
      <c r="W374" s="1" t="s">
        <v>138</v>
      </c>
      <c r="X374" s="1" t="s">
        <v>138</v>
      </c>
      <c r="Y374" s="1" t="s">
        <v>138</v>
      </c>
      <c r="Z374" s="1" t="str">
        <f>IF(Tabla1[[#This Row],[Bajada]] &lt; 14, "no", "si")</f>
        <v>si</v>
      </c>
      <c r="AA374" s="1">
        <v>100</v>
      </c>
      <c r="AB374" s="1">
        <v>7.97</v>
      </c>
      <c r="AC374" s="2" t="s">
        <v>968</v>
      </c>
      <c r="AD374" s="2" t="s">
        <v>957</v>
      </c>
      <c r="AE374" s="1">
        <f t="shared" si="11"/>
        <v>8</v>
      </c>
    </row>
    <row r="375" spans="1:31"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0"/>
        <v>Ver en Google Maps</v>
      </c>
      <c r="M375" s="15">
        <v>1</v>
      </c>
      <c r="O375" s="1">
        <f>DAY(Tabla1[[#This Row],[Fecha de rev]])</f>
        <v>0</v>
      </c>
      <c r="P375" s="1">
        <f>MONTH(Tabla1[[#This Row],[Fecha de rev]])</f>
        <v>1</v>
      </c>
      <c r="Q375" s="1">
        <f>YEAR(Tabla1[[#This Row],[Fecha de rev]])</f>
        <v>1900</v>
      </c>
      <c r="Z375" s="1" t="str">
        <f>IF(Tabla1[[#This Row],[Bajada]] &lt; 14, "no", "si")</f>
        <v>no</v>
      </c>
      <c r="AC375" s="1"/>
    </row>
    <row r="376" spans="1:31"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0"/>
        <v>Ver en Google Maps</v>
      </c>
      <c r="M376" s="15">
        <v>2</v>
      </c>
      <c r="O376" s="1">
        <f>DAY(Tabla1[[#This Row],[Fecha de rev]])</f>
        <v>0</v>
      </c>
      <c r="P376" s="1">
        <f>MONTH(Tabla1[[#This Row],[Fecha de rev]])</f>
        <v>1</v>
      </c>
      <c r="Q376" s="1">
        <f>YEAR(Tabla1[[#This Row],[Fecha de rev]])</f>
        <v>1900</v>
      </c>
      <c r="Z376" s="1" t="str">
        <f>IF(Tabla1[[#This Row],[Bajada]] &lt; 14, "no", "si")</f>
        <v>no</v>
      </c>
      <c r="AC376" s="1"/>
    </row>
    <row r="377" spans="1:31"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0"/>
        <v>Ver en Google Maps</v>
      </c>
      <c r="M377" s="15">
        <v>1</v>
      </c>
      <c r="N377" s="7">
        <v>45952</v>
      </c>
      <c r="O377" s="1">
        <f>DAY(Tabla1[[#This Row],[Fecha de rev]])</f>
        <v>22</v>
      </c>
      <c r="P377" s="1">
        <f>MONTH(Tabla1[[#This Row],[Fecha de rev]])</f>
        <v>10</v>
      </c>
      <c r="Q377" s="1">
        <f>YEAR(Tabla1[[#This Row],[Fecha de rev]])</f>
        <v>2025</v>
      </c>
      <c r="R377" s="1">
        <v>2</v>
      </c>
      <c r="S377" s="1" t="s">
        <v>138</v>
      </c>
      <c r="T377" s="1" t="s">
        <v>138</v>
      </c>
      <c r="U377" s="1" t="s">
        <v>138</v>
      </c>
      <c r="V377" s="1" t="s">
        <v>138</v>
      </c>
      <c r="W377" s="1" t="s">
        <v>138</v>
      </c>
      <c r="X377" s="1" t="s">
        <v>138</v>
      </c>
      <c r="Y377" s="1" t="s">
        <v>138</v>
      </c>
      <c r="Z377" s="1" t="str">
        <f>IF(Tabla1[[#This Row],[Bajada]] &lt; 14, "no", "si")</f>
        <v>si</v>
      </c>
      <c r="AA377" s="1">
        <v>59.3</v>
      </c>
      <c r="AB377" s="1">
        <v>6.96</v>
      </c>
      <c r="AC377" s="2" t="s">
        <v>968</v>
      </c>
      <c r="AD377" s="2" t="s">
        <v>957</v>
      </c>
      <c r="AE377" s="1">
        <f t="shared" si="11"/>
        <v>8</v>
      </c>
    </row>
    <row r="378" spans="1:31"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0"/>
        <v>Ver en Google Maps</v>
      </c>
      <c r="M378" s="15">
        <v>1</v>
      </c>
      <c r="N378" s="7"/>
      <c r="O378" s="1">
        <f>DAY(Tabla1[[#This Row],[Fecha de rev]])</f>
        <v>0</v>
      </c>
      <c r="P378" s="1">
        <f>MONTH(Tabla1[[#This Row],[Fecha de rev]])</f>
        <v>1</v>
      </c>
      <c r="Q378" s="1">
        <f>YEAR(Tabla1[[#This Row],[Fecha de rev]])</f>
        <v>1900</v>
      </c>
      <c r="R378" s="1">
        <v>2</v>
      </c>
      <c r="S378" s="1" t="s">
        <v>138</v>
      </c>
      <c r="T378" s="1" t="s">
        <v>138</v>
      </c>
      <c r="U378" s="1" t="s">
        <v>138</v>
      </c>
      <c r="V378" s="1" t="s">
        <v>138</v>
      </c>
      <c r="W378" s="1" t="s">
        <v>138</v>
      </c>
      <c r="X378" s="1" t="s">
        <v>138</v>
      </c>
      <c r="Y378" s="1" t="s">
        <v>138</v>
      </c>
      <c r="Z378" s="1" t="str">
        <f>IF(Tabla1[[#This Row],[Bajada]] &lt; 14, "no", "si")</f>
        <v>no</v>
      </c>
      <c r="AC378" s="2" t="s">
        <v>1413</v>
      </c>
      <c r="AD378" s="2" t="s">
        <v>957</v>
      </c>
      <c r="AE378" s="1">
        <f t="shared" si="11"/>
        <v>7</v>
      </c>
    </row>
    <row r="379" spans="1:31"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0"/>
        <v>Ver en Google Maps</v>
      </c>
      <c r="M379" s="15">
        <v>1</v>
      </c>
      <c r="N379" s="7"/>
      <c r="O379" s="1">
        <f>DAY(Tabla1[[#This Row],[Fecha de rev]])</f>
        <v>0</v>
      </c>
      <c r="P379" s="1">
        <f>MONTH(Tabla1[[#This Row],[Fecha de rev]])</f>
        <v>1</v>
      </c>
      <c r="Q379" s="1">
        <f>YEAR(Tabla1[[#This Row],[Fecha de rev]])</f>
        <v>1900</v>
      </c>
      <c r="R379" s="1">
        <v>2</v>
      </c>
      <c r="S379" s="1" t="s">
        <v>138</v>
      </c>
      <c r="T379" s="1" t="s">
        <v>138</v>
      </c>
      <c r="U379" s="1" t="s">
        <v>138</v>
      </c>
      <c r="V379" s="1" t="s">
        <v>138</v>
      </c>
      <c r="W379" s="1" t="s">
        <v>138</v>
      </c>
      <c r="X379" s="1" t="s">
        <v>138</v>
      </c>
      <c r="Y379" s="1" t="s">
        <v>138</v>
      </c>
      <c r="Z379" s="1" t="str">
        <f>IF(Tabla1[[#This Row],[Bajada]] &lt; 14, "no", "si")</f>
        <v>no</v>
      </c>
      <c r="AC379" s="2" t="s">
        <v>968</v>
      </c>
      <c r="AD379" s="2" t="s">
        <v>957</v>
      </c>
      <c r="AE379" s="1">
        <f t="shared" si="11"/>
        <v>7</v>
      </c>
    </row>
    <row r="380" spans="1:31"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0"/>
        <v>Ver en Google Maps</v>
      </c>
      <c r="M380" s="15">
        <v>1</v>
      </c>
      <c r="O380" s="1">
        <f>DAY(Tabla1[[#This Row],[Fecha de rev]])</f>
        <v>0</v>
      </c>
      <c r="P380" s="1">
        <f>MONTH(Tabla1[[#This Row],[Fecha de rev]])</f>
        <v>1</v>
      </c>
      <c r="Q380" s="1">
        <f>YEAR(Tabla1[[#This Row],[Fecha de rev]])</f>
        <v>1900</v>
      </c>
      <c r="Z380" s="1" t="str">
        <f>IF(Tabla1[[#This Row],[Bajada]] &lt; 14, "no", "si")</f>
        <v>no</v>
      </c>
      <c r="AC380" s="1"/>
    </row>
    <row r="381" spans="1:31"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0"/>
        <v>Ver en Google Maps</v>
      </c>
      <c r="M381" s="15">
        <v>1</v>
      </c>
      <c r="N381" s="7">
        <v>45957</v>
      </c>
      <c r="O381" s="1">
        <f>DAY(Tabla1[[#This Row],[Fecha de rev]])</f>
        <v>27</v>
      </c>
      <c r="P381" s="1">
        <f>MONTH(Tabla1[[#This Row],[Fecha de rev]])</f>
        <v>10</v>
      </c>
      <c r="Q381" s="1">
        <f>YEAR(Tabla1[[#This Row],[Fecha de rev]])</f>
        <v>2025</v>
      </c>
      <c r="R381" s="1">
        <v>2</v>
      </c>
      <c r="S381" s="1" t="s">
        <v>138</v>
      </c>
      <c r="T381" s="1" t="s">
        <v>138</v>
      </c>
      <c r="U381" s="1" t="s">
        <v>138</v>
      </c>
      <c r="V381" s="1" t="s">
        <v>138</v>
      </c>
      <c r="W381" s="1" t="s">
        <v>138</v>
      </c>
      <c r="X381" s="1" t="s">
        <v>138</v>
      </c>
      <c r="Y381" s="1" t="s">
        <v>138</v>
      </c>
      <c r="Z381" s="1" t="str">
        <f>IF(Tabla1[[#This Row],[Bajada]] &lt; 14, "no", "si")</f>
        <v>si</v>
      </c>
      <c r="AA381" s="1">
        <v>106</v>
      </c>
      <c r="AB381" s="1">
        <v>94.4</v>
      </c>
      <c r="AC381" s="2" t="s">
        <v>968</v>
      </c>
      <c r="AD381" s="2" t="s">
        <v>957</v>
      </c>
      <c r="AE381" s="1">
        <f t="shared" si="11"/>
        <v>8</v>
      </c>
    </row>
    <row r="382" spans="1:31"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0"/>
        <v>Ver en Google Maps</v>
      </c>
      <c r="M382" s="15">
        <v>1</v>
      </c>
      <c r="O382" s="1">
        <f>DAY(Tabla1[[#This Row],[Fecha de rev]])</f>
        <v>0</v>
      </c>
      <c r="P382" s="1">
        <f>MONTH(Tabla1[[#This Row],[Fecha de rev]])</f>
        <v>1</v>
      </c>
      <c r="Q382" s="1">
        <f>YEAR(Tabla1[[#This Row],[Fecha de rev]])</f>
        <v>1900</v>
      </c>
      <c r="Z382" s="1" t="str">
        <f>IF(Tabla1[[#This Row],[Bajada]] &lt; 14, "no", "si")</f>
        <v>no</v>
      </c>
      <c r="AC382" s="1"/>
    </row>
    <row r="383" spans="1:31"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0"/>
        <v>Ver en Google Maps</v>
      </c>
      <c r="M383" s="15">
        <v>3</v>
      </c>
      <c r="O383" s="1">
        <f>DAY(Tabla1[[#This Row],[Fecha de rev]])</f>
        <v>0</v>
      </c>
      <c r="P383" s="1">
        <f>MONTH(Tabla1[[#This Row],[Fecha de rev]])</f>
        <v>1</v>
      </c>
      <c r="Q383" s="1">
        <f>YEAR(Tabla1[[#This Row],[Fecha de rev]])</f>
        <v>1900</v>
      </c>
      <c r="Z383" s="1" t="str">
        <f>IF(Tabla1[[#This Row],[Bajada]] &lt; 14, "no", "si")</f>
        <v>no</v>
      </c>
      <c r="AC383" s="1"/>
    </row>
    <row r="384" spans="1:31"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0"/>
        <v>Ver en Google Maps</v>
      </c>
      <c r="M384" s="15">
        <v>1</v>
      </c>
      <c r="O384" s="1">
        <f>DAY(Tabla1[[#This Row],[Fecha de rev]])</f>
        <v>0</v>
      </c>
      <c r="P384" s="1">
        <f>MONTH(Tabla1[[#This Row],[Fecha de rev]])</f>
        <v>1</v>
      </c>
      <c r="Q384" s="1">
        <f>YEAR(Tabla1[[#This Row],[Fecha de rev]])</f>
        <v>1900</v>
      </c>
      <c r="Z384" s="1" t="str">
        <f>IF(Tabla1[[#This Row],[Bajada]] &lt; 14, "no", "si")</f>
        <v>no</v>
      </c>
      <c r="AC384" s="1"/>
    </row>
    <row r="385" spans="1:31"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0"/>
        <v>Ver en Google Maps</v>
      </c>
      <c r="M385" s="15">
        <v>1</v>
      </c>
      <c r="N385" s="7"/>
      <c r="O385" s="1">
        <f>DAY(Tabla1[[#This Row],[Fecha de rev]])</f>
        <v>0</v>
      </c>
      <c r="P385" s="1">
        <f>MONTH(Tabla1[[#This Row],[Fecha de rev]])</f>
        <v>1</v>
      </c>
      <c r="Q385" s="1">
        <f>YEAR(Tabla1[[#This Row],[Fecha de rev]])</f>
        <v>1900</v>
      </c>
      <c r="R385" s="1">
        <v>2</v>
      </c>
      <c r="S385" s="1" t="s">
        <v>138</v>
      </c>
      <c r="T385" s="1" t="s">
        <v>138</v>
      </c>
      <c r="U385" s="1" t="s">
        <v>138</v>
      </c>
      <c r="V385" s="1" t="s">
        <v>138</v>
      </c>
      <c r="W385" s="1" t="s">
        <v>138</v>
      </c>
      <c r="X385" s="1" t="s">
        <v>138</v>
      </c>
      <c r="Y385" s="1" t="s">
        <v>138</v>
      </c>
      <c r="Z385" s="1" t="str">
        <f>IF(Tabla1[[#This Row],[Bajada]] &lt; 14, "no", "si")</f>
        <v>no</v>
      </c>
      <c r="AC385" s="2" t="s">
        <v>968</v>
      </c>
      <c r="AD385" s="2" t="s">
        <v>957</v>
      </c>
      <c r="AE385" s="1">
        <f t="shared" si="11"/>
        <v>7</v>
      </c>
    </row>
    <row r="386" spans="1:31"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0"/>
        <v>Ver en Google Maps</v>
      </c>
      <c r="M386" s="15">
        <v>1</v>
      </c>
      <c r="O386" s="1">
        <f>DAY(Tabla1[[#This Row],[Fecha de rev]])</f>
        <v>0</v>
      </c>
      <c r="P386" s="1">
        <f>MONTH(Tabla1[[#This Row],[Fecha de rev]])</f>
        <v>1</v>
      </c>
      <c r="Q386" s="1">
        <f>YEAR(Tabla1[[#This Row],[Fecha de rev]])</f>
        <v>1900</v>
      </c>
      <c r="Z386" s="1" t="str">
        <f>IF(Tabla1[[#This Row],[Bajada]] &lt; 14, "no", "si")</f>
        <v>no</v>
      </c>
      <c r="AC386" s="1"/>
    </row>
    <row r="387" spans="1:31"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2">HYPERLINK("https://www.google.com/maps?q=" &amp; I387 &amp; "," &amp; J387, "Ver en Google Maps")</f>
        <v>Ver en Google Maps</v>
      </c>
      <c r="M387" s="15">
        <v>1</v>
      </c>
      <c r="O387" s="1">
        <f>DAY(Tabla1[[#This Row],[Fecha de rev]])</f>
        <v>0</v>
      </c>
      <c r="P387" s="1">
        <f>MONTH(Tabla1[[#This Row],[Fecha de rev]])</f>
        <v>1</v>
      </c>
      <c r="Q387" s="1">
        <f>YEAR(Tabla1[[#This Row],[Fecha de rev]])</f>
        <v>1900</v>
      </c>
      <c r="Z387" s="1" t="str">
        <f>IF(Tabla1[[#This Row],[Bajada]] &lt; 14, "no", "si")</f>
        <v>no</v>
      </c>
      <c r="AC387" s="1"/>
    </row>
    <row r="388" spans="1:31"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2"/>
        <v>Ver en Google Maps</v>
      </c>
      <c r="M388" s="15">
        <v>2</v>
      </c>
      <c r="N388" s="7">
        <v>45954</v>
      </c>
      <c r="O388" s="1">
        <f>DAY(Tabla1[[#This Row],[Fecha de rev]])</f>
        <v>24</v>
      </c>
      <c r="P388" s="1">
        <f>MONTH(Tabla1[[#This Row],[Fecha de rev]])</f>
        <v>10</v>
      </c>
      <c r="Q388" s="1">
        <f>YEAR(Tabla1[[#This Row],[Fecha de rev]])</f>
        <v>2025</v>
      </c>
      <c r="R388" s="1">
        <v>2</v>
      </c>
      <c r="S388" s="1" t="s">
        <v>138</v>
      </c>
      <c r="T388" s="1" t="s">
        <v>934</v>
      </c>
      <c r="U388" s="1" t="s">
        <v>934</v>
      </c>
      <c r="V388" s="1" t="s">
        <v>934</v>
      </c>
      <c r="W388" s="1" t="s">
        <v>934</v>
      </c>
      <c r="X388" s="1" t="s">
        <v>934</v>
      </c>
      <c r="Y388" s="1" t="s">
        <v>934</v>
      </c>
      <c r="Z388" s="1" t="str">
        <f>IF(Tabla1[[#This Row],[Bajada]] &lt; 14, "no", "si")</f>
        <v>no</v>
      </c>
      <c r="AA388" s="1">
        <v>0</v>
      </c>
      <c r="AB388" s="1">
        <v>0</v>
      </c>
      <c r="AC388" s="2" t="s">
        <v>3079</v>
      </c>
      <c r="AD388" s="2" t="s">
        <v>957</v>
      </c>
      <c r="AE388" s="1">
        <f t="shared" ref="AE388:AE452" si="13">COUNTIF(S388:Z388, "si")</f>
        <v>1</v>
      </c>
    </row>
    <row r="389" spans="1:31"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2"/>
        <v>Ver en Google Maps</v>
      </c>
      <c r="M389" s="15">
        <v>1</v>
      </c>
      <c r="N389" s="7"/>
      <c r="O389" s="1">
        <f>DAY(Tabla1[[#This Row],[Fecha de rev]])</f>
        <v>0</v>
      </c>
      <c r="P389" s="1">
        <f>MONTH(Tabla1[[#This Row],[Fecha de rev]])</f>
        <v>1</v>
      </c>
      <c r="Q389" s="1">
        <f>YEAR(Tabla1[[#This Row],[Fecha de rev]])</f>
        <v>1900</v>
      </c>
      <c r="R389" s="1">
        <v>2</v>
      </c>
      <c r="S389" s="1" t="s">
        <v>138</v>
      </c>
      <c r="T389" s="1" t="s">
        <v>138</v>
      </c>
      <c r="U389" s="1" t="s">
        <v>138</v>
      </c>
      <c r="V389" s="1" t="s">
        <v>138</v>
      </c>
      <c r="W389" s="1" t="s">
        <v>138</v>
      </c>
      <c r="X389" s="1" t="s">
        <v>138</v>
      </c>
      <c r="Y389" s="1" t="s">
        <v>138</v>
      </c>
      <c r="Z389" s="1" t="str">
        <f>IF(Tabla1[[#This Row],[Bajada]] &lt; 14, "no", "si")</f>
        <v>no</v>
      </c>
      <c r="AC389" s="2" t="s">
        <v>968</v>
      </c>
      <c r="AD389" s="2" t="s">
        <v>957</v>
      </c>
      <c r="AE389" s="1">
        <f t="shared" si="13"/>
        <v>7</v>
      </c>
    </row>
    <row r="390" spans="1:31"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2"/>
        <v>Ver en Google Maps</v>
      </c>
      <c r="M390" s="15">
        <v>1</v>
      </c>
      <c r="N390" s="7"/>
      <c r="O390" s="1">
        <f>DAY(Tabla1[[#This Row],[Fecha de rev]])</f>
        <v>0</v>
      </c>
      <c r="P390" s="1">
        <f>MONTH(Tabla1[[#This Row],[Fecha de rev]])</f>
        <v>1</v>
      </c>
      <c r="Q390" s="1">
        <f>YEAR(Tabla1[[#This Row],[Fecha de rev]])</f>
        <v>1900</v>
      </c>
      <c r="R390" s="1">
        <v>2</v>
      </c>
      <c r="S390" s="1" t="s">
        <v>138</v>
      </c>
      <c r="T390" s="1" t="s">
        <v>138</v>
      </c>
      <c r="U390" s="1" t="s">
        <v>138</v>
      </c>
      <c r="V390" s="1" t="s">
        <v>138</v>
      </c>
      <c r="W390" s="1" t="s">
        <v>138</v>
      </c>
      <c r="X390" s="1" t="s">
        <v>138</v>
      </c>
      <c r="Y390" s="1" t="s">
        <v>138</v>
      </c>
      <c r="Z390" s="1" t="str">
        <f>IF(Tabla1[[#This Row],[Bajada]] &lt; 14, "no", "si")</f>
        <v>no</v>
      </c>
      <c r="AC390" s="2" t="s">
        <v>968</v>
      </c>
      <c r="AD390" s="2" t="s">
        <v>957</v>
      </c>
      <c r="AE390" s="1">
        <f t="shared" si="13"/>
        <v>7</v>
      </c>
    </row>
    <row r="391" spans="1:31"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2"/>
        <v>Ver en Google Maps</v>
      </c>
      <c r="M391" s="15">
        <v>1</v>
      </c>
      <c r="O391" s="1">
        <f>DAY(Tabla1[[#This Row],[Fecha de rev]])</f>
        <v>0</v>
      </c>
      <c r="P391" s="1">
        <f>MONTH(Tabla1[[#This Row],[Fecha de rev]])</f>
        <v>1</v>
      </c>
      <c r="Q391" s="1">
        <f>YEAR(Tabla1[[#This Row],[Fecha de rev]])</f>
        <v>1900</v>
      </c>
      <c r="Z391" s="1" t="str">
        <f>IF(Tabla1[[#This Row],[Bajada]] &lt; 14, "no", "si")</f>
        <v>no</v>
      </c>
      <c r="AC391" s="1"/>
    </row>
    <row r="392" spans="1:31"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2"/>
        <v>Ver en Google Maps</v>
      </c>
      <c r="M392" s="15">
        <v>2</v>
      </c>
      <c r="O392" s="1">
        <f>DAY(Tabla1[[#This Row],[Fecha de rev]])</f>
        <v>0</v>
      </c>
      <c r="P392" s="1">
        <f>MONTH(Tabla1[[#This Row],[Fecha de rev]])</f>
        <v>1</v>
      </c>
      <c r="Q392" s="1">
        <f>YEAR(Tabla1[[#This Row],[Fecha de rev]])</f>
        <v>1900</v>
      </c>
      <c r="Z392" s="1" t="str">
        <f>IF(Tabla1[[#This Row],[Bajada]] &lt; 14, "no", "si")</f>
        <v>no</v>
      </c>
      <c r="AC392" s="1"/>
    </row>
    <row r="393" spans="1:31"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2"/>
        <v>Ver en Google Maps</v>
      </c>
      <c r="M393" s="15">
        <v>3</v>
      </c>
      <c r="O393" s="1">
        <f>DAY(Tabla1[[#This Row],[Fecha de rev]])</f>
        <v>0</v>
      </c>
      <c r="P393" s="1">
        <f>MONTH(Tabla1[[#This Row],[Fecha de rev]])</f>
        <v>1</v>
      </c>
      <c r="Q393" s="1">
        <f>YEAR(Tabla1[[#This Row],[Fecha de rev]])</f>
        <v>1900</v>
      </c>
      <c r="Z393" s="1" t="str">
        <f>IF(Tabla1[[#This Row],[Bajada]] &lt; 14, "no", "si")</f>
        <v>no</v>
      </c>
      <c r="AC393" s="1"/>
    </row>
    <row r="394" spans="1:31"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2"/>
        <v>Ver en Google Maps</v>
      </c>
      <c r="M394" s="15">
        <v>1</v>
      </c>
      <c r="O394" s="1">
        <f>DAY(Tabla1[[#This Row],[Fecha de rev]])</f>
        <v>0</v>
      </c>
      <c r="P394" s="1">
        <f>MONTH(Tabla1[[#This Row],[Fecha de rev]])</f>
        <v>1</v>
      </c>
      <c r="Q394" s="1">
        <f>YEAR(Tabla1[[#This Row],[Fecha de rev]])</f>
        <v>1900</v>
      </c>
      <c r="Z394" s="1" t="str">
        <f>IF(Tabla1[[#This Row],[Bajada]] &lt; 14, "no", "si")</f>
        <v>no</v>
      </c>
      <c r="AC394" s="1"/>
    </row>
    <row r="395" spans="1:31"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2"/>
        <v>Ver en Google Maps</v>
      </c>
      <c r="M395" s="15">
        <v>1</v>
      </c>
      <c r="O395" s="1">
        <f>DAY(Tabla1[[#This Row],[Fecha de rev]])</f>
        <v>0</v>
      </c>
      <c r="P395" s="1">
        <f>MONTH(Tabla1[[#This Row],[Fecha de rev]])</f>
        <v>1</v>
      </c>
      <c r="Q395" s="1">
        <f>YEAR(Tabla1[[#This Row],[Fecha de rev]])</f>
        <v>1900</v>
      </c>
      <c r="Z395" s="1" t="str">
        <f>IF(Tabla1[[#This Row],[Bajada]] &lt; 14, "no", "si")</f>
        <v>no</v>
      </c>
      <c r="AC395" s="1"/>
    </row>
    <row r="396" spans="1:31"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2"/>
        <v>Ver en Google Maps</v>
      </c>
      <c r="M396" s="15">
        <v>1</v>
      </c>
      <c r="O396" s="1">
        <f>DAY(Tabla1[[#This Row],[Fecha de rev]])</f>
        <v>0</v>
      </c>
      <c r="P396" s="1">
        <f>MONTH(Tabla1[[#This Row],[Fecha de rev]])</f>
        <v>1</v>
      </c>
      <c r="Q396" s="1">
        <f>YEAR(Tabla1[[#This Row],[Fecha de rev]])</f>
        <v>1900</v>
      </c>
      <c r="Z396" s="1" t="str">
        <f>IF(Tabla1[[#This Row],[Bajada]] &lt; 14, "no", "si")</f>
        <v>no</v>
      </c>
      <c r="AC396" s="1"/>
    </row>
    <row r="397" spans="1:31"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2"/>
        <v>Ver en Google Maps</v>
      </c>
      <c r="M397" s="15">
        <v>1</v>
      </c>
      <c r="O397" s="1">
        <f>DAY(Tabla1[[#This Row],[Fecha de rev]])</f>
        <v>0</v>
      </c>
      <c r="P397" s="1">
        <f>MONTH(Tabla1[[#This Row],[Fecha de rev]])</f>
        <v>1</v>
      </c>
      <c r="Q397" s="1">
        <f>YEAR(Tabla1[[#This Row],[Fecha de rev]])</f>
        <v>1900</v>
      </c>
      <c r="Z397" s="1" t="str">
        <f>IF(Tabla1[[#This Row],[Bajada]] &lt; 14, "no", "si")</f>
        <v>no</v>
      </c>
      <c r="AC397" s="1"/>
    </row>
    <row r="398" spans="1:31"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2"/>
        <v>Ver en Google Maps</v>
      </c>
      <c r="M398" s="15">
        <v>1</v>
      </c>
      <c r="N398" s="7"/>
      <c r="O398" s="1">
        <f>DAY(Tabla1[[#This Row],[Fecha de rev]])</f>
        <v>0</v>
      </c>
      <c r="P398" s="1">
        <f>MONTH(Tabla1[[#This Row],[Fecha de rev]])</f>
        <v>1</v>
      </c>
      <c r="Q398" s="1">
        <f>YEAR(Tabla1[[#This Row],[Fecha de rev]])</f>
        <v>1900</v>
      </c>
      <c r="R398" s="1">
        <v>2</v>
      </c>
      <c r="S398" s="1" t="s">
        <v>138</v>
      </c>
      <c r="T398" s="1" t="s">
        <v>138</v>
      </c>
      <c r="U398" s="1" t="s">
        <v>138</v>
      </c>
      <c r="V398" s="1" t="s">
        <v>138</v>
      </c>
      <c r="W398" s="1" t="s">
        <v>138</v>
      </c>
      <c r="X398" s="1" t="s">
        <v>138</v>
      </c>
      <c r="Y398" s="1" t="s">
        <v>138</v>
      </c>
      <c r="Z398" s="1" t="str">
        <f>IF(Tabla1[[#This Row],[Bajada]] &lt; 14, "no", "si")</f>
        <v>no</v>
      </c>
      <c r="AC398" s="2" t="s">
        <v>968</v>
      </c>
      <c r="AD398" s="2" t="s">
        <v>957</v>
      </c>
      <c r="AE398" s="1">
        <f t="shared" si="13"/>
        <v>7</v>
      </c>
    </row>
    <row r="399" spans="1:31"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2"/>
        <v>Ver en Google Maps</v>
      </c>
      <c r="M399" s="15">
        <v>1</v>
      </c>
      <c r="N399" s="7">
        <v>45952</v>
      </c>
      <c r="O399" s="1">
        <f>DAY(Tabla1[[#This Row],[Fecha de rev]])</f>
        <v>22</v>
      </c>
      <c r="P399" s="1">
        <f>MONTH(Tabla1[[#This Row],[Fecha de rev]])</f>
        <v>10</v>
      </c>
      <c r="Q399" s="1">
        <f>YEAR(Tabla1[[#This Row],[Fecha de rev]])</f>
        <v>2025</v>
      </c>
      <c r="R399" s="1">
        <v>2</v>
      </c>
      <c r="S399" s="1" t="s">
        <v>138</v>
      </c>
      <c r="T399" s="1" t="s">
        <v>138</v>
      </c>
      <c r="U399" s="1" t="s">
        <v>138</v>
      </c>
      <c r="V399" s="1" t="s">
        <v>138</v>
      </c>
      <c r="W399" s="1" t="s">
        <v>138</v>
      </c>
      <c r="X399" s="1" t="s">
        <v>138</v>
      </c>
      <c r="Y399" s="1" t="s">
        <v>138</v>
      </c>
      <c r="Z399" s="1" t="str">
        <f>IF(Tabla1[[#This Row],[Bajada]] &lt; 14, "no", "si")</f>
        <v>si</v>
      </c>
      <c r="AA399" s="1">
        <v>84.3</v>
      </c>
      <c r="AB399" s="1">
        <v>32.1</v>
      </c>
      <c r="AC399" s="2" t="s">
        <v>968</v>
      </c>
      <c r="AD399" s="2" t="s">
        <v>957</v>
      </c>
      <c r="AE399" s="1">
        <f t="shared" si="13"/>
        <v>8</v>
      </c>
    </row>
    <row r="400" spans="1:31"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2"/>
        <v>Ver en Google Maps</v>
      </c>
      <c r="M400" s="15">
        <v>1</v>
      </c>
      <c r="O400" s="1">
        <f>DAY(Tabla1[[#This Row],[Fecha de rev]])</f>
        <v>0</v>
      </c>
      <c r="P400" s="1">
        <f>MONTH(Tabla1[[#This Row],[Fecha de rev]])</f>
        <v>1</v>
      </c>
      <c r="Q400" s="1">
        <f>YEAR(Tabla1[[#This Row],[Fecha de rev]])</f>
        <v>1900</v>
      </c>
      <c r="Z400" s="1" t="str">
        <f>IF(Tabla1[[#This Row],[Bajada]] &lt; 14, "no", "si")</f>
        <v>no</v>
      </c>
      <c r="AC400" s="1"/>
    </row>
    <row r="401" spans="1:31"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2"/>
        <v>Ver en Google Maps</v>
      </c>
      <c r="M401" s="15">
        <v>1</v>
      </c>
      <c r="O401" s="1">
        <f>DAY(Tabla1[[#This Row],[Fecha de rev]])</f>
        <v>0</v>
      </c>
      <c r="P401" s="1">
        <f>MONTH(Tabla1[[#This Row],[Fecha de rev]])</f>
        <v>1</v>
      </c>
      <c r="Q401" s="1">
        <f>YEAR(Tabla1[[#This Row],[Fecha de rev]])</f>
        <v>1900</v>
      </c>
      <c r="Z401" s="1" t="str">
        <f>IF(Tabla1[[#This Row],[Bajada]] &lt; 14, "no", "si")</f>
        <v>no</v>
      </c>
      <c r="AC401" s="1"/>
    </row>
    <row r="402" spans="1:31"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2"/>
        <v>Ver en Google Maps</v>
      </c>
      <c r="M402" s="15">
        <v>1</v>
      </c>
      <c r="O402" s="1">
        <f>DAY(Tabla1[[#This Row],[Fecha de rev]])</f>
        <v>0</v>
      </c>
      <c r="P402" s="1">
        <f>MONTH(Tabla1[[#This Row],[Fecha de rev]])</f>
        <v>1</v>
      </c>
      <c r="Q402" s="1">
        <f>YEAR(Tabla1[[#This Row],[Fecha de rev]])</f>
        <v>1900</v>
      </c>
      <c r="Z402" s="1" t="str">
        <f>IF(Tabla1[[#This Row],[Bajada]] &lt; 14, "no", "si")</f>
        <v>no</v>
      </c>
      <c r="AC402" s="1"/>
    </row>
    <row r="403" spans="1:31"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2"/>
        <v>Ver en Google Maps</v>
      </c>
      <c r="M403" s="15">
        <v>1</v>
      </c>
      <c r="N403" s="7">
        <v>45954</v>
      </c>
      <c r="O403" s="1">
        <f>DAY(Tabla1[[#This Row],[Fecha de rev]])</f>
        <v>24</v>
      </c>
      <c r="P403" s="1">
        <f>MONTH(Tabla1[[#This Row],[Fecha de rev]])</f>
        <v>10</v>
      </c>
      <c r="Q403" s="1">
        <f>YEAR(Tabla1[[#This Row],[Fecha de rev]])</f>
        <v>2025</v>
      </c>
      <c r="R403" s="1">
        <v>2</v>
      </c>
      <c r="S403" s="1" t="s">
        <v>138</v>
      </c>
      <c r="T403" s="1" t="s">
        <v>138</v>
      </c>
      <c r="U403" s="1" t="s">
        <v>138</v>
      </c>
      <c r="V403" s="1" t="s">
        <v>138</v>
      </c>
      <c r="W403" s="1" t="s">
        <v>138</v>
      </c>
      <c r="X403" s="1" t="s">
        <v>138</v>
      </c>
      <c r="Y403" s="1" t="s">
        <v>138</v>
      </c>
      <c r="Z403" s="1" t="str">
        <f>IF(Tabla1[[#This Row],[Bajada]] &lt; 14, "no", "si")</f>
        <v>si</v>
      </c>
      <c r="AA403" s="1">
        <v>65.900000000000006</v>
      </c>
      <c r="AB403" s="1">
        <v>37.5</v>
      </c>
      <c r="AC403" s="2" t="s">
        <v>968</v>
      </c>
      <c r="AD403" s="2" t="s">
        <v>957</v>
      </c>
      <c r="AE403" s="1">
        <f t="shared" si="13"/>
        <v>8</v>
      </c>
    </row>
    <row r="404" spans="1:31"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2"/>
        <v>Ver en Google Maps</v>
      </c>
      <c r="M404" s="15">
        <v>1</v>
      </c>
      <c r="N404" s="7">
        <v>45955</v>
      </c>
      <c r="O404" s="1">
        <f>DAY(Tabla1[[#This Row],[Fecha de rev]])</f>
        <v>25</v>
      </c>
      <c r="P404" s="1">
        <f>MONTH(Tabla1[[#This Row],[Fecha de rev]])</f>
        <v>10</v>
      </c>
      <c r="Q404" s="1">
        <f>YEAR(Tabla1[[#This Row],[Fecha de rev]])</f>
        <v>2025</v>
      </c>
      <c r="R404" s="1">
        <v>2</v>
      </c>
      <c r="S404" s="1" t="s">
        <v>138</v>
      </c>
      <c r="T404" s="1" t="s">
        <v>138</v>
      </c>
      <c r="U404" s="1" t="s">
        <v>138</v>
      </c>
      <c r="V404" s="1" t="s">
        <v>934</v>
      </c>
      <c r="W404" s="1" t="s">
        <v>138</v>
      </c>
      <c r="X404" s="1" t="s">
        <v>138</v>
      </c>
      <c r="Y404" s="1" t="s">
        <v>138</v>
      </c>
      <c r="Z404" s="1" t="str">
        <f>IF(Tabla1[[#This Row],[Bajada]] &lt; 14, "no", "si")</f>
        <v>no</v>
      </c>
      <c r="AA404" s="1">
        <v>9.48</v>
      </c>
      <c r="AB404" s="1">
        <v>4.2699999999999996</v>
      </c>
      <c r="AC404" s="2" t="s">
        <v>1413</v>
      </c>
      <c r="AD404" s="2" t="s">
        <v>957</v>
      </c>
      <c r="AE404" s="1">
        <f t="shared" si="13"/>
        <v>6</v>
      </c>
    </row>
    <row r="405" spans="1:31"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2"/>
        <v>Ver en Google Maps</v>
      </c>
      <c r="M405" s="15">
        <v>1</v>
      </c>
      <c r="O405" s="1">
        <f>DAY(Tabla1[[#This Row],[Fecha de rev]])</f>
        <v>0</v>
      </c>
      <c r="P405" s="1">
        <f>MONTH(Tabla1[[#This Row],[Fecha de rev]])</f>
        <v>1</v>
      </c>
      <c r="Q405" s="1">
        <f>YEAR(Tabla1[[#This Row],[Fecha de rev]])</f>
        <v>1900</v>
      </c>
      <c r="Z405" s="1" t="str">
        <f>IF(Tabla1[[#This Row],[Bajada]] &lt; 14, "no", "si")</f>
        <v>no</v>
      </c>
      <c r="AC405" s="1"/>
    </row>
    <row r="406" spans="1:31"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2"/>
        <v>Ver en Google Maps</v>
      </c>
      <c r="M406" s="15">
        <v>1</v>
      </c>
      <c r="N406" s="7">
        <v>45955</v>
      </c>
      <c r="O406" s="1">
        <f>DAY(Tabla1[[#This Row],[Fecha de rev]])</f>
        <v>25</v>
      </c>
      <c r="P406" s="1">
        <f>MONTH(Tabla1[[#This Row],[Fecha de rev]])</f>
        <v>10</v>
      </c>
      <c r="Q406" s="1">
        <f>YEAR(Tabla1[[#This Row],[Fecha de rev]])</f>
        <v>2025</v>
      </c>
      <c r="R406" s="1">
        <v>2</v>
      </c>
      <c r="S406" s="1" t="s">
        <v>138</v>
      </c>
      <c r="T406" s="1" t="s">
        <v>138</v>
      </c>
      <c r="U406" s="1" t="s">
        <v>138</v>
      </c>
      <c r="V406" s="1" t="s">
        <v>138</v>
      </c>
      <c r="W406" s="1" t="s">
        <v>138</v>
      </c>
      <c r="X406" s="1" t="s">
        <v>138</v>
      </c>
      <c r="Y406" s="1" t="s">
        <v>138</v>
      </c>
      <c r="Z406" s="1" t="str">
        <f>IF(Tabla1[[#This Row],[Bajada]] &lt; 14, "no", "si")</f>
        <v>si</v>
      </c>
      <c r="AA406" s="1">
        <v>58.6</v>
      </c>
      <c r="AB406" s="1">
        <v>39.700000000000003</v>
      </c>
      <c r="AC406" s="2" t="s">
        <v>968</v>
      </c>
      <c r="AD406" s="2" t="s">
        <v>957</v>
      </c>
      <c r="AE406" s="1">
        <f t="shared" si="13"/>
        <v>8</v>
      </c>
    </row>
    <row r="407" spans="1:31"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2"/>
        <v>Ver en Google Maps</v>
      </c>
      <c r="M407" s="15">
        <v>1</v>
      </c>
      <c r="N407" s="7"/>
      <c r="O407" s="1">
        <f>DAY(Tabla1[[#This Row],[Fecha de rev]])</f>
        <v>0</v>
      </c>
      <c r="P407" s="1">
        <f>MONTH(Tabla1[[#This Row],[Fecha de rev]])</f>
        <v>1</v>
      </c>
      <c r="Q407" s="1">
        <f>YEAR(Tabla1[[#This Row],[Fecha de rev]])</f>
        <v>1900</v>
      </c>
      <c r="R407" s="1">
        <v>2</v>
      </c>
      <c r="S407" s="1" t="s">
        <v>138</v>
      </c>
      <c r="T407" s="1" t="s">
        <v>138</v>
      </c>
      <c r="U407" s="1" t="s">
        <v>138</v>
      </c>
      <c r="V407" s="1" t="s">
        <v>138</v>
      </c>
      <c r="W407" s="1" t="s">
        <v>138</v>
      </c>
      <c r="X407" s="1" t="s">
        <v>138</v>
      </c>
      <c r="Y407" s="1" t="s">
        <v>138</v>
      </c>
      <c r="Z407" s="1" t="str">
        <f>IF(Tabla1[[#This Row],[Bajada]] &lt; 14, "no", "si")</f>
        <v>no</v>
      </c>
      <c r="AC407" s="2" t="s">
        <v>968</v>
      </c>
      <c r="AD407" s="2" t="s">
        <v>957</v>
      </c>
      <c r="AE407" s="1">
        <f t="shared" si="13"/>
        <v>7</v>
      </c>
    </row>
    <row r="408" spans="1:31"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2"/>
        <v>Ver en Google Maps</v>
      </c>
      <c r="M408" s="15">
        <v>1</v>
      </c>
      <c r="O408" s="1">
        <f>DAY(Tabla1[[#This Row],[Fecha de rev]])</f>
        <v>0</v>
      </c>
      <c r="P408" s="1">
        <f>MONTH(Tabla1[[#This Row],[Fecha de rev]])</f>
        <v>1</v>
      </c>
      <c r="Q408" s="1">
        <f>YEAR(Tabla1[[#This Row],[Fecha de rev]])</f>
        <v>1900</v>
      </c>
      <c r="Z408" s="1" t="str">
        <f>IF(Tabla1[[#This Row],[Bajada]] &lt; 14, "no", "si")</f>
        <v>no</v>
      </c>
      <c r="AC408" s="1"/>
    </row>
    <row r="409" spans="1:31"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2"/>
        <v>Ver en Google Maps</v>
      </c>
      <c r="M409" s="15">
        <v>1</v>
      </c>
      <c r="O409" s="1">
        <f>DAY(Tabla1[[#This Row],[Fecha de rev]])</f>
        <v>0</v>
      </c>
      <c r="P409" s="1">
        <f>MONTH(Tabla1[[#This Row],[Fecha de rev]])</f>
        <v>1</v>
      </c>
      <c r="Q409" s="1">
        <f>YEAR(Tabla1[[#This Row],[Fecha de rev]])</f>
        <v>1900</v>
      </c>
      <c r="Z409" s="1" t="str">
        <f>IF(Tabla1[[#This Row],[Bajada]] &lt; 14, "no", "si")</f>
        <v>no</v>
      </c>
      <c r="AC409" s="1"/>
    </row>
    <row r="410" spans="1:31"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2"/>
        <v>Ver en Google Maps</v>
      </c>
      <c r="M410" s="15">
        <v>1</v>
      </c>
      <c r="O410" s="1">
        <f>DAY(Tabla1[[#This Row],[Fecha de rev]])</f>
        <v>0</v>
      </c>
      <c r="P410" s="1">
        <f>MONTH(Tabla1[[#This Row],[Fecha de rev]])</f>
        <v>1</v>
      </c>
      <c r="Q410" s="1">
        <f>YEAR(Tabla1[[#This Row],[Fecha de rev]])</f>
        <v>1900</v>
      </c>
      <c r="Z410" s="1" t="str">
        <f>IF(Tabla1[[#This Row],[Bajada]] &lt; 14, "no", "si")</f>
        <v>no</v>
      </c>
      <c r="AC410" s="1"/>
    </row>
    <row r="411" spans="1:31"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2"/>
        <v>Ver en Google Maps</v>
      </c>
      <c r="M411" s="15">
        <v>1</v>
      </c>
      <c r="O411" s="1">
        <f>DAY(Tabla1[[#This Row],[Fecha de rev]])</f>
        <v>0</v>
      </c>
      <c r="P411" s="1">
        <f>MONTH(Tabla1[[#This Row],[Fecha de rev]])</f>
        <v>1</v>
      </c>
      <c r="Q411" s="1">
        <f>YEAR(Tabla1[[#This Row],[Fecha de rev]])</f>
        <v>1900</v>
      </c>
      <c r="Z411" s="1" t="str">
        <f>IF(Tabla1[[#This Row],[Bajada]] &lt; 14, "no", "si")</f>
        <v>no</v>
      </c>
      <c r="AC411" s="1"/>
    </row>
    <row r="412" spans="1:31" x14ac:dyDescent="0.2">
      <c r="A412" s="14" t="s">
        <v>3106</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4">HYPERLINK("https://www.google.com/maps?q=" &amp; I412 &amp; "," &amp; J412, "Ver en Google Maps")</f>
        <v>Ver en Google Maps</v>
      </c>
      <c r="M412" s="15">
        <v>3</v>
      </c>
      <c r="N412" s="7">
        <v>45957</v>
      </c>
      <c r="O412" s="142">
        <f>DAY(Tabla1[[#This Row],[Fecha de rev]])</f>
        <v>27</v>
      </c>
      <c r="P412" s="142">
        <f>MONTH(Tabla1[[#This Row],[Fecha de rev]])</f>
        <v>10</v>
      </c>
      <c r="Q412" s="142">
        <f>YEAR(Tabla1[[#This Row],[Fecha de rev]])</f>
        <v>2025</v>
      </c>
      <c r="R412" s="1">
        <v>2</v>
      </c>
      <c r="S412" s="1" t="s">
        <v>138</v>
      </c>
      <c r="T412" s="1" t="s">
        <v>138</v>
      </c>
      <c r="U412" s="1" t="s">
        <v>138</v>
      </c>
      <c r="V412" s="1" t="s">
        <v>138</v>
      </c>
      <c r="W412" s="1" t="s">
        <v>138</v>
      </c>
      <c r="X412" s="1" t="s">
        <v>138</v>
      </c>
      <c r="Y412" s="1" t="s">
        <v>138</v>
      </c>
      <c r="Z412" s="1" t="str">
        <f>IF(Tabla1[[#This Row],[Bajada]] &lt; 14, "no", "si")</f>
        <v>si</v>
      </c>
      <c r="AA412" s="1">
        <v>99</v>
      </c>
      <c r="AB412" s="1">
        <v>74.3</v>
      </c>
      <c r="AC412" s="2" t="s">
        <v>968</v>
      </c>
      <c r="AD412" s="2" t="s">
        <v>957</v>
      </c>
      <c r="AE412" s="1">
        <f>COUNTIF(S412:Z412, "si")</f>
        <v>8</v>
      </c>
    </row>
    <row r="413" spans="1:31" x14ac:dyDescent="0.2">
      <c r="A413" s="14" t="s">
        <v>3107</v>
      </c>
      <c r="B413" s="3" t="s">
        <v>956</v>
      </c>
      <c r="C413" s="27" t="s">
        <v>11</v>
      </c>
      <c r="D413" s="27" t="s">
        <v>404</v>
      </c>
      <c r="E413" s="4" t="s">
        <v>385</v>
      </c>
      <c r="F413" s="4" t="s">
        <v>897</v>
      </c>
      <c r="G413" s="4" t="s">
        <v>1159</v>
      </c>
      <c r="H413" s="3" t="s">
        <v>8</v>
      </c>
      <c r="I413" s="27">
        <v>21.143360000000001</v>
      </c>
      <c r="J413" s="27">
        <v>-101.64295</v>
      </c>
      <c r="K413" s="3" t="s">
        <v>139</v>
      </c>
      <c r="L413" s="5" t="str">
        <f t="shared" si="14"/>
        <v>Ver en Google Maps</v>
      </c>
      <c r="M413" s="15">
        <v>3</v>
      </c>
      <c r="N413" s="7">
        <v>45957</v>
      </c>
      <c r="O413" s="142">
        <f>DAY(Tabla1[[#This Row],[Fecha de rev]])</f>
        <v>27</v>
      </c>
      <c r="P413" s="142">
        <f>MONTH(Tabla1[[#This Row],[Fecha de rev]])</f>
        <v>10</v>
      </c>
      <c r="Q413" s="142">
        <f>YEAR(Tabla1[[#This Row],[Fecha de rev]])</f>
        <v>2025</v>
      </c>
      <c r="R413" s="1">
        <v>2</v>
      </c>
      <c r="S413" s="1" t="s">
        <v>138</v>
      </c>
      <c r="T413" s="1" t="s">
        <v>138</v>
      </c>
      <c r="U413" s="1" t="s">
        <v>138</v>
      </c>
      <c r="V413" s="1" t="s">
        <v>138</v>
      </c>
      <c r="W413" s="1" t="s">
        <v>138</v>
      </c>
      <c r="X413" s="1" t="s">
        <v>138</v>
      </c>
      <c r="Y413" s="1" t="s">
        <v>138</v>
      </c>
      <c r="Z413" s="1" t="str">
        <f>IF(Tabla1[[#This Row],[Bajada]] &lt; 14, "no", "si")</f>
        <v>si</v>
      </c>
      <c r="AA413" s="1">
        <v>45.3</v>
      </c>
      <c r="AB413" s="1">
        <v>31.2</v>
      </c>
      <c r="AC413" s="2" t="s">
        <v>968</v>
      </c>
      <c r="AD413" s="2" t="s">
        <v>957</v>
      </c>
      <c r="AE413" s="1">
        <f>COUNTIF(S413:Z413, "si")</f>
        <v>8</v>
      </c>
    </row>
    <row r="414" spans="1:31" x14ac:dyDescent="0.2">
      <c r="A414" s="14" t="s">
        <v>3108</v>
      </c>
      <c r="B414" s="3" t="s">
        <v>956</v>
      </c>
      <c r="C414" s="27" t="s">
        <v>11</v>
      </c>
      <c r="D414" s="27" t="s">
        <v>404</v>
      </c>
      <c r="E414" s="4" t="s">
        <v>385</v>
      </c>
      <c r="F414" s="4" t="s">
        <v>897</v>
      </c>
      <c r="G414" s="4" t="s">
        <v>1159</v>
      </c>
      <c r="H414" s="3" t="s">
        <v>8</v>
      </c>
      <c r="I414" s="27">
        <v>21.143360000000001</v>
      </c>
      <c r="J414" s="27">
        <v>-101.64295</v>
      </c>
      <c r="K414" s="3" t="s">
        <v>139</v>
      </c>
      <c r="L414" s="5" t="str">
        <f t="shared" si="12"/>
        <v>Ver en Google Maps</v>
      </c>
      <c r="M414" s="15">
        <v>3</v>
      </c>
      <c r="N414" s="7">
        <v>45957</v>
      </c>
      <c r="O414" s="1">
        <f>DAY(Tabla1[[#This Row],[Fecha de rev]])</f>
        <v>27</v>
      </c>
      <c r="P414" s="1">
        <f>MONTH(Tabla1[[#This Row],[Fecha de rev]])</f>
        <v>10</v>
      </c>
      <c r="Q414" s="1">
        <f>YEAR(Tabla1[[#This Row],[Fecha de rev]])</f>
        <v>2025</v>
      </c>
      <c r="R414" s="1">
        <v>2</v>
      </c>
      <c r="S414" s="1" t="s">
        <v>138</v>
      </c>
      <c r="T414" s="1" t="s">
        <v>138</v>
      </c>
      <c r="U414" s="1" t="s">
        <v>138</v>
      </c>
      <c r="V414" s="1" t="s">
        <v>138</v>
      </c>
      <c r="W414" s="1" t="s">
        <v>138</v>
      </c>
      <c r="X414" s="1" t="s">
        <v>138</v>
      </c>
      <c r="Y414" s="1" t="s">
        <v>138</v>
      </c>
      <c r="Z414" s="1" t="str">
        <f>IF(Tabla1[[#This Row],[Bajada]] &lt; 14, "no", "si")</f>
        <v>si</v>
      </c>
      <c r="AA414" s="1">
        <v>46.6</v>
      </c>
      <c r="AB414" s="1">
        <v>17.2</v>
      </c>
      <c r="AC414" s="2" t="s">
        <v>968</v>
      </c>
      <c r="AD414" s="2" t="s">
        <v>957</v>
      </c>
      <c r="AE414" s="1">
        <f t="shared" si="13"/>
        <v>8</v>
      </c>
    </row>
    <row r="415" spans="1:31"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2"/>
        <v>Ver en Google Maps</v>
      </c>
      <c r="M415" s="15">
        <v>2</v>
      </c>
      <c r="N415" s="7">
        <v>45955</v>
      </c>
      <c r="O415" s="1">
        <f>DAY(Tabla1[[#This Row],[Fecha de rev]])</f>
        <v>25</v>
      </c>
      <c r="P415" s="1">
        <f>MONTH(Tabla1[[#This Row],[Fecha de rev]])</f>
        <v>10</v>
      </c>
      <c r="Q415" s="1">
        <f>YEAR(Tabla1[[#This Row],[Fecha de rev]])</f>
        <v>2025</v>
      </c>
      <c r="R415" s="1">
        <v>2</v>
      </c>
      <c r="S415" s="1" t="s">
        <v>138</v>
      </c>
      <c r="T415" s="1" t="s">
        <v>138</v>
      </c>
      <c r="U415" s="1" t="s">
        <v>138</v>
      </c>
      <c r="V415" s="1" t="s">
        <v>138</v>
      </c>
      <c r="W415" s="1" t="s">
        <v>138</v>
      </c>
      <c r="X415" s="1" t="s">
        <v>934</v>
      </c>
      <c r="Y415" s="1" t="s">
        <v>934</v>
      </c>
      <c r="Z415" s="1" t="str">
        <f>IF(Tabla1[[#This Row],[Bajada]] &lt; 14, "no", "si")</f>
        <v>no</v>
      </c>
      <c r="AA415" s="1">
        <v>3.5</v>
      </c>
      <c r="AB415" s="1">
        <v>0.28000000000000003</v>
      </c>
      <c r="AC415" s="2" t="s">
        <v>3088</v>
      </c>
      <c r="AE415" s="1">
        <f t="shared" si="13"/>
        <v>5</v>
      </c>
    </row>
    <row r="416" spans="1:31"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2"/>
        <v>Ver en Google Maps</v>
      </c>
      <c r="M416" s="15">
        <v>2</v>
      </c>
      <c r="O416" s="1">
        <f>DAY(Tabla1[[#This Row],[Fecha de rev]])</f>
        <v>0</v>
      </c>
      <c r="P416" s="1">
        <f>MONTH(Tabla1[[#This Row],[Fecha de rev]])</f>
        <v>1</v>
      </c>
      <c r="Q416" s="1">
        <f>YEAR(Tabla1[[#This Row],[Fecha de rev]])</f>
        <v>1900</v>
      </c>
      <c r="Z416" s="1" t="str">
        <f>IF(Tabla1[[#This Row],[Bajada]] &lt; 14, "no", "si")</f>
        <v>no</v>
      </c>
      <c r="AC416" s="1"/>
    </row>
    <row r="417" spans="1:31"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2"/>
        <v>Ver en Google Maps</v>
      </c>
      <c r="M417" s="15">
        <v>2</v>
      </c>
      <c r="N417" s="7">
        <v>45952</v>
      </c>
      <c r="O417" s="1">
        <f>DAY(Tabla1[[#This Row],[Fecha de rev]])</f>
        <v>22</v>
      </c>
      <c r="P417" s="1">
        <f>MONTH(Tabla1[[#This Row],[Fecha de rev]])</f>
        <v>10</v>
      </c>
      <c r="Q417" s="1">
        <f>YEAR(Tabla1[[#This Row],[Fecha de rev]])</f>
        <v>2025</v>
      </c>
      <c r="R417" s="1">
        <v>2</v>
      </c>
      <c r="S417" s="1" t="s">
        <v>138</v>
      </c>
      <c r="T417" s="1" t="s">
        <v>138</v>
      </c>
      <c r="U417" s="1" t="s">
        <v>138</v>
      </c>
      <c r="V417" s="1" t="s">
        <v>138</v>
      </c>
      <c r="W417" s="1" t="s">
        <v>138</v>
      </c>
      <c r="X417" s="1" t="s">
        <v>138</v>
      </c>
      <c r="Y417" s="1" t="s">
        <v>934</v>
      </c>
      <c r="Z417" s="1" t="str">
        <f>IF(Tabla1[[#This Row],[Bajada]] &lt; 14, "no", "si")</f>
        <v>no</v>
      </c>
      <c r="AA417" s="1">
        <v>0</v>
      </c>
      <c r="AB417" s="1">
        <v>0</v>
      </c>
      <c r="AC417" s="2" t="s">
        <v>3081</v>
      </c>
      <c r="AD417" s="2" t="s">
        <v>957</v>
      </c>
      <c r="AE417" s="1">
        <f t="shared" si="13"/>
        <v>6</v>
      </c>
    </row>
    <row r="418" spans="1:31"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2"/>
        <v>Ver en Google Maps</v>
      </c>
      <c r="M418" s="15">
        <v>2</v>
      </c>
      <c r="O418" s="1">
        <f>DAY(Tabla1[[#This Row],[Fecha de rev]])</f>
        <v>0</v>
      </c>
      <c r="P418" s="1">
        <f>MONTH(Tabla1[[#This Row],[Fecha de rev]])</f>
        <v>1</v>
      </c>
      <c r="Q418" s="1">
        <f>YEAR(Tabla1[[#This Row],[Fecha de rev]])</f>
        <v>1900</v>
      </c>
      <c r="Z418" s="1" t="str">
        <f>IF(Tabla1[[#This Row],[Bajada]] &lt; 14, "no", "si")</f>
        <v>no</v>
      </c>
      <c r="AC418" s="1"/>
    </row>
    <row r="419" spans="1:31"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2"/>
        <v>Ver en Google Maps</v>
      </c>
      <c r="M419" s="15">
        <v>2</v>
      </c>
      <c r="N419" s="7">
        <v>45955</v>
      </c>
      <c r="O419" s="1">
        <f>DAY(Tabla1[[#This Row],[Fecha de rev]])</f>
        <v>25</v>
      </c>
      <c r="P419" s="1">
        <f>MONTH(Tabla1[[#This Row],[Fecha de rev]])</f>
        <v>10</v>
      </c>
      <c r="Q419" s="1">
        <f>YEAR(Tabla1[[#This Row],[Fecha de rev]])</f>
        <v>2025</v>
      </c>
      <c r="R419" s="1">
        <v>2</v>
      </c>
      <c r="S419" s="1" t="s">
        <v>138</v>
      </c>
      <c r="T419" s="1" t="s">
        <v>138</v>
      </c>
      <c r="U419" s="1" t="s">
        <v>138</v>
      </c>
      <c r="V419" s="1" t="s">
        <v>138</v>
      </c>
      <c r="W419" s="1" t="s">
        <v>138</v>
      </c>
      <c r="X419" s="1" t="s">
        <v>138</v>
      </c>
      <c r="Y419" s="1" t="s">
        <v>138</v>
      </c>
      <c r="Z419" s="1" t="str">
        <f>IF(Tabla1[[#This Row],[Bajada]] &lt; 14, "no", "si")</f>
        <v>no</v>
      </c>
      <c r="AA419" s="1">
        <v>5.35</v>
      </c>
      <c r="AB419" s="1">
        <v>9.08</v>
      </c>
      <c r="AC419" s="2" t="s">
        <v>968</v>
      </c>
      <c r="AD419" s="2" t="s">
        <v>957</v>
      </c>
      <c r="AE419" s="1">
        <f t="shared" si="13"/>
        <v>7</v>
      </c>
    </row>
    <row r="420" spans="1:31"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2"/>
        <v>Ver en Google Maps</v>
      </c>
      <c r="M420" s="15">
        <v>2</v>
      </c>
      <c r="N420" s="7">
        <v>45955</v>
      </c>
      <c r="O420" s="1">
        <f>DAY(Tabla1[[#This Row],[Fecha de rev]])</f>
        <v>25</v>
      </c>
      <c r="P420" s="1">
        <f>MONTH(Tabla1[[#This Row],[Fecha de rev]])</f>
        <v>10</v>
      </c>
      <c r="Q420" s="1">
        <f>YEAR(Tabla1[[#This Row],[Fecha de rev]])</f>
        <v>2025</v>
      </c>
      <c r="R420" s="1">
        <v>2</v>
      </c>
      <c r="S420" s="1" t="s">
        <v>138</v>
      </c>
      <c r="T420" s="1" t="s">
        <v>138</v>
      </c>
      <c r="U420" s="1" t="s">
        <v>138</v>
      </c>
      <c r="V420" s="1" t="s">
        <v>138</v>
      </c>
      <c r="W420" s="1" t="s">
        <v>138</v>
      </c>
      <c r="X420" s="1" t="s">
        <v>138</v>
      </c>
      <c r="Y420" s="1" t="s">
        <v>138</v>
      </c>
      <c r="Z420" s="1" t="str">
        <f>IF(Tabla1[[#This Row],[Bajada]] &lt; 14, "no", "si")</f>
        <v>si</v>
      </c>
      <c r="AA420" s="1">
        <v>27.2</v>
      </c>
      <c r="AB420" s="1">
        <v>8.81</v>
      </c>
      <c r="AC420" s="2" t="s">
        <v>968</v>
      </c>
      <c r="AD420" s="2" t="s">
        <v>957</v>
      </c>
      <c r="AE420" s="1">
        <f t="shared" si="13"/>
        <v>8</v>
      </c>
    </row>
    <row r="421" spans="1:31"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2"/>
        <v>Ver en Google Maps</v>
      </c>
      <c r="M421" s="15">
        <v>2</v>
      </c>
      <c r="O421" s="1">
        <f>DAY(Tabla1[[#This Row],[Fecha de rev]])</f>
        <v>0</v>
      </c>
      <c r="P421" s="1">
        <f>MONTH(Tabla1[[#This Row],[Fecha de rev]])</f>
        <v>1</v>
      </c>
      <c r="Q421" s="1">
        <f>YEAR(Tabla1[[#This Row],[Fecha de rev]])</f>
        <v>1900</v>
      </c>
      <c r="Z421" s="1" t="str">
        <f>IF(Tabla1[[#This Row],[Bajada]] &lt; 14, "no", "si")</f>
        <v>no</v>
      </c>
      <c r="AC421" s="1"/>
    </row>
    <row r="422" spans="1:31"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2"/>
        <v>Ver en Google Maps</v>
      </c>
      <c r="M422" s="15">
        <v>2</v>
      </c>
      <c r="N422" s="7"/>
      <c r="O422" s="1">
        <f>DAY(Tabla1[[#This Row],[Fecha de rev]])</f>
        <v>0</v>
      </c>
      <c r="P422" s="1">
        <f>MONTH(Tabla1[[#This Row],[Fecha de rev]])</f>
        <v>1</v>
      </c>
      <c r="Q422" s="1">
        <f>YEAR(Tabla1[[#This Row],[Fecha de rev]])</f>
        <v>1900</v>
      </c>
      <c r="R422" s="1">
        <v>2</v>
      </c>
      <c r="S422" s="1" t="s">
        <v>138</v>
      </c>
      <c r="T422" s="1" t="s">
        <v>138</v>
      </c>
      <c r="U422" s="1" t="s">
        <v>138</v>
      </c>
      <c r="V422" s="1" t="s">
        <v>138</v>
      </c>
      <c r="W422" s="1" t="s">
        <v>138</v>
      </c>
      <c r="X422" s="1" t="s">
        <v>138</v>
      </c>
      <c r="Y422" s="1" t="s">
        <v>138</v>
      </c>
      <c r="Z422" s="1" t="str">
        <f>IF(Tabla1[[#This Row],[Bajada]] &lt; 14, "no", "si")</f>
        <v>no</v>
      </c>
      <c r="AC422" s="2" t="s">
        <v>960</v>
      </c>
      <c r="AD422" s="2" t="s">
        <v>957</v>
      </c>
      <c r="AE422" s="1">
        <f t="shared" si="13"/>
        <v>7</v>
      </c>
    </row>
    <row r="423" spans="1:31"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2"/>
        <v>Ver en Google Maps</v>
      </c>
      <c r="M423" s="15">
        <v>2</v>
      </c>
      <c r="O423" s="1">
        <f>DAY(Tabla1[[#This Row],[Fecha de rev]])</f>
        <v>0</v>
      </c>
      <c r="P423" s="1">
        <f>MONTH(Tabla1[[#This Row],[Fecha de rev]])</f>
        <v>1</v>
      </c>
      <c r="Q423" s="1">
        <f>YEAR(Tabla1[[#This Row],[Fecha de rev]])</f>
        <v>1900</v>
      </c>
      <c r="Z423" s="1" t="str">
        <f>IF(Tabla1[[#This Row],[Bajada]] &lt; 14, "no", "si")</f>
        <v>no</v>
      </c>
      <c r="AC423" s="1"/>
    </row>
    <row r="424" spans="1:31"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2"/>
        <v>Ver en Google Maps</v>
      </c>
      <c r="M424" s="15">
        <v>2</v>
      </c>
      <c r="O424" s="1">
        <f>DAY(Tabla1[[#This Row],[Fecha de rev]])</f>
        <v>0</v>
      </c>
      <c r="P424" s="1">
        <f>MONTH(Tabla1[[#This Row],[Fecha de rev]])</f>
        <v>1</v>
      </c>
      <c r="Q424" s="1">
        <f>YEAR(Tabla1[[#This Row],[Fecha de rev]])</f>
        <v>1900</v>
      </c>
      <c r="Z424" s="1" t="str">
        <f>IF(Tabla1[[#This Row],[Bajada]] &lt; 14, "no", "si")</f>
        <v>no</v>
      </c>
      <c r="AC424" s="1"/>
    </row>
    <row r="425" spans="1:31"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2"/>
        <v>Ver en Google Maps</v>
      </c>
      <c r="M425" s="15">
        <v>1</v>
      </c>
      <c r="O425" s="1">
        <f>DAY(Tabla1[[#This Row],[Fecha de rev]])</f>
        <v>0</v>
      </c>
      <c r="P425" s="1">
        <f>MONTH(Tabla1[[#This Row],[Fecha de rev]])</f>
        <v>1</v>
      </c>
      <c r="Q425" s="1">
        <f>YEAR(Tabla1[[#This Row],[Fecha de rev]])</f>
        <v>1900</v>
      </c>
      <c r="Z425" s="1" t="str">
        <f>IF(Tabla1[[#This Row],[Bajada]] &lt; 14, "no", "si")</f>
        <v>no</v>
      </c>
      <c r="AC425" s="1"/>
    </row>
    <row r="426" spans="1:31"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2"/>
        <v>Ver en Google Maps</v>
      </c>
      <c r="M426" s="15">
        <v>1</v>
      </c>
      <c r="O426" s="1">
        <f>DAY(Tabla1[[#This Row],[Fecha de rev]])</f>
        <v>0</v>
      </c>
      <c r="P426" s="1">
        <f>MONTH(Tabla1[[#This Row],[Fecha de rev]])</f>
        <v>1</v>
      </c>
      <c r="Q426" s="1">
        <f>YEAR(Tabla1[[#This Row],[Fecha de rev]])</f>
        <v>1900</v>
      </c>
      <c r="Z426" s="1" t="str">
        <f>IF(Tabla1[[#This Row],[Bajada]] &lt; 14, "no", "si")</f>
        <v>no</v>
      </c>
      <c r="AC426" s="1"/>
    </row>
    <row r="427" spans="1:31"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2"/>
        <v>Ver en Google Maps</v>
      </c>
      <c r="M427" s="15">
        <v>1</v>
      </c>
      <c r="O427" s="1">
        <f>DAY(Tabla1[[#This Row],[Fecha de rev]])</f>
        <v>0</v>
      </c>
      <c r="P427" s="1">
        <f>MONTH(Tabla1[[#This Row],[Fecha de rev]])</f>
        <v>1</v>
      </c>
      <c r="Q427" s="1">
        <f>YEAR(Tabla1[[#This Row],[Fecha de rev]])</f>
        <v>1900</v>
      </c>
      <c r="Z427" s="1" t="str">
        <f>IF(Tabla1[[#This Row],[Bajada]] &lt; 14, "no", "si")</f>
        <v>no</v>
      </c>
      <c r="AC427" s="1"/>
    </row>
    <row r="428" spans="1:31"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2"/>
        <v>Ver en Google Maps</v>
      </c>
      <c r="M428" s="15">
        <v>2</v>
      </c>
      <c r="N428" s="7">
        <v>45958</v>
      </c>
      <c r="O428" s="1">
        <f>DAY(Tabla1[[#This Row],[Fecha de rev]])</f>
        <v>28</v>
      </c>
      <c r="P428" s="1">
        <f>MONTH(Tabla1[[#This Row],[Fecha de rev]])</f>
        <v>10</v>
      </c>
      <c r="Q428" s="1">
        <f>YEAR(Tabla1[[#This Row],[Fecha de rev]])</f>
        <v>2025</v>
      </c>
      <c r="R428" s="1">
        <v>2</v>
      </c>
      <c r="S428" s="1" t="s">
        <v>138</v>
      </c>
      <c r="T428" s="1" t="s">
        <v>138</v>
      </c>
      <c r="U428" s="1" t="s">
        <v>138</v>
      </c>
      <c r="V428" s="1" t="s">
        <v>138</v>
      </c>
      <c r="W428" s="1" t="s">
        <v>138</v>
      </c>
      <c r="X428" s="1" t="s">
        <v>138</v>
      </c>
      <c r="Y428" s="1" t="s">
        <v>138</v>
      </c>
      <c r="Z428" s="1" t="str">
        <f>IF(Tabla1[[#This Row],[Bajada]] &lt; 14, "no", "si")</f>
        <v>si</v>
      </c>
      <c r="AA428" s="1">
        <v>45.8</v>
      </c>
      <c r="AB428" s="1">
        <v>24.9</v>
      </c>
      <c r="AC428" s="2" t="s">
        <v>960</v>
      </c>
      <c r="AD428" s="2" t="s">
        <v>957</v>
      </c>
      <c r="AE428" s="1">
        <f t="shared" si="13"/>
        <v>8</v>
      </c>
    </row>
    <row r="429" spans="1:31"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2"/>
        <v>Ver en Google Maps</v>
      </c>
      <c r="M429" s="15">
        <v>1</v>
      </c>
      <c r="O429" s="1">
        <f>DAY(Tabla1[[#This Row],[Fecha de rev]])</f>
        <v>0</v>
      </c>
      <c r="P429" s="1">
        <f>MONTH(Tabla1[[#This Row],[Fecha de rev]])</f>
        <v>1</v>
      </c>
      <c r="Q429" s="1">
        <f>YEAR(Tabla1[[#This Row],[Fecha de rev]])</f>
        <v>1900</v>
      </c>
      <c r="Z429" s="1" t="str">
        <f>IF(Tabla1[[#This Row],[Bajada]] &lt; 14, "no", "si")</f>
        <v>no</v>
      </c>
      <c r="AC429" s="1"/>
    </row>
    <row r="430" spans="1:31"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2"/>
        <v>Ver en Google Maps</v>
      </c>
      <c r="M430" s="15">
        <v>2</v>
      </c>
      <c r="N430" s="7">
        <v>45954</v>
      </c>
      <c r="O430" s="1">
        <f>DAY(Tabla1[[#This Row],[Fecha de rev]])</f>
        <v>24</v>
      </c>
      <c r="P430" s="1">
        <f>MONTH(Tabla1[[#This Row],[Fecha de rev]])</f>
        <v>10</v>
      </c>
      <c r="Q430" s="1">
        <f>YEAR(Tabla1[[#This Row],[Fecha de rev]])</f>
        <v>2025</v>
      </c>
      <c r="R430" s="1">
        <v>2</v>
      </c>
      <c r="S430" s="1" t="s">
        <v>138</v>
      </c>
      <c r="T430" s="1" t="s">
        <v>138</v>
      </c>
      <c r="U430" s="1" t="s">
        <v>138</v>
      </c>
      <c r="V430" s="1" t="s">
        <v>934</v>
      </c>
      <c r="W430" s="1" t="s">
        <v>138</v>
      </c>
      <c r="X430" s="1" t="s">
        <v>138</v>
      </c>
      <c r="Y430" s="1" t="s">
        <v>138</v>
      </c>
      <c r="Z430" s="1" t="str">
        <f>IF(Tabla1[[#This Row],[Bajada]] &lt; 14, "no", "si")</f>
        <v>no</v>
      </c>
      <c r="AA430" s="1">
        <v>0</v>
      </c>
      <c r="AB430" s="1">
        <v>0</v>
      </c>
      <c r="AC430" s="2" t="s">
        <v>3083</v>
      </c>
      <c r="AD430" s="2" t="s">
        <v>957</v>
      </c>
      <c r="AE430" s="1">
        <f t="shared" si="13"/>
        <v>6</v>
      </c>
    </row>
    <row r="431" spans="1:31"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2"/>
        <v>Ver en Google Maps</v>
      </c>
      <c r="M431" s="15">
        <v>2</v>
      </c>
      <c r="O431" s="1">
        <f>DAY(Tabla1[[#This Row],[Fecha de rev]])</f>
        <v>0</v>
      </c>
      <c r="P431" s="1">
        <f>MONTH(Tabla1[[#This Row],[Fecha de rev]])</f>
        <v>1</v>
      </c>
      <c r="Q431" s="1">
        <f>YEAR(Tabla1[[#This Row],[Fecha de rev]])</f>
        <v>1900</v>
      </c>
      <c r="Z431" s="1" t="str">
        <f>IF(Tabla1[[#This Row],[Bajada]] &lt; 14, "no", "si")</f>
        <v>no</v>
      </c>
      <c r="AC431" s="1"/>
    </row>
    <row r="432" spans="1:31"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2"/>
        <v>Ver en Google Maps</v>
      </c>
      <c r="M432" s="15">
        <v>2</v>
      </c>
      <c r="O432" s="1">
        <f>DAY(Tabla1[[#This Row],[Fecha de rev]])</f>
        <v>0</v>
      </c>
      <c r="P432" s="1">
        <f>MONTH(Tabla1[[#This Row],[Fecha de rev]])</f>
        <v>1</v>
      </c>
      <c r="Q432" s="1">
        <f>YEAR(Tabla1[[#This Row],[Fecha de rev]])</f>
        <v>1900</v>
      </c>
      <c r="Z432" s="1" t="str">
        <f>IF(Tabla1[[#This Row],[Bajada]] &lt; 14, "no", "si")</f>
        <v>no</v>
      </c>
      <c r="AC432" s="1"/>
    </row>
    <row r="433" spans="1:31"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2"/>
        <v>Ver en Google Maps</v>
      </c>
      <c r="M433" s="15">
        <v>2</v>
      </c>
      <c r="N433" s="7"/>
      <c r="O433" s="1">
        <f>DAY(Tabla1[[#This Row],[Fecha de rev]])</f>
        <v>0</v>
      </c>
      <c r="P433" s="1">
        <f>MONTH(Tabla1[[#This Row],[Fecha de rev]])</f>
        <v>1</v>
      </c>
      <c r="Q433" s="1">
        <f>YEAR(Tabla1[[#This Row],[Fecha de rev]])</f>
        <v>1900</v>
      </c>
      <c r="R433" s="1">
        <v>2</v>
      </c>
      <c r="S433" s="1" t="s">
        <v>138</v>
      </c>
      <c r="T433" s="1" t="s">
        <v>138</v>
      </c>
      <c r="U433" s="1" t="s">
        <v>138</v>
      </c>
      <c r="V433" s="1" t="s">
        <v>138</v>
      </c>
      <c r="W433" s="1" t="s">
        <v>138</v>
      </c>
      <c r="X433" s="1" t="s">
        <v>138</v>
      </c>
      <c r="Y433" s="1" t="s">
        <v>138</v>
      </c>
      <c r="Z433" s="1" t="str">
        <f>IF(Tabla1[[#This Row],[Bajada]] &lt; 14, "no", "si")</f>
        <v>no</v>
      </c>
      <c r="AC433" s="2" t="s">
        <v>961</v>
      </c>
      <c r="AD433" s="2" t="s">
        <v>957</v>
      </c>
      <c r="AE433" s="1">
        <f t="shared" si="13"/>
        <v>7</v>
      </c>
    </row>
    <row r="434" spans="1:31"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2"/>
        <v>Ver en Google Maps</v>
      </c>
      <c r="M434" s="15">
        <v>2</v>
      </c>
      <c r="O434" s="1">
        <f>DAY(Tabla1[[#This Row],[Fecha de rev]])</f>
        <v>0</v>
      </c>
      <c r="P434" s="1">
        <f>MONTH(Tabla1[[#This Row],[Fecha de rev]])</f>
        <v>1</v>
      </c>
      <c r="Q434" s="1">
        <f>YEAR(Tabla1[[#This Row],[Fecha de rev]])</f>
        <v>1900</v>
      </c>
      <c r="Z434" s="1" t="str">
        <f>IF(Tabla1[[#This Row],[Bajada]] &lt; 14, "no", "si")</f>
        <v>no</v>
      </c>
      <c r="AC434" s="1"/>
    </row>
    <row r="435" spans="1:31"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2"/>
        <v>Ver en Google Maps</v>
      </c>
      <c r="M435" s="15">
        <v>2</v>
      </c>
      <c r="N435" s="7">
        <v>45957</v>
      </c>
      <c r="O435" s="1">
        <f>DAY(Tabla1[[#This Row],[Fecha de rev]])</f>
        <v>27</v>
      </c>
      <c r="P435" s="1">
        <f>MONTH(Tabla1[[#This Row],[Fecha de rev]])</f>
        <v>10</v>
      </c>
      <c r="Q435" s="1">
        <f>YEAR(Tabla1[[#This Row],[Fecha de rev]])</f>
        <v>2025</v>
      </c>
      <c r="R435" s="1">
        <v>2</v>
      </c>
      <c r="S435" s="1" t="s">
        <v>138</v>
      </c>
      <c r="T435" s="1" t="s">
        <v>138</v>
      </c>
      <c r="U435" s="1" t="s">
        <v>138</v>
      </c>
      <c r="V435" s="1" t="s">
        <v>138</v>
      </c>
      <c r="W435" s="1" t="s">
        <v>138</v>
      </c>
      <c r="X435" s="1" t="s">
        <v>138</v>
      </c>
      <c r="Y435" s="1" t="s">
        <v>138</v>
      </c>
      <c r="Z435" s="1" t="str">
        <f>IF(Tabla1[[#This Row],[Bajada]] &lt; 14, "no", "si")</f>
        <v>si</v>
      </c>
      <c r="AA435" s="1">
        <v>22.2</v>
      </c>
      <c r="AB435" s="1">
        <v>3.27</v>
      </c>
      <c r="AC435" s="2" t="s">
        <v>968</v>
      </c>
      <c r="AD435" s="2" t="s">
        <v>957</v>
      </c>
      <c r="AE435" s="1">
        <f t="shared" si="13"/>
        <v>8</v>
      </c>
    </row>
    <row r="436" spans="1:31"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2"/>
        <v>Ver en Google Maps</v>
      </c>
      <c r="M436" s="20">
        <v>2</v>
      </c>
      <c r="N436" s="7">
        <v>45955</v>
      </c>
      <c r="O436" s="1">
        <f>DAY(Tabla1[[#This Row],[Fecha de rev]])</f>
        <v>25</v>
      </c>
      <c r="P436" s="1">
        <f>MONTH(Tabla1[[#This Row],[Fecha de rev]])</f>
        <v>10</v>
      </c>
      <c r="Q436" s="1">
        <f>YEAR(Tabla1[[#This Row],[Fecha de rev]])</f>
        <v>2025</v>
      </c>
      <c r="R436" s="1">
        <v>2</v>
      </c>
      <c r="S436" s="1" t="s">
        <v>138</v>
      </c>
      <c r="T436" s="1" t="s">
        <v>138</v>
      </c>
      <c r="U436" s="1" t="s">
        <v>138</v>
      </c>
      <c r="V436" s="1" t="s">
        <v>138</v>
      </c>
      <c r="W436" s="1" t="s">
        <v>138</v>
      </c>
      <c r="X436" s="1" t="s">
        <v>138</v>
      </c>
      <c r="Y436" s="1" t="s">
        <v>138</v>
      </c>
      <c r="Z436" s="1" t="str">
        <f>IF(Tabla1[[#This Row],[Bajada]] &lt; 14, "no", "si")</f>
        <v>si</v>
      </c>
      <c r="AA436" s="1">
        <v>32.4</v>
      </c>
      <c r="AB436" s="1">
        <v>17.600000000000001</v>
      </c>
      <c r="AC436" s="2" t="s">
        <v>968</v>
      </c>
      <c r="AD436" s="2" t="s">
        <v>957</v>
      </c>
      <c r="AE436" s="1">
        <f t="shared" si="13"/>
        <v>8</v>
      </c>
    </row>
    <row r="437" spans="1:31"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2"/>
        <v>Ver en Google Maps</v>
      </c>
      <c r="M437" s="35">
        <v>1</v>
      </c>
      <c r="N437" s="7"/>
      <c r="O437" s="1">
        <f>DAY(Tabla1[[#This Row],[Fecha de rev]])</f>
        <v>0</v>
      </c>
      <c r="P437" s="1">
        <f>MONTH(Tabla1[[#This Row],[Fecha de rev]])</f>
        <v>1</v>
      </c>
      <c r="Q437" s="1">
        <f>YEAR(Tabla1[[#This Row],[Fecha de rev]])</f>
        <v>1900</v>
      </c>
      <c r="R437" s="1">
        <v>2</v>
      </c>
      <c r="S437" s="1" t="s">
        <v>138</v>
      </c>
      <c r="T437" s="1" t="s">
        <v>138</v>
      </c>
      <c r="U437" s="1" t="s">
        <v>138</v>
      </c>
      <c r="V437" s="1" t="s">
        <v>138</v>
      </c>
      <c r="W437" s="1" t="s">
        <v>138</v>
      </c>
      <c r="X437" s="1" t="s">
        <v>138</v>
      </c>
      <c r="Y437" s="1" t="s">
        <v>138</v>
      </c>
      <c r="Z437" s="1" t="str">
        <f>IF(Tabla1[[#This Row],[Bajada]] &lt; 14, "no", "si")</f>
        <v>no</v>
      </c>
      <c r="AC437" s="2" t="s">
        <v>968</v>
      </c>
      <c r="AD437" s="2" t="s">
        <v>1404</v>
      </c>
      <c r="AE437" s="1">
        <f t="shared" si="13"/>
        <v>7</v>
      </c>
    </row>
    <row r="438" spans="1:31"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c r="O438" s="1">
        <f>DAY(Tabla1[[#This Row],[Fecha de rev]])</f>
        <v>0</v>
      </c>
      <c r="P438" s="1">
        <f>MONTH(Tabla1[[#This Row],[Fecha de rev]])</f>
        <v>1</v>
      </c>
      <c r="Q438" s="1">
        <f>YEAR(Tabla1[[#This Row],[Fecha de rev]])</f>
        <v>1900</v>
      </c>
      <c r="R438" s="1">
        <v>2</v>
      </c>
      <c r="S438" s="1" t="s">
        <v>138</v>
      </c>
      <c r="T438" s="1" t="s">
        <v>138</v>
      </c>
      <c r="U438" s="1" t="s">
        <v>138</v>
      </c>
      <c r="V438" s="1" t="s">
        <v>138</v>
      </c>
      <c r="W438" s="1" t="s">
        <v>138</v>
      </c>
      <c r="X438" s="1" t="s">
        <v>138</v>
      </c>
      <c r="Y438" s="1" t="s">
        <v>138</v>
      </c>
      <c r="Z438" s="1" t="str">
        <f>IF(Tabla1[[#This Row],[Bajada]] &lt; 14, "no", "si")</f>
        <v>no</v>
      </c>
      <c r="AC438" s="2" t="s">
        <v>968</v>
      </c>
      <c r="AD438" s="2" t="s">
        <v>1404</v>
      </c>
      <c r="AE438" s="1">
        <f t="shared" si="13"/>
        <v>7</v>
      </c>
    </row>
    <row r="439" spans="1:31"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2"/>
        <v>Ver en Google Maps</v>
      </c>
      <c r="M439" s="15">
        <v>2</v>
      </c>
      <c r="N439" s="7"/>
      <c r="O439" s="1">
        <f>DAY(Tabla1[[#This Row],[Fecha de rev]])</f>
        <v>0</v>
      </c>
      <c r="P439" s="1">
        <f>MONTH(Tabla1[[#This Row],[Fecha de rev]])</f>
        <v>1</v>
      </c>
      <c r="Q439" s="1">
        <f>YEAR(Tabla1[[#This Row],[Fecha de rev]])</f>
        <v>1900</v>
      </c>
      <c r="R439" s="1">
        <v>2</v>
      </c>
      <c r="S439" s="1" t="s">
        <v>138</v>
      </c>
      <c r="T439" s="1" t="s">
        <v>138</v>
      </c>
      <c r="U439" s="1" t="s">
        <v>138</v>
      </c>
      <c r="V439" s="1" t="s">
        <v>138</v>
      </c>
      <c r="W439" s="1" t="s">
        <v>138</v>
      </c>
      <c r="X439" s="1" t="s">
        <v>138</v>
      </c>
      <c r="Y439" s="1" t="s">
        <v>138</v>
      </c>
      <c r="Z439" s="1" t="str">
        <f>IF(Tabla1[[#This Row],[Bajada]] &lt; 14, "no", "si")</f>
        <v>no</v>
      </c>
      <c r="AC439" s="2" t="s">
        <v>968</v>
      </c>
      <c r="AD439" s="2" t="s">
        <v>1404</v>
      </c>
      <c r="AE439" s="1">
        <f t="shared" si="13"/>
        <v>7</v>
      </c>
    </row>
    <row r="440" spans="1:31"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2"/>
        <v>Ver en Google Maps</v>
      </c>
      <c r="M440" s="15">
        <v>1</v>
      </c>
      <c r="N440" s="7"/>
      <c r="O440" s="1">
        <f>DAY(Tabla1[[#This Row],[Fecha de rev]])</f>
        <v>0</v>
      </c>
      <c r="P440" s="1">
        <f>MONTH(Tabla1[[#This Row],[Fecha de rev]])</f>
        <v>1</v>
      </c>
      <c r="Q440" s="1">
        <f>YEAR(Tabla1[[#This Row],[Fecha de rev]])</f>
        <v>1900</v>
      </c>
      <c r="R440" s="1">
        <v>2</v>
      </c>
      <c r="S440" s="1" t="s">
        <v>138</v>
      </c>
      <c r="T440" s="1" t="s">
        <v>138</v>
      </c>
      <c r="U440" s="1" t="s">
        <v>138</v>
      </c>
      <c r="V440" s="1" t="s">
        <v>138</v>
      </c>
      <c r="W440" s="1" t="s">
        <v>138</v>
      </c>
      <c r="X440" s="1" t="s">
        <v>138</v>
      </c>
      <c r="Y440" s="1" t="s">
        <v>138</v>
      </c>
      <c r="Z440" s="1" t="str">
        <f>IF(Tabla1[[#This Row],[Bajada]] &lt; 14, "no", "si")</f>
        <v>no</v>
      </c>
      <c r="AC440" s="2" t="s">
        <v>1413</v>
      </c>
      <c r="AD440" s="2" t="s">
        <v>1404</v>
      </c>
      <c r="AE440" s="1">
        <f t="shared" si="13"/>
        <v>7</v>
      </c>
    </row>
    <row r="441" spans="1:31"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2"/>
        <v>Ver en Google Maps</v>
      </c>
      <c r="M441" s="15">
        <v>1</v>
      </c>
      <c r="N441" s="7"/>
      <c r="O441" s="1">
        <f>DAY(Tabla1[[#This Row],[Fecha de rev]])</f>
        <v>0</v>
      </c>
      <c r="P441" s="1">
        <f>MONTH(Tabla1[[#This Row],[Fecha de rev]])</f>
        <v>1</v>
      </c>
      <c r="Q441" s="1">
        <f>YEAR(Tabla1[[#This Row],[Fecha de rev]])</f>
        <v>1900</v>
      </c>
      <c r="R441" s="1">
        <v>2</v>
      </c>
      <c r="S441" s="1" t="s">
        <v>138</v>
      </c>
      <c r="T441" s="1" t="s">
        <v>138</v>
      </c>
      <c r="U441" s="1" t="s">
        <v>138</v>
      </c>
      <c r="V441" s="1" t="s">
        <v>138</v>
      </c>
      <c r="W441" s="1" t="s">
        <v>138</v>
      </c>
      <c r="X441" s="1" t="s">
        <v>138</v>
      </c>
      <c r="Y441" s="1" t="s">
        <v>138</v>
      </c>
      <c r="Z441" s="1" t="str">
        <f>IF(Tabla1[[#This Row],[Bajada]] &lt; 14, "no", "si")</f>
        <v>no</v>
      </c>
      <c r="AC441" s="2" t="s">
        <v>968</v>
      </c>
      <c r="AD441" s="2" t="s">
        <v>1404</v>
      </c>
      <c r="AE441" s="1">
        <f t="shared" si="13"/>
        <v>7</v>
      </c>
    </row>
    <row r="442" spans="1:31"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2"/>
        <v>Ver en Google Maps</v>
      </c>
      <c r="M442" s="15">
        <v>1</v>
      </c>
      <c r="N442" s="7"/>
      <c r="O442" s="1">
        <f>DAY(Tabla1[[#This Row],[Fecha de rev]])</f>
        <v>0</v>
      </c>
      <c r="P442" s="1">
        <f>MONTH(Tabla1[[#This Row],[Fecha de rev]])</f>
        <v>1</v>
      </c>
      <c r="Q442" s="1">
        <f>YEAR(Tabla1[[#This Row],[Fecha de rev]])</f>
        <v>1900</v>
      </c>
      <c r="R442" s="1">
        <v>2</v>
      </c>
      <c r="S442" s="1" t="s">
        <v>138</v>
      </c>
      <c r="T442" s="1" t="s">
        <v>138</v>
      </c>
      <c r="U442" s="1" t="s">
        <v>138</v>
      </c>
      <c r="V442" s="1" t="s">
        <v>138</v>
      </c>
      <c r="W442" s="1" t="s">
        <v>138</v>
      </c>
      <c r="X442" s="1" t="s">
        <v>138</v>
      </c>
      <c r="Y442" s="1" t="s">
        <v>138</v>
      </c>
      <c r="Z442" s="1" t="str">
        <f>IF(Tabla1[[#This Row],[Bajada]] &lt; 14, "no", "si")</f>
        <v>no</v>
      </c>
      <c r="AC442" s="2" t="s">
        <v>968</v>
      </c>
      <c r="AD442" s="2" t="s">
        <v>1404</v>
      </c>
      <c r="AE442" s="1">
        <f t="shared" si="13"/>
        <v>7</v>
      </c>
    </row>
    <row r="443" spans="1:31"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2"/>
        <v>Ver en Google Maps</v>
      </c>
      <c r="M443" s="15">
        <v>1</v>
      </c>
      <c r="N443" s="7"/>
      <c r="O443" s="1">
        <f>DAY(Tabla1[[#This Row],[Fecha de rev]])</f>
        <v>0</v>
      </c>
      <c r="P443" s="1">
        <f>MONTH(Tabla1[[#This Row],[Fecha de rev]])</f>
        <v>1</v>
      </c>
      <c r="Q443" s="1">
        <f>YEAR(Tabla1[[#This Row],[Fecha de rev]])</f>
        <v>1900</v>
      </c>
      <c r="R443" s="1">
        <v>2</v>
      </c>
      <c r="S443" s="1" t="s">
        <v>138</v>
      </c>
      <c r="T443" s="1" t="s">
        <v>138</v>
      </c>
      <c r="U443" s="1" t="s">
        <v>138</v>
      </c>
      <c r="V443" s="1" t="s">
        <v>138</v>
      </c>
      <c r="W443" s="1" t="s">
        <v>138</v>
      </c>
      <c r="X443" s="1" t="s">
        <v>138</v>
      </c>
      <c r="Y443" s="1" t="s">
        <v>138</v>
      </c>
      <c r="Z443" s="1" t="str">
        <f>IF(Tabla1[[#This Row],[Bajada]] &lt; 14, "no", "si")</f>
        <v>no</v>
      </c>
      <c r="AC443" s="2" t="s">
        <v>968</v>
      </c>
      <c r="AD443" s="2" t="s">
        <v>1404</v>
      </c>
      <c r="AE443" s="1">
        <f t="shared" si="13"/>
        <v>7</v>
      </c>
    </row>
    <row r="444" spans="1:31"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2"/>
        <v>Ver en Google Maps</v>
      </c>
      <c r="M444" s="15">
        <v>1</v>
      </c>
      <c r="N444" s="7"/>
      <c r="O444" s="1">
        <f>DAY(Tabla1[[#This Row],[Fecha de rev]])</f>
        <v>0</v>
      </c>
      <c r="P444" s="1">
        <f>MONTH(Tabla1[[#This Row],[Fecha de rev]])</f>
        <v>1</v>
      </c>
      <c r="Q444" s="1">
        <f>YEAR(Tabla1[[#This Row],[Fecha de rev]])</f>
        <v>1900</v>
      </c>
      <c r="R444" s="1">
        <v>2</v>
      </c>
      <c r="S444" s="1" t="s">
        <v>138</v>
      </c>
      <c r="T444" s="1" t="s">
        <v>138</v>
      </c>
      <c r="U444" s="1" t="s">
        <v>138</v>
      </c>
      <c r="V444" s="1" t="s">
        <v>138</v>
      </c>
      <c r="W444" s="1" t="s">
        <v>138</v>
      </c>
      <c r="X444" s="1" t="s">
        <v>138</v>
      </c>
      <c r="Y444" s="1" t="s">
        <v>138</v>
      </c>
      <c r="Z444" s="1" t="str">
        <f>IF(Tabla1[[#This Row],[Bajada]] &lt; 14, "no", "si")</f>
        <v>no</v>
      </c>
      <c r="AC444" s="2" t="s">
        <v>968</v>
      </c>
      <c r="AD444" s="2" t="s">
        <v>1404</v>
      </c>
      <c r="AE444" s="1">
        <f t="shared" si="13"/>
        <v>7</v>
      </c>
    </row>
    <row r="445" spans="1:31"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2"/>
        <v>Ver en Google Maps</v>
      </c>
      <c r="M445" s="15">
        <v>1</v>
      </c>
      <c r="N445" s="7"/>
      <c r="O445" s="1">
        <f>DAY(Tabla1[[#This Row],[Fecha de rev]])</f>
        <v>0</v>
      </c>
      <c r="P445" s="1">
        <f>MONTH(Tabla1[[#This Row],[Fecha de rev]])</f>
        <v>1</v>
      </c>
      <c r="Q445" s="1">
        <f>YEAR(Tabla1[[#This Row],[Fecha de rev]])</f>
        <v>1900</v>
      </c>
      <c r="R445" s="1">
        <v>2</v>
      </c>
      <c r="S445" s="1" t="s">
        <v>138</v>
      </c>
      <c r="T445" s="1" t="s">
        <v>138</v>
      </c>
      <c r="U445" s="1" t="s">
        <v>138</v>
      </c>
      <c r="V445" s="1" t="s">
        <v>138</v>
      </c>
      <c r="W445" s="1" t="s">
        <v>138</v>
      </c>
      <c r="X445" s="1" t="s">
        <v>138</v>
      </c>
      <c r="Y445" s="1" t="s">
        <v>138</v>
      </c>
      <c r="Z445" s="1" t="str">
        <f>IF(Tabla1[[#This Row],[Bajada]] &lt; 14, "no", "si")</f>
        <v>no</v>
      </c>
      <c r="AC445" s="2" t="s">
        <v>968</v>
      </c>
      <c r="AD445" s="2" t="s">
        <v>1404</v>
      </c>
      <c r="AE445" s="1">
        <f t="shared" si="13"/>
        <v>7</v>
      </c>
    </row>
    <row r="446" spans="1:31"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2"/>
        <v>Ver en Google Maps</v>
      </c>
      <c r="M446" s="15">
        <v>1</v>
      </c>
      <c r="N446" s="7"/>
      <c r="O446" s="1">
        <f>DAY(Tabla1[[#This Row],[Fecha de rev]])</f>
        <v>0</v>
      </c>
      <c r="P446" s="1">
        <f>MONTH(Tabla1[[#This Row],[Fecha de rev]])</f>
        <v>1</v>
      </c>
      <c r="Q446" s="1">
        <f>YEAR(Tabla1[[#This Row],[Fecha de rev]])</f>
        <v>1900</v>
      </c>
      <c r="R446" s="1">
        <v>2</v>
      </c>
      <c r="S446" s="1" t="s">
        <v>138</v>
      </c>
      <c r="T446" s="1" t="s">
        <v>138</v>
      </c>
      <c r="U446" s="1" t="s">
        <v>138</v>
      </c>
      <c r="V446" s="1" t="s">
        <v>138</v>
      </c>
      <c r="W446" s="1" t="s">
        <v>138</v>
      </c>
      <c r="X446" s="1" t="s">
        <v>138</v>
      </c>
      <c r="Y446" s="1" t="s">
        <v>138</v>
      </c>
      <c r="Z446" s="1" t="str">
        <f>IF(Tabla1[[#This Row],[Bajada]] &lt; 14, "no", "si")</f>
        <v>no</v>
      </c>
      <c r="AC446" s="2" t="s">
        <v>968</v>
      </c>
      <c r="AD446" s="2" t="s">
        <v>1404</v>
      </c>
      <c r="AE446" s="1">
        <f t="shared" si="13"/>
        <v>7</v>
      </c>
    </row>
    <row r="447" spans="1:31"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2"/>
        <v>Ver en Google Maps</v>
      </c>
      <c r="M447" s="15">
        <v>1</v>
      </c>
      <c r="N447" s="7"/>
      <c r="O447" s="1">
        <f>DAY(Tabla1[[#This Row],[Fecha de rev]])</f>
        <v>0</v>
      </c>
      <c r="P447" s="1">
        <f>MONTH(Tabla1[[#This Row],[Fecha de rev]])</f>
        <v>1</v>
      </c>
      <c r="Q447" s="1">
        <f>YEAR(Tabla1[[#This Row],[Fecha de rev]])</f>
        <v>1900</v>
      </c>
      <c r="R447" s="1">
        <v>2</v>
      </c>
      <c r="S447" s="1" t="s">
        <v>138</v>
      </c>
      <c r="T447" s="1" t="s">
        <v>138</v>
      </c>
      <c r="U447" s="1" t="s">
        <v>138</v>
      </c>
      <c r="V447" s="1" t="s">
        <v>138</v>
      </c>
      <c r="W447" s="1" t="s">
        <v>138</v>
      </c>
      <c r="X447" s="1" t="s">
        <v>138</v>
      </c>
      <c r="Y447" s="1" t="s">
        <v>138</v>
      </c>
      <c r="Z447" s="1" t="str">
        <f>IF(Tabla1[[#This Row],[Bajada]] &lt; 14, "no", "si")</f>
        <v>no</v>
      </c>
      <c r="AC447" s="2" t="s">
        <v>968</v>
      </c>
      <c r="AD447" s="2" t="s">
        <v>1404</v>
      </c>
      <c r="AE447" s="1">
        <f t="shared" si="13"/>
        <v>7</v>
      </c>
    </row>
    <row r="448" spans="1:31"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2"/>
        <v>Ver en Google Maps</v>
      </c>
      <c r="M448" s="15">
        <v>2</v>
      </c>
      <c r="N448" s="7"/>
      <c r="O448" s="1">
        <f>DAY(Tabla1[[#This Row],[Fecha de rev]])</f>
        <v>0</v>
      </c>
      <c r="P448" s="1">
        <f>MONTH(Tabla1[[#This Row],[Fecha de rev]])</f>
        <v>1</v>
      </c>
      <c r="Q448" s="1">
        <f>YEAR(Tabla1[[#This Row],[Fecha de rev]])</f>
        <v>1900</v>
      </c>
      <c r="R448" s="1">
        <v>2</v>
      </c>
      <c r="S448" s="1" t="s">
        <v>138</v>
      </c>
      <c r="T448" s="1" t="s">
        <v>138</v>
      </c>
      <c r="U448" s="1" t="s">
        <v>138</v>
      </c>
      <c r="V448" s="1" t="s">
        <v>138</v>
      </c>
      <c r="W448" s="1" t="s">
        <v>138</v>
      </c>
      <c r="X448" s="1" t="s">
        <v>138</v>
      </c>
      <c r="Y448" s="1" t="s">
        <v>138</v>
      </c>
      <c r="Z448" s="1" t="str">
        <f>IF(Tabla1[[#This Row],[Bajada]] &lt; 14, "no", "si")</f>
        <v>no</v>
      </c>
      <c r="AC448" s="2" t="s">
        <v>1414</v>
      </c>
      <c r="AD448" s="2" t="s">
        <v>1404</v>
      </c>
      <c r="AE448" s="1">
        <f t="shared" si="13"/>
        <v>7</v>
      </c>
    </row>
    <row r="449" spans="1:31"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2"/>
        <v>Ver en Google Maps</v>
      </c>
      <c r="M449" s="15">
        <v>2</v>
      </c>
      <c r="N449" s="7"/>
      <c r="O449" s="1">
        <f>DAY(Tabla1[[#This Row],[Fecha de rev]])</f>
        <v>0</v>
      </c>
      <c r="P449" s="1">
        <f>MONTH(Tabla1[[#This Row],[Fecha de rev]])</f>
        <v>1</v>
      </c>
      <c r="Q449" s="1">
        <f>YEAR(Tabla1[[#This Row],[Fecha de rev]])</f>
        <v>1900</v>
      </c>
      <c r="R449" s="1">
        <v>2</v>
      </c>
      <c r="S449" s="1" t="s">
        <v>138</v>
      </c>
      <c r="T449" s="1" t="s">
        <v>138</v>
      </c>
      <c r="U449" s="1" t="s">
        <v>138</v>
      </c>
      <c r="V449" s="1" t="s">
        <v>138</v>
      </c>
      <c r="W449" s="1" t="s">
        <v>138</v>
      </c>
      <c r="X449" s="1" t="s">
        <v>138</v>
      </c>
      <c r="Y449" s="1" t="s">
        <v>138</v>
      </c>
      <c r="Z449" s="1" t="str">
        <f>IF(Tabla1[[#This Row],[Bajada]] &lt; 14, "no", "si")</f>
        <v>no</v>
      </c>
      <c r="AC449" s="2" t="s">
        <v>1416</v>
      </c>
      <c r="AD449" s="2" t="s">
        <v>1404</v>
      </c>
      <c r="AE449" s="1">
        <f t="shared" si="13"/>
        <v>7</v>
      </c>
    </row>
    <row r="450" spans="1:31"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2"/>
        <v>Ver en Google Maps</v>
      </c>
      <c r="M450" s="15">
        <v>1</v>
      </c>
      <c r="N450" s="7"/>
      <c r="O450" s="1">
        <f>DAY(Tabla1[[#This Row],[Fecha de rev]])</f>
        <v>0</v>
      </c>
      <c r="P450" s="1">
        <f>MONTH(Tabla1[[#This Row],[Fecha de rev]])</f>
        <v>1</v>
      </c>
      <c r="Q450" s="1">
        <f>YEAR(Tabla1[[#This Row],[Fecha de rev]])</f>
        <v>1900</v>
      </c>
      <c r="R450" s="1">
        <v>2</v>
      </c>
      <c r="S450" s="1" t="s">
        <v>138</v>
      </c>
      <c r="T450" s="1" t="s">
        <v>138</v>
      </c>
      <c r="U450" s="1" t="s">
        <v>138</v>
      </c>
      <c r="V450" s="1" t="s">
        <v>138</v>
      </c>
      <c r="W450" s="1" t="s">
        <v>138</v>
      </c>
      <c r="X450" s="1" t="s">
        <v>138</v>
      </c>
      <c r="Y450" s="1" t="s">
        <v>138</v>
      </c>
      <c r="Z450" s="1" t="str">
        <f>IF(Tabla1[[#This Row],[Bajada]] &lt; 14, "no", "si")</f>
        <v>no</v>
      </c>
      <c r="AC450" s="2" t="s">
        <v>968</v>
      </c>
      <c r="AD450" s="2" t="s">
        <v>1404</v>
      </c>
      <c r="AE450" s="1">
        <f t="shared" si="13"/>
        <v>7</v>
      </c>
    </row>
    <row r="451" spans="1:31"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2"/>
        <v>Ver en Google Maps</v>
      </c>
      <c r="M451" s="15">
        <v>1</v>
      </c>
      <c r="N451" s="7"/>
      <c r="O451" s="1">
        <f>DAY(Tabla1[[#This Row],[Fecha de rev]])</f>
        <v>0</v>
      </c>
      <c r="P451" s="1">
        <f>MONTH(Tabla1[[#This Row],[Fecha de rev]])</f>
        <v>1</v>
      </c>
      <c r="Q451" s="1">
        <f>YEAR(Tabla1[[#This Row],[Fecha de rev]])</f>
        <v>1900</v>
      </c>
      <c r="R451" s="1">
        <v>2</v>
      </c>
      <c r="S451" s="1" t="s">
        <v>138</v>
      </c>
      <c r="T451" s="1" t="s">
        <v>138</v>
      </c>
      <c r="U451" s="1" t="s">
        <v>138</v>
      </c>
      <c r="V451" s="1" t="s">
        <v>138</v>
      </c>
      <c r="W451" s="1" t="s">
        <v>138</v>
      </c>
      <c r="X451" s="1" t="s">
        <v>138</v>
      </c>
      <c r="Y451" s="1" t="s">
        <v>138</v>
      </c>
      <c r="Z451" s="1" t="str">
        <f>IF(Tabla1[[#This Row],[Bajada]] &lt; 14, "no", "si")</f>
        <v>no</v>
      </c>
      <c r="AC451" s="2" t="s">
        <v>1413</v>
      </c>
      <c r="AD451" s="2" t="s">
        <v>1404</v>
      </c>
      <c r="AE451" s="1">
        <f t="shared" si="13"/>
        <v>7</v>
      </c>
    </row>
    <row r="452" spans="1:31"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2"/>
        <v>Ver en Google Maps</v>
      </c>
      <c r="M452" s="15">
        <v>1</v>
      </c>
      <c r="N452" s="7"/>
      <c r="O452" s="1">
        <f>DAY(Tabla1[[#This Row],[Fecha de rev]])</f>
        <v>0</v>
      </c>
      <c r="P452" s="1">
        <f>MONTH(Tabla1[[#This Row],[Fecha de rev]])</f>
        <v>1</v>
      </c>
      <c r="Q452" s="1">
        <f>YEAR(Tabla1[[#This Row],[Fecha de rev]])</f>
        <v>1900</v>
      </c>
      <c r="R452" s="1">
        <v>2</v>
      </c>
      <c r="S452" s="1" t="s">
        <v>138</v>
      </c>
      <c r="T452" s="1" t="s">
        <v>138</v>
      </c>
      <c r="U452" s="1" t="s">
        <v>138</v>
      </c>
      <c r="V452" s="1" t="s">
        <v>138</v>
      </c>
      <c r="W452" s="1" t="s">
        <v>138</v>
      </c>
      <c r="X452" s="1" t="s">
        <v>138</v>
      </c>
      <c r="Y452" s="1" t="s">
        <v>138</v>
      </c>
      <c r="Z452" s="1" t="str">
        <f>IF(Tabla1[[#This Row],[Bajada]] &lt; 14, "no", "si")</f>
        <v>no</v>
      </c>
      <c r="AC452" s="2" t="s">
        <v>968</v>
      </c>
      <c r="AD452" s="2" t="s">
        <v>1404</v>
      </c>
      <c r="AE452" s="1">
        <f t="shared" si="13"/>
        <v>7</v>
      </c>
    </row>
    <row r="453" spans="1:31"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2"/>
        <v>Ver en Google Maps</v>
      </c>
      <c r="M453" s="15">
        <v>1</v>
      </c>
      <c r="O453" s="1">
        <f>DAY(Tabla1[[#This Row],[Fecha de rev]])</f>
        <v>0</v>
      </c>
      <c r="P453" s="1">
        <f>MONTH(Tabla1[[#This Row],[Fecha de rev]])</f>
        <v>1</v>
      </c>
      <c r="Q453" s="1">
        <f>YEAR(Tabla1[[#This Row],[Fecha de rev]])</f>
        <v>1900</v>
      </c>
      <c r="Z453" s="1" t="str">
        <f>IF(Tabla1[[#This Row],[Bajada]] &lt; 14, "no", "si")</f>
        <v>no</v>
      </c>
    </row>
    <row r="454" spans="1:31"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5">HYPERLINK("https://www.google.com/maps?q=" &amp; I454 &amp; "," &amp; J454, "Ver en Google Maps")</f>
        <v>Ver en Google Maps</v>
      </c>
      <c r="M454" s="15">
        <v>1</v>
      </c>
      <c r="O454" s="1">
        <f>DAY(Tabla1[[#This Row],[Fecha de rev]])</f>
        <v>0</v>
      </c>
      <c r="P454" s="1">
        <f>MONTH(Tabla1[[#This Row],[Fecha de rev]])</f>
        <v>1</v>
      </c>
      <c r="Q454" s="1">
        <f>YEAR(Tabla1[[#This Row],[Fecha de rev]])</f>
        <v>1900</v>
      </c>
      <c r="Z454" s="1" t="str">
        <f>IF(Tabla1[[#This Row],[Bajada]] &lt; 14, "no", "si")</f>
        <v>no</v>
      </c>
    </row>
    <row r="455" spans="1:31"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5"/>
        <v>Ver en Google Maps</v>
      </c>
      <c r="M455" s="15">
        <v>1</v>
      </c>
      <c r="O455" s="1">
        <f>DAY(Tabla1[[#This Row],[Fecha de rev]])</f>
        <v>0</v>
      </c>
      <c r="P455" s="1">
        <f>MONTH(Tabla1[[#This Row],[Fecha de rev]])</f>
        <v>1</v>
      </c>
      <c r="Q455" s="1">
        <f>YEAR(Tabla1[[#This Row],[Fecha de rev]])</f>
        <v>1900</v>
      </c>
      <c r="Z455" s="1" t="str">
        <f>IF(Tabla1[[#This Row],[Bajada]] &lt; 14, "no", "si")</f>
        <v>no</v>
      </c>
    </row>
    <row r="456" spans="1:31"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5"/>
        <v>Ver en Google Maps</v>
      </c>
      <c r="M456" s="15">
        <v>1</v>
      </c>
      <c r="O456" s="1">
        <f>DAY(Tabla1[[#This Row],[Fecha de rev]])</f>
        <v>0</v>
      </c>
      <c r="P456" s="1">
        <f>MONTH(Tabla1[[#This Row],[Fecha de rev]])</f>
        <v>1</v>
      </c>
      <c r="Q456" s="1">
        <f>YEAR(Tabla1[[#This Row],[Fecha de rev]])</f>
        <v>1900</v>
      </c>
      <c r="Z456" s="1" t="str">
        <f>IF(Tabla1[[#This Row],[Bajada]] &lt; 14, "no", "si")</f>
        <v>no</v>
      </c>
    </row>
    <row r="457" spans="1:31"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5"/>
        <v>Ver en Google Maps</v>
      </c>
      <c r="M457" s="15">
        <v>1</v>
      </c>
      <c r="O457" s="1">
        <f>DAY(Tabla1[[#This Row],[Fecha de rev]])</f>
        <v>0</v>
      </c>
      <c r="P457" s="1">
        <f>MONTH(Tabla1[[#This Row],[Fecha de rev]])</f>
        <v>1</v>
      </c>
      <c r="Q457" s="1">
        <f>YEAR(Tabla1[[#This Row],[Fecha de rev]])</f>
        <v>1900</v>
      </c>
      <c r="Z457" s="1" t="str">
        <f>IF(Tabla1[[#This Row],[Bajada]] &lt; 14, "no", "si")</f>
        <v>no</v>
      </c>
    </row>
    <row r="458" spans="1:31"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5"/>
        <v>Ver en Google Maps</v>
      </c>
      <c r="M458" s="15">
        <v>1</v>
      </c>
      <c r="N458" s="7"/>
      <c r="O458" s="1">
        <f>DAY(Tabla1[[#This Row],[Fecha de rev]])</f>
        <v>0</v>
      </c>
      <c r="P458" s="1">
        <f>MONTH(Tabla1[[#This Row],[Fecha de rev]])</f>
        <v>1</v>
      </c>
      <c r="Q458" s="1">
        <f>YEAR(Tabla1[[#This Row],[Fecha de rev]])</f>
        <v>1900</v>
      </c>
      <c r="R458" s="1">
        <v>2</v>
      </c>
      <c r="S458" s="1" t="s">
        <v>138</v>
      </c>
      <c r="T458" s="1" t="s">
        <v>138</v>
      </c>
      <c r="U458" s="1" t="s">
        <v>138</v>
      </c>
      <c r="V458" s="1" t="s">
        <v>138</v>
      </c>
      <c r="W458" s="1" t="s">
        <v>138</v>
      </c>
      <c r="X458" s="1" t="s">
        <v>138</v>
      </c>
      <c r="Y458" s="1" t="s">
        <v>138</v>
      </c>
      <c r="Z458" s="1" t="str">
        <f>IF(Tabla1[[#This Row],[Bajada]] &lt; 14, "no", "si")</f>
        <v>no</v>
      </c>
      <c r="AC458" s="2" t="s">
        <v>968</v>
      </c>
      <c r="AD458" s="2" t="s">
        <v>1404</v>
      </c>
      <c r="AE458" s="1">
        <f t="shared" ref="AE458:AE516" si="16">COUNTIF(S458:Z458, "si")</f>
        <v>7</v>
      </c>
    </row>
    <row r="459" spans="1:31"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5"/>
        <v>Ver en Google Maps</v>
      </c>
      <c r="M459" s="15">
        <v>1</v>
      </c>
      <c r="O459" s="1">
        <f>DAY(Tabla1[[#This Row],[Fecha de rev]])</f>
        <v>0</v>
      </c>
      <c r="P459" s="1">
        <f>MONTH(Tabla1[[#This Row],[Fecha de rev]])</f>
        <v>1</v>
      </c>
      <c r="Q459" s="1">
        <f>YEAR(Tabla1[[#This Row],[Fecha de rev]])</f>
        <v>1900</v>
      </c>
      <c r="Z459" s="1" t="str">
        <f>IF(Tabla1[[#This Row],[Bajada]] &lt; 14, "no", "si")</f>
        <v>no</v>
      </c>
    </row>
    <row r="460" spans="1:31"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5"/>
        <v>Ver en Google Maps</v>
      </c>
      <c r="M460" s="15">
        <v>1</v>
      </c>
      <c r="O460" s="1">
        <f>DAY(Tabla1[[#This Row],[Fecha de rev]])</f>
        <v>0</v>
      </c>
      <c r="P460" s="1">
        <f>MONTH(Tabla1[[#This Row],[Fecha de rev]])</f>
        <v>1</v>
      </c>
      <c r="Q460" s="1">
        <f>YEAR(Tabla1[[#This Row],[Fecha de rev]])</f>
        <v>1900</v>
      </c>
      <c r="Z460" s="1" t="str">
        <f>IF(Tabla1[[#This Row],[Bajada]] &lt; 14, "no", "si")</f>
        <v>no</v>
      </c>
    </row>
    <row r="461" spans="1:31"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5"/>
        <v>Ver en Google Maps</v>
      </c>
      <c r="M461" s="15">
        <v>1</v>
      </c>
      <c r="O461" s="1">
        <f>DAY(Tabla1[[#This Row],[Fecha de rev]])</f>
        <v>0</v>
      </c>
      <c r="P461" s="1">
        <f>MONTH(Tabla1[[#This Row],[Fecha de rev]])</f>
        <v>1</v>
      </c>
      <c r="Q461" s="1">
        <f>YEAR(Tabla1[[#This Row],[Fecha de rev]])</f>
        <v>1900</v>
      </c>
      <c r="Z461" s="1" t="str">
        <f>IF(Tabla1[[#This Row],[Bajada]] &lt; 14, "no", "si")</f>
        <v>no</v>
      </c>
    </row>
    <row r="462" spans="1:31"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5"/>
        <v>Ver en Google Maps</v>
      </c>
      <c r="M462" s="15">
        <v>1</v>
      </c>
      <c r="O462" s="1">
        <f>DAY(Tabla1[[#This Row],[Fecha de rev]])</f>
        <v>0</v>
      </c>
      <c r="P462" s="1">
        <f>MONTH(Tabla1[[#This Row],[Fecha de rev]])</f>
        <v>1</v>
      </c>
      <c r="Q462" s="1">
        <f>YEAR(Tabla1[[#This Row],[Fecha de rev]])</f>
        <v>1900</v>
      </c>
      <c r="Z462" s="1" t="str">
        <f>IF(Tabla1[[#This Row],[Bajada]] &lt; 14, "no", "si")</f>
        <v>no</v>
      </c>
    </row>
    <row r="463" spans="1:31"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5"/>
        <v>Ver en Google Maps</v>
      </c>
      <c r="M463" s="15">
        <v>1</v>
      </c>
      <c r="N463" s="7"/>
      <c r="O463" s="1">
        <f>DAY(Tabla1[[#This Row],[Fecha de rev]])</f>
        <v>0</v>
      </c>
      <c r="P463" s="1">
        <f>MONTH(Tabla1[[#This Row],[Fecha de rev]])</f>
        <v>1</v>
      </c>
      <c r="Q463" s="1">
        <f>YEAR(Tabla1[[#This Row],[Fecha de rev]])</f>
        <v>1900</v>
      </c>
      <c r="R463" s="1">
        <v>2</v>
      </c>
      <c r="S463" s="1" t="s">
        <v>138</v>
      </c>
      <c r="T463" s="1" t="s">
        <v>138</v>
      </c>
      <c r="U463" s="1" t="s">
        <v>138</v>
      </c>
      <c r="V463" s="1" t="s">
        <v>138</v>
      </c>
      <c r="W463" s="1" t="s">
        <v>138</v>
      </c>
      <c r="X463" s="1" t="s">
        <v>138</v>
      </c>
      <c r="Y463" s="1" t="s">
        <v>138</v>
      </c>
      <c r="Z463" s="1" t="str">
        <f>IF(Tabla1[[#This Row],[Bajada]] &lt; 14, "no", "si")</f>
        <v>no</v>
      </c>
      <c r="AC463" s="2" t="s">
        <v>968</v>
      </c>
      <c r="AD463" s="2" t="s">
        <v>1404</v>
      </c>
      <c r="AE463" s="1">
        <f t="shared" si="16"/>
        <v>7</v>
      </c>
    </row>
    <row r="464" spans="1:31"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5"/>
        <v>Ver en Google Maps</v>
      </c>
      <c r="M464" s="15">
        <v>1</v>
      </c>
      <c r="N464" s="7"/>
      <c r="O464" s="1">
        <f>DAY(Tabla1[[#This Row],[Fecha de rev]])</f>
        <v>0</v>
      </c>
      <c r="P464" s="1">
        <f>MONTH(Tabla1[[#This Row],[Fecha de rev]])</f>
        <v>1</v>
      </c>
      <c r="Q464" s="1">
        <f>YEAR(Tabla1[[#This Row],[Fecha de rev]])</f>
        <v>1900</v>
      </c>
      <c r="R464" s="1">
        <v>2</v>
      </c>
      <c r="S464" s="1" t="s">
        <v>138</v>
      </c>
      <c r="T464" s="1" t="s">
        <v>138</v>
      </c>
      <c r="U464" s="1" t="s">
        <v>138</v>
      </c>
      <c r="V464" s="1" t="s">
        <v>138</v>
      </c>
      <c r="W464" s="1" t="s">
        <v>138</v>
      </c>
      <c r="X464" s="1" t="s">
        <v>138</v>
      </c>
      <c r="Y464" s="1" t="s">
        <v>138</v>
      </c>
      <c r="Z464" s="1" t="str">
        <f>IF(Tabla1[[#This Row],[Bajada]] &lt; 14, "no", "si")</f>
        <v>no</v>
      </c>
      <c r="AC464" s="2" t="s">
        <v>968</v>
      </c>
      <c r="AD464" s="2" t="s">
        <v>1404</v>
      </c>
      <c r="AE464" s="1">
        <f t="shared" si="16"/>
        <v>7</v>
      </c>
    </row>
    <row r="465" spans="1:31"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5"/>
        <v>Ver en Google Maps</v>
      </c>
      <c r="M465" s="15">
        <v>1</v>
      </c>
      <c r="O465" s="1">
        <f>DAY(Tabla1[[#This Row],[Fecha de rev]])</f>
        <v>0</v>
      </c>
      <c r="P465" s="1">
        <f>MONTH(Tabla1[[#This Row],[Fecha de rev]])</f>
        <v>1</v>
      </c>
      <c r="Q465" s="1">
        <f>YEAR(Tabla1[[#This Row],[Fecha de rev]])</f>
        <v>1900</v>
      </c>
      <c r="Z465" s="1" t="str">
        <f>IF(Tabla1[[#This Row],[Bajada]] &lt; 14, "no", "si")</f>
        <v>no</v>
      </c>
    </row>
    <row r="466" spans="1:31"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5"/>
        <v>Ver en Google Maps</v>
      </c>
      <c r="M466" s="15">
        <v>1</v>
      </c>
      <c r="N466" s="7"/>
      <c r="O466" s="1">
        <f>DAY(Tabla1[[#This Row],[Fecha de rev]])</f>
        <v>0</v>
      </c>
      <c r="P466" s="1">
        <f>MONTH(Tabla1[[#This Row],[Fecha de rev]])</f>
        <v>1</v>
      </c>
      <c r="Q466" s="1">
        <f>YEAR(Tabla1[[#This Row],[Fecha de rev]])</f>
        <v>1900</v>
      </c>
      <c r="R466" s="1">
        <v>2</v>
      </c>
      <c r="S466" s="1" t="s">
        <v>138</v>
      </c>
      <c r="T466" s="1" t="s">
        <v>138</v>
      </c>
      <c r="U466" s="1" t="s">
        <v>138</v>
      </c>
      <c r="V466" s="1" t="s">
        <v>138</v>
      </c>
      <c r="W466" s="1" t="s">
        <v>138</v>
      </c>
      <c r="X466" s="1" t="s">
        <v>138</v>
      </c>
      <c r="Y466" s="1" t="s">
        <v>138</v>
      </c>
      <c r="Z466" s="1" t="str">
        <f>IF(Tabla1[[#This Row],[Bajada]] &lt; 14, "no", "si")</f>
        <v>no</v>
      </c>
      <c r="AC466" s="2" t="s">
        <v>1408</v>
      </c>
      <c r="AD466" s="2" t="s">
        <v>1404</v>
      </c>
      <c r="AE466" s="1">
        <f t="shared" si="16"/>
        <v>7</v>
      </c>
    </row>
    <row r="467" spans="1:31"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5"/>
        <v>Ver en Google Maps</v>
      </c>
      <c r="M467" s="15">
        <v>1</v>
      </c>
      <c r="N467" s="7"/>
      <c r="O467" s="1">
        <f>DAY(Tabla1[[#This Row],[Fecha de rev]])</f>
        <v>0</v>
      </c>
      <c r="P467" s="1">
        <f>MONTH(Tabla1[[#This Row],[Fecha de rev]])</f>
        <v>1</v>
      </c>
      <c r="Q467" s="1">
        <f>YEAR(Tabla1[[#This Row],[Fecha de rev]])</f>
        <v>1900</v>
      </c>
      <c r="R467" s="1">
        <v>2</v>
      </c>
      <c r="S467" s="1" t="s">
        <v>138</v>
      </c>
      <c r="T467" s="1" t="s">
        <v>138</v>
      </c>
      <c r="U467" s="1" t="s">
        <v>138</v>
      </c>
      <c r="V467" s="1" t="s">
        <v>138</v>
      </c>
      <c r="W467" s="1" t="s">
        <v>138</v>
      </c>
      <c r="X467" s="1" t="s">
        <v>138</v>
      </c>
      <c r="Y467" s="1" t="s">
        <v>138</v>
      </c>
      <c r="Z467" s="1" t="str">
        <f>IF(Tabla1[[#This Row],[Bajada]] &lt; 14, "no", "si")</f>
        <v>no</v>
      </c>
      <c r="AC467" s="2" t="s">
        <v>968</v>
      </c>
      <c r="AD467" s="2" t="s">
        <v>1404</v>
      </c>
      <c r="AE467" s="1">
        <f t="shared" si="16"/>
        <v>7</v>
      </c>
    </row>
    <row r="468" spans="1:31"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5"/>
        <v>Ver en Google Maps</v>
      </c>
      <c r="M468" s="15">
        <v>1</v>
      </c>
      <c r="N468" s="7"/>
      <c r="O468" s="1">
        <f>DAY(Tabla1[[#This Row],[Fecha de rev]])</f>
        <v>0</v>
      </c>
      <c r="P468" s="1">
        <f>MONTH(Tabla1[[#This Row],[Fecha de rev]])</f>
        <v>1</v>
      </c>
      <c r="Q468" s="1">
        <f>YEAR(Tabla1[[#This Row],[Fecha de rev]])</f>
        <v>1900</v>
      </c>
      <c r="R468" s="1">
        <v>2</v>
      </c>
      <c r="S468" s="1" t="s">
        <v>138</v>
      </c>
      <c r="T468" s="1" t="s">
        <v>138</v>
      </c>
      <c r="U468" s="1" t="s">
        <v>138</v>
      </c>
      <c r="V468" s="1" t="s">
        <v>138</v>
      </c>
      <c r="W468" s="1" t="s">
        <v>138</v>
      </c>
      <c r="X468" s="1" t="s">
        <v>138</v>
      </c>
      <c r="Y468" s="1" t="s">
        <v>138</v>
      </c>
      <c r="Z468" s="1" t="str">
        <f>IF(Tabla1[[#This Row],[Bajada]] &lt; 14, "no", "si")</f>
        <v>no</v>
      </c>
      <c r="AC468" s="2" t="s">
        <v>1410</v>
      </c>
      <c r="AD468" s="2" t="s">
        <v>1404</v>
      </c>
      <c r="AE468" s="1">
        <f t="shared" si="16"/>
        <v>7</v>
      </c>
    </row>
    <row r="469" spans="1:31"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5"/>
        <v>Ver en Google Maps</v>
      </c>
      <c r="M469" s="15">
        <v>1</v>
      </c>
      <c r="N469" s="7"/>
      <c r="O469" s="1">
        <f>DAY(Tabla1[[#This Row],[Fecha de rev]])</f>
        <v>0</v>
      </c>
      <c r="P469" s="1">
        <f>MONTH(Tabla1[[#This Row],[Fecha de rev]])</f>
        <v>1</v>
      </c>
      <c r="Q469" s="1">
        <f>YEAR(Tabla1[[#This Row],[Fecha de rev]])</f>
        <v>1900</v>
      </c>
      <c r="R469" s="1">
        <v>2</v>
      </c>
      <c r="S469" s="1" t="s">
        <v>138</v>
      </c>
      <c r="T469" s="1" t="s">
        <v>138</v>
      </c>
      <c r="U469" s="1" t="s">
        <v>138</v>
      </c>
      <c r="V469" s="1" t="s">
        <v>138</v>
      </c>
      <c r="W469" s="1" t="s">
        <v>138</v>
      </c>
      <c r="X469" s="1" t="s">
        <v>138</v>
      </c>
      <c r="Y469" s="1" t="s">
        <v>138</v>
      </c>
      <c r="Z469" s="1" t="str">
        <f>IF(Tabla1[[#This Row],[Bajada]] &lt; 14, "no", "si")</f>
        <v>no</v>
      </c>
      <c r="AC469" s="2" t="s">
        <v>1417</v>
      </c>
      <c r="AD469" s="2" t="s">
        <v>1404</v>
      </c>
      <c r="AE469" s="1">
        <f t="shared" si="16"/>
        <v>7</v>
      </c>
    </row>
    <row r="470" spans="1:31"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5"/>
        <v>Ver en Google Maps</v>
      </c>
      <c r="M470" s="15">
        <v>1</v>
      </c>
      <c r="O470" s="1">
        <f>DAY(Tabla1[[#This Row],[Fecha de rev]])</f>
        <v>0</v>
      </c>
      <c r="P470" s="1">
        <f>MONTH(Tabla1[[#This Row],[Fecha de rev]])</f>
        <v>1</v>
      </c>
      <c r="Q470" s="1">
        <f>YEAR(Tabla1[[#This Row],[Fecha de rev]])</f>
        <v>1900</v>
      </c>
      <c r="Z470" s="1" t="str">
        <f>IF(Tabla1[[#This Row],[Bajada]] &lt; 14, "no", "si")</f>
        <v>no</v>
      </c>
    </row>
    <row r="471" spans="1:31"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5"/>
        <v>Ver en Google Maps</v>
      </c>
      <c r="M471" s="15">
        <v>1</v>
      </c>
      <c r="O471" s="1">
        <f>DAY(Tabla1[[#This Row],[Fecha de rev]])</f>
        <v>0</v>
      </c>
      <c r="P471" s="1">
        <f>MONTH(Tabla1[[#This Row],[Fecha de rev]])</f>
        <v>1</v>
      </c>
      <c r="Q471" s="1">
        <f>YEAR(Tabla1[[#This Row],[Fecha de rev]])</f>
        <v>1900</v>
      </c>
      <c r="Z471" s="1" t="str">
        <f>IF(Tabla1[[#This Row],[Bajada]] &lt; 14, "no", "si")</f>
        <v>no</v>
      </c>
    </row>
    <row r="472" spans="1:31"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5"/>
        <v>Ver en Google Maps</v>
      </c>
      <c r="M472" s="15">
        <v>1</v>
      </c>
      <c r="N472" s="7"/>
      <c r="O472" s="1">
        <f>DAY(Tabla1[[#This Row],[Fecha de rev]])</f>
        <v>0</v>
      </c>
      <c r="P472" s="1">
        <f>MONTH(Tabla1[[#This Row],[Fecha de rev]])</f>
        <v>1</v>
      </c>
      <c r="Q472" s="1">
        <f>YEAR(Tabla1[[#This Row],[Fecha de rev]])</f>
        <v>1900</v>
      </c>
      <c r="R472" s="1">
        <v>2</v>
      </c>
      <c r="S472" s="1" t="s">
        <v>138</v>
      </c>
      <c r="T472" s="1" t="s">
        <v>138</v>
      </c>
      <c r="U472" s="1" t="s">
        <v>138</v>
      </c>
      <c r="V472" s="1" t="s">
        <v>138</v>
      </c>
      <c r="W472" s="1" t="s">
        <v>138</v>
      </c>
      <c r="X472" s="1" t="s">
        <v>138</v>
      </c>
      <c r="Y472" s="1" t="s">
        <v>138</v>
      </c>
      <c r="Z472" s="1" t="str">
        <f>IF(Tabla1[[#This Row],[Bajada]] &lt; 14, "no", "si")</f>
        <v>no</v>
      </c>
      <c r="AC472" s="2" t="s">
        <v>968</v>
      </c>
      <c r="AD472" s="2" t="s">
        <v>1404</v>
      </c>
      <c r="AE472" s="1">
        <f t="shared" si="16"/>
        <v>7</v>
      </c>
    </row>
    <row r="473" spans="1:31"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5"/>
        <v>Ver en Google Maps</v>
      </c>
      <c r="M473" s="15">
        <v>1</v>
      </c>
      <c r="N473" s="7"/>
      <c r="O473" s="1">
        <f>DAY(Tabla1[[#This Row],[Fecha de rev]])</f>
        <v>0</v>
      </c>
      <c r="P473" s="1">
        <f>MONTH(Tabla1[[#This Row],[Fecha de rev]])</f>
        <v>1</v>
      </c>
      <c r="Q473" s="1">
        <f>YEAR(Tabla1[[#This Row],[Fecha de rev]])</f>
        <v>1900</v>
      </c>
      <c r="R473" s="1">
        <v>2</v>
      </c>
      <c r="S473" s="1" t="s">
        <v>138</v>
      </c>
      <c r="T473" s="1" t="s">
        <v>138</v>
      </c>
      <c r="U473" s="1" t="s">
        <v>138</v>
      </c>
      <c r="V473" s="1" t="s">
        <v>138</v>
      </c>
      <c r="W473" s="1" t="s">
        <v>138</v>
      </c>
      <c r="X473" s="1" t="s">
        <v>138</v>
      </c>
      <c r="Y473" s="1" t="s">
        <v>138</v>
      </c>
      <c r="Z473" s="1" t="str">
        <f>IF(Tabla1[[#This Row],[Bajada]] &lt; 14, "no", "si")</f>
        <v>no</v>
      </c>
      <c r="AC473" s="2" t="s">
        <v>1405</v>
      </c>
      <c r="AD473" s="2" t="s">
        <v>1404</v>
      </c>
      <c r="AE473" s="1">
        <f t="shared" si="16"/>
        <v>7</v>
      </c>
    </row>
    <row r="474" spans="1:31"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5"/>
        <v>Ver en Google Maps</v>
      </c>
      <c r="M474" s="15">
        <v>1</v>
      </c>
      <c r="O474" s="1">
        <f>DAY(Tabla1[[#This Row],[Fecha de rev]])</f>
        <v>0</v>
      </c>
      <c r="P474" s="1">
        <f>MONTH(Tabla1[[#This Row],[Fecha de rev]])</f>
        <v>1</v>
      </c>
      <c r="Q474" s="1">
        <f>YEAR(Tabla1[[#This Row],[Fecha de rev]])</f>
        <v>1900</v>
      </c>
      <c r="Z474" s="1" t="str">
        <f>IF(Tabla1[[#This Row],[Bajada]] &lt; 14, "no", "si")</f>
        <v>no</v>
      </c>
    </row>
    <row r="475" spans="1:31"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5"/>
        <v>Ver en Google Maps</v>
      </c>
      <c r="M475" s="15">
        <v>1</v>
      </c>
      <c r="O475" s="1">
        <f>DAY(Tabla1[[#This Row],[Fecha de rev]])</f>
        <v>0</v>
      </c>
      <c r="P475" s="1">
        <f>MONTH(Tabla1[[#This Row],[Fecha de rev]])</f>
        <v>1</v>
      </c>
      <c r="Q475" s="1">
        <f>YEAR(Tabla1[[#This Row],[Fecha de rev]])</f>
        <v>1900</v>
      </c>
      <c r="Z475" s="1" t="str">
        <f>IF(Tabla1[[#This Row],[Bajada]] &lt; 14, "no", "si")</f>
        <v>no</v>
      </c>
    </row>
    <row r="476" spans="1:31"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5"/>
        <v>Ver en Google Maps</v>
      </c>
      <c r="M476" s="15">
        <v>1</v>
      </c>
      <c r="O476" s="1">
        <f>DAY(Tabla1[[#This Row],[Fecha de rev]])</f>
        <v>0</v>
      </c>
      <c r="P476" s="1">
        <f>MONTH(Tabla1[[#This Row],[Fecha de rev]])</f>
        <v>1</v>
      </c>
      <c r="Q476" s="1">
        <f>YEAR(Tabla1[[#This Row],[Fecha de rev]])</f>
        <v>1900</v>
      </c>
      <c r="Z476" s="1" t="str">
        <f>IF(Tabla1[[#This Row],[Bajada]] &lt; 14, "no", "si")</f>
        <v>no</v>
      </c>
    </row>
    <row r="477" spans="1:31"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5"/>
        <v>Ver en Google Maps</v>
      </c>
      <c r="M477" s="15">
        <v>2</v>
      </c>
      <c r="N477" s="7"/>
      <c r="O477" s="1">
        <f>DAY(Tabla1[[#This Row],[Fecha de rev]])</f>
        <v>0</v>
      </c>
      <c r="P477" s="1">
        <f>MONTH(Tabla1[[#This Row],[Fecha de rev]])</f>
        <v>1</v>
      </c>
      <c r="Q477" s="1">
        <f>YEAR(Tabla1[[#This Row],[Fecha de rev]])</f>
        <v>1900</v>
      </c>
      <c r="R477" s="1">
        <v>2</v>
      </c>
      <c r="S477" s="1" t="s">
        <v>138</v>
      </c>
      <c r="T477" s="1" t="s">
        <v>138</v>
      </c>
      <c r="U477" s="1" t="s">
        <v>138</v>
      </c>
      <c r="V477" s="1" t="s">
        <v>138</v>
      </c>
      <c r="W477" s="1" t="s">
        <v>138</v>
      </c>
      <c r="X477" s="1" t="s">
        <v>138</v>
      </c>
      <c r="Y477" s="1" t="s">
        <v>138</v>
      </c>
      <c r="Z477" s="1" t="str">
        <f>IF(Tabla1[[#This Row],[Bajada]] &lt; 14, "no", "si")</f>
        <v>no</v>
      </c>
      <c r="AC477" s="2" t="s">
        <v>968</v>
      </c>
      <c r="AD477" s="2" t="s">
        <v>1404</v>
      </c>
      <c r="AE477" s="1">
        <f t="shared" si="16"/>
        <v>7</v>
      </c>
    </row>
    <row r="478" spans="1:31"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5"/>
        <v>Ver en Google Maps</v>
      </c>
      <c r="M478" s="15">
        <v>1</v>
      </c>
      <c r="N478" s="7"/>
      <c r="O478" s="1">
        <f>DAY(Tabla1[[#This Row],[Fecha de rev]])</f>
        <v>0</v>
      </c>
      <c r="P478" s="1">
        <f>MONTH(Tabla1[[#This Row],[Fecha de rev]])</f>
        <v>1</v>
      </c>
      <c r="Q478" s="1">
        <f>YEAR(Tabla1[[#This Row],[Fecha de rev]])</f>
        <v>1900</v>
      </c>
      <c r="R478" s="1">
        <v>2</v>
      </c>
      <c r="S478" s="1" t="s">
        <v>138</v>
      </c>
      <c r="T478" s="1" t="s">
        <v>138</v>
      </c>
      <c r="U478" s="1" t="s">
        <v>138</v>
      </c>
      <c r="V478" s="1" t="s">
        <v>138</v>
      </c>
      <c r="W478" s="1" t="s">
        <v>138</v>
      </c>
      <c r="X478" s="1" t="s">
        <v>138</v>
      </c>
      <c r="Y478" s="1" t="s">
        <v>138</v>
      </c>
      <c r="Z478" s="1" t="str">
        <f>IF(Tabla1[[#This Row],[Bajada]] &lt; 14, "no", "si")</f>
        <v>no</v>
      </c>
      <c r="AC478" s="2" t="s">
        <v>968</v>
      </c>
      <c r="AD478" s="2" t="s">
        <v>1404</v>
      </c>
      <c r="AE478" s="1">
        <f t="shared" si="16"/>
        <v>7</v>
      </c>
    </row>
    <row r="479" spans="1:31"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5"/>
        <v>Ver en Google Maps</v>
      </c>
      <c r="M479" s="15">
        <v>1</v>
      </c>
      <c r="O479" s="1">
        <f>DAY(Tabla1[[#This Row],[Fecha de rev]])</f>
        <v>0</v>
      </c>
      <c r="P479" s="1">
        <f>MONTH(Tabla1[[#This Row],[Fecha de rev]])</f>
        <v>1</v>
      </c>
      <c r="Q479" s="1">
        <f>YEAR(Tabla1[[#This Row],[Fecha de rev]])</f>
        <v>1900</v>
      </c>
      <c r="Z479" s="1" t="str">
        <f>IF(Tabla1[[#This Row],[Bajada]] &lt; 14, "no", "si")</f>
        <v>no</v>
      </c>
    </row>
    <row r="480" spans="1:31"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5"/>
        <v>Ver en Google Maps</v>
      </c>
      <c r="M480" s="15">
        <v>1</v>
      </c>
      <c r="N480" s="7"/>
      <c r="O480" s="1">
        <f>DAY(Tabla1[[#This Row],[Fecha de rev]])</f>
        <v>0</v>
      </c>
      <c r="P480" s="1">
        <f>MONTH(Tabla1[[#This Row],[Fecha de rev]])</f>
        <v>1</v>
      </c>
      <c r="Q480" s="1">
        <f>YEAR(Tabla1[[#This Row],[Fecha de rev]])</f>
        <v>1900</v>
      </c>
      <c r="R480" s="1">
        <v>2</v>
      </c>
      <c r="S480" s="1" t="s">
        <v>138</v>
      </c>
      <c r="T480" s="1" t="s">
        <v>138</v>
      </c>
      <c r="U480" s="1" t="s">
        <v>138</v>
      </c>
      <c r="V480" s="1" t="s">
        <v>138</v>
      </c>
      <c r="W480" s="1" t="s">
        <v>138</v>
      </c>
      <c r="X480" s="1" t="s">
        <v>138</v>
      </c>
      <c r="Y480" s="1" t="s">
        <v>138</v>
      </c>
      <c r="Z480" s="1" t="str">
        <f>IF(Tabla1[[#This Row],[Bajada]] &lt; 14, "no", "si")</f>
        <v>no</v>
      </c>
      <c r="AC480" s="2" t="s">
        <v>968</v>
      </c>
      <c r="AD480" s="2" t="s">
        <v>1404</v>
      </c>
      <c r="AE480" s="1">
        <f t="shared" si="16"/>
        <v>7</v>
      </c>
    </row>
    <row r="481" spans="1:31"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5"/>
        <v>Ver en Google Maps</v>
      </c>
      <c r="M481" s="15">
        <v>1</v>
      </c>
      <c r="O481" s="1">
        <f>DAY(Tabla1[[#This Row],[Fecha de rev]])</f>
        <v>0</v>
      </c>
      <c r="P481" s="1">
        <f>MONTH(Tabla1[[#This Row],[Fecha de rev]])</f>
        <v>1</v>
      </c>
      <c r="Q481" s="1">
        <f>YEAR(Tabla1[[#This Row],[Fecha de rev]])</f>
        <v>1900</v>
      </c>
      <c r="Z481" s="1" t="str">
        <f>IF(Tabla1[[#This Row],[Bajada]] &lt; 14, "no", "si")</f>
        <v>no</v>
      </c>
    </row>
    <row r="482" spans="1:31"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5"/>
        <v>Ver en Google Maps</v>
      </c>
      <c r="M482" s="15">
        <v>2</v>
      </c>
      <c r="O482" s="1">
        <f>DAY(Tabla1[[#This Row],[Fecha de rev]])</f>
        <v>0</v>
      </c>
      <c r="P482" s="1">
        <f>MONTH(Tabla1[[#This Row],[Fecha de rev]])</f>
        <v>1</v>
      </c>
      <c r="Q482" s="1">
        <f>YEAR(Tabla1[[#This Row],[Fecha de rev]])</f>
        <v>1900</v>
      </c>
      <c r="Z482" s="1" t="str">
        <f>IF(Tabla1[[#This Row],[Bajada]] &lt; 14, "no", "si")</f>
        <v>no</v>
      </c>
    </row>
    <row r="483" spans="1:31"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5"/>
        <v>Ver en Google Maps</v>
      </c>
      <c r="M483" s="15">
        <v>2</v>
      </c>
      <c r="N483" s="7"/>
      <c r="O483" s="1">
        <f>DAY(Tabla1[[#This Row],[Fecha de rev]])</f>
        <v>0</v>
      </c>
      <c r="P483" s="1">
        <f>MONTH(Tabla1[[#This Row],[Fecha de rev]])</f>
        <v>1</v>
      </c>
      <c r="Q483" s="1">
        <f>YEAR(Tabla1[[#This Row],[Fecha de rev]])</f>
        <v>1900</v>
      </c>
      <c r="R483" s="1">
        <v>2</v>
      </c>
      <c r="S483" s="1" t="s">
        <v>138</v>
      </c>
      <c r="T483" s="1" t="s">
        <v>138</v>
      </c>
      <c r="U483" s="1" t="s">
        <v>138</v>
      </c>
      <c r="V483" s="1" t="s">
        <v>138</v>
      </c>
      <c r="W483" s="1" t="s">
        <v>138</v>
      </c>
      <c r="X483" s="1" t="s">
        <v>138</v>
      </c>
      <c r="Y483" s="1" t="s">
        <v>138</v>
      </c>
      <c r="Z483" s="1" t="str">
        <f>IF(Tabla1[[#This Row],[Bajada]] &lt; 14, "no", "si")</f>
        <v>no</v>
      </c>
      <c r="AC483" s="2" t="s">
        <v>1414</v>
      </c>
      <c r="AD483" s="2" t="s">
        <v>1404</v>
      </c>
      <c r="AE483" s="1">
        <f t="shared" si="16"/>
        <v>7</v>
      </c>
    </row>
    <row r="484" spans="1:31"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5"/>
        <v>Ver en Google Maps</v>
      </c>
      <c r="M484" s="15">
        <v>1</v>
      </c>
      <c r="O484" s="1">
        <f>DAY(Tabla1[[#This Row],[Fecha de rev]])</f>
        <v>0</v>
      </c>
      <c r="P484" s="1">
        <f>MONTH(Tabla1[[#This Row],[Fecha de rev]])</f>
        <v>1</v>
      </c>
      <c r="Q484" s="1">
        <f>YEAR(Tabla1[[#This Row],[Fecha de rev]])</f>
        <v>1900</v>
      </c>
      <c r="Z484" s="1" t="str">
        <f>IF(Tabla1[[#This Row],[Bajada]] &lt; 14, "no", "si")</f>
        <v>no</v>
      </c>
    </row>
    <row r="485" spans="1:31"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5"/>
        <v>Ver en Google Maps</v>
      </c>
      <c r="M485" s="15">
        <v>2</v>
      </c>
      <c r="O485" s="1">
        <f>DAY(Tabla1[[#This Row],[Fecha de rev]])</f>
        <v>0</v>
      </c>
      <c r="P485" s="1">
        <f>MONTH(Tabla1[[#This Row],[Fecha de rev]])</f>
        <v>1</v>
      </c>
      <c r="Q485" s="1">
        <f>YEAR(Tabla1[[#This Row],[Fecha de rev]])</f>
        <v>1900</v>
      </c>
      <c r="Z485" s="1" t="str">
        <f>IF(Tabla1[[#This Row],[Bajada]] &lt; 14, "no", "si")</f>
        <v>no</v>
      </c>
    </row>
    <row r="486" spans="1:31"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5"/>
        <v>Ver en Google Maps</v>
      </c>
      <c r="M486" s="15">
        <v>1</v>
      </c>
      <c r="O486" s="1">
        <f>DAY(Tabla1[[#This Row],[Fecha de rev]])</f>
        <v>0</v>
      </c>
      <c r="P486" s="1">
        <f>MONTH(Tabla1[[#This Row],[Fecha de rev]])</f>
        <v>1</v>
      </c>
      <c r="Q486" s="1">
        <f>YEAR(Tabla1[[#This Row],[Fecha de rev]])</f>
        <v>1900</v>
      </c>
      <c r="Z486" s="1" t="str">
        <f>IF(Tabla1[[#This Row],[Bajada]] &lt; 14, "no", "si")</f>
        <v>no</v>
      </c>
    </row>
    <row r="487" spans="1:31"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5"/>
        <v>Ver en Google Maps</v>
      </c>
      <c r="M487" s="15">
        <v>1</v>
      </c>
      <c r="N487" s="7"/>
      <c r="O487" s="1">
        <f>DAY(Tabla1[[#This Row],[Fecha de rev]])</f>
        <v>0</v>
      </c>
      <c r="P487" s="1">
        <f>MONTH(Tabla1[[#This Row],[Fecha de rev]])</f>
        <v>1</v>
      </c>
      <c r="Q487" s="1">
        <f>YEAR(Tabla1[[#This Row],[Fecha de rev]])</f>
        <v>1900</v>
      </c>
      <c r="R487" s="1">
        <v>2</v>
      </c>
      <c r="S487" s="1" t="s">
        <v>138</v>
      </c>
      <c r="T487" s="1" t="s">
        <v>138</v>
      </c>
      <c r="U487" s="1" t="s">
        <v>138</v>
      </c>
      <c r="V487" s="1" t="s">
        <v>138</v>
      </c>
      <c r="W487" s="1" t="s">
        <v>138</v>
      </c>
      <c r="X487" s="1" t="s">
        <v>138</v>
      </c>
      <c r="Y487" s="1" t="s">
        <v>138</v>
      </c>
      <c r="Z487" s="1" t="str">
        <f>IF(Tabla1[[#This Row],[Bajada]] &lt; 14, "no", "si")</f>
        <v>no</v>
      </c>
      <c r="AC487" s="2" t="s">
        <v>1409</v>
      </c>
      <c r="AD487" s="2" t="s">
        <v>1404</v>
      </c>
      <c r="AE487" s="1">
        <f t="shared" si="16"/>
        <v>7</v>
      </c>
    </row>
    <row r="488" spans="1:31"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5"/>
        <v>Ver en Google Maps</v>
      </c>
      <c r="M488" s="15">
        <v>1</v>
      </c>
      <c r="O488" s="1">
        <f>DAY(Tabla1[[#This Row],[Fecha de rev]])</f>
        <v>0</v>
      </c>
      <c r="P488" s="1">
        <f>MONTH(Tabla1[[#This Row],[Fecha de rev]])</f>
        <v>1</v>
      </c>
      <c r="Q488" s="1">
        <f>YEAR(Tabla1[[#This Row],[Fecha de rev]])</f>
        <v>1900</v>
      </c>
      <c r="Z488" s="1" t="str">
        <f>IF(Tabla1[[#This Row],[Bajada]] &lt; 14, "no", "si")</f>
        <v>no</v>
      </c>
    </row>
    <row r="489" spans="1:31"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5"/>
        <v>Ver en Google Maps</v>
      </c>
      <c r="M489" s="15">
        <v>1</v>
      </c>
      <c r="O489" s="1">
        <f>DAY(Tabla1[[#This Row],[Fecha de rev]])</f>
        <v>0</v>
      </c>
      <c r="P489" s="1">
        <f>MONTH(Tabla1[[#This Row],[Fecha de rev]])</f>
        <v>1</v>
      </c>
      <c r="Q489" s="1">
        <f>YEAR(Tabla1[[#This Row],[Fecha de rev]])</f>
        <v>1900</v>
      </c>
      <c r="Z489" s="1" t="str">
        <f>IF(Tabla1[[#This Row],[Bajada]] &lt; 14, "no", "si")</f>
        <v>no</v>
      </c>
    </row>
    <row r="490" spans="1:31"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5"/>
        <v>Ver en Google Maps</v>
      </c>
      <c r="M490" s="15">
        <v>1</v>
      </c>
      <c r="O490" s="1">
        <f>DAY(Tabla1[[#This Row],[Fecha de rev]])</f>
        <v>0</v>
      </c>
      <c r="P490" s="1">
        <f>MONTH(Tabla1[[#This Row],[Fecha de rev]])</f>
        <v>1</v>
      </c>
      <c r="Q490" s="1">
        <f>YEAR(Tabla1[[#This Row],[Fecha de rev]])</f>
        <v>1900</v>
      </c>
      <c r="Z490" s="1" t="str">
        <f>IF(Tabla1[[#This Row],[Bajada]] &lt; 14, "no", "si")</f>
        <v>no</v>
      </c>
    </row>
    <row r="491" spans="1:31"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5"/>
        <v>Ver en Google Maps</v>
      </c>
      <c r="M491" s="15">
        <v>1</v>
      </c>
      <c r="N491" s="7"/>
      <c r="O491" s="1">
        <f>DAY(Tabla1[[#This Row],[Fecha de rev]])</f>
        <v>0</v>
      </c>
      <c r="P491" s="1">
        <f>MONTH(Tabla1[[#This Row],[Fecha de rev]])</f>
        <v>1</v>
      </c>
      <c r="Q491" s="1">
        <f>YEAR(Tabla1[[#This Row],[Fecha de rev]])</f>
        <v>1900</v>
      </c>
      <c r="R491" s="1">
        <v>2</v>
      </c>
      <c r="S491" s="1" t="s">
        <v>138</v>
      </c>
      <c r="T491" s="1" t="s">
        <v>138</v>
      </c>
      <c r="U491" s="1" t="s">
        <v>138</v>
      </c>
      <c r="V491" s="1" t="s">
        <v>138</v>
      </c>
      <c r="W491" s="1" t="s">
        <v>138</v>
      </c>
      <c r="X491" s="1" t="s">
        <v>138</v>
      </c>
      <c r="Y491" s="1" t="s">
        <v>138</v>
      </c>
      <c r="Z491" s="1" t="str">
        <f>IF(Tabla1[[#This Row],[Bajada]] &lt; 14, "no", "si")</f>
        <v>no</v>
      </c>
      <c r="AC491" s="2" t="s">
        <v>1411</v>
      </c>
      <c r="AD491" s="2" t="s">
        <v>1404</v>
      </c>
      <c r="AE491" s="1">
        <f t="shared" si="16"/>
        <v>7</v>
      </c>
    </row>
    <row r="492" spans="1:31"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5"/>
        <v>Ver en Google Maps</v>
      </c>
      <c r="M492" s="15">
        <v>1</v>
      </c>
      <c r="N492" s="7"/>
      <c r="O492" s="1">
        <f>DAY(Tabla1[[#This Row],[Fecha de rev]])</f>
        <v>0</v>
      </c>
      <c r="P492" s="1">
        <f>MONTH(Tabla1[[#This Row],[Fecha de rev]])</f>
        <v>1</v>
      </c>
      <c r="Q492" s="1">
        <f>YEAR(Tabla1[[#This Row],[Fecha de rev]])</f>
        <v>1900</v>
      </c>
      <c r="R492" s="1">
        <v>2</v>
      </c>
      <c r="S492" s="1" t="s">
        <v>138</v>
      </c>
      <c r="T492" s="1" t="s">
        <v>138</v>
      </c>
      <c r="U492" s="1" t="s">
        <v>138</v>
      </c>
      <c r="V492" s="1" t="s">
        <v>138</v>
      </c>
      <c r="W492" s="1" t="s">
        <v>138</v>
      </c>
      <c r="X492" s="1" t="s">
        <v>138</v>
      </c>
      <c r="Y492" s="1" t="s">
        <v>138</v>
      </c>
      <c r="Z492" s="1" t="str">
        <f>IF(Tabla1[[#This Row],[Bajada]] &lt; 14, "no", "si")</f>
        <v>no</v>
      </c>
      <c r="AC492" s="2" t="s">
        <v>968</v>
      </c>
      <c r="AD492" s="2" t="s">
        <v>1404</v>
      </c>
      <c r="AE492" s="1">
        <f t="shared" si="16"/>
        <v>7</v>
      </c>
    </row>
    <row r="493" spans="1:31"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5"/>
        <v>Ver en Google Maps</v>
      </c>
      <c r="M493" s="15">
        <v>1</v>
      </c>
      <c r="N493" s="7"/>
      <c r="O493" s="1">
        <f>DAY(Tabla1[[#This Row],[Fecha de rev]])</f>
        <v>0</v>
      </c>
      <c r="P493" s="1">
        <f>MONTH(Tabla1[[#This Row],[Fecha de rev]])</f>
        <v>1</v>
      </c>
      <c r="Q493" s="1">
        <f>YEAR(Tabla1[[#This Row],[Fecha de rev]])</f>
        <v>1900</v>
      </c>
      <c r="R493" s="1">
        <v>2</v>
      </c>
      <c r="S493" s="1" t="s">
        <v>138</v>
      </c>
      <c r="T493" s="1" t="s">
        <v>138</v>
      </c>
      <c r="U493" s="1" t="s">
        <v>138</v>
      </c>
      <c r="V493" s="1" t="s">
        <v>138</v>
      </c>
      <c r="W493" s="1" t="s">
        <v>138</v>
      </c>
      <c r="X493" s="1" t="s">
        <v>138</v>
      </c>
      <c r="Y493" s="1" t="s">
        <v>138</v>
      </c>
      <c r="Z493" s="1" t="str">
        <f>IF(Tabla1[[#This Row],[Bajada]] &lt; 14, "no", "si")</f>
        <v>no</v>
      </c>
      <c r="AC493" s="2" t="s">
        <v>968</v>
      </c>
      <c r="AD493" s="2" t="s">
        <v>1404</v>
      </c>
      <c r="AE493" s="1">
        <f t="shared" si="16"/>
        <v>7</v>
      </c>
    </row>
    <row r="494" spans="1:31"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5"/>
        <v>Ver en Google Maps</v>
      </c>
      <c r="M494" s="15">
        <v>1</v>
      </c>
      <c r="N494" s="7"/>
      <c r="O494" s="1">
        <f>DAY(Tabla1[[#This Row],[Fecha de rev]])</f>
        <v>0</v>
      </c>
      <c r="P494" s="1">
        <f>MONTH(Tabla1[[#This Row],[Fecha de rev]])</f>
        <v>1</v>
      </c>
      <c r="Q494" s="1">
        <f>YEAR(Tabla1[[#This Row],[Fecha de rev]])</f>
        <v>1900</v>
      </c>
      <c r="R494" s="1">
        <v>2</v>
      </c>
      <c r="S494" s="1" t="s">
        <v>138</v>
      </c>
      <c r="T494" s="1" t="s">
        <v>138</v>
      </c>
      <c r="U494" s="1" t="s">
        <v>138</v>
      </c>
      <c r="V494" s="1" t="s">
        <v>138</v>
      </c>
      <c r="W494" s="1" t="s">
        <v>138</v>
      </c>
      <c r="X494" s="1" t="s">
        <v>138</v>
      </c>
      <c r="Y494" s="1" t="s">
        <v>138</v>
      </c>
      <c r="Z494" s="1" t="str">
        <f>IF(Tabla1[[#This Row],[Bajada]] &lt; 14, "no", "si")</f>
        <v>no</v>
      </c>
      <c r="AC494" s="2" t="s">
        <v>968</v>
      </c>
      <c r="AD494" s="2" t="s">
        <v>1404</v>
      </c>
      <c r="AE494" s="1">
        <f t="shared" si="16"/>
        <v>7</v>
      </c>
    </row>
    <row r="495" spans="1:31"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5"/>
        <v>Ver en Google Maps</v>
      </c>
      <c r="M495" s="15">
        <v>1</v>
      </c>
      <c r="N495" s="7"/>
      <c r="O495" s="1">
        <f>DAY(Tabla1[[#This Row],[Fecha de rev]])</f>
        <v>0</v>
      </c>
      <c r="P495" s="1">
        <f>MONTH(Tabla1[[#This Row],[Fecha de rev]])</f>
        <v>1</v>
      </c>
      <c r="Q495" s="1">
        <f>YEAR(Tabla1[[#This Row],[Fecha de rev]])</f>
        <v>1900</v>
      </c>
      <c r="R495" s="1">
        <v>2</v>
      </c>
      <c r="S495" s="1" t="s">
        <v>138</v>
      </c>
      <c r="T495" s="1" t="s">
        <v>138</v>
      </c>
      <c r="U495" s="1" t="s">
        <v>138</v>
      </c>
      <c r="V495" s="1" t="s">
        <v>138</v>
      </c>
      <c r="W495" s="1" t="s">
        <v>138</v>
      </c>
      <c r="X495" s="1" t="s">
        <v>138</v>
      </c>
      <c r="Y495" s="1" t="s">
        <v>138</v>
      </c>
      <c r="Z495" s="1" t="str">
        <f>IF(Tabla1[[#This Row],[Bajada]] &lt; 14, "no", "si")</f>
        <v>no</v>
      </c>
      <c r="AC495" s="2" t="s">
        <v>968</v>
      </c>
      <c r="AD495" s="2" t="s">
        <v>1404</v>
      </c>
      <c r="AE495" s="1">
        <f t="shared" si="16"/>
        <v>7</v>
      </c>
    </row>
    <row r="496" spans="1:31"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5"/>
        <v>Ver en Google Maps</v>
      </c>
      <c r="M496" s="15">
        <v>1</v>
      </c>
      <c r="O496" s="1">
        <f>DAY(Tabla1[[#This Row],[Fecha de rev]])</f>
        <v>0</v>
      </c>
      <c r="P496" s="1">
        <f>MONTH(Tabla1[[#This Row],[Fecha de rev]])</f>
        <v>1</v>
      </c>
      <c r="Q496" s="1">
        <f>YEAR(Tabla1[[#This Row],[Fecha de rev]])</f>
        <v>1900</v>
      </c>
      <c r="Z496" s="1" t="str">
        <f>IF(Tabla1[[#This Row],[Bajada]] &lt; 14, "no", "si")</f>
        <v>no</v>
      </c>
    </row>
    <row r="497" spans="1:31"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5"/>
        <v>Ver en Google Maps</v>
      </c>
      <c r="M497" s="15">
        <v>1</v>
      </c>
      <c r="N497" s="7"/>
      <c r="O497" s="1">
        <f>DAY(Tabla1[[#This Row],[Fecha de rev]])</f>
        <v>0</v>
      </c>
      <c r="P497" s="1">
        <f>MONTH(Tabla1[[#This Row],[Fecha de rev]])</f>
        <v>1</v>
      </c>
      <c r="Q497" s="1">
        <f>YEAR(Tabla1[[#This Row],[Fecha de rev]])</f>
        <v>1900</v>
      </c>
      <c r="R497" s="1">
        <v>2</v>
      </c>
      <c r="S497" s="1" t="s">
        <v>138</v>
      </c>
      <c r="T497" s="1" t="s">
        <v>138</v>
      </c>
      <c r="U497" s="1" t="s">
        <v>138</v>
      </c>
      <c r="V497" s="1" t="s">
        <v>138</v>
      </c>
      <c r="W497" s="1" t="s">
        <v>138</v>
      </c>
      <c r="X497" s="1" t="s">
        <v>138</v>
      </c>
      <c r="Y497" s="1" t="s">
        <v>138</v>
      </c>
      <c r="Z497" s="1" t="str">
        <f>IF(Tabla1[[#This Row],[Bajada]] &lt; 14, "no", "si")</f>
        <v>no</v>
      </c>
      <c r="AC497" s="2" t="s">
        <v>1415</v>
      </c>
      <c r="AD497" s="2" t="s">
        <v>1404</v>
      </c>
      <c r="AE497" s="1">
        <f t="shared" si="16"/>
        <v>7</v>
      </c>
    </row>
    <row r="498" spans="1:31"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5"/>
        <v>Ver en Google Maps</v>
      </c>
      <c r="M498" s="15">
        <v>1</v>
      </c>
      <c r="O498" s="1">
        <f>DAY(Tabla1[[#This Row],[Fecha de rev]])</f>
        <v>0</v>
      </c>
      <c r="P498" s="1">
        <f>MONTH(Tabla1[[#This Row],[Fecha de rev]])</f>
        <v>1</v>
      </c>
      <c r="Q498" s="1">
        <f>YEAR(Tabla1[[#This Row],[Fecha de rev]])</f>
        <v>1900</v>
      </c>
      <c r="Z498" s="1" t="str">
        <f>IF(Tabla1[[#This Row],[Bajada]] &lt; 14, "no", "si")</f>
        <v>no</v>
      </c>
    </row>
    <row r="499" spans="1:31"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5"/>
        <v>Ver en Google Maps</v>
      </c>
      <c r="M499" s="15">
        <v>1</v>
      </c>
      <c r="N499" s="7"/>
      <c r="O499" s="1">
        <f>DAY(Tabla1[[#This Row],[Fecha de rev]])</f>
        <v>0</v>
      </c>
      <c r="P499" s="1">
        <f>MONTH(Tabla1[[#This Row],[Fecha de rev]])</f>
        <v>1</v>
      </c>
      <c r="Q499" s="1">
        <f>YEAR(Tabla1[[#This Row],[Fecha de rev]])</f>
        <v>1900</v>
      </c>
      <c r="R499" s="1">
        <v>2</v>
      </c>
      <c r="S499" s="1" t="s">
        <v>138</v>
      </c>
      <c r="T499" s="1" t="s">
        <v>138</v>
      </c>
      <c r="U499" s="1" t="s">
        <v>138</v>
      </c>
      <c r="V499" s="1" t="s">
        <v>138</v>
      </c>
      <c r="W499" s="1" t="s">
        <v>138</v>
      </c>
      <c r="X499" s="1" t="s">
        <v>138</v>
      </c>
      <c r="Y499" s="1" t="s">
        <v>138</v>
      </c>
      <c r="Z499" s="1" t="str">
        <f>IF(Tabla1[[#This Row],[Bajada]] &lt; 14, "no", "si")</f>
        <v>no</v>
      </c>
      <c r="AC499" s="2" t="s">
        <v>968</v>
      </c>
      <c r="AD499" s="2" t="s">
        <v>1404</v>
      </c>
      <c r="AE499" s="1">
        <f t="shared" si="16"/>
        <v>7</v>
      </c>
    </row>
    <row r="500" spans="1:31"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5"/>
        <v>Ver en Google Maps</v>
      </c>
      <c r="M500" s="15">
        <v>1</v>
      </c>
      <c r="O500" s="1">
        <f>DAY(Tabla1[[#This Row],[Fecha de rev]])</f>
        <v>0</v>
      </c>
      <c r="P500" s="1">
        <f>MONTH(Tabla1[[#This Row],[Fecha de rev]])</f>
        <v>1</v>
      </c>
      <c r="Q500" s="1">
        <f>YEAR(Tabla1[[#This Row],[Fecha de rev]])</f>
        <v>1900</v>
      </c>
      <c r="Z500" s="1" t="str">
        <f>IF(Tabla1[[#This Row],[Bajada]] &lt; 14, "no", "si")</f>
        <v>no</v>
      </c>
    </row>
    <row r="501" spans="1:31"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5"/>
        <v>Ver en Google Maps</v>
      </c>
      <c r="M501" s="15">
        <v>1</v>
      </c>
      <c r="N501" s="7"/>
      <c r="O501" s="1">
        <f>DAY(Tabla1[[#This Row],[Fecha de rev]])</f>
        <v>0</v>
      </c>
      <c r="P501" s="1">
        <f>MONTH(Tabla1[[#This Row],[Fecha de rev]])</f>
        <v>1</v>
      </c>
      <c r="Q501" s="1">
        <f>YEAR(Tabla1[[#This Row],[Fecha de rev]])</f>
        <v>1900</v>
      </c>
      <c r="R501" s="1">
        <v>2</v>
      </c>
      <c r="S501" s="1" t="s">
        <v>138</v>
      </c>
      <c r="T501" s="1" t="s">
        <v>138</v>
      </c>
      <c r="U501" s="1" t="s">
        <v>138</v>
      </c>
      <c r="V501" s="1" t="s">
        <v>138</v>
      </c>
      <c r="W501" s="1" t="s">
        <v>138</v>
      </c>
      <c r="X501" s="1" t="s">
        <v>138</v>
      </c>
      <c r="Y501" s="1" t="s">
        <v>138</v>
      </c>
      <c r="Z501" s="1" t="str">
        <f>IF(Tabla1[[#This Row],[Bajada]] &lt; 14, "no", "si")</f>
        <v>no</v>
      </c>
      <c r="AC501" s="2" t="s">
        <v>968</v>
      </c>
      <c r="AD501" s="2" t="s">
        <v>1404</v>
      </c>
      <c r="AE501" s="1">
        <f t="shared" si="16"/>
        <v>7</v>
      </c>
    </row>
    <row r="502" spans="1:31"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5"/>
        <v>Ver en Google Maps</v>
      </c>
      <c r="M502" s="15">
        <v>1</v>
      </c>
      <c r="O502" s="1">
        <f>DAY(Tabla1[[#This Row],[Fecha de rev]])</f>
        <v>0</v>
      </c>
      <c r="P502" s="1">
        <f>MONTH(Tabla1[[#This Row],[Fecha de rev]])</f>
        <v>1</v>
      </c>
      <c r="Q502" s="1">
        <f>YEAR(Tabla1[[#This Row],[Fecha de rev]])</f>
        <v>1900</v>
      </c>
      <c r="Z502" s="1" t="str">
        <f>IF(Tabla1[[#This Row],[Bajada]] &lt; 14, "no", "si")</f>
        <v>no</v>
      </c>
    </row>
    <row r="503" spans="1:31"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5"/>
        <v>Ver en Google Maps</v>
      </c>
      <c r="M503" s="15">
        <v>1</v>
      </c>
      <c r="N503" s="7"/>
      <c r="O503" s="1">
        <f>DAY(Tabla1[[#This Row],[Fecha de rev]])</f>
        <v>0</v>
      </c>
      <c r="P503" s="1">
        <f>MONTH(Tabla1[[#This Row],[Fecha de rev]])</f>
        <v>1</v>
      </c>
      <c r="Q503" s="1">
        <f>YEAR(Tabla1[[#This Row],[Fecha de rev]])</f>
        <v>1900</v>
      </c>
      <c r="R503" s="1">
        <v>2</v>
      </c>
      <c r="S503" s="1" t="s">
        <v>138</v>
      </c>
      <c r="T503" s="1" t="s">
        <v>138</v>
      </c>
      <c r="U503" s="1" t="s">
        <v>138</v>
      </c>
      <c r="V503" s="1" t="s">
        <v>138</v>
      </c>
      <c r="W503" s="1" t="s">
        <v>138</v>
      </c>
      <c r="X503" s="1" t="s">
        <v>138</v>
      </c>
      <c r="Y503" s="1" t="s">
        <v>138</v>
      </c>
      <c r="Z503" s="1" t="str">
        <f>IF(Tabla1[[#This Row],[Bajada]] &lt; 14, "no", "si")</f>
        <v>no</v>
      </c>
      <c r="AC503" s="2" t="s">
        <v>968</v>
      </c>
      <c r="AD503" s="2" t="s">
        <v>1404</v>
      </c>
      <c r="AE503" s="1">
        <f t="shared" si="16"/>
        <v>7</v>
      </c>
    </row>
    <row r="504" spans="1:31"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5"/>
        <v>Ver en Google Maps</v>
      </c>
      <c r="M504" s="15">
        <v>1</v>
      </c>
      <c r="N504" s="7"/>
      <c r="O504" s="1">
        <f>DAY(Tabla1[[#This Row],[Fecha de rev]])</f>
        <v>0</v>
      </c>
      <c r="P504" s="1">
        <f>MONTH(Tabla1[[#This Row],[Fecha de rev]])</f>
        <v>1</v>
      </c>
      <c r="Q504" s="1">
        <f>YEAR(Tabla1[[#This Row],[Fecha de rev]])</f>
        <v>1900</v>
      </c>
      <c r="R504" s="1">
        <v>2</v>
      </c>
      <c r="S504" s="1" t="s">
        <v>138</v>
      </c>
      <c r="T504" s="1" t="s">
        <v>138</v>
      </c>
      <c r="U504" s="1" t="s">
        <v>138</v>
      </c>
      <c r="V504" s="1" t="s">
        <v>138</v>
      </c>
      <c r="W504" s="1" t="s">
        <v>138</v>
      </c>
      <c r="X504" s="1" t="s">
        <v>138</v>
      </c>
      <c r="Y504" s="1" t="s">
        <v>138</v>
      </c>
      <c r="Z504" s="1" t="str">
        <f>IF(Tabla1[[#This Row],[Bajada]] &lt; 14, "no", "si")</f>
        <v>no</v>
      </c>
      <c r="AC504" s="2" t="s">
        <v>968</v>
      </c>
      <c r="AD504" s="2" t="s">
        <v>1404</v>
      </c>
      <c r="AE504" s="1">
        <f t="shared" si="16"/>
        <v>7</v>
      </c>
    </row>
    <row r="505" spans="1:31"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5"/>
        <v>Ver en Google Maps</v>
      </c>
      <c r="M505" s="15">
        <v>1</v>
      </c>
      <c r="O505" s="1">
        <f>DAY(Tabla1[[#This Row],[Fecha de rev]])</f>
        <v>0</v>
      </c>
      <c r="P505" s="1">
        <f>MONTH(Tabla1[[#This Row],[Fecha de rev]])</f>
        <v>1</v>
      </c>
      <c r="Q505" s="1">
        <f>YEAR(Tabla1[[#This Row],[Fecha de rev]])</f>
        <v>1900</v>
      </c>
      <c r="Z505" s="1" t="str">
        <f>IF(Tabla1[[#This Row],[Bajada]] &lt; 14, "no", "si")</f>
        <v>no</v>
      </c>
    </row>
    <row r="506" spans="1:31"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5"/>
        <v>Ver en Google Maps</v>
      </c>
      <c r="M506" s="15">
        <v>1</v>
      </c>
      <c r="O506" s="1">
        <f>DAY(Tabla1[[#This Row],[Fecha de rev]])</f>
        <v>0</v>
      </c>
      <c r="P506" s="1">
        <f>MONTH(Tabla1[[#This Row],[Fecha de rev]])</f>
        <v>1</v>
      </c>
      <c r="Q506" s="1">
        <f>YEAR(Tabla1[[#This Row],[Fecha de rev]])</f>
        <v>1900</v>
      </c>
      <c r="Z506" s="1" t="str">
        <f>IF(Tabla1[[#This Row],[Bajada]] &lt; 14, "no", "si")</f>
        <v>no</v>
      </c>
    </row>
    <row r="507" spans="1:31"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5"/>
        <v>Ver en Google Maps</v>
      </c>
      <c r="M507" s="15">
        <v>1</v>
      </c>
      <c r="O507" s="1">
        <f>DAY(Tabla1[[#This Row],[Fecha de rev]])</f>
        <v>0</v>
      </c>
      <c r="P507" s="1">
        <f>MONTH(Tabla1[[#This Row],[Fecha de rev]])</f>
        <v>1</v>
      </c>
      <c r="Q507" s="1">
        <f>YEAR(Tabla1[[#This Row],[Fecha de rev]])</f>
        <v>1900</v>
      </c>
      <c r="Z507" s="1" t="str">
        <f>IF(Tabla1[[#This Row],[Bajada]] &lt; 14, "no", "si")</f>
        <v>no</v>
      </c>
    </row>
    <row r="508" spans="1:31"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5"/>
        <v>Ver en Google Maps</v>
      </c>
      <c r="M508" s="15">
        <v>1</v>
      </c>
      <c r="O508" s="1">
        <f>DAY(Tabla1[[#This Row],[Fecha de rev]])</f>
        <v>0</v>
      </c>
      <c r="P508" s="1">
        <f>MONTH(Tabla1[[#This Row],[Fecha de rev]])</f>
        <v>1</v>
      </c>
      <c r="Q508" s="1">
        <f>YEAR(Tabla1[[#This Row],[Fecha de rev]])</f>
        <v>1900</v>
      </c>
      <c r="Z508" s="1" t="str">
        <f>IF(Tabla1[[#This Row],[Bajada]] &lt; 14, "no", "si")</f>
        <v>no</v>
      </c>
    </row>
    <row r="509" spans="1:31"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5"/>
        <v>Ver en Google Maps</v>
      </c>
      <c r="M509" s="15">
        <v>1</v>
      </c>
      <c r="N509" s="7"/>
      <c r="O509" s="1">
        <f>DAY(Tabla1[[#This Row],[Fecha de rev]])</f>
        <v>0</v>
      </c>
      <c r="P509" s="1">
        <f>MONTH(Tabla1[[#This Row],[Fecha de rev]])</f>
        <v>1</v>
      </c>
      <c r="Q509" s="1">
        <f>YEAR(Tabla1[[#This Row],[Fecha de rev]])</f>
        <v>1900</v>
      </c>
      <c r="R509" s="1">
        <v>2</v>
      </c>
      <c r="S509" s="1" t="s">
        <v>138</v>
      </c>
      <c r="T509" s="1" t="s">
        <v>138</v>
      </c>
      <c r="U509" s="1" t="s">
        <v>138</v>
      </c>
      <c r="V509" s="1" t="s">
        <v>138</v>
      </c>
      <c r="W509" s="1" t="s">
        <v>138</v>
      </c>
      <c r="X509" s="1" t="s">
        <v>138</v>
      </c>
      <c r="Y509" s="1" t="s">
        <v>138</v>
      </c>
      <c r="Z509" s="1" t="str">
        <f>IF(Tabla1[[#This Row],[Bajada]] &lt; 14, "no", "si")</f>
        <v>no</v>
      </c>
      <c r="AC509" s="2" t="s">
        <v>968</v>
      </c>
      <c r="AD509" s="2" t="s">
        <v>1404</v>
      </c>
      <c r="AE509" s="1">
        <f t="shared" si="16"/>
        <v>7</v>
      </c>
    </row>
    <row r="510" spans="1:31"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5"/>
        <v>Ver en Google Maps</v>
      </c>
      <c r="M510" s="15">
        <v>1</v>
      </c>
      <c r="N510" s="7"/>
      <c r="O510" s="1">
        <f>DAY(Tabla1[[#This Row],[Fecha de rev]])</f>
        <v>0</v>
      </c>
      <c r="P510" s="1">
        <f>MONTH(Tabla1[[#This Row],[Fecha de rev]])</f>
        <v>1</v>
      </c>
      <c r="Q510" s="1">
        <f>YEAR(Tabla1[[#This Row],[Fecha de rev]])</f>
        <v>1900</v>
      </c>
      <c r="R510" s="1">
        <v>2</v>
      </c>
      <c r="S510" s="1" t="s">
        <v>138</v>
      </c>
      <c r="T510" s="1" t="s">
        <v>138</v>
      </c>
      <c r="U510" s="1" t="s">
        <v>138</v>
      </c>
      <c r="V510" s="1" t="s">
        <v>138</v>
      </c>
      <c r="W510" s="1" t="s">
        <v>138</v>
      </c>
      <c r="X510" s="1" t="s">
        <v>138</v>
      </c>
      <c r="Y510" s="1" t="s">
        <v>138</v>
      </c>
      <c r="Z510" s="1" t="str">
        <f>IF(Tabla1[[#This Row],[Bajada]] &lt; 14, "no", "si")</f>
        <v>no</v>
      </c>
      <c r="AC510" s="2" t="s">
        <v>1412</v>
      </c>
      <c r="AD510" s="2" t="s">
        <v>1404</v>
      </c>
      <c r="AE510" s="1">
        <f t="shared" si="16"/>
        <v>7</v>
      </c>
    </row>
    <row r="511" spans="1:31"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5"/>
        <v>Ver en Google Maps</v>
      </c>
      <c r="M511" s="15">
        <v>1</v>
      </c>
      <c r="N511" s="7"/>
      <c r="O511" s="1">
        <f>DAY(Tabla1[[#This Row],[Fecha de rev]])</f>
        <v>0</v>
      </c>
      <c r="P511" s="1">
        <f>MONTH(Tabla1[[#This Row],[Fecha de rev]])</f>
        <v>1</v>
      </c>
      <c r="Q511" s="1">
        <f>YEAR(Tabla1[[#This Row],[Fecha de rev]])</f>
        <v>1900</v>
      </c>
      <c r="R511" s="1">
        <v>2</v>
      </c>
      <c r="S511" s="1" t="s">
        <v>138</v>
      </c>
      <c r="T511" s="1" t="s">
        <v>138</v>
      </c>
      <c r="U511" s="1" t="s">
        <v>138</v>
      </c>
      <c r="V511" s="1" t="s">
        <v>138</v>
      </c>
      <c r="W511" s="1" t="s">
        <v>138</v>
      </c>
      <c r="X511" s="1" t="s">
        <v>138</v>
      </c>
      <c r="Y511" s="1" t="s">
        <v>138</v>
      </c>
      <c r="Z511" s="1" t="str">
        <f>IF(Tabla1[[#This Row],[Bajada]] &lt; 14, "no", "si")</f>
        <v>no</v>
      </c>
      <c r="AC511" s="2" t="s">
        <v>968</v>
      </c>
      <c r="AD511" s="2" t="s">
        <v>1404</v>
      </c>
      <c r="AE511" s="1">
        <f t="shared" si="16"/>
        <v>7</v>
      </c>
    </row>
    <row r="512" spans="1:31"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5"/>
        <v>Ver en Google Maps</v>
      </c>
      <c r="M512" s="15">
        <v>2</v>
      </c>
      <c r="O512" s="1">
        <f>DAY(Tabla1[[#This Row],[Fecha de rev]])</f>
        <v>0</v>
      </c>
      <c r="P512" s="1">
        <f>MONTH(Tabla1[[#This Row],[Fecha de rev]])</f>
        <v>1</v>
      </c>
      <c r="Q512" s="1">
        <f>YEAR(Tabla1[[#This Row],[Fecha de rev]])</f>
        <v>1900</v>
      </c>
      <c r="Z512" s="1" t="str">
        <f>IF(Tabla1[[#This Row],[Bajada]] &lt; 14, "no", "si")</f>
        <v>no</v>
      </c>
    </row>
    <row r="513" spans="1:31"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5"/>
        <v>Ver en Google Maps</v>
      </c>
      <c r="M513" s="15">
        <v>2</v>
      </c>
      <c r="O513" s="1">
        <f>DAY(Tabla1[[#This Row],[Fecha de rev]])</f>
        <v>0</v>
      </c>
      <c r="P513" s="1">
        <f>MONTH(Tabla1[[#This Row],[Fecha de rev]])</f>
        <v>1</v>
      </c>
      <c r="Q513" s="1">
        <f>YEAR(Tabla1[[#This Row],[Fecha de rev]])</f>
        <v>1900</v>
      </c>
      <c r="Z513" s="1" t="str">
        <f>IF(Tabla1[[#This Row],[Bajada]] &lt; 14, "no", "si")</f>
        <v>no</v>
      </c>
    </row>
    <row r="514" spans="1:31"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5"/>
        <v>Ver en Google Maps</v>
      </c>
      <c r="M514" s="15">
        <v>2</v>
      </c>
      <c r="N514" s="7"/>
      <c r="O514" s="1">
        <f>DAY(Tabla1[[#This Row],[Fecha de rev]])</f>
        <v>0</v>
      </c>
      <c r="P514" s="1">
        <f>MONTH(Tabla1[[#This Row],[Fecha de rev]])</f>
        <v>1</v>
      </c>
      <c r="Q514" s="1">
        <f>YEAR(Tabla1[[#This Row],[Fecha de rev]])</f>
        <v>1900</v>
      </c>
      <c r="R514" s="1">
        <v>2</v>
      </c>
      <c r="S514" s="1" t="s">
        <v>138</v>
      </c>
      <c r="T514" s="1" t="s">
        <v>138</v>
      </c>
      <c r="U514" s="1" t="s">
        <v>138</v>
      </c>
      <c r="V514" s="1" t="s">
        <v>138</v>
      </c>
      <c r="W514" s="1" t="s">
        <v>138</v>
      </c>
      <c r="X514" s="1" t="s">
        <v>138</v>
      </c>
      <c r="Y514" s="1" t="s">
        <v>138</v>
      </c>
      <c r="Z514" s="1" t="str">
        <f>IF(Tabla1[[#This Row],[Bajada]] &lt; 14, "no", "si")</f>
        <v>no</v>
      </c>
      <c r="AC514" s="2" t="s">
        <v>968</v>
      </c>
      <c r="AD514" s="2" t="s">
        <v>1404</v>
      </c>
      <c r="AE514" s="1">
        <f t="shared" si="16"/>
        <v>7</v>
      </c>
    </row>
    <row r="515" spans="1:31"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5"/>
        <v>Ver en Google Maps</v>
      </c>
      <c r="M515" s="15">
        <v>2</v>
      </c>
      <c r="N515" s="7"/>
      <c r="O515" s="1">
        <f>DAY(Tabla1[[#This Row],[Fecha de rev]])</f>
        <v>0</v>
      </c>
      <c r="P515" s="1">
        <f>MONTH(Tabla1[[#This Row],[Fecha de rev]])</f>
        <v>1</v>
      </c>
      <c r="Q515" s="1">
        <f>YEAR(Tabla1[[#This Row],[Fecha de rev]])</f>
        <v>1900</v>
      </c>
      <c r="R515" s="1">
        <v>2</v>
      </c>
      <c r="S515" s="1" t="s">
        <v>138</v>
      </c>
      <c r="T515" s="1" t="s">
        <v>138</v>
      </c>
      <c r="U515" s="1" t="s">
        <v>138</v>
      </c>
      <c r="V515" s="1" t="s">
        <v>138</v>
      </c>
      <c r="W515" s="1" t="s">
        <v>138</v>
      </c>
      <c r="X515" s="1" t="s">
        <v>138</v>
      </c>
      <c r="Y515" s="1" t="s">
        <v>138</v>
      </c>
      <c r="Z515" s="1" t="str">
        <f>IF(Tabla1[[#This Row],[Bajada]] &lt; 14, "no", "si")</f>
        <v>no</v>
      </c>
      <c r="AC515" s="2" t="s">
        <v>968</v>
      </c>
      <c r="AD515" s="2" t="s">
        <v>1404</v>
      </c>
      <c r="AE515" s="1">
        <f t="shared" si="16"/>
        <v>7</v>
      </c>
    </row>
    <row r="516" spans="1:31"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5"/>
        <v>Ver en Google Maps</v>
      </c>
      <c r="M516" s="15">
        <v>1</v>
      </c>
      <c r="N516" s="7"/>
      <c r="O516" s="1">
        <f>DAY(Tabla1[[#This Row],[Fecha de rev]])</f>
        <v>0</v>
      </c>
      <c r="P516" s="1">
        <f>MONTH(Tabla1[[#This Row],[Fecha de rev]])</f>
        <v>1</v>
      </c>
      <c r="Q516" s="1">
        <f>YEAR(Tabla1[[#This Row],[Fecha de rev]])</f>
        <v>1900</v>
      </c>
      <c r="R516" s="1">
        <v>2</v>
      </c>
      <c r="S516" s="1" t="s">
        <v>138</v>
      </c>
      <c r="T516" s="1" t="s">
        <v>138</v>
      </c>
      <c r="U516" s="1" t="s">
        <v>138</v>
      </c>
      <c r="V516" s="1" t="s">
        <v>138</v>
      </c>
      <c r="W516" s="1" t="s">
        <v>138</v>
      </c>
      <c r="X516" s="1" t="s">
        <v>138</v>
      </c>
      <c r="Y516" s="1" t="s">
        <v>138</v>
      </c>
      <c r="Z516" s="1" t="str">
        <f>IF(Tabla1[[#This Row],[Bajada]] &lt; 14, "no", "si")</f>
        <v>no</v>
      </c>
      <c r="AC516" s="2" t="s">
        <v>968</v>
      </c>
      <c r="AD516" s="2" t="s">
        <v>1404</v>
      </c>
      <c r="AE516" s="1">
        <f t="shared" si="16"/>
        <v>7</v>
      </c>
    </row>
    <row r="517" spans="1:31"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5"/>
        <v>Ver en Google Maps</v>
      </c>
      <c r="M517" s="15">
        <v>1</v>
      </c>
      <c r="O517" s="1">
        <f>DAY(Tabla1[[#This Row],[Fecha de rev]])</f>
        <v>0</v>
      </c>
      <c r="P517" s="1">
        <f>MONTH(Tabla1[[#This Row],[Fecha de rev]])</f>
        <v>1</v>
      </c>
      <c r="Q517" s="1">
        <f>YEAR(Tabla1[[#This Row],[Fecha de rev]])</f>
        <v>1900</v>
      </c>
      <c r="Z517" s="1" t="str">
        <f>IF(Tabla1[[#This Row],[Bajada]] &lt; 14, "no", "si")</f>
        <v>no</v>
      </c>
    </row>
    <row r="518" spans="1:31"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7">HYPERLINK("https://www.google.com/maps?q=" &amp; I518 &amp; "," &amp; J518, "Ver en Google Maps")</f>
        <v>Ver en Google Maps</v>
      </c>
      <c r="M518" s="15">
        <v>2</v>
      </c>
      <c r="O518" s="1">
        <f>DAY(Tabla1[[#This Row],[Fecha de rev]])</f>
        <v>0</v>
      </c>
      <c r="P518" s="1">
        <f>MONTH(Tabla1[[#This Row],[Fecha de rev]])</f>
        <v>1</v>
      </c>
      <c r="Q518" s="1">
        <f>YEAR(Tabla1[[#This Row],[Fecha de rev]])</f>
        <v>1900</v>
      </c>
      <c r="Z518" s="1" t="str">
        <f>IF(Tabla1[[#This Row],[Bajada]] &lt; 14, "no", "si")</f>
        <v>no</v>
      </c>
    </row>
    <row r="519" spans="1:31"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7"/>
        <v>Ver en Google Maps</v>
      </c>
      <c r="M519" s="15">
        <v>3</v>
      </c>
      <c r="O519" s="1">
        <f>DAY(Tabla1[[#This Row],[Fecha de rev]])</f>
        <v>0</v>
      </c>
      <c r="P519" s="1">
        <f>MONTH(Tabla1[[#This Row],[Fecha de rev]])</f>
        <v>1</v>
      </c>
      <c r="Q519" s="1">
        <f>YEAR(Tabla1[[#This Row],[Fecha de rev]])</f>
        <v>1900</v>
      </c>
      <c r="Z519" s="1" t="str">
        <f>IF(Tabla1[[#This Row],[Bajada]] &lt; 14, "no", "si")</f>
        <v>no</v>
      </c>
    </row>
    <row r="520" spans="1:31"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7"/>
        <v>Ver en Google Maps</v>
      </c>
      <c r="M520" s="15">
        <v>2</v>
      </c>
      <c r="O520" s="1">
        <f>DAY(Tabla1[[#This Row],[Fecha de rev]])</f>
        <v>0</v>
      </c>
      <c r="P520" s="1">
        <f>MONTH(Tabla1[[#This Row],[Fecha de rev]])</f>
        <v>1</v>
      </c>
      <c r="Q520" s="1">
        <f>YEAR(Tabla1[[#This Row],[Fecha de rev]])</f>
        <v>1900</v>
      </c>
      <c r="Z520" s="1" t="str">
        <f>IF(Tabla1[[#This Row],[Bajada]] &lt; 14, "no", "si")</f>
        <v>no</v>
      </c>
    </row>
    <row r="521" spans="1:31"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7"/>
        <v>Ver en Google Maps</v>
      </c>
      <c r="M521" s="15">
        <v>2</v>
      </c>
      <c r="O521" s="1">
        <f>DAY(Tabla1[[#This Row],[Fecha de rev]])</f>
        <v>0</v>
      </c>
      <c r="P521" s="1">
        <f>MONTH(Tabla1[[#This Row],[Fecha de rev]])</f>
        <v>1</v>
      </c>
      <c r="Q521" s="1">
        <f>YEAR(Tabla1[[#This Row],[Fecha de rev]])</f>
        <v>1900</v>
      </c>
      <c r="Z521" s="1" t="str">
        <f>IF(Tabla1[[#This Row],[Bajada]] &lt; 14, "no", "si")</f>
        <v>no</v>
      </c>
    </row>
    <row r="522" spans="1:31"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7"/>
        <v>Ver en Google Maps</v>
      </c>
      <c r="M522" s="15">
        <v>3</v>
      </c>
      <c r="O522" s="1">
        <f>DAY(Tabla1[[#This Row],[Fecha de rev]])</f>
        <v>0</v>
      </c>
      <c r="P522" s="1">
        <f>MONTH(Tabla1[[#This Row],[Fecha de rev]])</f>
        <v>1</v>
      </c>
      <c r="Q522" s="1">
        <f>YEAR(Tabla1[[#This Row],[Fecha de rev]])</f>
        <v>1900</v>
      </c>
      <c r="Z522" s="1" t="str">
        <f>IF(Tabla1[[#This Row],[Bajada]] &lt; 14, "no", "si")</f>
        <v>no</v>
      </c>
    </row>
    <row r="523" spans="1:31"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7"/>
        <v>Ver en Google Maps</v>
      </c>
      <c r="M523" s="15">
        <v>1</v>
      </c>
      <c r="N523" s="7"/>
      <c r="O523" s="1">
        <f>DAY(Tabla1[[#This Row],[Fecha de rev]])</f>
        <v>0</v>
      </c>
      <c r="P523" s="1">
        <f>MONTH(Tabla1[[#This Row],[Fecha de rev]])</f>
        <v>1</v>
      </c>
      <c r="Q523" s="1">
        <f>YEAR(Tabla1[[#This Row],[Fecha de rev]])</f>
        <v>1900</v>
      </c>
      <c r="R523" s="1">
        <v>2</v>
      </c>
      <c r="S523" s="1" t="s">
        <v>138</v>
      </c>
      <c r="T523" s="1" t="s">
        <v>138</v>
      </c>
      <c r="U523" s="1" t="s">
        <v>138</v>
      </c>
      <c r="V523" s="1" t="s">
        <v>138</v>
      </c>
      <c r="W523" s="1" t="s">
        <v>138</v>
      </c>
      <c r="X523" s="1" t="s">
        <v>138</v>
      </c>
      <c r="Y523" s="1" t="s">
        <v>138</v>
      </c>
      <c r="Z523" s="1" t="str">
        <f>IF(Tabla1[[#This Row],[Bajada]] &lt; 14, "no", "si")</f>
        <v>no</v>
      </c>
      <c r="AC523" s="2" t="s">
        <v>1413</v>
      </c>
      <c r="AD523" s="2" t="s">
        <v>1404</v>
      </c>
      <c r="AE523" s="1">
        <f t="shared" ref="AE523:AE539" si="18">COUNTIF(S523:Z523, "si")</f>
        <v>7</v>
      </c>
    </row>
    <row r="524" spans="1:31"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7"/>
        <v>Ver en Google Maps</v>
      </c>
      <c r="M524" s="20">
        <v>2</v>
      </c>
      <c r="O524" s="1">
        <f>DAY(Tabla1[[#This Row],[Fecha de rev]])</f>
        <v>0</v>
      </c>
      <c r="P524" s="1">
        <f>MONTH(Tabla1[[#This Row],[Fecha de rev]])</f>
        <v>1</v>
      </c>
      <c r="Q524" s="1">
        <f>YEAR(Tabla1[[#This Row],[Fecha de rev]])</f>
        <v>1900</v>
      </c>
      <c r="Z524" s="1" t="str">
        <f>IF(Tabla1[[#This Row],[Bajada]] &lt; 14, "no", "si")</f>
        <v>no</v>
      </c>
    </row>
    <row r="525" spans="1:31"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7"/>
        <v>Ver en Google Maps</v>
      </c>
      <c r="M525" s="13">
        <v>2</v>
      </c>
      <c r="N525" s="7"/>
      <c r="O525" s="1">
        <f>DAY(Tabla1[[#This Row],[Fecha de rev]])</f>
        <v>0</v>
      </c>
      <c r="P525" s="1">
        <f>MONTH(Tabla1[[#This Row],[Fecha de rev]])</f>
        <v>1</v>
      </c>
      <c r="Q525" s="1">
        <f>YEAR(Tabla1[[#This Row],[Fecha de rev]])</f>
        <v>1900</v>
      </c>
      <c r="R525" s="1">
        <v>2</v>
      </c>
      <c r="S525" s="1" t="s">
        <v>138</v>
      </c>
      <c r="T525" s="1" t="s">
        <v>138</v>
      </c>
      <c r="U525" s="1" t="s">
        <v>138</v>
      </c>
      <c r="V525" s="1" t="s">
        <v>138</v>
      </c>
      <c r="W525" s="1" t="s">
        <v>138</v>
      </c>
      <c r="X525" s="1" t="s">
        <v>138</v>
      </c>
      <c r="Y525" s="1" t="s">
        <v>138</v>
      </c>
      <c r="Z525" s="1" t="str">
        <f>IF(Tabla1[[#This Row],[Bajada]] &lt; 14, "no", "si")</f>
        <v>no</v>
      </c>
      <c r="AC525" s="2" t="s">
        <v>968</v>
      </c>
      <c r="AD525" s="2" t="s">
        <v>1404</v>
      </c>
      <c r="AE525" s="1">
        <f t="shared" si="18"/>
        <v>7</v>
      </c>
    </row>
    <row r="526" spans="1:31"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7"/>
        <v>Ver en Google Maps</v>
      </c>
      <c r="M526" s="13">
        <v>2</v>
      </c>
      <c r="N526" s="7"/>
      <c r="O526" s="1">
        <f>DAY(Tabla1[[#This Row],[Fecha de rev]])</f>
        <v>0</v>
      </c>
      <c r="P526" s="1">
        <f>MONTH(Tabla1[[#This Row],[Fecha de rev]])</f>
        <v>1</v>
      </c>
      <c r="Q526" s="1">
        <f>YEAR(Tabla1[[#This Row],[Fecha de rev]])</f>
        <v>1900</v>
      </c>
      <c r="R526" s="1">
        <v>2</v>
      </c>
      <c r="S526" s="1" t="s">
        <v>138</v>
      </c>
      <c r="T526" s="1" t="s">
        <v>138</v>
      </c>
      <c r="U526" s="1" t="s">
        <v>138</v>
      </c>
      <c r="V526" s="1" t="s">
        <v>138</v>
      </c>
      <c r="W526" s="1" t="s">
        <v>138</v>
      </c>
      <c r="X526" s="1" t="s">
        <v>138</v>
      </c>
      <c r="Y526" s="1" t="s">
        <v>138</v>
      </c>
      <c r="Z526" s="1" t="str">
        <f>IF(Tabla1[[#This Row],[Bajada]] &lt; 14, "no", "si")</f>
        <v>no</v>
      </c>
      <c r="AC526" s="2" t="s">
        <v>968</v>
      </c>
      <c r="AD526" s="2" t="s">
        <v>1404</v>
      </c>
      <c r="AE526" s="1">
        <f t="shared" si="18"/>
        <v>7</v>
      </c>
    </row>
    <row r="527" spans="1:31"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7"/>
        <v>Ver en Google Maps</v>
      </c>
      <c r="M527" s="15">
        <v>1</v>
      </c>
      <c r="N527" s="7"/>
      <c r="O527" s="1">
        <f>DAY(Tabla1[[#This Row],[Fecha de rev]])</f>
        <v>0</v>
      </c>
      <c r="P527" s="1">
        <f>MONTH(Tabla1[[#This Row],[Fecha de rev]])</f>
        <v>1</v>
      </c>
      <c r="Q527" s="1">
        <f>YEAR(Tabla1[[#This Row],[Fecha de rev]])</f>
        <v>1900</v>
      </c>
      <c r="R527" s="1">
        <v>2</v>
      </c>
      <c r="S527" s="1" t="s">
        <v>138</v>
      </c>
      <c r="T527" s="1" t="s">
        <v>138</v>
      </c>
      <c r="U527" s="1" t="s">
        <v>138</v>
      </c>
      <c r="V527" s="1" t="s">
        <v>138</v>
      </c>
      <c r="W527" s="1" t="s">
        <v>138</v>
      </c>
      <c r="X527" s="1" t="s">
        <v>138</v>
      </c>
      <c r="Y527" s="1" t="s">
        <v>138</v>
      </c>
      <c r="Z527" s="1" t="str">
        <f>IF(Tabla1[[#This Row],[Bajada]] &lt; 14, "no", "si")</f>
        <v>no</v>
      </c>
      <c r="AC527" s="2" t="s">
        <v>968</v>
      </c>
      <c r="AD527" s="2" t="s">
        <v>1404</v>
      </c>
      <c r="AE527" s="1">
        <f t="shared" si="18"/>
        <v>7</v>
      </c>
    </row>
    <row r="528" spans="1:31"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7"/>
        <v>Ver en Google Maps</v>
      </c>
      <c r="M528" s="15">
        <v>1</v>
      </c>
      <c r="N528" s="7"/>
      <c r="O528" s="1">
        <f>DAY(Tabla1[[#This Row],[Fecha de rev]])</f>
        <v>0</v>
      </c>
      <c r="P528" s="1">
        <f>MONTH(Tabla1[[#This Row],[Fecha de rev]])</f>
        <v>1</v>
      </c>
      <c r="Q528" s="1">
        <f>YEAR(Tabla1[[#This Row],[Fecha de rev]])</f>
        <v>1900</v>
      </c>
      <c r="R528" s="1">
        <v>2</v>
      </c>
      <c r="S528" s="1" t="s">
        <v>138</v>
      </c>
      <c r="T528" s="1" t="s">
        <v>138</v>
      </c>
      <c r="U528" s="1" t="s">
        <v>138</v>
      </c>
      <c r="V528" s="1" t="s">
        <v>138</v>
      </c>
      <c r="W528" s="1" t="s">
        <v>138</v>
      </c>
      <c r="X528" s="1" t="s">
        <v>138</v>
      </c>
      <c r="Y528" s="1" t="s">
        <v>138</v>
      </c>
      <c r="Z528" s="1" t="str">
        <f>IF(Tabla1[[#This Row],[Bajada]] &lt; 14, "no", "si")</f>
        <v>no</v>
      </c>
      <c r="AC528" s="2" t="s">
        <v>3026</v>
      </c>
      <c r="AD528" s="2" t="s">
        <v>1404</v>
      </c>
      <c r="AE528" s="1">
        <f t="shared" si="18"/>
        <v>7</v>
      </c>
    </row>
    <row r="529" spans="1:31"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7"/>
        <v>Ver en Google Maps</v>
      </c>
      <c r="M529" s="15">
        <v>1</v>
      </c>
      <c r="N529" s="7"/>
      <c r="O529" s="1">
        <f>DAY(Tabla1[[#This Row],[Fecha de rev]])</f>
        <v>0</v>
      </c>
      <c r="P529" s="1">
        <f>MONTH(Tabla1[[#This Row],[Fecha de rev]])</f>
        <v>1</v>
      </c>
      <c r="Q529" s="1">
        <f>YEAR(Tabla1[[#This Row],[Fecha de rev]])</f>
        <v>1900</v>
      </c>
      <c r="R529" s="1">
        <v>2</v>
      </c>
      <c r="S529" s="1" t="s">
        <v>138</v>
      </c>
      <c r="T529" s="1" t="s">
        <v>138</v>
      </c>
      <c r="U529" s="1" t="s">
        <v>138</v>
      </c>
      <c r="V529" s="1" t="s">
        <v>138</v>
      </c>
      <c r="W529" s="1" t="s">
        <v>138</v>
      </c>
      <c r="X529" s="1" t="s">
        <v>138</v>
      </c>
      <c r="Y529" s="1" t="s">
        <v>138</v>
      </c>
      <c r="Z529" s="1" t="str">
        <f>IF(Tabla1[[#This Row],[Bajada]] &lt; 14, "no", "si")</f>
        <v>no</v>
      </c>
      <c r="AC529" s="2" t="s">
        <v>968</v>
      </c>
      <c r="AD529" s="2" t="s">
        <v>1404</v>
      </c>
      <c r="AE529" s="1">
        <f t="shared" si="18"/>
        <v>7</v>
      </c>
    </row>
    <row r="530" spans="1:31"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7"/>
        <v>Ver en Google Maps</v>
      </c>
      <c r="M530" s="15">
        <v>2</v>
      </c>
      <c r="N530" s="7"/>
      <c r="O530" s="1">
        <f>DAY(Tabla1[[#This Row],[Fecha de rev]])</f>
        <v>0</v>
      </c>
      <c r="P530" s="1">
        <f>MONTH(Tabla1[[#This Row],[Fecha de rev]])</f>
        <v>1</v>
      </c>
      <c r="Q530" s="1">
        <f>YEAR(Tabla1[[#This Row],[Fecha de rev]])</f>
        <v>1900</v>
      </c>
      <c r="R530" s="1">
        <v>2</v>
      </c>
      <c r="S530" s="1" t="s">
        <v>138</v>
      </c>
      <c r="T530" s="1" t="s">
        <v>138</v>
      </c>
      <c r="U530" s="1" t="s">
        <v>138</v>
      </c>
      <c r="V530" s="1" t="s">
        <v>138</v>
      </c>
      <c r="W530" s="1" t="s">
        <v>138</v>
      </c>
      <c r="X530" s="1" t="s">
        <v>138</v>
      </c>
      <c r="Y530" s="1" t="s">
        <v>138</v>
      </c>
      <c r="Z530" s="1" t="str">
        <f>IF(Tabla1[[#This Row],[Bajada]] &lt; 14, "no", "si")</f>
        <v>no</v>
      </c>
      <c r="AC530" s="2" t="s">
        <v>968</v>
      </c>
      <c r="AD530" s="2" t="s">
        <v>1404</v>
      </c>
      <c r="AE530" s="1">
        <f t="shared" si="18"/>
        <v>7</v>
      </c>
    </row>
    <row r="531" spans="1:31"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7"/>
        <v>Ver en Google Maps</v>
      </c>
      <c r="M531" s="15">
        <v>1</v>
      </c>
      <c r="N531" s="7"/>
      <c r="O531" s="1">
        <f>DAY(Tabla1[[#This Row],[Fecha de rev]])</f>
        <v>0</v>
      </c>
      <c r="P531" s="1">
        <f>MONTH(Tabla1[[#This Row],[Fecha de rev]])</f>
        <v>1</v>
      </c>
      <c r="Q531" s="1">
        <f>YEAR(Tabla1[[#This Row],[Fecha de rev]])</f>
        <v>1900</v>
      </c>
      <c r="R531" s="1">
        <v>2</v>
      </c>
      <c r="S531" s="1" t="s">
        <v>138</v>
      </c>
      <c r="T531" s="1" t="s">
        <v>138</v>
      </c>
      <c r="U531" s="1" t="s">
        <v>138</v>
      </c>
      <c r="V531" s="1" t="s">
        <v>138</v>
      </c>
      <c r="W531" s="1" t="s">
        <v>138</v>
      </c>
      <c r="X531" s="1" t="s">
        <v>138</v>
      </c>
      <c r="Y531" s="1" t="s">
        <v>138</v>
      </c>
      <c r="Z531" s="1" t="str">
        <f>IF(Tabla1[[#This Row],[Bajada]] &lt; 14, "no", "si")</f>
        <v>no</v>
      </c>
      <c r="AC531" s="2" t="s">
        <v>968</v>
      </c>
      <c r="AD531" s="2" t="s">
        <v>1404</v>
      </c>
      <c r="AE531" s="1">
        <f t="shared" si="18"/>
        <v>7</v>
      </c>
    </row>
    <row r="532" spans="1:31"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7"/>
        <v>Ver en Google Maps</v>
      </c>
      <c r="M532" s="15">
        <v>2</v>
      </c>
      <c r="N532" s="7"/>
      <c r="O532" s="1">
        <f>DAY(Tabla1[[#This Row],[Fecha de rev]])</f>
        <v>0</v>
      </c>
      <c r="P532" s="1">
        <f>MONTH(Tabla1[[#This Row],[Fecha de rev]])</f>
        <v>1</v>
      </c>
      <c r="Q532" s="1">
        <f>YEAR(Tabla1[[#This Row],[Fecha de rev]])</f>
        <v>1900</v>
      </c>
      <c r="R532" s="1">
        <v>2</v>
      </c>
      <c r="S532" s="1" t="s">
        <v>138</v>
      </c>
      <c r="T532" s="1" t="s">
        <v>138</v>
      </c>
      <c r="U532" s="1" t="s">
        <v>138</v>
      </c>
      <c r="V532" s="1" t="s">
        <v>138</v>
      </c>
      <c r="W532" s="1" t="s">
        <v>138</v>
      </c>
      <c r="X532" s="1" t="s">
        <v>138</v>
      </c>
      <c r="Y532" s="1" t="s">
        <v>138</v>
      </c>
      <c r="Z532" s="1" t="str">
        <f>IF(Tabla1[[#This Row],[Bajada]] &lt; 14, "no", "si")</f>
        <v>no</v>
      </c>
      <c r="AC532" s="2" t="s">
        <v>968</v>
      </c>
      <c r="AD532" s="2" t="s">
        <v>1404</v>
      </c>
      <c r="AE532" s="1">
        <f t="shared" si="18"/>
        <v>7</v>
      </c>
    </row>
    <row r="533" spans="1:31"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7"/>
        <v>Ver en Google Maps</v>
      </c>
      <c r="M533" s="15">
        <v>2</v>
      </c>
      <c r="N533" s="7"/>
      <c r="O533" s="1">
        <f>DAY(Tabla1[[#This Row],[Fecha de rev]])</f>
        <v>0</v>
      </c>
      <c r="P533" s="1">
        <f>MONTH(Tabla1[[#This Row],[Fecha de rev]])</f>
        <v>1</v>
      </c>
      <c r="Q533" s="1">
        <f>YEAR(Tabla1[[#This Row],[Fecha de rev]])</f>
        <v>1900</v>
      </c>
      <c r="R533" s="1">
        <v>2</v>
      </c>
      <c r="S533" s="1" t="s">
        <v>138</v>
      </c>
      <c r="T533" s="1" t="s">
        <v>138</v>
      </c>
      <c r="U533" s="1" t="s">
        <v>138</v>
      </c>
      <c r="V533" s="1" t="s">
        <v>138</v>
      </c>
      <c r="W533" s="1" t="s">
        <v>138</v>
      </c>
      <c r="X533" s="1" t="s">
        <v>138</v>
      </c>
      <c r="Y533" s="1" t="s">
        <v>138</v>
      </c>
      <c r="Z533" s="1" t="str">
        <f>IF(Tabla1[[#This Row],[Bajada]] &lt; 14, "no", "si")</f>
        <v>no</v>
      </c>
      <c r="AC533" s="2" t="s">
        <v>968</v>
      </c>
      <c r="AD533" s="2" t="s">
        <v>1404</v>
      </c>
      <c r="AE533" s="1">
        <f t="shared" si="18"/>
        <v>7</v>
      </c>
    </row>
    <row r="534" spans="1:31"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7"/>
        <v>Ver en Google Maps</v>
      </c>
      <c r="M534" s="15">
        <v>1</v>
      </c>
      <c r="N534" s="7"/>
      <c r="O534" s="1">
        <f>DAY(Tabla1[[#This Row],[Fecha de rev]])</f>
        <v>0</v>
      </c>
      <c r="P534" s="1">
        <f>MONTH(Tabla1[[#This Row],[Fecha de rev]])</f>
        <v>1</v>
      </c>
      <c r="Q534" s="1">
        <f>YEAR(Tabla1[[#This Row],[Fecha de rev]])</f>
        <v>1900</v>
      </c>
      <c r="R534" s="1">
        <v>2</v>
      </c>
      <c r="S534" s="1" t="s">
        <v>138</v>
      </c>
      <c r="T534" s="1" t="s">
        <v>138</v>
      </c>
      <c r="U534" s="1" t="s">
        <v>138</v>
      </c>
      <c r="V534" s="1" t="s">
        <v>138</v>
      </c>
      <c r="W534" s="1" t="s">
        <v>138</v>
      </c>
      <c r="X534" s="1" t="s">
        <v>138</v>
      </c>
      <c r="Y534" s="1" t="s">
        <v>138</v>
      </c>
      <c r="Z534" s="1" t="str">
        <f>IF(Tabla1[[#This Row],[Bajada]] &lt; 14, "no", "si")</f>
        <v>no</v>
      </c>
      <c r="AC534" s="2" t="s">
        <v>968</v>
      </c>
      <c r="AD534" s="2" t="s">
        <v>1404</v>
      </c>
      <c r="AE534" s="1">
        <f t="shared" si="18"/>
        <v>7</v>
      </c>
    </row>
    <row r="535" spans="1:31"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7"/>
        <v>Ver en Google Maps</v>
      </c>
      <c r="M535" s="15">
        <v>2</v>
      </c>
      <c r="N535" s="7"/>
      <c r="O535" s="1">
        <f>DAY(Tabla1[[#This Row],[Fecha de rev]])</f>
        <v>0</v>
      </c>
      <c r="P535" s="1">
        <f>MONTH(Tabla1[[#This Row],[Fecha de rev]])</f>
        <v>1</v>
      </c>
      <c r="Q535" s="1">
        <f>YEAR(Tabla1[[#This Row],[Fecha de rev]])</f>
        <v>1900</v>
      </c>
      <c r="R535" s="1">
        <v>2</v>
      </c>
      <c r="S535" s="1" t="s">
        <v>138</v>
      </c>
      <c r="T535" s="1" t="s">
        <v>138</v>
      </c>
      <c r="U535" s="1" t="s">
        <v>138</v>
      </c>
      <c r="V535" s="1" t="s">
        <v>138</v>
      </c>
      <c r="W535" s="1" t="s">
        <v>138</v>
      </c>
      <c r="X535" s="1" t="s">
        <v>138</v>
      </c>
      <c r="Y535" s="1" t="s">
        <v>138</v>
      </c>
      <c r="Z535" s="1" t="str">
        <f>IF(Tabla1[[#This Row],[Bajada]] &lt; 14, "no", "si")</f>
        <v>no</v>
      </c>
      <c r="AC535" s="2" t="s">
        <v>968</v>
      </c>
      <c r="AD535" s="2" t="s">
        <v>1404</v>
      </c>
      <c r="AE535" s="1">
        <f t="shared" si="18"/>
        <v>7</v>
      </c>
    </row>
    <row r="536" spans="1:31"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7"/>
        <v>Ver en Google Maps</v>
      </c>
      <c r="M536" s="15">
        <v>2</v>
      </c>
      <c r="N536" s="7"/>
      <c r="O536" s="1">
        <f>DAY(Tabla1[[#This Row],[Fecha de rev]])</f>
        <v>0</v>
      </c>
      <c r="P536" s="1">
        <f>MONTH(Tabla1[[#This Row],[Fecha de rev]])</f>
        <v>1</v>
      </c>
      <c r="Q536" s="1">
        <f>YEAR(Tabla1[[#This Row],[Fecha de rev]])</f>
        <v>1900</v>
      </c>
      <c r="R536" s="1">
        <v>2</v>
      </c>
      <c r="S536" s="1" t="s">
        <v>138</v>
      </c>
      <c r="T536" s="1" t="s">
        <v>138</v>
      </c>
      <c r="U536" s="1" t="s">
        <v>138</v>
      </c>
      <c r="V536" s="1" t="s">
        <v>138</v>
      </c>
      <c r="W536" s="1" t="s">
        <v>138</v>
      </c>
      <c r="X536" s="1" t="s">
        <v>138</v>
      </c>
      <c r="Y536" s="1" t="s">
        <v>138</v>
      </c>
      <c r="Z536" s="1" t="str">
        <f>IF(Tabla1[[#This Row],[Bajada]] &lt; 14, "no", "si")</f>
        <v>no</v>
      </c>
      <c r="AC536" s="2" t="s">
        <v>968</v>
      </c>
      <c r="AD536" s="2" t="s">
        <v>1404</v>
      </c>
      <c r="AE536" s="1">
        <f t="shared" si="18"/>
        <v>7</v>
      </c>
    </row>
    <row r="537" spans="1:31"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7"/>
        <v>Ver en Google Maps</v>
      </c>
      <c r="M537" s="15">
        <v>1</v>
      </c>
      <c r="N537" s="7"/>
      <c r="O537" s="1">
        <f>DAY(Tabla1[[#This Row],[Fecha de rev]])</f>
        <v>0</v>
      </c>
      <c r="P537" s="1">
        <f>MONTH(Tabla1[[#This Row],[Fecha de rev]])</f>
        <v>1</v>
      </c>
      <c r="Q537" s="1">
        <f>YEAR(Tabla1[[#This Row],[Fecha de rev]])</f>
        <v>1900</v>
      </c>
      <c r="R537" s="1">
        <v>2</v>
      </c>
      <c r="S537" s="1" t="s">
        <v>138</v>
      </c>
      <c r="T537" s="1" t="s">
        <v>138</v>
      </c>
      <c r="U537" s="1" t="s">
        <v>138</v>
      </c>
      <c r="V537" s="1" t="s">
        <v>138</v>
      </c>
      <c r="W537" s="1" t="s">
        <v>138</v>
      </c>
      <c r="X537" s="1" t="s">
        <v>138</v>
      </c>
      <c r="Y537" s="1" t="s">
        <v>138</v>
      </c>
      <c r="Z537" s="1" t="str">
        <f>IF(Tabla1[[#This Row],[Bajada]] &lt; 14, "no", "si")</f>
        <v>no</v>
      </c>
      <c r="AC537" s="2" t="s">
        <v>968</v>
      </c>
      <c r="AD537" s="2" t="s">
        <v>1404</v>
      </c>
      <c r="AE537" s="1">
        <f t="shared" si="18"/>
        <v>7</v>
      </c>
    </row>
    <row r="538" spans="1:31"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7"/>
        <v>Ver en Google Maps</v>
      </c>
      <c r="M538" s="15">
        <v>1</v>
      </c>
      <c r="N538" s="7"/>
      <c r="O538" s="1">
        <f>DAY(Tabla1[[#This Row],[Fecha de rev]])</f>
        <v>0</v>
      </c>
      <c r="P538" s="1">
        <f>MONTH(Tabla1[[#This Row],[Fecha de rev]])</f>
        <v>1</v>
      </c>
      <c r="Q538" s="1">
        <f>YEAR(Tabla1[[#This Row],[Fecha de rev]])</f>
        <v>1900</v>
      </c>
      <c r="R538" s="1">
        <v>2</v>
      </c>
      <c r="S538" s="1" t="s">
        <v>138</v>
      </c>
      <c r="T538" s="1" t="s">
        <v>138</v>
      </c>
      <c r="U538" s="1" t="s">
        <v>138</v>
      </c>
      <c r="V538" s="1" t="s">
        <v>138</v>
      </c>
      <c r="W538" s="1" t="s">
        <v>138</v>
      </c>
      <c r="X538" s="1" t="s">
        <v>138</v>
      </c>
      <c r="Y538" s="1" t="s">
        <v>138</v>
      </c>
      <c r="Z538" s="1" t="str">
        <f>IF(Tabla1[[#This Row],[Bajada]] &lt; 14, "no", "si")</f>
        <v>no</v>
      </c>
      <c r="AC538" s="2" t="s">
        <v>968</v>
      </c>
      <c r="AD538" s="2" t="s">
        <v>1404</v>
      </c>
      <c r="AE538" s="1">
        <f t="shared" si="18"/>
        <v>7</v>
      </c>
    </row>
    <row r="539" spans="1:31"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7"/>
        <v>Ver en Google Maps</v>
      </c>
      <c r="M539" s="15">
        <v>1</v>
      </c>
      <c r="N539" s="7"/>
      <c r="O539" s="1">
        <f>DAY(Tabla1[[#This Row],[Fecha de rev]])</f>
        <v>0</v>
      </c>
      <c r="P539" s="1">
        <f>MONTH(Tabla1[[#This Row],[Fecha de rev]])</f>
        <v>1</v>
      </c>
      <c r="Q539" s="1">
        <f>YEAR(Tabla1[[#This Row],[Fecha de rev]])</f>
        <v>1900</v>
      </c>
      <c r="R539" s="1">
        <v>2</v>
      </c>
      <c r="S539" s="1" t="s">
        <v>138</v>
      </c>
      <c r="T539" s="1" t="s">
        <v>138</v>
      </c>
      <c r="U539" s="1" t="s">
        <v>138</v>
      </c>
      <c r="V539" s="1" t="s">
        <v>138</v>
      </c>
      <c r="W539" s="1" t="s">
        <v>138</v>
      </c>
      <c r="X539" s="1" t="s">
        <v>138</v>
      </c>
      <c r="Y539" s="1" t="s">
        <v>138</v>
      </c>
      <c r="Z539" s="1" t="str">
        <f>IF(Tabla1[[#This Row],[Bajada]] &lt; 14, "no", "si")</f>
        <v>no</v>
      </c>
      <c r="AC539" s="2" t="s">
        <v>968</v>
      </c>
      <c r="AD539" s="2" t="s">
        <v>1404</v>
      </c>
      <c r="AE539" s="1">
        <f t="shared" si="18"/>
        <v>7</v>
      </c>
    </row>
    <row r="540" spans="1:31"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7"/>
        <v>Ver en Google Maps</v>
      </c>
      <c r="M540" s="15">
        <v>1</v>
      </c>
      <c r="O540" s="1">
        <f>DAY(Tabla1[[#This Row],[Fecha de rev]])</f>
        <v>0</v>
      </c>
      <c r="P540" s="1">
        <f>MONTH(Tabla1[[#This Row],[Fecha de rev]])</f>
        <v>1</v>
      </c>
      <c r="Q540" s="1">
        <f>YEAR(Tabla1[[#This Row],[Fecha de rev]])</f>
        <v>1900</v>
      </c>
      <c r="Z540" s="1" t="str">
        <f>IF(Tabla1[[#This Row],[Bajada]] &lt; 14, "no", "si")</f>
        <v>no</v>
      </c>
    </row>
    <row r="541" spans="1:31"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7"/>
        <v>Ver en Google Maps</v>
      </c>
      <c r="M541" s="15">
        <v>2</v>
      </c>
      <c r="O541" s="1">
        <f>DAY(Tabla1[[#This Row],[Fecha de rev]])</f>
        <v>0</v>
      </c>
      <c r="P541" s="1">
        <f>MONTH(Tabla1[[#This Row],[Fecha de rev]])</f>
        <v>1</v>
      </c>
      <c r="Q541" s="1">
        <f>YEAR(Tabla1[[#This Row],[Fecha de rev]])</f>
        <v>1900</v>
      </c>
      <c r="Z541" s="1" t="str">
        <f>IF(Tabla1[[#This Row],[Bajada]] &lt; 14, "no", "si")</f>
        <v>no</v>
      </c>
    </row>
    <row r="542" spans="1:31"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7"/>
        <v>Ver en Google Maps</v>
      </c>
      <c r="M542" s="15">
        <v>2</v>
      </c>
      <c r="O542" s="1">
        <f>DAY(Tabla1[[#This Row],[Fecha de rev]])</f>
        <v>0</v>
      </c>
      <c r="P542" s="1">
        <f>MONTH(Tabla1[[#This Row],[Fecha de rev]])</f>
        <v>1</v>
      </c>
      <c r="Q542" s="1">
        <f>YEAR(Tabla1[[#This Row],[Fecha de rev]])</f>
        <v>1900</v>
      </c>
      <c r="Z542" s="1" t="str">
        <f>IF(Tabla1[[#This Row],[Bajada]] &lt; 14, "no", "si")</f>
        <v>no</v>
      </c>
    </row>
    <row r="543" spans="1:31"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7"/>
        <v>Ver en Google Maps</v>
      </c>
      <c r="M543" s="15">
        <v>2</v>
      </c>
      <c r="O543" s="1">
        <f>DAY(Tabla1[[#This Row],[Fecha de rev]])</f>
        <v>0</v>
      </c>
      <c r="P543" s="1">
        <f>MONTH(Tabla1[[#This Row],[Fecha de rev]])</f>
        <v>1</v>
      </c>
      <c r="Q543" s="1">
        <f>YEAR(Tabla1[[#This Row],[Fecha de rev]])</f>
        <v>1900</v>
      </c>
      <c r="Z543" s="1" t="str">
        <f>IF(Tabla1[[#This Row],[Bajada]] &lt; 14, "no", "si")</f>
        <v>no</v>
      </c>
    </row>
    <row r="544" spans="1:31"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7"/>
        <v>Ver en Google Maps</v>
      </c>
      <c r="M544" s="15">
        <v>1</v>
      </c>
      <c r="O544" s="1">
        <f>DAY(Tabla1[[#This Row],[Fecha de rev]])</f>
        <v>0</v>
      </c>
      <c r="P544" s="1">
        <f>MONTH(Tabla1[[#This Row],[Fecha de rev]])</f>
        <v>1</v>
      </c>
      <c r="Q544" s="1">
        <f>YEAR(Tabla1[[#This Row],[Fecha de rev]])</f>
        <v>1900</v>
      </c>
      <c r="Z544" s="1" t="str">
        <f>IF(Tabla1[[#This Row],[Bajada]] &lt; 14, "no", "si")</f>
        <v>no</v>
      </c>
    </row>
    <row r="545" spans="1:26"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7"/>
        <v>Ver en Google Maps</v>
      </c>
      <c r="M545" s="15">
        <v>1</v>
      </c>
      <c r="O545" s="1">
        <f>DAY(Tabla1[[#This Row],[Fecha de rev]])</f>
        <v>0</v>
      </c>
      <c r="P545" s="1">
        <f>MONTH(Tabla1[[#This Row],[Fecha de rev]])</f>
        <v>1</v>
      </c>
      <c r="Q545" s="1">
        <f>YEAR(Tabla1[[#This Row],[Fecha de rev]])</f>
        <v>1900</v>
      </c>
      <c r="Z545" s="1" t="str">
        <f>IF(Tabla1[[#This Row],[Bajada]] &lt; 14, "no", "si")</f>
        <v>no</v>
      </c>
    </row>
    <row r="546" spans="1:26"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7"/>
        <v>Ver en Google Maps</v>
      </c>
      <c r="M546" s="15">
        <v>1</v>
      </c>
      <c r="O546" s="1">
        <f>DAY(Tabla1[[#This Row],[Fecha de rev]])</f>
        <v>0</v>
      </c>
      <c r="P546" s="1">
        <f>MONTH(Tabla1[[#This Row],[Fecha de rev]])</f>
        <v>1</v>
      </c>
      <c r="Q546" s="1">
        <f>YEAR(Tabla1[[#This Row],[Fecha de rev]])</f>
        <v>1900</v>
      </c>
      <c r="Z546" s="1" t="str">
        <f>IF(Tabla1[[#This Row],[Bajada]] &lt; 14, "no", "si")</f>
        <v>no</v>
      </c>
    </row>
    <row r="547" spans="1:26"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7"/>
        <v>Ver en Google Maps</v>
      </c>
      <c r="M547" s="15">
        <v>1</v>
      </c>
      <c r="O547" s="1">
        <f>DAY(Tabla1[[#This Row],[Fecha de rev]])</f>
        <v>0</v>
      </c>
      <c r="P547" s="1">
        <f>MONTH(Tabla1[[#This Row],[Fecha de rev]])</f>
        <v>1</v>
      </c>
      <c r="Q547" s="1">
        <f>YEAR(Tabla1[[#This Row],[Fecha de rev]])</f>
        <v>1900</v>
      </c>
      <c r="Z547" s="1" t="str">
        <f>IF(Tabla1[[#This Row],[Bajada]] &lt; 14, "no", "si")</f>
        <v>no</v>
      </c>
    </row>
    <row r="548" spans="1:26"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7"/>
        <v>Ver en Google Maps</v>
      </c>
      <c r="M548" s="15">
        <v>1</v>
      </c>
      <c r="O548" s="1">
        <f>DAY(Tabla1[[#This Row],[Fecha de rev]])</f>
        <v>0</v>
      </c>
      <c r="P548" s="1">
        <f>MONTH(Tabla1[[#This Row],[Fecha de rev]])</f>
        <v>1</v>
      </c>
      <c r="Q548" s="1">
        <f>YEAR(Tabla1[[#This Row],[Fecha de rev]])</f>
        <v>1900</v>
      </c>
      <c r="Z548" s="1" t="str">
        <f>IF(Tabla1[[#This Row],[Bajada]] &lt; 14, "no", "si")</f>
        <v>no</v>
      </c>
    </row>
    <row r="549" spans="1:26"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7"/>
        <v>Ver en Google Maps</v>
      </c>
      <c r="M549" s="15">
        <v>1</v>
      </c>
      <c r="O549" s="1">
        <f>DAY(Tabla1[[#This Row],[Fecha de rev]])</f>
        <v>0</v>
      </c>
      <c r="P549" s="1">
        <f>MONTH(Tabla1[[#This Row],[Fecha de rev]])</f>
        <v>1</v>
      </c>
      <c r="Q549" s="1">
        <f>YEAR(Tabla1[[#This Row],[Fecha de rev]])</f>
        <v>1900</v>
      </c>
      <c r="Z549" s="1" t="str">
        <f>IF(Tabla1[[#This Row],[Bajada]] &lt; 14, "no", "si")</f>
        <v>no</v>
      </c>
    </row>
    <row r="550" spans="1:26"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7"/>
        <v>Ver en Google Maps</v>
      </c>
      <c r="M550" s="15">
        <v>1</v>
      </c>
      <c r="O550" s="1">
        <f>DAY(Tabla1[[#This Row],[Fecha de rev]])</f>
        <v>0</v>
      </c>
      <c r="P550" s="1">
        <f>MONTH(Tabla1[[#This Row],[Fecha de rev]])</f>
        <v>1</v>
      </c>
      <c r="Q550" s="1">
        <f>YEAR(Tabla1[[#This Row],[Fecha de rev]])</f>
        <v>1900</v>
      </c>
      <c r="Z550" s="1" t="str">
        <f>IF(Tabla1[[#This Row],[Bajada]] &lt; 14, "no", "si")</f>
        <v>no</v>
      </c>
    </row>
    <row r="551" spans="1:26"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7"/>
        <v>Ver en Google Maps</v>
      </c>
      <c r="M551" s="15">
        <v>1</v>
      </c>
      <c r="O551" s="1">
        <f>DAY(Tabla1[[#This Row],[Fecha de rev]])</f>
        <v>0</v>
      </c>
      <c r="P551" s="1">
        <f>MONTH(Tabla1[[#This Row],[Fecha de rev]])</f>
        <v>1</v>
      </c>
      <c r="Q551" s="1">
        <f>YEAR(Tabla1[[#This Row],[Fecha de rev]])</f>
        <v>1900</v>
      </c>
      <c r="Z551" s="1" t="str">
        <f>IF(Tabla1[[#This Row],[Bajada]] &lt; 14, "no", "si")</f>
        <v>no</v>
      </c>
    </row>
    <row r="552" spans="1:26"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7"/>
        <v>Ver en Google Maps</v>
      </c>
      <c r="M552" s="15">
        <v>1</v>
      </c>
      <c r="O552" s="1">
        <f>DAY(Tabla1[[#This Row],[Fecha de rev]])</f>
        <v>0</v>
      </c>
      <c r="P552" s="1">
        <f>MONTH(Tabla1[[#This Row],[Fecha de rev]])</f>
        <v>1</v>
      </c>
      <c r="Q552" s="1">
        <f>YEAR(Tabla1[[#This Row],[Fecha de rev]])</f>
        <v>1900</v>
      </c>
      <c r="Z552" s="1" t="str">
        <f>IF(Tabla1[[#This Row],[Bajada]] &lt; 14, "no", "si")</f>
        <v>no</v>
      </c>
    </row>
    <row r="553" spans="1:26"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7"/>
        <v>Ver en Google Maps</v>
      </c>
      <c r="M553" s="15">
        <v>1</v>
      </c>
      <c r="O553" s="1">
        <f>DAY(Tabla1[[#This Row],[Fecha de rev]])</f>
        <v>0</v>
      </c>
      <c r="P553" s="1">
        <f>MONTH(Tabla1[[#This Row],[Fecha de rev]])</f>
        <v>1</v>
      </c>
      <c r="Q553" s="1">
        <f>YEAR(Tabla1[[#This Row],[Fecha de rev]])</f>
        <v>1900</v>
      </c>
      <c r="Z553" s="1" t="str">
        <f>IF(Tabla1[[#This Row],[Bajada]] &lt; 14, "no", "si")</f>
        <v>no</v>
      </c>
    </row>
    <row r="554" spans="1:26"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7"/>
        <v>Ver en Google Maps</v>
      </c>
      <c r="M554" s="15">
        <v>1</v>
      </c>
      <c r="O554" s="1">
        <f>DAY(Tabla1[[#This Row],[Fecha de rev]])</f>
        <v>0</v>
      </c>
      <c r="P554" s="1">
        <f>MONTH(Tabla1[[#This Row],[Fecha de rev]])</f>
        <v>1</v>
      </c>
      <c r="Q554" s="1">
        <f>YEAR(Tabla1[[#This Row],[Fecha de rev]])</f>
        <v>1900</v>
      </c>
      <c r="Z554" s="1" t="str">
        <f>IF(Tabla1[[#This Row],[Bajada]] &lt; 14, "no", "si")</f>
        <v>no</v>
      </c>
    </row>
    <row r="555" spans="1:26"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7"/>
        <v>Ver en Google Maps</v>
      </c>
      <c r="M555" s="15">
        <v>1</v>
      </c>
      <c r="O555" s="1">
        <f>DAY(Tabla1[[#This Row],[Fecha de rev]])</f>
        <v>0</v>
      </c>
      <c r="P555" s="1">
        <f>MONTH(Tabla1[[#This Row],[Fecha de rev]])</f>
        <v>1</v>
      </c>
      <c r="Q555" s="1">
        <f>YEAR(Tabla1[[#This Row],[Fecha de rev]])</f>
        <v>1900</v>
      </c>
      <c r="Z555" s="1" t="str">
        <f>IF(Tabla1[[#This Row],[Bajada]] &lt; 14, "no", "si")</f>
        <v>no</v>
      </c>
    </row>
    <row r="556" spans="1:26"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7"/>
        <v>Ver en Google Maps</v>
      </c>
      <c r="M556" s="15">
        <v>1</v>
      </c>
      <c r="O556" s="1">
        <f>DAY(Tabla1[[#This Row],[Fecha de rev]])</f>
        <v>0</v>
      </c>
      <c r="P556" s="1">
        <f>MONTH(Tabla1[[#This Row],[Fecha de rev]])</f>
        <v>1</v>
      </c>
      <c r="Q556" s="1">
        <f>YEAR(Tabla1[[#This Row],[Fecha de rev]])</f>
        <v>1900</v>
      </c>
      <c r="Z556" s="1" t="str">
        <f>IF(Tabla1[[#This Row],[Bajada]] &lt; 14, "no", "si")</f>
        <v>no</v>
      </c>
    </row>
    <row r="557" spans="1:26"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7"/>
        <v>Ver en Google Maps</v>
      </c>
      <c r="M557" s="15">
        <v>1</v>
      </c>
      <c r="O557" s="1">
        <f>DAY(Tabla1[[#This Row],[Fecha de rev]])</f>
        <v>0</v>
      </c>
      <c r="P557" s="1">
        <f>MONTH(Tabla1[[#This Row],[Fecha de rev]])</f>
        <v>1</v>
      </c>
      <c r="Q557" s="1">
        <f>YEAR(Tabla1[[#This Row],[Fecha de rev]])</f>
        <v>1900</v>
      </c>
      <c r="Z557" s="1" t="str">
        <f>IF(Tabla1[[#This Row],[Bajada]] &lt; 14, "no", "si")</f>
        <v>no</v>
      </c>
    </row>
    <row r="558" spans="1:26"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7"/>
        <v>Ver en Google Maps</v>
      </c>
      <c r="M558" s="15">
        <v>1</v>
      </c>
      <c r="O558" s="1">
        <f>DAY(Tabla1[[#This Row],[Fecha de rev]])</f>
        <v>0</v>
      </c>
      <c r="P558" s="1">
        <f>MONTH(Tabla1[[#This Row],[Fecha de rev]])</f>
        <v>1</v>
      </c>
      <c r="Q558" s="1">
        <f>YEAR(Tabla1[[#This Row],[Fecha de rev]])</f>
        <v>1900</v>
      </c>
      <c r="Z558" s="1" t="str">
        <f>IF(Tabla1[[#This Row],[Bajada]] &lt; 14, "no", "si")</f>
        <v>no</v>
      </c>
    </row>
    <row r="559" spans="1:26"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7"/>
        <v>Ver en Google Maps</v>
      </c>
      <c r="M559" s="15">
        <v>1</v>
      </c>
      <c r="O559" s="1">
        <f>DAY(Tabla1[[#This Row],[Fecha de rev]])</f>
        <v>0</v>
      </c>
      <c r="P559" s="1">
        <f>MONTH(Tabla1[[#This Row],[Fecha de rev]])</f>
        <v>1</v>
      </c>
      <c r="Q559" s="1">
        <f>YEAR(Tabla1[[#This Row],[Fecha de rev]])</f>
        <v>1900</v>
      </c>
      <c r="Z559" s="1" t="str">
        <f>IF(Tabla1[[#This Row],[Bajada]] &lt; 14, "no", "si")</f>
        <v>no</v>
      </c>
    </row>
    <row r="560" spans="1:26"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7"/>
        <v>Ver en Google Maps</v>
      </c>
      <c r="M560" s="15">
        <v>1</v>
      </c>
      <c r="O560" s="1">
        <f>DAY(Tabla1[[#This Row],[Fecha de rev]])</f>
        <v>0</v>
      </c>
      <c r="P560" s="1">
        <f>MONTH(Tabla1[[#This Row],[Fecha de rev]])</f>
        <v>1</v>
      </c>
      <c r="Q560" s="1">
        <f>YEAR(Tabla1[[#This Row],[Fecha de rev]])</f>
        <v>1900</v>
      </c>
      <c r="Z560" s="1" t="str">
        <f>IF(Tabla1[[#This Row],[Bajada]] &lt; 14, "no", "si")</f>
        <v>no</v>
      </c>
    </row>
    <row r="561" spans="1:26"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7"/>
        <v>Ver en Google Maps</v>
      </c>
      <c r="M561" s="15">
        <v>1</v>
      </c>
      <c r="O561" s="1">
        <f>DAY(Tabla1[[#This Row],[Fecha de rev]])</f>
        <v>0</v>
      </c>
      <c r="P561" s="1">
        <f>MONTH(Tabla1[[#This Row],[Fecha de rev]])</f>
        <v>1</v>
      </c>
      <c r="Q561" s="1">
        <f>YEAR(Tabla1[[#This Row],[Fecha de rev]])</f>
        <v>1900</v>
      </c>
      <c r="Z561" s="1" t="str">
        <f>IF(Tabla1[[#This Row],[Bajada]] &lt; 14, "no", "si")</f>
        <v>no</v>
      </c>
    </row>
    <row r="562" spans="1:26"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7"/>
        <v>Ver en Google Maps</v>
      </c>
      <c r="M562" s="15">
        <v>1</v>
      </c>
      <c r="O562" s="1">
        <f>DAY(Tabla1[[#This Row],[Fecha de rev]])</f>
        <v>0</v>
      </c>
      <c r="P562" s="1">
        <f>MONTH(Tabla1[[#This Row],[Fecha de rev]])</f>
        <v>1</v>
      </c>
      <c r="Q562" s="1">
        <f>YEAR(Tabla1[[#This Row],[Fecha de rev]])</f>
        <v>1900</v>
      </c>
      <c r="Z562" s="1" t="str">
        <f>IF(Tabla1[[#This Row],[Bajada]] &lt; 14, "no", "si")</f>
        <v>no</v>
      </c>
    </row>
    <row r="563" spans="1:26"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7"/>
        <v>Ver en Google Maps</v>
      </c>
      <c r="M563" s="15">
        <v>1</v>
      </c>
      <c r="O563" s="1">
        <f>DAY(Tabla1[[#This Row],[Fecha de rev]])</f>
        <v>0</v>
      </c>
      <c r="P563" s="1">
        <f>MONTH(Tabla1[[#This Row],[Fecha de rev]])</f>
        <v>1</v>
      </c>
      <c r="Q563" s="1">
        <f>YEAR(Tabla1[[#This Row],[Fecha de rev]])</f>
        <v>1900</v>
      </c>
      <c r="Z563" s="1" t="str">
        <f>IF(Tabla1[[#This Row],[Bajada]] &lt; 14, "no", "si")</f>
        <v>no</v>
      </c>
    </row>
    <row r="564" spans="1:26"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7"/>
        <v>Ver en Google Maps</v>
      </c>
      <c r="M564" s="15">
        <v>1</v>
      </c>
      <c r="O564" s="1">
        <f>DAY(Tabla1[[#This Row],[Fecha de rev]])</f>
        <v>0</v>
      </c>
      <c r="P564" s="1">
        <f>MONTH(Tabla1[[#This Row],[Fecha de rev]])</f>
        <v>1</v>
      </c>
      <c r="Q564" s="1">
        <f>YEAR(Tabla1[[#This Row],[Fecha de rev]])</f>
        <v>1900</v>
      </c>
      <c r="Z564" s="1" t="str">
        <f>IF(Tabla1[[#This Row],[Bajada]] &lt; 14, "no", "si")</f>
        <v>no</v>
      </c>
    </row>
    <row r="565" spans="1:26"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7"/>
        <v>Ver en Google Maps</v>
      </c>
      <c r="M565" s="15">
        <v>1</v>
      </c>
      <c r="O565" s="1">
        <f>DAY(Tabla1[[#This Row],[Fecha de rev]])</f>
        <v>0</v>
      </c>
      <c r="P565" s="1">
        <f>MONTH(Tabla1[[#This Row],[Fecha de rev]])</f>
        <v>1</v>
      </c>
      <c r="Q565" s="1">
        <f>YEAR(Tabla1[[#This Row],[Fecha de rev]])</f>
        <v>1900</v>
      </c>
      <c r="Z565" s="1" t="str">
        <f>IF(Tabla1[[#This Row],[Bajada]] &lt; 14, "no", "si")</f>
        <v>no</v>
      </c>
    </row>
    <row r="566" spans="1:26"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7"/>
        <v>Ver en Google Maps</v>
      </c>
      <c r="M566" s="15">
        <v>1</v>
      </c>
      <c r="O566" s="1">
        <f>DAY(Tabla1[[#This Row],[Fecha de rev]])</f>
        <v>0</v>
      </c>
      <c r="P566" s="1">
        <f>MONTH(Tabla1[[#This Row],[Fecha de rev]])</f>
        <v>1</v>
      </c>
      <c r="Q566" s="1">
        <f>YEAR(Tabla1[[#This Row],[Fecha de rev]])</f>
        <v>1900</v>
      </c>
      <c r="Z566" s="1" t="str">
        <f>IF(Tabla1[[#This Row],[Bajada]] &lt; 14, "no", "si")</f>
        <v>no</v>
      </c>
    </row>
    <row r="567" spans="1:26"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7"/>
        <v>Ver en Google Maps</v>
      </c>
      <c r="M567" s="15">
        <v>1</v>
      </c>
      <c r="O567" s="1">
        <f>DAY(Tabla1[[#This Row],[Fecha de rev]])</f>
        <v>0</v>
      </c>
      <c r="P567" s="1">
        <f>MONTH(Tabla1[[#This Row],[Fecha de rev]])</f>
        <v>1</v>
      </c>
      <c r="Q567" s="1">
        <f>YEAR(Tabla1[[#This Row],[Fecha de rev]])</f>
        <v>1900</v>
      </c>
      <c r="Z567" s="1" t="str">
        <f>IF(Tabla1[[#This Row],[Bajada]] &lt; 14, "no", "si")</f>
        <v>no</v>
      </c>
    </row>
    <row r="568" spans="1:26"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7"/>
        <v>Ver en Google Maps</v>
      </c>
      <c r="M568" s="15">
        <v>1</v>
      </c>
      <c r="O568" s="1">
        <f>DAY(Tabla1[[#This Row],[Fecha de rev]])</f>
        <v>0</v>
      </c>
      <c r="P568" s="1">
        <f>MONTH(Tabla1[[#This Row],[Fecha de rev]])</f>
        <v>1</v>
      </c>
      <c r="Q568" s="1">
        <f>YEAR(Tabla1[[#This Row],[Fecha de rev]])</f>
        <v>1900</v>
      </c>
      <c r="Z568" s="1" t="str">
        <f>IF(Tabla1[[#This Row],[Bajada]] &lt; 14, "no", "si")</f>
        <v>no</v>
      </c>
    </row>
    <row r="569" spans="1:26"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7"/>
        <v>Ver en Google Maps</v>
      </c>
      <c r="M569" s="15">
        <v>1</v>
      </c>
      <c r="O569" s="1">
        <f>DAY(Tabla1[[#This Row],[Fecha de rev]])</f>
        <v>0</v>
      </c>
      <c r="P569" s="1">
        <f>MONTH(Tabla1[[#This Row],[Fecha de rev]])</f>
        <v>1</v>
      </c>
      <c r="Q569" s="1">
        <f>YEAR(Tabla1[[#This Row],[Fecha de rev]])</f>
        <v>1900</v>
      </c>
      <c r="Z569" s="1" t="str">
        <f>IF(Tabla1[[#This Row],[Bajada]] &lt; 14, "no", "si")</f>
        <v>no</v>
      </c>
    </row>
    <row r="570" spans="1:26"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7"/>
        <v>Ver en Google Maps</v>
      </c>
      <c r="M570" s="15">
        <v>1</v>
      </c>
      <c r="O570" s="1">
        <f>DAY(Tabla1[[#This Row],[Fecha de rev]])</f>
        <v>0</v>
      </c>
      <c r="P570" s="1">
        <f>MONTH(Tabla1[[#This Row],[Fecha de rev]])</f>
        <v>1</v>
      </c>
      <c r="Q570" s="1">
        <f>YEAR(Tabla1[[#This Row],[Fecha de rev]])</f>
        <v>1900</v>
      </c>
      <c r="Z570" s="1" t="str">
        <f>IF(Tabla1[[#This Row],[Bajada]] &lt; 14, "no", "si")</f>
        <v>no</v>
      </c>
    </row>
    <row r="571" spans="1:26"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7"/>
        <v>Ver en Google Maps</v>
      </c>
      <c r="M571" s="15">
        <v>1</v>
      </c>
      <c r="O571" s="1">
        <f>DAY(Tabla1[[#This Row],[Fecha de rev]])</f>
        <v>0</v>
      </c>
      <c r="P571" s="1">
        <f>MONTH(Tabla1[[#This Row],[Fecha de rev]])</f>
        <v>1</v>
      </c>
      <c r="Q571" s="1">
        <f>YEAR(Tabla1[[#This Row],[Fecha de rev]])</f>
        <v>1900</v>
      </c>
      <c r="Z571" s="1" t="str">
        <f>IF(Tabla1[[#This Row],[Bajada]] &lt; 14, "no", "si")</f>
        <v>no</v>
      </c>
    </row>
    <row r="572" spans="1:26"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7"/>
        <v>Ver en Google Maps</v>
      </c>
      <c r="M572" s="15">
        <v>1</v>
      </c>
      <c r="O572" s="1">
        <f>DAY(Tabla1[[#This Row],[Fecha de rev]])</f>
        <v>0</v>
      </c>
      <c r="P572" s="1">
        <f>MONTH(Tabla1[[#This Row],[Fecha de rev]])</f>
        <v>1</v>
      </c>
      <c r="Q572" s="1">
        <f>YEAR(Tabla1[[#This Row],[Fecha de rev]])</f>
        <v>1900</v>
      </c>
      <c r="Z572" s="1" t="str">
        <f>IF(Tabla1[[#This Row],[Bajada]] &lt; 14, "no", "si")</f>
        <v>no</v>
      </c>
    </row>
    <row r="573" spans="1:26"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7"/>
        <v>Ver en Google Maps</v>
      </c>
      <c r="M573" s="15">
        <v>1</v>
      </c>
      <c r="O573" s="1">
        <f>DAY(Tabla1[[#This Row],[Fecha de rev]])</f>
        <v>0</v>
      </c>
      <c r="P573" s="1">
        <f>MONTH(Tabla1[[#This Row],[Fecha de rev]])</f>
        <v>1</v>
      </c>
      <c r="Q573" s="1">
        <f>YEAR(Tabla1[[#This Row],[Fecha de rev]])</f>
        <v>1900</v>
      </c>
      <c r="Z573" s="1" t="str">
        <f>IF(Tabla1[[#This Row],[Bajada]] &lt; 14, "no", "si")</f>
        <v>no</v>
      </c>
    </row>
    <row r="574" spans="1:26"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7"/>
        <v>Ver en Google Maps</v>
      </c>
      <c r="M574" s="15">
        <v>1</v>
      </c>
      <c r="O574" s="1">
        <f>DAY(Tabla1[[#This Row],[Fecha de rev]])</f>
        <v>0</v>
      </c>
      <c r="P574" s="1">
        <f>MONTH(Tabla1[[#This Row],[Fecha de rev]])</f>
        <v>1</v>
      </c>
      <c r="Q574" s="1">
        <f>YEAR(Tabla1[[#This Row],[Fecha de rev]])</f>
        <v>1900</v>
      </c>
      <c r="Z574" s="1" t="str">
        <f>IF(Tabla1[[#This Row],[Bajada]] &lt; 14, "no", "si")</f>
        <v>no</v>
      </c>
    </row>
    <row r="575" spans="1:26"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7"/>
        <v>Ver en Google Maps</v>
      </c>
      <c r="M575" s="15">
        <v>1</v>
      </c>
      <c r="O575" s="1">
        <f>DAY(Tabla1[[#This Row],[Fecha de rev]])</f>
        <v>0</v>
      </c>
      <c r="P575" s="1">
        <f>MONTH(Tabla1[[#This Row],[Fecha de rev]])</f>
        <v>1</v>
      </c>
      <c r="Q575" s="1">
        <f>YEAR(Tabla1[[#This Row],[Fecha de rev]])</f>
        <v>1900</v>
      </c>
      <c r="Z575" s="1" t="str">
        <f>IF(Tabla1[[#This Row],[Bajada]] &lt; 14, "no", "si")</f>
        <v>no</v>
      </c>
    </row>
    <row r="576" spans="1:26"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7"/>
        <v>Ver en Google Maps</v>
      </c>
      <c r="M576" s="15">
        <v>1</v>
      </c>
      <c r="O576" s="1">
        <f>DAY(Tabla1[[#This Row],[Fecha de rev]])</f>
        <v>0</v>
      </c>
      <c r="P576" s="1">
        <f>MONTH(Tabla1[[#This Row],[Fecha de rev]])</f>
        <v>1</v>
      </c>
      <c r="Q576" s="1">
        <f>YEAR(Tabla1[[#This Row],[Fecha de rev]])</f>
        <v>1900</v>
      </c>
      <c r="Z576" s="1" t="str">
        <f>IF(Tabla1[[#This Row],[Bajada]] &lt; 14, "no", "si")</f>
        <v>no</v>
      </c>
    </row>
    <row r="577" spans="1:26"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7"/>
        <v>Ver en Google Maps</v>
      </c>
      <c r="M577" s="15">
        <v>2</v>
      </c>
      <c r="O577" s="1">
        <f>DAY(Tabla1[[#This Row],[Fecha de rev]])</f>
        <v>0</v>
      </c>
      <c r="P577" s="1">
        <f>MONTH(Tabla1[[#This Row],[Fecha de rev]])</f>
        <v>1</v>
      </c>
      <c r="Q577" s="1">
        <f>YEAR(Tabla1[[#This Row],[Fecha de rev]])</f>
        <v>1900</v>
      </c>
      <c r="Z577" s="1" t="str">
        <f>IF(Tabla1[[#This Row],[Bajada]] &lt; 14, "no", "si")</f>
        <v>no</v>
      </c>
    </row>
    <row r="578" spans="1:26"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7"/>
        <v>Ver en Google Maps</v>
      </c>
      <c r="M578" s="15">
        <v>1</v>
      </c>
      <c r="O578" s="1">
        <f>DAY(Tabla1[[#This Row],[Fecha de rev]])</f>
        <v>0</v>
      </c>
      <c r="P578" s="1">
        <f>MONTH(Tabla1[[#This Row],[Fecha de rev]])</f>
        <v>1</v>
      </c>
      <c r="Q578" s="1">
        <f>YEAR(Tabla1[[#This Row],[Fecha de rev]])</f>
        <v>1900</v>
      </c>
      <c r="Z578" s="1" t="str">
        <f>IF(Tabla1[[#This Row],[Bajada]] &lt; 14, "no", "si")</f>
        <v>no</v>
      </c>
    </row>
    <row r="579" spans="1:26"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7"/>
        <v>Ver en Google Maps</v>
      </c>
      <c r="M579" s="15">
        <v>2</v>
      </c>
      <c r="O579" s="1">
        <f>DAY(Tabla1[[#This Row],[Fecha de rev]])</f>
        <v>0</v>
      </c>
      <c r="P579" s="1">
        <f>MONTH(Tabla1[[#This Row],[Fecha de rev]])</f>
        <v>1</v>
      </c>
      <c r="Q579" s="1">
        <f>YEAR(Tabla1[[#This Row],[Fecha de rev]])</f>
        <v>1900</v>
      </c>
      <c r="Z579" s="1" t="str">
        <f>IF(Tabla1[[#This Row],[Bajada]] &lt; 14, "no", "si")</f>
        <v>no</v>
      </c>
    </row>
    <row r="580" spans="1:26"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7"/>
        <v>Ver en Google Maps</v>
      </c>
      <c r="M580" s="15">
        <v>1</v>
      </c>
      <c r="O580" s="1">
        <f>DAY(Tabla1[[#This Row],[Fecha de rev]])</f>
        <v>0</v>
      </c>
      <c r="P580" s="1">
        <f>MONTH(Tabla1[[#This Row],[Fecha de rev]])</f>
        <v>1</v>
      </c>
      <c r="Q580" s="1">
        <f>YEAR(Tabla1[[#This Row],[Fecha de rev]])</f>
        <v>1900</v>
      </c>
      <c r="Z580" s="1" t="str">
        <f>IF(Tabla1[[#This Row],[Bajada]] &lt; 14, "no", "si")</f>
        <v>no</v>
      </c>
    </row>
    <row r="581" spans="1:26"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7"/>
        <v>Ver en Google Maps</v>
      </c>
      <c r="M581" s="15">
        <v>2</v>
      </c>
      <c r="O581" s="1">
        <f>DAY(Tabla1[[#This Row],[Fecha de rev]])</f>
        <v>0</v>
      </c>
      <c r="P581" s="1">
        <f>MONTH(Tabla1[[#This Row],[Fecha de rev]])</f>
        <v>1</v>
      </c>
      <c r="Q581" s="1">
        <f>YEAR(Tabla1[[#This Row],[Fecha de rev]])</f>
        <v>1900</v>
      </c>
      <c r="Z581" s="1" t="str">
        <f>IF(Tabla1[[#This Row],[Bajada]] &lt; 14, "no", "si")</f>
        <v>no</v>
      </c>
    </row>
    <row r="582" spans="1:26"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7"/>
        <v>Ver en Google Maps</v>
      </c>
      <c r="M582" s="15">
        <v>1</v>
      </c>
      <c r="O582" s="1">
        <f>DAY(Tabla1[[#This Row],[Fecha de rev]])</f>
        <v>0</v>
      </c>
      <c r="P582" s="1">
        <f>MONTH(Tabla1[[#This Row],[Fecha de rev]])</f>
        <v>1</v>
      </c>
      <c r="Q582" s="1">
        <f>YEAR(Tabla1[[#This Row],[Fecha de rev]])</f>
        <v>1900</v>
      </c>
      <c r="Z582" s="1" t="str">
        <f>IF(Tabla1[[#This Row],[Bajada]] &lt; 14, "no", "si")</f>
        <v>no</v>
      </c>
    </row>
    <row r="583" spans="1:26"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7"/>
        <v>Ver en Google Maps</v>
      </c>
      <c r="M583" s="15">
        <v>1</v>
      </c>
      <c r="O583" s="1">
        <f>DAY(Tabla1[[#This Row],[Fecha de rev]])</f>
        <v>0</v>
      </c>
      <c r="P583" s="1">
        <f>MONTH(Tabla1[[#This Row],[Fecha de rev]])</f>
        <v>1</v>
      </c>
      <c r="Q583" s="1">
        <f>YEAR(Tabla1[[#This Row],[Fecha de rev]])</f>
        <v>1900</v>
      </c>
      <c r="Z583" s="1" t="str">
        <f>IF(Tabla1[[#This Row],[Bajada]] &lt; 14, "no", "si")</f>
        <v>no</v>
      </c>
    </row>
    <row r="584" spans="1:26"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7"/>
        <v>Ver en Google Maps</v>
      </c>
      <c r="M584" s="15">
        <v>2</v>
      </c>
      <c r="O584" s="1">
        <f>DAY(Tabla1[[#This Row],[Fecha de rev]])</f>
        <v>0</v>
      </c>
      <c r="P584" s="1">
        <f>MONTH(Tabla1[[#This Row],[Fecha de rev]])</f>
        <v>1</v>
      </c>
      <c r="Q584" s="1">
        <f>YEAR(Tabla1[[#This Row],[Fecha de rev]])</f>
        <v>1900</v>
      </c>
      <c r="Z584" s="1" t="str">
        <f>IF(Tabla1[[#This Row],[Bajada]] &lt; 14, "no", "si")</f>
        <v>no</v>
      </c>
    </row>
    <row r="585" spans="1:26"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19">HYPERLINK("https://www.google.com/maps?q=" &amp; I585 &amp; "," &amp; J585, "Ver en Google Maps")</f>
        <v>Ver en Google Maps</v>
      </c>
      <c r="M585" s="15">
        <v>2</v>
      </c>
      <c r="O585" s="1">
        <f>DAY(Tabla1[[#This Row],[Fecha de rev]])</f>
        <v>0</v>
      </c>
      <c r="P585" s="1">
        <f>MONTH(Tabla1[[#This Row],[Fecha de rev]])</f>
        <v>1</v>
      </c>
      <c r="Q585" s="1">
        <f>YEAR(Tabla1[[#This Row],[Fecha de rev]])</f>
        <v>1900</v>
      </c>
      <c r="Z585" s="1" t="str">
        <f>IF(Tabla1[[#This Row],[Bajada]] &lt; 14, "no", "si")</f>
        <v>no</v>
      </c>
    </row>
    <row r="586" spans="1:26"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19"/>
        <v>Ver en Google Maps</v>
      </c>
      <c r="M586" s="15">
        <v>2</v>
      </c>
      <c r="O586" s="1">
        <f>DAY(Tabla1[[#This Row],[Fecha de rev]])</f>
        <v>0</v>
      </c>
      <c r="P586" s="1">
        <f>MONTH(Tabla1[[#This Row],[Fecha de rev]])</f>
        <v>1</v>
      </c>
      <c r="Q586" s="1">
        <f>YEAR(Tabla1[[#This Row],[Fecha de rev]])</f>
        <v>1900</v>
      </c>
      <c r="Z586" s="1" t="str">
        <f>IF(Tabla1[[#This Row],[Bajada]] &lt; 14, "no", "si")</f>
        <v>no</v>
      </c>
    </row>
    <row r="587" spans="1:26"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19"/>
        <v>Ver en Google Maps</v>
      </c>
      <c r="M587" s="15">
        <v>2</v>
      </c>
      <c r="O587" s="1">
        <f>DAY(Tabla1[[#This Row],[Fecha de rev]])</f>
        <v>0</v>
      </c>
      <c r="P587" s="1">
        <f>MONTH(Tabla1[[#This Row],[Fecha de rev]])</f>
        <v>1</v>
      </c>
      <c r="Q587" s="1">
        <f>YEAR(Tabla1[[#This Row],[Fecha de rev]])</f>
        <v>1900</v>
      </c>
      <c r="Z587" s="1" t="str">
        <f>IF(Tabla1[[#This Row],[Bajada]] &lt; 14, "no", "si")</f>
        <v>no</v>
      </c>
    </row>
    <row r="588" spans="1:26"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19"/>
        <v>Ver en Google Maps</v>
      </c>
      <c r="M588" s="15">
        <v>2</v>
      </c>
      <c r="O588" s="1">
        <f>DAY(Tabla1[[#This Row],[Fecha de rev]])</f>
        <v>0</v>
      </c>
      <c r="P588" s="1">
        <f>MONTH(Tabla1[[#This Row],[Fecha de rev]])</f>
        <v>1</v>
      </c>
      <c r="Q588" s="1">
        <f>YEAR(Tabla1[[#This Row],[Fecha de rev]])</f>
        <v>1900</v>
      </c>
      <c r="Z588" s="1" t="str">
        <f>IF(Tabla1[[#This Row],[Bajada]] &lt; 14, "no", "si")</f>
        <v>no</v>
      </c>
    </row>
    <row r="589" spans="1:26"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19"/>
        <v>Ver en Google Maps</v>
      </c>
      <c r="M589" s="15">
        <v>2</v>
      </c>
      <c r="O589" s="1">
        <f>DAY(Tabla1[[#This Row],[Fecha de rev]])</f>
        <v>0</v>
      </c>
      <c r="P589" s="1">
        <f>MONTH(Tabla1[[#This Row],[Fecha de rev]])</f>
        <v>1</v>
      </c>
      <c r="Q589" s="1">
        <f>YEAR(Tabla1[[#This Row],[Fecha de rev]])</f>
        <v>1900</v>
      </c>
      <c r="Z589" s="1" t="str">
        <f>IF(Tabla1[[#This Row],[Bajada]] &lt; 14, "no", "si")</f>
        <v>no</v>
      </c>
    </row>
    <row r="590" spans="1:26"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19"/>
        <v>Ver en Google Maps</v>
      </c>
      <c r="M590" s="15">
        <v>2</v>
      </c>
      <c r="O590" s="1">
        <f>DAY(Tabla1[[#This Row],[Fecha de rev]])</f>
        <v>0</v>
      </c>
      <c r="P590" s="1">
        <f>MONTH(Tabla1[[#This Row],[Fecha de rev]])</f>
        <v>1</v>
      </c>
      <c r="Q590" s="1">
        <f>YEAR(Tabla1[[#This Row],[Fecha de rev]])</f>
        <v>1900</v>
      </c>
      <c r="Z590" s="1" t="str">
        <f>IF(Tabla1[[#This Row],[Bajada]] &lt; 14, "no", "si")</f>
        <v>no</v>
      </c>
    </row>
    <row r="591" spans="1:26"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19"/>
        <v>Ver en Google Maps</v>
      </c>
      <c r="M591" s="15">
        <v>2</v>
      </c>
      <c r="O591" s="1">
        <f>DAY(Tabla1[[#This Row],[Fecha de rev]])</f>
        <v>0</v>
      </c>
      <c r="P591" s="1">
        <f>MONTH(Tabla1[[#This Row],[Fecha de rev]])</f>
        <v>1</v>
      </c>
      <c r="Q591" s="1">
        <f>YEAR(Tabla1[[#This Row],[Fecha de rev]])</f>
        <v>1900</v>
      </c>
      <c r="Z591" s="1" t="str">
        <f>IF(Tabla1[[#This Row],[Bajada]] &lt; 14, "no", "si")</f>
        <v>no</v>
      </c>
    </row>
    <row r="592" spans="1:26"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19"/>
        <v>Ver en Google Maps</v>
      </c>
      <c r="M592" s="15">
        <v>1</v>
      </c>
      <c r="O592" s="1">
        <f>DAY(Tabla1[[#This Row],[Fecha de rev]])</f>
        <v>0</v>
      </c>
      <c r="P592" s="1">
        <f>MONTH(Tabla1[[#This Row],[Fecha de rev]])</f>
        <v>1</v>
      </c>
      <c r="Q592" s="1">
        <f>YEAR(Tabla1[[#This Row],[Fecha de rev]])</f>
        <v>1900</v>
      </c>
      <c r="Z592" s="1" t="str">
        <f>IF(Tabla1[[#This Row],[Bajada]] &lt; 14, "no", "si")</f>
        <v>no</v>
      </c>
    </row>
    <row r="593" spans="1:31"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19"/>
        <v>Ver en Google Maps</v>
      </c>
      <c r="M593" s="15">
        <v>1</v>
      </c>
      <c r="O593" s="1">
        <f>DAY(Tabla1[[#This Row],[Fecha de rev]])</f>
        <v>0</v>
      </c>
      <c r="P593" s="1">
        <f>MONTH(Tabla1[[#This Row],[Fecha de rev]])</f>
        <v>1</v>
      </c>
      <c r="Q593" s="1">
        <f>YEAR(Tabla1[[#This Row],[Fecha de rev]])</f>
        <v>1900</v>
      </c>
      <c r="Z593" s="1" t="str">
        <f>IF(Tabla1[[#This Row],[Bajada]] &lt; 14, "no", "si")</f>
        <v>no</v>
      </c>
    </row>
    <row r="594" spans="1:31"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19"/>
        <v>Ver en Google Maps</v>
      </c>
      <c r="M594" s="15">
        <v>2</v>
      </c>
      <c r="O594" s="1">
        <f>DAY(Tabla1[[#This Row],[Fecha de rev]])</f>
        <v>0</v>
      </c>
      <c r="P594" s="1">
        <f>MONTH(Tabla1[[#This Row],[Fecha de rev]])</f>
        <v>1</v>
      </c>
      <c r="Q594" s="1">
        <f>YEAR(Tabla1[[#This Row],[Fecha de rev]])</f>
        <v>1900</v>
      </c>
      <c r="Z594" s="1" t="str">
        <f>IF(Tabla1[[#This Row],[Bajada]] &lt; 14, "no", "si")</f>
        <v>no</v>
      </c>
    </row>
    <row r="595" spans="1:31"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19"/>
        <v>Ver en Google Maps</v>
      </c>
      <c r="M595" s="15">
        <v>1</v>
      </c>
      <c r="O595" s="1">
        <f>DAY(Tabla1[[#This Row],[Fecha de rev]])</f>
        <v>0</v>
      </c>
      <c r="P595" s="1">
        <f>MONTH(Tabla1[[#This Row],[Fecha de rev]])</f>
        <v>1</v>
      </c>
      <c r="Q595" s="1">
        <f>YEAR(Tabla1[[#This Row],[Fecha de rev]])</f>
        <v>1900</v>
      </c>
      <c r="Z595" s="1" t="str">
        <f>IF(Tabla1[[#This Row],[Bajada]] &lt; 14, "no", "si")</f>
        <v>no</v>
      </c>
    </row>
    <row r="596" spans="1:31"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19"/>
        <v>Ver en Google Maps</v>
      </c>
      <c r="M596" s="15">
        <v>1</v>
      </c>
      <c r="O596" s="1">
        <f>DAY(Tabla1[[#This Row],[Fecha de rev]])</f>
        <v>0</v>
      </c>
      <c r="P596" s="1">
        <f>MONTH(Tabla1[[#This Row],[Fecha de rev]])</f>
        <v>1</v>
      </c>
      <c r="Q596" s="1">
        <f>YEAR(Tabla1[[#This Row],[Fecha de rev]])</f>
        <v>1900</v>
      </c>
      <c r="Z596" s="1" t="str">
        <f>IF(Tabla1[[#This Row],[Bajada]] &lt; 14, "no", "si")</f>
        <v>no</v>
      </c>
    </row>
    <row r="597" spans="1:31"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19"/>
        <v>Ver en Google Maps</v>
      </c>
      <c r="M597" s="15">
        <v>2</v>
      </c>
      <c r="O597" s="1">
        <f>DAY(Tabla1[[#This Row],[Fecha de rev]])</f>
        <v>0</v>
      </c>
      <c r="P597" s="1">
        <f>MONTH(Tabla1[[#This Row],[Fecha de rev]])</f>
        <v>1</v>
      </c>
      <c r="Q597" s="1">
        <f>YEAR(Tabla1[[#This Row],[Fecha de rev]])</f>
        <v>1900</v>
      </c>
      <c r="Z597" s="1" t="str">
        <f>IF(Tabla1[[#This Row],[Bajada]] &lt; 14, "no", "si")</f>
        <v>no</v>
      </c>
    </row>
    <row r="598" spans="1:31"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19"/>
        <v>Ver en Google Maps</v>
      </c>
      <c r="M598" s="15">
        <v>1</v>
      </c>
      <c r="N598" s="7"/>
      <c r="O598" s="1">
        <f>DAY(Tabla1[[#This Row],[Fecha de rev]])</f>
        <v>0</v>
      </c>
      <c r="P598" s="1">
        <f>MONTH(Tabla1[[#This Row],[Fecha de rev]])</f>
        <v>1</v>
      </c>
      <c r="Q598" s="1">
        <f>YEAR(Tabla1[[#This Row],[Fecha de rev]])</f>
        <v>1900</v>
      </c>
      <c r="R598" s="1">
        <v>2</v>
      </c>
      <c r="S598" s="1" t="s">
        <v>138</v>
      </c>
      <c r="T598" s="1" t="s">
        <v>138</v>
      </c>
      <c r="U598" s="1" t="s">
        <v>138</v>
      </c>
      <c r="V598" s="1" t="s">
        <v>138</v>
      </c>
      <c r="W598" s="1" t="s">
        <v>138</v>
      </c>
      <c r="X598" s="1" t="s">
        <v>138</v>
      </c>
      <c r="Y598" s="1" t="s">
        <v>138</v>
      </c>
      <c r="Z598" s="1" t="str">
        <f>IF(Tabla1[[#This Row],[Bajada]] &lt; 14, "no", "si")</f>
        <v>no</v>
      </c>
      <c r="AC598" s="2" t="s">
        <v>2427</v>
      </c>
      <c r="AD598" s="2" t="s">
        <v>1404</v>
      </c>
      <c r="AE598" s="1">
        <f t="shared" ref="AE598:AE617" si="20">COUNTIF(S598:Z598, "si")</f>
        <v>7</v>
      </c>
    </row>
    <row r="599" spans="1:31"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19"/>
        <v>Ver en Google Maps</v>
      </c>
      <c r="M599" s="15">
        <v>1</v>
      </c>
      <c r="O599" s="1">
        <f>DAY(Tabla1[[#This Row],[Fecha de rev]])</f>
        <v>0</v>
      </c>
      <c r="P599" s="1">
        <f>MONTH(Tabla1[[#This Row],[Fecha de rev]])</f>
        <v>1</v>
      </c>
      <c r="Q599" s="1">
        <f>YEAR(Tabla1[[#This Row],[Fecha de rev]])</f>
        <v>1900</v>
      </c>
      <c r="Z599" s="1" t="str">
        <f>IF(Tabla1[[#This Row],[Bajada]] &lt; 14, "no", "si")</f>
        <v>no</v>
      </c>
    </row>
    <row r="600" spans="1:31"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19"/>
        <v>Ver en Google Maps</v>
      </c>
      <c r="M600" s="15">
        <v>1</v>
      </c>
      <c r="O600" s="1">
        <f>DAY(Tabla1[[#This Row],[Fecha de rev]])</f>
        <v>0</v>
      </c>
      <c r="P600" s="1">
        <f>MONTH(Tabla1[[#This Row],[Fecha de rev]])</f>
        <v>1</v>
      </c>
      <c r="Q600" s="1">
        <f>YEAR(Tabla1[[#This Row],[Fecha de rev]])</f>
        <v>1900</v>
      </c>
      <c r="Z600" s="1" t="str">
        <f>IF(Tabla1[[#This Row],[Bajada]] &lt; 14, "no", "si")</f>
        <v>no</v>
      </c>
    </row>
    <row r="601" spans="1:31"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19"/>
        <v>Ver en Google Maps</v>
      </c>
      <c r="M601" s="15">
        <v>2</v>
      </c>
      <c r="O601" s="1">
        <f>DAY(Tabla1[[#This Row],[Fecha de rev]])</f>
        <v>0</v>
      </c>
      <c r="P601" s="1">
        <f>MONTH(Tabla1[[#This Row],[Fecha de rev]])</f>
        <v>1</v>
      </c>
      <c r="Q601" s="1">
        <f>YEAR(Tabla1[[#This Row],[Fecha de rev]])</f>
        <v>1900</v>
      </c>
      <c r="Z601" s="1" t="str">
        <f>IF(Tabla1[[#This Row],[Bajada]] &lt; 14, "no", "si")</f>
        <v>no</v>
      </c>
    </row>
    <row r="602" spans="1:31"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19"/>
        <v>Ver en Google Maps</v>
      </c>
      <c r="M602" s="15">
        <v>1</v>
      </c>
      <c r="O602" s="1">
        <f>DAY(Tabla1[[#This Row],[Fecha de rev]])</f>
        <v>0</v>
      </c>
      <c r="P602" s="1">
        <f>MONTH(Tabla1[[#This Row],[Fecha de rev]])</f>
        <v>1</v>
      </c>
      <c r="Q602" s="1">
        <f>YEAR(Tabla1[[#This Row],[Fecha de rev]])</f>
        <v>1900</v>
      </c>
      <c r="Z602" s="1" t="str">
        <f>IF(Tabla1[[#This Row],[Bajada]] &lt; 14, "no", "si")</f>
        <v>no</v>
      </c>
    </row>
    <row r="603" spans="1:31"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19"/>
        <v>Ver en Google Maps</v>
      </c>
      <c r="M603" s="15">
        <v>1</v>
      </c>
      <c r="O603" s="1">
        <f>DAY(Tabla1[[#This Row],[Fecha de rev]])</f>
        <v>0</v>
      </c>
      <c r="P603" s="1">
        <f>MONTH(Tabla1[[#This Row],[Fecha de rev]])</f>
        <v>1</v>
      </c>
      <c r="Q603" s="1">
        <f>YEAR(Tabla1[[#This Row],[Fecha de rev]])</f>
        <v>1900</v>
      </c>
      <c r="Z603" s="1" t="str">
        <f>IF(Tabla1[[#This Row],[Bajada]] &lt; 14, "no", "si")</f>
        <v>no</v>
      </c>
    </row>
    <row r="604" spans="1:31"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19"/>
        <v>Ver en Google Maps</v>
      </c>
      <c r="M604" s="15">
        <v>1</v>
      </c>
      <c r="O604" s="1">
        <f>DAY(Tabla1[[#This Row],[Fecha de rev]])</f>
        <v>0</v>
      </c>
      <c r="P604" s="1">
        <f>MONTH(Tabla1[[#This Row],[Fecha de rev]])</f>
        <v>1</v>
      </c>
      <c r="Q604" s="1">
        <f>YEAR(Tabla1[[#This Row],[Fecha de rev]])</f>
        <v>1900</v>
      </c>
      <c r="Z604" s="1" t="str">
        <f>IF(Tabla1[[#This Row],[Bajada]] &lt; 14, "no", "si")</f>
        <v>no</v>
      </c>
    </row>
    <row r="605" spans="1:31"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19"/>
        <v>Ver en Google Maps</v>
      </c>
      <c r="M605" s="15">
        <v>1</v>
      </c>
      <c r="O605" s="1">
        <f>DAY(Tabla1[[#This Row],[Fecha de rev]])</f>
        <v>0</v>
      </c>
      <c r="P605" s="1">
        <f>MONTH(Tabla1[[#This Row],[Fecha de rev]])</f>
        <v>1</v>
      </c>
      <c r="Q605" s="1">
        <f>YEAR(Tabla1[[#This Row],[Fecha de rev]])</f>
        <v>1900</v>
      </c>
      <c r="Z605" s="1" t="str">
        <f>IF(Tabla1[[#This Row],[Bajada]] &lt; 14, "no", "si")</f>
        <v>no</v>
      </c>
    </row>
    <row r="606" spans="1:31"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19"/>
        <v>Ver en Google Maps</v>
      </c>
      <c r="M606" s="15">
        <v>2</v>
      </c>
      <c r="O606" s="1">
        <f>DAY(Tabla1[[#This Row],[Fecha de rev]])</f>
        <v>0</v>
      </c>
      <c r="P606" s="1">
        <f>MONTH(Tabla1[[#This Row],[Fecha de rev]])</f>
        <v>1</v>
      </c>
      <c r="Q606" s="1">
        <f>YEAR(Tabla1[[#This Row],[Fecha de rev]])</f>
        <v>1900</v>
      </c>
      <c r="Z606" s="1" t="str">
        <f>IF(Tabla1[[#This Row],[Bajada]] &lt; 14, "no", "si")</f>
        <v>no</v>
      </c>
    </row>
    <row r="607" spans="1:31"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19"/>
        <v>Ver en Google Maps</v>
      </c>
      <c r="M607" s="15">
        <v>1</v>
      </c>
      <c r="O607" s="1">
        <f>DAY(Tabla1[[#This Row],[Fecha de rev]])</f>
        <v>0</v>
      </c>
      <c r="P607" s="1">
        <f>MONTH(Tabla1[[#This Row],[Fecha de rev]])</f>
        <v>1</v>
      </c>
      <c r="Q607" s="1">
        <f>YEAR(Tabla1[[#This Row],[Fecha de rev]])</f>
        <v>1900</v>
      </c>
      <c r="Z607" s="1" t="str">
        <f>IF(Tabla1[[#This Row],[Bajada]] &lt; 14, "no", "si")</f>
        <v>no</v>
      </c>
    </row>
    <row r="608" spans="1:31"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19"/>
        <v>Ver en Google Maps</v>
      </c>
      <c r="M608" s="15">
        <v>2</v>
      </c>
      <c r="O608" s="1">
        <f>DAY(Tabla1[[#This Row],[Fecha de rev]])</f>
        <v>0</v>
      </c>
      <c r="P608" s="1">
        <f>MONTH(Tabla1[[#This Row],[Fecha de rev]])</f>
        <v>1</v>
      </c>
      <c r="Q608" s="1">
        <f>YEAR(Tabla1[[#This Row],[Fecha de rev]])</f>
        <v>1900</v>
      </c>
      <c r="Z608" s="1" t="str">
        <f>IF(Tabla1[[#This Row],[Bajada]] &lt; 14, "no", "si")</f>
        <v>no</v>
      </c>
    </row>
    <row r="609" spans="1:31"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19"/>
        <v>Ver en Google Maps</v>
      </c>
      <c r="M609" s="15">
        <v>1</v>
      </c>
      <c r="O609" s="1">
        <f>DAY(Tabla1[[#This Row],[Fecha de rev]])</f>
        <v>0</v>
      </c>
      <c r="P609" s="1">
        <f>MONTH(Tabla1[[#This Row],[Fecha de rev]])</f>
        <v>1</v>
      </c>
      <c r="Q609" s="1">
        <f>YEAR(Tabla1[[#This Row],[Fecha de rev]])</f>
        <v>1900</v>
      </c>
      <c r="Z609" s="1" t="str">
        <f>IF(Tabla1[[#This Row],[Bajada]] &lt; 14, "no", "si")</f>
        <v>no</v>
      </c>
    </row>
    <row r="610" spans="1:31"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19"/>
        <v>Ver en Google Maps</v>
      </c>
      <c r="M610" s="15">
        <v>2</v>
      </c>
      <c r="O610" s="1">
        <f>DAY(Tabla1[[#This Row],[Fecha de rev]])</f>
        <v>0</v>
      </c>
      <c r="P610" s="1">
        <f>MONTH(Tabla1[[#This Row],[Fecha de rev]])</f>
        <v>1</v>
      </c>
      <c r="Q610" s="1">
        <f>YEAR(Tabla1[[#This Row],[Fecha de rev]])</f>
        <v>1900</v>
      </c>
      <c r="Z610" s="1" t="str">
        <f>IF(Tabla1[[#This Row],[Bajada]] &lt; 14, "no", "si")</f>
        <v>no</v>
      </c>
    </row>
    <row r="611" spans="1:31"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19"/>
        <v>Ver en Google Maps</v>
      </c>
      <c r="M611" s="15">
        <v>1</v>
      </c>
      <c r="O611" s="1">
        <f>DAY(Tabla1[[#This Row],[Fecha de rev]])</f>
        <v>0</v>
      </c>
      <c r="P611" s="1">
        <f>MONTH(Tabla1[[#This Row],[Fecha de rev]])</f>
        <v>1</v>
      </c>
      <c r="Q611" s="1">
        <f>YEAR(Tabla1[[#This Row],[Fecha de rev]])</f>
        <v>1900</v>
      </c>
      <c r="Z611" s="1" t="str">
        <f>IF(Tabla1[[#This Row],[Bajada]] &lt; 14, "no", "si")</f>
        <v>no</v>
      </c>
    </row>
    <row r="612" spans="1:31"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19"/>
        <v>Ver en Google Maps</v>
      </c>
      <c r="M612" s="15">
        <v>1</v>
      </c>
      <c r="O612" s="1">
        <f>DAY(Tabla1[[#This Row],[Fecha de rev]])</f>
        <v>0</v>
      </c>
      <c r="P612" s="1">
        <f>MONTH(Tabla1[[#This Row],[Fecha de rev]])</f>
        <v>1</v>
      </c>
      <c r="Q612" s="1">
        <f>YEAR(Tabla1[[#This Row],[Fecha de rev]])</f>
        <v>1900</v>
      </c>
      <c r="Z612" s="1" t="str">
        <f>IF(Tabla1[[#This Row],[Bajada]] &lt; 14, "no", "si")</f>
        <v>no</v>
      </c>
    </row>
    <row r="613" spans="1:31"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19"/>
        <v>Ver en Google Maps</v>
      </c>
      <c r="M613" s="15">
        <v>1</v>
      </c>
      <c r="O613" s="1">
        <f>DAY(Tabla1[[#This Row],[Fecha de rev]])</f>
        <v>0</v>
      </c>
      <c r="P613" s="1">
        <f>MONTH(Tabla1[[#This Row],[Fecha de rev]])</f>
        <v>1</v>
      </c>
      <c r="Q613" s="1">
        <f>YEAR(Tabla1[[#This Row],[Fecha de rev]])</f>
        <v>1900</v>
      </c>
      <c r="Z613" s="1" t="str">
        <f>IF(Tabla1[[#This Row],[Bajada]] &lt; 14, "no", "si")</f>
        <v>no</v>
      </c>
    </row>
    <row r="614" spans="1:31"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19"/>
        <v>Ver en Google Maps</v>
      </c>
      <c r="M614" s="15">
        <v>2</v>
      </c>
      <c r="O614" s="1">
        <f>DAY(Tabla1[[#This Row],[Fecha de rev]])</f>
        <v>0</v>
      </c>
      <c r="P614" s="1">
        <f>MONTH(Tabla1[[#This Row],[Fecha de rev]])</f>
        <v>1</v>
      </c>
      <c r="Q614" s="1">
        <f>YEAR(Tabla1[[#This Row],[Fecha de rev]])</f>
        <v>1900</v>
      </c>
      <c r="Z614" s="1" t="str">
        <f>IF(Tabla1[[#This Row],[Bajada]] &lt; 14, "no", "si")</f>
        <v>no</v>
      </c>
    </row>
    <row r="615" spans="1:31"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19"/>
        <v>Ver en Google Maps</v>
      </c>
      <c r="M615" s="15">
        <v>1</v>
      </c>
      <c r="O615" s="1">
        <f>DAY(Tabla1[[#This Row],[Fecha de rev]])</f>
        <v>0</v>
      </c>
      <c r="P615" s="1">
        <f>MONTH(Tabla1[[#This Row],[Fecha de rev]])</f>
        <v>1</v>
      </c>
      <c r="Q615" s="1">
        <f>YEAR(Tabla1[[#This Row],[Fecha de rev]])</f>
        <v>1900</v>
      </c>
      <c r="Z615" s="1" t="str">
        <f>IF(Tabla1[[#This Row],[Bajada]] &lt; 14, "no", "si")</f>
        <v>no</v>
      </c>
    </row>
    <row r="616" spans="1:31"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19"/>
        <v>Ver en Google Maps</v>
      </c>
      <c r="M616" s="15">
        <v>2</v>
      </c>
      <c r="O616" s="1">
        <f>DAY(Tabla1[[#This Row],[Fecha de rev]])</f>
        <v>0</v>
      </c>
      <c r="P616" s="1">
        <f>MONTH(Tabla1[[#This Row],[Fecha de rev]])</f>
        <v>1</v>
      </c>
      <c r="Q616" s="1">
        <f>YEAR(Tabla1[[#This Row],[Fecha de rev]])</f>
        <v>1900</v>
      </c>
      <c r="Z616" s="1" t="str">
        <f>IF(Tabla1[[#This Row],[Bajada]] &lt; 14, "no", "si")</f>
        <v>no</v>
      </c>
    </row>
    <row r="617" spans="1:31"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19"/>
        <v>Ver en Google Maps</v>
      </c>
      <c r="M617" s="15">
        <v>2</v>
      </c>
      <c r="N617" s="7"/>
      <c r="O617" s="1">
        <f>DAY(Tabla1[[#This Row],[Fecha de rev]])</f>
        <v>0</v>
      </c>
      <c r="P617" s="1">
        <f>MONTH(Tabla1[[#This Row],[Fecha de rev]])</f>
        <v>1</v>
      </c>
      <c r="Q617" s="1">
        <f>YEAR(Tabla1[[#This Row],[Fecha de rev]])</f>
        <v>1900</v>
      </c>
      <c r="R617" s="1">
        <v>2</v>
      </c>
      <c r="S617" s="1" t="s">
        <v>138</v>
      </c>
      <c r="T617" s="1" t="s">
        <v>138</v>
      </c>
      <c r="U617" s="1" t="s">
        <v>138</v>
      </c>
      <c r="V617" s="1" t="s">
        <v>138</v>
      </c>
      <c r="W617" s="1" t="s">
        <v>138</v>
      </c>
      <c r="X617" s="1" t="s">
        <v>138</v>
      </c>
      <c r="Y617" s="1" t="s">
        <v>138</v>
      </c>
      <c r="Z617" s="1" t="str">
        <f>IF(Tabla1[[#This Row],[Bajada]] &lt; 14, "no", "si")</f>
        <v>no</v>
      </c>
      <c r="AC617" s="2" t="s">
        <v>2419</v>
      </c>
      <c r="AD617" s="2" t="s">
        <v>1404</v>
      </c>
      <c r="AE617" s="1">
        <f t="shared" si="20"/>
        <v>7</v>
      </c>
    </row>
    <row r="618" spans="1:31"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19"/>
        <v>Ver en Google Maps</v>
      </c>
      <c r="M618" s="15">
        <v>2</v>
      </c>
      <c r="O618" s="1">
        <f>DAY(Tabla1[[#This Row],[Fecha de rev]])</f>
        <v>0</v>
      </c>
      <c r="P618" s="1">
        <f>MONTH(Tabla1[[#This Row],[Fecha de rev]])</f>
        <v>1</v>
      </c>
      <c r="Q618" s="1">
        <f>YEAR(Tabla1[[#This Row],[Fecha de rev]])</f>
        <v>1900</v>
      </c>
      <c r="Z618" s="1" t="str">
        <f>IF(Tabla1[[#This Row],[Bajada]] &lt; 14, "no", "si")</f>
        <v>no</v>
      </c>
    </row>
    <row r="619" spans="1:31"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19"/>
        <v>Ver en Google Maps</v>
      </c>
      <c r="M619" s="15">
        <v>2</v>
      </c>
      <c r="O619" s="1">
        <f>DAY(Tabla1[[#This Row],[Fecha de rev]])</f>
        <v>0</v>
      </c>
      <c r="P619" s="1">
        <f>MONTH(Tabla1[[#This Row],[Fecha de rev]])</f>
        <v>1</v>
      </c>
      <c r="Q619" s="1">
        <f>YEAR(Tabla1[[#This Row],[Fecha de rev]])</f>
        <v>1900</v>
      </c>
      <c r="Z619" s="1" t="str">
        <f>IF(Tabla1[[#This Row],[Bajada]] &lt; 14, "no", "si")</f>
        <v>no</v>
      </c>
    </row>
    <row r="620" spans="1:31"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19"/>
        <v>Ver en Google Maps</v>
      </c>
      <c r="M620" s="15">
        <v>2</v>
      </c>
      <c r="O620" s="1">
        <f>DAY(Tabla1[[#This Row],[Fecha de rev]])</f>
        <v>0</v>
      </c>
      <c r="P620" s="1">
        <f>MONTH(Tabla1[[#This Row],[Fecha de rev]])</f>
        <v>1</v>
      </c>
      <c r="Q620" s="1">
        <f>YEAR(Tabla1[[#This Row],[Fecha de rev]])</f>
        <v>1900</v>
      </c>
      <c r="Z620" s="1" t="str">
        <f>IF(Tabla1[[#This Row],[Bajada]] &lt; 14, "no", "si")</f>
        <v>no</v>
      </c>
    </row>
    <row r="621" spans="1:31"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19"/>
        <v>Ver en Google Maps</v>
      </c>
      <c r="M621" s="15">
        <v>1</v>
      </c>
      <c r="O621" s="1">
        <f>DAY(Tabla1[[#This Row],[Fecha de rev]])</f>
        <v>0</v>
      </c>
      <c r="P621" s="1">
        <f>MONTH(Tabla1[[#This Row],[Fecha de rev]])</f>
        <v>1</v>
      </c>
      <c r="Q621" s="1">
        <f>YEAR(Tabla1[[#This Row],[Fecha de rev]])</f>
        <v>1900</v>
      </c>
      <c r="Z621" s="1" t="str">
        <f>IF(Tabla1[[#This Row],[Bajada]] &lt; 14, "no", "si")</f>
        <v>no</v>
      </c>
    </row>
    <row r="622" spans="1:31"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19"/>
        <v>Ver en Google Maps</v>
      </c>
      <c r="M622" s="15">
        <v>1</v>
      </c>
      <c r="O622" s="1">
        <f>DAY(Tabla1[[#This Row],[Fecha de rev]])</f>
        <v>0</v>
      </c>
      <c r="P622" s="1">
        <f>MONTH(Tabla1[[#This Row],[Fecha de rev]])</f>
        <v>1</v>
      </c>
      <c r="Q622" s="1">
        <f>YEAR(Tabla1[[#This Row],[Fecha de rev]])</f>
        <v>1900</v>
      </c>
      <c r="Z622" s="1" t="str">
        <f>IF(Tabla1[[#This Row],[Bajada]] &lt; 14, "no", "si")</f>
        <v>no</v>
      </c>
    </row>
    <row r="623" spans="1:31"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19"/>
        <v>Ver en Google Maps</v>
      </c>
      <c r="M623" s="15">
        <v>1</v>
      </c>
      <c r="O623" s="1">
        <f>DAY(Tabla1[[#This Row],[Fecha de rev]])</f>
        <v>0</v>
      </c>
      <c r="P623" s="1">
        <f>MONTH(Tabla1[[#This Row],[Fecha de rev]])</f>
        <v>1</v>
      </c>
      <c r="Q623" s="1">
        <f>YEAR(Tabla1[[#This Row],[Fecha de rev]])</f>
        <v>1900</v>
      </c>
      <c r="Z623" s="1" t="str">
        <f>IF(Tabla1[[#This Row],[Bajada]] &lt; 14, "no", "si")</f>
        <v>no</v>
      </c>
    </row>
    <row r="624" spans="1:31"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19"/>
        <v>Ver en Google Maps</v>
      </c>
      <c r="M624" s="15">
        <v>1</v>
      </c>
      <c r="O624" s="1">
        <f>DAY(Tabla1[[#This Row],[Fecha de rev]])</f>
        <v>0</v>
      </c>
      <c r="P624" s="1">
        <f>MONTH(Tabla1[[#This Row],[Fecha de rev]])</f>
        <v>1</v>
      </c>
      <c r="Q624" s="1">
        <f>YEAR(Tabla1[[#This Row],[Fecha de rev]])</f>
        <v>1900</v>
      </c>
      <c r="Z624" s="1" t="str">
        <f>IF(Tabla1[[#This Row],[Bajada]] &lt; 14, "no", "si")</f>
        <v>no</v>
      </c>
    </row>
    <row r="625" spans="1:26"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19"/>
        <v>Ver en Google Maps</v>
      </c>
      <c r="M625" s="15">
        <v>1</v>
      </c>
      <c r="O625" s="1">
        <f>DAY(Tabla1[[#This Row],[Fecha de rev]])</f>
        <v>0</v>
      </c>
      <c r="P625" s="1">
        <f>MONTH(Tabla1[[#This Row],[Fecha de rev]])</f>
        <v>1</v>
      </c>
      <c r="Q625" s="1">
        <f>YEAR(Tabla1[[#This Row],[Fecha de rev]])</f>
        <v>1900</v>
      </c>
      <c r="Z625" s="1" t="str">
        <f>IF(Tabla1[[#This Row],[Bajada]] &lt; 14, "no", "si")</f>
        <v>no</v>
      </c>
    </row>
    <row r="626" spans="1:26"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19"/>
        <v>Ver en Google Maps</v>
      </c>
      <c r="M626" s="15">
        <v>1</v>
      </c>
      <c r="O626" s="1">
        <f>DAY(Tabla1[[#This Row],[Fecha de rev]])</f>
        <v>0</v>
      </c>
      <c r="P626" s="1">
        <f>MONTH(Tabla1[[#This Row],[Fecha de rev]])</f>
        <v>1</v>
      </c>
      <c r="Q626" s="1">
        <f>YEAR(Tabla1[[#This Row],[Fecha de rev]])</f>
        <v>1900</v>
      </c>
      <c r="Z626" s="1" t="str">
        <f>IF(Tabla1[[#This Row],[Bajada]] &lt; 14, "no", "si")</f>
        <v>no</v>
      </c>
    </row>
    <row r="627" spans="1:26"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19"/>
        <v>Ver en Google Maps</v>
      </c>
      <c r="M627" s="15">
        <v>2</v>
      </c>
      <c r="O627" s="1">
        <f>DAY(Tabla1[[#This Row],[Fecha de rev]])</f>
        <v>0</v>
      </c>
      <c r="P627" s="1">
        <f>MONTH(Tabla1[[#This Row],[Fecha de rev]])</f>
        <v>1</v>
      </c>
      <c r="Q627" s="1">
        <f>YEAR(Tabla1[[#This Row],[Fecha de rev]])</f>
        <v>1900</v>
      </c>
      <c r="Z627" s="1" t="str">
        <f>IF(Tabla1[[#This Row],[Bajada]] &lt; 14, "no", "si")</f>
        <v>no</v>
      </c>
    </row>
    <row r="628" spans="1:26"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19"/>
        <v>Ver en Google Maps</v>
      </c>
      <c r="M628" s="15">
        <v>1</v>
      </c>
      <c r="O628" s="1">
        <f>DAY(Tabla1[[#This Row],[Fecha de rev]])</f>
        <v>0</v>
      </c>
      <c r="P628" s="1">
        <f>MONTH(Tabla1[[#This Row],[Fecha de rev]])</f>
        <v>1</v>
      </c>
      <c r="Q628" s="1">
        <f>YEAR(Tabla1[[#This Row],[Fecha de rev]])</f>
        <v>1900</v>
      </c>
      <c r="Z628" s="1" t="str">
        <f>IF(Tabla1[[#This Row],[Bajada]] &lt; 14, "no", "si")</f>
        <v>no</v>
      </c>
    </row>
    <row r="629" spans="1:26"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19"/>
        <v>Ver en Google Maps</v>
      </c>
      <c r="M629" s="15">
        <v>1</v>
      </c>
      <c r="O629" s="1">
        <f>DAY(Tabla1[[#This Row],[Fecha de rev]])</f>
        <v>0</v>
      </c>
      <c r="P629" s="1">
        <f>MONTH(Tabla1[[#This Row],[Fecha de rev]])</f>
        <v>1</v>
      </c>
      <c r="Q629" s="1">
        <f>YEAR(Tabla1[[#This Row],[Fecha de rev]])</f>
        <v>1900</v>
      </c>
      <c r="Z629" s="1" t="str">
        <f>IF(Tabla1[[#This Row],[Bajada]] &lt; 14, "no", "si")</f>
        <v>no</v>
      </c>
    </row>
    <row r="630" spans="1:26"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19"/>
        <v>Ver en Google Maps</v>
      </c>
      <c r="M630" s="15">
        <v>1</v>
      </c>
      <c r="O630" s="1">
        <f>DAY(Tabla1[[#This Row],[Fecha de rev]])</f>
        <v>0</v>
      </c>
      <c r="P630" s="1">
        <f>MONTH(Tabla1[[#This Row],[Fecha de rev]])</f>
        <v>1</v>
      </c>
      <c r="Q630" s="1">
        <f>YEAR(Tabla1[[#This Row],[Fecha de rev]])</f>
        <v>1900</v>
      </c>
      <c r="Z630" s="1" t="str">
        <f>IF(Tabla1[[#This Row],[Bajada]] &lt; 14, "no", "si")</f>
        <v>no</v>
      </c>
    </row>
    <row r="631" spans="1:26"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19"/>
        <v>Ver en Google Maps</v>
      </c>
      <c r="M631" s="15">
        <v>1</v>
      </c>
      <c r="O631" s="1">
        <f>DAY(Tabla1[[#This Row],[Fecha de rev]])</f>
        <v>0</v>
      </c>
      <c r="P631" s="1">
        <f>MONTH(Tabla1[[#This Row],[Fecha de rev]])</f>
        <v>1</v>
      </c>
      <c r="Q631" s="1">
        <f>YEAR(Tabla1[[#This Row],[Fecha de rev]])</f>
        <v>1900</v>
      </c>
      <c r="Z631" s="1" t="str">
        <f>IF(Tabla1[[#This Row],[Bajada]] &lt; 14, "no", "si")</f>
        <v>no</v>
      </c>
    </row>
    <row r="632" spans="1:26"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19"/>
        <v>Ver en Google Maps</v>
      </c>
      <c r="M632" s="15">
        <v>1</v>
      </c>
      <c r="O632" s="1">
        <f>DAY(Tabla1[[#This Row],[Fecha de rev]])</f>
        <v>0</v>
      </c>
      <c r="P632" s="1">
        <f>MONTH(Tabla1[[#This Row],[Fecha de rev]])</f>
        <v>1</v>
      </c>
      <c r="Q632" s="1">
        <f>YEAR(Tabla1[[#This Row],[Fecha de rev]])</f>
        <v>1900</v>
      </c>
      <c r="Z632" s="1" t="str">
        <f>IF(Tabla1[[#This Row],[Bajada]] &lt; 14, "no", "si")</f>
        <v>no</v>
      </c>
    </row>
    <row r="633" spans="1:26"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19"/>
        <v>Ver en Google Maps</v>
      </c>
      <c r="M633" s="15">
        <v>1</v>
      </c>
      <c r="O633" s="1">
        <f>DAY(Tabla1[[#This Row],[Fecha de rev]])</f>
        <v>0</v>
      </c>
      <c r="P633" s="1">
        <f>MONTH(Tabla1[[#This Row],[Fecha de rev]])</f>
        <v>1</v>
      </c>
      <c r="Q633" s="1">
        <f>YEAR(Tabla1[[#This Row],[Fecha de rev]])</f>
        <v>1900</v>
      </c>
      <c r="Z633" s="1" t="str">
        <f>IF(Tabla1[[#This Row],[Bajada]] &lt; 14, "no", "si")</f>
        <v>no</v>
      </c>
    </row>
    <row r="634" spans="1:26"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19"/>
        <v>Ver en Google Maps</v>
      </c>
      <c r="M634" s="15">
        <v>2</v>
      </c>
      <c r="O634" s="1">
        <f>DAY(Tabla1[[#This Row],[Fecha de rev]])</f>
        <v>0</v>
      </c>
      <c r="P634" s="1">
        <f>MONTH(Tabla1[[#This Row],[Fecha de rev]])</f>
        <v>1</v>
      </c>
      <c r="Q634" s="1">
        <f>YEAR(Tabla1[[#This Row],[Fecha de rev]])</f>
        <v>1900</v>
      </c>
      <c r="Z634" s="1" t="str">
        <f>IF(Tabla1[[#This Row],[Bajada]] &lt; 14, "no", "si")</f>
        <v>no</v>
      </c>
    </row>
    <row r="635" spans="1:26"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19"/>
        <v>Ver en Google Maps</v>
      </c>
      <c r="M635" s="15">
        <v>1</v>
      </c>
      <c r="O635" s="1">
        <f>DAY(Tabla1[[#This Row],[Fecha de rev]])</f>
        <v>0</v>
      </c>
      <c r="P635" s="1">
        <f>MONTH(Tabla1[[#This Row],[Fecha de rev]])</f>
        <v>1</v>
      </c>
      <c r="Q635" s="1">
        <f>YEAR(Tabla1[[#This Row],[Fecha de rev]])</f>
        <v>1900</v>
      </c>
      <c r="Z635" s="1" t="str">
        <f>IF(Tabla1[[#This Row],[Bajada]] &lt; 14, "no", "si")</f>
        <v>no</v>
      </c>
    </row>
    <row r="636" spans="1:26"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19"/>
        <v>Ver en Google Maps</v>
      </c>
      <c r="M636" s="15">
        <v>2</v>
      </c>
      <c r="O636" s="1">
        <f>DAY(Tabla1[[#This Row],[Fecha de rev]])</f>
        <v>0</v>
      </c>
      <c r="P636" s="1">
        <f>MONTH(Tabla1[[#This Row],[Fecha de rev]])</f>
        <v>1</v>
      </c>
      <c r="Q636" s="1">
        <f>YEAR(Tabla1[[#This Row],[Fecha de rev]])</f>
        <v>1900</v>
      </c>
      <c r="Z636" s="1" t="str">
        <f>IF(Tabla1[[#This Row],[Bajada]] &lt; 14, "no", "si")</f>
        <v>no</v>
      </c>
    </row>
    <row r="637" spans="1:26"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19"/>
        <v>Ver en Google Maps</v>
      </c>
      <c r="M637" s="15">
        <v>1</v>
      </c>
      <c r="O637" s="1">
        <f>DAY(Tabla1[[#This Row],[Fecha de rev]])</f>
        <v>0</v>
      </c>
      <c r="P637" s="1">
        <f>MONTH(Tabla1[[#This Row],[Fecha de rev]])</f>
        <v>1</v>
      </c>
      <c r="Q637" s="1">
        <f>YEAR(Tabla1[[#This Row],[Fecha de rev]])</f>
        <v>1900</v>
      </c>
      <c r="Z637" s="1" t="str">
        <f>IF(Tabla1[[#This Row],[Bajada]] &lt; 14, "no", "si")</f>
        <v>no</v>
      </c>
    </row>
    <row r="638" spans="1:26"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19"/>
        <v>Ver en Google Maps</v>
      </c>
      <c r="M638" s="15">
        <v>2</v>
      </c>
      <c r="O638" s="1">
        <f>DAY(Tabla1[[#This Row],[Fecha de rev]])</f>
        <v>0</v>
      </c>
      <c r="P638" s="1">
        <f>MONTH(Tabla1[[#This Row],[Fecha de rev]])</f>
        <v>1</v>
      </c>
      <c r="Q638" s="1">
        <f>YEAR(Tabla1[[#This Row],[Fecha de rev]])</f>
        <v>1900</v>
      </c>
      <c r="Z638" s="1" t="str">
        <f>IF(Tabla1[[#This Row],[Bajada]] &lt; 14, "no", "si")</f>
        <v>no</v>
      </c>
    </row>
    <row r="639" spans="1:26"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19"/>
        <v>Ver en Google Maps</v>
      </c>
      <c r="M639" s="15">
        <v>1</v>
      </c>
      <c r="O639" s="1">
        <f>DAY(Tabla1[[#This Row],[Fecha de rev]])</f>
        <v>0</v>
      </c>
      <c r="P639" s="1">
        <f>MONTH(Tabla1[[#This Row],[Fecha de rev]])</f>
        <v>1</v>
      </c>
      <c r="Q639" s="1">
        <f>YEAR(Tabla1[[#This Row],[Fecha de rev]])</f>
        <v>1900</v>
      </c>
      <c r="Z639" s="1" t="str">
        <f>IF(Tabla1[[#This Row],[Bajada]] &lt; 14, "no", "si")</f>
        <v>no</v>
      </c>
    </row>
    <row r="640" spans="1:26"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19"/>
        <v>Ver en Google Maps</v>
      </c>
      <c r="M640" s="15">
        <v>2</v>
      </c>
      <c r="O640" s="1">
        <f>DAY(Tabla1[[#This Row],[Fecha de rev]])</f>
        <v>0</v>
      </c>
      <c r="P640" s="1">
        <f>MONTH(Tabla1[[#This Row],[Fecha de rev]])</f>
        <v>1</v>
      </c>
      <c r="Q640" s="1">
        <f>YEAR(Tabla1[[#This Row],[Fecha de rev]])</f>
        <v>1900</v>
      </c>
      <c r="Z640" s="1" t="str">
        <f>IF(Tabla1[[#This Row],[Bajada]] &lt; 14, "no", "si")</f>
        <v>no</v>
      </c>
    </row>
    <row r="641" spans="1:31"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19"/>
        <v>Ver en Google Maps</v>
      </c>
      <c r="M641" s="15">
        <v>2</v>
      </c>
      <c r="O641" s="1">
        <f>DAY(Tabla1[[#This Row],[Fecha de rev]])</f>
        <v>0</v>
      </c>
      <c r="P641" s="1">
        <f>MONTH(Tabla1[[#This Row],[Fecha de rev]])</f>
        <v>1</v>
      </c>
      <c r="Q641" s="1">
        <f>YEAR(Tabla1[[#This Row],[Fecha de rev]])</f>
        <v>1900</v>
      </c>
      <c r="Z641" s="1" t="str">
        <f>IF(Tabla1[[#This Row],[Bajada]] &lt; 14, "no", "si")</f>
        <v>no</v>
      </c>
    </row>
    <row r="642" spans="1:31"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19"/>
        <v>Ver en Google Maps</v>
      </c>
      <c r="M642" s="15">
        <v>2</v>
      </c>
      <c r="O642" s="1">
        <f>DAY(Tabla1[[#This Row],[Fecha de rev]])</f>
        <v>0</v>
      </c>
      <c r="P642" s="1">
        <f>MONTH(Tabla1[[#This Row],[Fecha de rev]])</f>
        <v>1</v>
      </c>
      <c r="Q642" s="1">
        <f>YEAR(Tabla1[[#This Row],[Fecha de rev]])</f>
        <v>1900</v>
      </c>
      <c r="Z642" s="1" t="str">
        <f>IF(Tabla1[[#This Row],[Bajada]] &lt; 14, "no", "si")</f>
        <v>no</v>
      </c>
    </row>
    <row r="643" spans="1:31"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19"/>
        <v>Ver en Google Maps</v>
      </c>
      <c r="M643" s="15">
        <v>1</v>
      </c>
      <c r="O643" s="1">
        <f>DAY(Tabla1[[#This Row],[Fecha de rev]])</f>
        <v>0</v>
      </c>
      <c r="P643" s="1">
        <f>MONTH(Tabla1[[#This Row],[Fecha de rev]])</f>
        <v>1</v>
      </c>
      <c r="Q643" s="1">
        <f>YEAR(Tabla1[[#This Row],[Fecha de rev]])</f>
        <v>1900</v>
      </c>
      <c r="Z643" s="1" t="str">
        <f>IF(Tabla1[[#This Row],[Bajada]] &lt; 14, "no", "si")</f>
        <v>no</v>
      </c>
    </row>
    <row r="644" spans="1:31"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19"/>
        <v>Ver en Google Maps</v>
      </c>
      <c r="M644" s="15">
        <v>2</v>
      </c>
      <c r="O644" s="1">
        <f>DAY(Tabla1[[#This Row],[Fecha de rev]])</f>
        <v>0</v>
      </c>
      <c r="P644" s="1">
        <f>MONTH(Tabla1[[#This Row],[Fecha de rev]])</f>
        <v>1</v>
      </c>
      <c r="Q644" s="1">
        <f>YEAR(Tabla1[[#This Row],[Fecha de rev]])</f>
        <v>1900</v>
      </c>
      <c r="Z644" s="1" t="str">
        <f>IF(Tabla1[[#This Row],[Bajada]] &lt; 14, "no", "si")</f>
        <v>no</v>
      </c>
    </row>
    <row r="645" spans="1:31"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19"/>
        <v>Ver en Google Maps</v>
      </c>
      <c r="M645" s="15">
        <v>2</v>
      </c>
      <c r="O645" s="1">
        <f>DAY(Tabla1[[#This Row],[Fecha de rev]])</f>
        <v>0</v>
      </c>
      <c r="P645" s="1">
        <f>MONTH(Tabla1[[#This Row],[Fecha de rev]])</f>
        <v>1</v>
      </c>
      <c r="Q645" s="1">
        <f>YEAR(Tabla1[[#This Row],[Fecha de rev]])</f>
        <v>1900</v>
      </c>
      <c r="Z645" s="1" t="str">
        <f>IF(Tabla1[[#This Row],[Bajada]] &lt; 14, "no", "si")</f>
        <v>no</v>
      </c>
    </row>
    <row r="646" spans="1:31"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19"/>
        <v>Ver en Google Maps</v>
      </c>
      <c r="M646" s="15">
        <v>2</v>
      </c>
      <c r="O646" s="1">
        <f>DAY(Tabla1[[#This Row],[Fecha de rev]])</f>
        <v>0</v>
      </c>
      <c r="P646" s="1">
        <f>MONTH(Tabla1[[#This Row],[Fecha de rev]])</f>
        <v>1</v>
      </c>
      <c r="Q646" s="1">
        <f>YEAR(Tabla1[[#This Row],[Fecha de rev]])</f>
        <v>1900</v>
      </c>
      <c r="Z646" s="1" t="str">
        <f>IF(Tabla1[[#This Row],[Bajada]] &lt; 14, "no", "si")</f>
        <v>no</v>
      </c>
    </row>
    <row r="647" spans="1:31"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19"/>
        <v>Ver en Google Maps</v>
      </c>
      <c r="M647" s="15">
        <v>2</v>
      </c>
      <c r="O647" s="1">
        <f>DAY(Tabla1[[#This Row],[Fecha de rev]])</f>
        <v>0</v>
      </c>
      <c r="P647" s="1">
        <f>MONTH(Tabla1[[#This Row],[Fecha de rev]])</f>
        <v>1</v>
      </c>
      <c r="Q647" s="1">
        <f>YEAR(Tabla1[[#This Row],[Fecha de rev]])</f>
        <v>1900</v>
      </c>
      <c r="Z647" s="1" t="str">
        <f>IF(Tabla1[[#This Row],[Bajada]] &lt; 14, "no", "si")</f>
        <v>no</v>
      </c>
    </row>
    <row r="648" spans="1:31"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19"/>
        <v>Ver en Google Maps</v>
      </c>
      <c r="M648" s="15">
        <v>2</v>
      </c>
      <c r="O648" s="1">
        <f>DAY(Tabla1[[#This Row],[Fecha de rev]])</f>
        <v>0</v>
      </c>
      <c r="P648" s="1">
        <f>MONTH(Tabla1[[#This Row],[Fecha de rev]])</f>
        <v>1</v>
      </c>
      <c r="Q648" s="1">
        <f>YEAR(Tabla1[[#This Row],[Fecha de rev]])</f>
        <v>1900</v>
      </c>
      <c r="Z648" s="1" t="str">
        <f>IF(Tabla1[[#This Row],[Bajada]] &lt; 14, "no", "si")</f>
        <v>no</v>
      </c>
    </row>
    <row r="649" spans="1:31"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1">HYPERLINK("https://www.google.com/maps?q=" &amp; I649 &amp; "," &amp; J649, "Ver en Google Maps")</f>
        <v>Ver en Google Maps</v>
      </c>
      <c r="M649" s="15">
        <v>2</v>
      </c>
      <c r="O649" s="1">
        <f>DAY(Tabla1[[#This Row],[Fecha de rev]])</f>
        <v>0</v>
      </c>
      <c r="P649" s="1">
        <f>MONTH(Tabla1[[#This Row],[Fecha de rev]])</f>
        <v>1</v>
      </c>
      <c r="Q649" s="1">
        <f>YEAR(Tabla1[[#This Row],[Fecha de rev]])</f>
        <v>1900</v>
      </c>
      <c r="Z649" s="1" t="str">
        <f>IF(Tabla1[[#This Row],[Bajada]] &lt; 14, "no", "si")</f>
        <v>no</v>
      </c>
    </row>
    <row r="650" spans="1:31"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1"/>
        <v>Ver en Google Maps</v>
      </c>
      <c r="M650" s="15">
        <v>2</v>
      </c>
      <c r="N650" s="7"/>
      <c r="O650" s="1">
        <f>DAY(Tabla1[[#This Row],[Fecha de rev]])</f>
        <v>0</v>
      </c>
      <c r="P650" s="1">
        <f>MONTH(Tabla1[[#This Row],[Fecha de rev]])</f>
        <v>1</v>
      </c>
      <c r="Q650" s="1">
        <f>YEAR(Tabla1[[#This Row],[Fecha de rev]])</f>
        <v>1900</v>
      </c>
      <c r="R650" s="1">
        <v>2</v>
      </c>
      <c r="S650" s="1" t="s">
        <v>138</v>
      </c>
      <c r="T650" s="1" t="s">
        <v>138</v>
      </c>
      <c r="U650" s="1" t="s">
        <v>138</v>
      </c>
      <c r="V650" s="1" t="s">
        <v>138</v>
      </c>
      <c r="W650" s="1" t="s">
        <v>138</v>
      </c>
      <c r="X650" s="1" t="s">
        <v>138</v>
      </c>
      <c r="Y650" s="1" t="s">
        <v>138</v>
      </c>
      <c r="Z650" s="1" t="str">
        <f>IF(Tabla1[[#This Row],[Bajada]] &lt; 14, "no", "si")</f>
        <v>no</v>
      </c>
      <c r="AC650" s="2" t="s">
        <v>2428</v>
      </c>
      <c r="AE650" s="1">
        <f t="shared" ref="AE650:AE708" si="22">COUNTIF(S650:Z650, "si")</f>
        <v>7</v>
      </c>
    </row>
    <row r="651" spans="1:31"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1"/>
        <v>Ver en Google Maps</v>
      </c>
      <c r="M651" s="15">
        <v>2</v>
      </c>
      <c r="O651" s="1">
        <f>DAY(Tabla1[[#This Row],[Fecha de rev]])</f>
        <v>0</v>
      </c>
      <c r="P651" s="1">
        <f>MONTH(Tabla1[[#This Row],[Fecha de rev]])</f>
        <v>1</v>
      </c>
      <c r="Q651" s="1">
        <f>YEAR(Tabla1[[#This Row],[Fecha de rev]])</f>
        <v>1900</v>
      </c>
      <c r="Z651" s="1" t="str">
        <f>IF(Tabla1[[#This Row],[Bajada]] &lt; 14, "no", "si")</f>
        <v>no</v>
      </c>
    </row>
    <row r="652" spans="1:31"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1"/>
        <v>Ver en Google Maps</v>
      </c>
      <c r="M652" s="15">
        <v>1</v>
      </c>
      <c r="O652" s="1">
        <f>DAY(Tabla1[[#This Row],[Fecha de rev]])</f>
        <v>0</v>
      </c>
      <c r="P652" s="1">
        <f>MONTH(Tabla1[[#This Row],[Fecha de rev]])</f>
        <v>1</v>
      </c>
      <c r="Q652" s="1">
        <f>YEAR(Tabla1[[#This Row],[Fecha de rev]])</f>
        <v>1900</v>
      </c>
      <c r="Z652" s="1" t="str">
        <f>IF(Tabla1[[#This Row],[Bajada]] &lt; 14, "no", "si")</f>
        <v>no</v>
      </c>
    </row>
    <row r="653" spans="1:31"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1"/>
        <v>Ver en Google Maps</v>
      </c>
      <c r="M653" s="15">
        <v>1</v>
      </c>
      <c r="O653" s="1">
        <f>DAY(Tabla1[[#This Row],[Fecha de rev]])</f>
        <v>0</v>
      </c>
      <c r="P653" s="1">
        <f>MONTH(Tabla1[[#This Row],[Fecha de rev]])</f>
        <v>1</v>
      </c>
      <c r="Q653" s="1">
        <f>YEAR(Tabla1[[#This Row],[Fecha de rev]])</f>
        <v>1900</v>
      </c>
      <c r="Z653" s="1" t="str">
        <f>IF(Tabla1[[#This Row],[Bajada]] &lt; 14, "no", "si")</f>
        <v>no</v>
      </c>
    </row>
    <row r="654" spans="1:31"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1"/>
        <v>Ver en Google Maps</v>
      </c>
      <c r="M654" s="15">
        <v>2</v>
      </c>
      <c r="O654" s="1">
        <f>DAY(Tabla1[[#This Row],[Fecha de rev]])</f>
        <v>0</v>
      </c>
      <c r="P654" s="1">
        <f>MONTH(Tabla1[[#This Row],[Fecha de rev]])</f>
        <v>1</v>
      </c>
      <c r="Q654" s="1">
        <f>YEAR(Tabla1[[#This Row],[Fecha de rev]])</f>
        <v>1900</v>
      </c>
      <c r="Z654" s="1" t="str">
        <f>IF(Tabla1[[#This Row],[Bajada]] &lt; 14, "no", "si")</f>
        <v>no</v>
      </c>
    </row>
    <row r="655" spans="1:31"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1"/>
        <v>Ver en Google Maps</v>
      </c>
      <c r="M655" s="15">
        <v>1</v>
      </c>
      <c r="O655" s="1">
        <f>DAY(Tabla1[[#This Row],[Fecha de rev]])</f>
        <v>0</v>
      </c>
      <c r="P655" s="1">
        <f>MONTH(Tabla1[[#This Row],[Fecha de rev]])</f>
        <v>1</v>
      </c>
      <c r="Q655" s="1">
        <f>YEAR(Tabla1[[#This Row],[Fecha de rev]])</f>
        <v>1900</v>
      </c>
      <c r="Z655" s="1" t="str">
        <f>IF(Tabla1[[#This Row],[Bajada]] &lt; 14, "no", "si")</f>
        <v>no</v>
      </c>
    </row>
    <row r="656" spans="1:31"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1"/>
        <v>Ver en Google Maps</v>
      </c>
      <c r="M656" s="15">
        <v>2</v>
      </c>
      <c r="O656" s="1">
        <f>DAY(Tabla1[[#This Row],[Fecha de rev]])</f>
        <v>0</v>
      </c>
      <c r="P656" s="1">
        <f>MONTH(Tabla1[[#This Row],[Fecha de rev]])</f>
        <v>1</v>
      </c>
      <c r="Q656" s="1">
        <f>YEAR(Tabla1[[#This Row],[Fecha de rev]])</f>
        <v>1900</v>
      </c>
      <c r="Z656" s="1" t="str">
        <f>IF(Tabla1[[#This Row],[Bajada]] &lt; 14, "no", "si")</f>
        <v>no</v>
      </c>
    </row>
    <row r="657" spans="1:31"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1"/>
        <v>Ver en Google Maps</v>
      </c>
      <c r="M657" s="15">
        <v>2</v>
      </c>
      <c r="O657" s="1">
        <f>DAY(Tabla1[[#This Row],[Fecha de rev]])</f>
        <v>0</v>
      </c>
      <c r="P657" s="1">
        <f>MONTH(Tabla1[[#This Row],[Fecha de rev]])</f>
        <v>1</v>
      </c>
      <c r="Q657" s="1">
        <f>YEAR(Tabla1[[#This Row],[Fecha de rev]])</f>
        <v>1900</v>
      </c>
      <c r="Z657" s="1" t="str">
        <f>IF(Tabla1[[#This Row],[Bajada]] &lt; 14, "no", "si")</f>
        <v>no</v>
      </c>
    </row>
    <row r="658" spans="1:31"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1"/>
        <v>Ver en Google Maps</v>
      </c>
      <c r="M658" s="15">
        <v>1</v>
      </c>
      <c r="N658" s="7"/>
      <c r="O658" s="1">
        <f>DAY(Tabla1[[#This Row],[Fecha de rev]])</f>
        <v>0</v>
      </c>
      <c r="P658" s="1">
        <f>MONTH(Tabla1[[#This Row],[Fecha de rev]])</f>
        <v>1</v>
      </c>
      <c r="Q658" s="1">
        <f>YEAR(Tabla1[[#This Row],[Fecha de rev]])</f>
        <v>1900</v>
      </c>
      <c r="R658" s="1">
        <v>2</v>
      </c>
      <c r="S658" s="1" t="s">
        <v>138</v>
      </c>
      <c r="T658" s="1" t="s">
        <v>138</v>
      </c>
      <c r="U658" s="1" t="s">
        <v>138</v>
      </c>
      <c r="V658" s="1" t="s">
        <v>138</v>
      </c>
      <c r="W658" s="1" t="s">
        <v>138</v>
      </c>
      <c r="X658" s="1" t="s">
        <v>138</v>
      </c>
      <c r="Y658" s="1" t="s">
        <v>138</v>
      </c>
      <c r="Z658" s="1" t="str">
        <f>IF(Tabla1[[#This Row],[Bajada]] &lt; 14, "no", "si")</f>
        <v>no</v>
      </c>
      <c r="AC658" s="2" t="s">
        <v>2420</v>
      </c>
      <c r="AD658" s="2" t="s">
        <v>1404</v>
      </c>
      <c r="AE658" s="1">
        <f t="shared" si="22"/>
        <v>7</v>
      </c>
    </row>
    <row r="659" spans="1:31"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1"/>
        <v>Ver en Google Maps</v>
      </c>
      <c r="M659" s="15">
        <v>1</v>
      </c>
      <c r="O659" s="1">
        <f>DAY(Tabla1[[#This Row],[Fecha de rev]])</f>
        <v>0</v>
      </c>
      <c r="P659" s="1">
        <f>MONTH(Tabla1[[#This Row],[Fecha de rev]])</f>
        <v>1</v>
      </c>
      <c r="Q659" s="1">
        <f>YEAR(Tabla1[[#This Row],[Fecha de rev]])</f>
        <v>1900</v>
      </c>
      <c r="Z659" s="1" t="str">
        <f>IF(Tabla1[[#This Row],[Bajada]] &lt; 14, "no", "si")</f>
        <v>no</v>
      </c>
    </row>
    <row r="660" spans="1:31"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1"/>
        <v>Ver en Google Maps</v>
      </c>
      <c r="M660" s="15">
        <v>1</v>
      </c>
      <c r="O660" s="1">
        <f>DAY(Tabla1[[#This Row],[Fecha de rev]])</f>
        <v>0</v>
      </c>
      <c r="P660" s="1">
        <f>MONTH(Tabla1[[#This Row],[Fecha de rev]])</f>
        <v>1</v>
      </c>
      <c r="Q660" s="1">
        <f>YEAR(Tabla1[[#This Row],[Fecha de rev]])</f>
        <v>1900</v>
      </c>
      <c r="Z660" s="1" t="str">
        <f>IF(Tabla1[[#This Row],[Bajada]] &lt; 14, "no", "si")</f>
        <v>no</v>
      </c>
    </row>
    <row r="661" spans="1:31"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1"/>
        <v>Ver en Google Maps</v>
      </c>
      <c r="M661" s="15">
        <v>1</v>
      </c>
      <c r="O661" s="1">
        <f>DAY(Tabla1[[#This Row],[Fecha de rev]])</f>
        <v>0</v>
      </c>
      <c r="P661" s="1">
        <f>MONTH(Tabla1[[#This Row],[Fecha de rev]])</f>
        <v>1</v>
      </c>
      <c r="Q661" s="1">
        <f>YEAR(Tabla1[[#This Row],[Fecha de rev]])</f>
        <v>1900</v>
      </c>
      <c r="Z661" s="1" t="str">
        <f>IF(Tabla1[[#This Row],[Bajada]] &lt; 14, "no", "si")</f>
        <v>no</v>
      </c>
    </row>
    <row r="662" spans="1:31"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1"/>
        <v>Ver en Google Maps</v>
      </c>
      <c r="M662" s="15">
        <v>1</v>
      </c>
      <c r="O662" s="1">
        <f>DAY(Tabla1[[#This Row],[Fecha de rev]])</f>
        <v>0</v>
      </c>
      <c r="P662" s="1">
        <f>MONTH(Tabla1[[#This Row],[Fecha de rev]])</f>
        <v>1</v>
      </c>
      <c r="Q662" s="1">
        <f>YEAR(Tabla1[[#This Row],[Fecha de rev]])</f>
        <v>1900</v>
      </c>
      <c r="Z662" s="1" t="str">
        <f>IF(Tabla1[[#This Row],[Bajada]] &lt; 14, "no", "si")</f>
        <v>no</v>
      </c>
    </row>
    <row r="663" spans="1:31"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1"/>
        <v>Ver en Google Maps</v>
      </c>
      <c r="M663" s="15">
        <v>1</v>
      </c>
      <c r="N663" s="7"/>
      <c r="O663" s="1">
        <f>DAY(Tabla1[[#This Row],[Fecha de rev]])</f>
        <v>0</v>
      </c>
      <c r="P663" s="1">
        <f>MONTH(Tabla1[[#This Row],[Fecha de rev]])</f>
        <v>1</v>
      </c>
      <c r="Q663" s="1">
        <f>YEAR(Tabla1[[#This Row],[Fecha de rev]])</f>
        <v>1900</v>
      </c>
      <c r="R663" s="1">
        <v>2</v>
      </c>
      <c r="S663" s="1" t="s">
        <v>138</v>
      </c>
      <c r="T663" s="1" t="s">
        <v>138</v>
      </c>
      <c r="U663" s="1" t="s">
        <v>138</v>
      </c>
      <c r="V663" s="1" t="s">
        <v>138</v>
      </c>
      <c r="W663" s="1" t="s">
        <v>138</v>
      </c>
      <c r="X663" s="1" t="s">
        <v>138</v>
      </c>
      <c r="Y663" s="1" t="s">
        <v>138</v>
      </c>
      <c r="Z663" s="1" t="str">
        <f>IF(Tabla1[[#This Row],[Bajada]] &lt; 14, "no", "si")</f>
        <v>no</v>
      </c>
      <c r="AC663" s="2" t="s">
        <v>1413</v>
      </c>
      <c r="AD663" s="2" t="s">
        <v>1404</v>
      </c>
      <c r="AE663" s="1">
        <f t="shared" si="22"/>
        <v>7</v>
      </c>
    </row>
    <row r="664" spans="1:31"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1"/>
        <v>Ver en Google Maps</v>
      </c>
      <c r="M664" s="15">
        <v>2</v>
      </c>
      <c r="O664" s="1">
        <f>DAY(Tabla1[[#This Row],[Fecha de rev]])</f>
        <v>0</v>
      </c>
      <c r="P664" s="1">
        <f>MONTH(Tabla1[[#This Row],[Fecha de rev]])</f>
        <v>1</v>
      </c>
      <c r="Q664" s="1">
        <f>YEAR(Tabla1[[#This Row],[Fecha de rev]])</f>
        <v>1900</v>
      </c>
      <c r="Z664" s="1" t="str">
        <f>IF(Tabla1[[#This Row],[Bajada]] &lt; 14, "no", "si")</f>
        <v>no</v>
      </c>
    </row>
    <row r="665" spans="1:31"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1"/>
        <v>Ver en Google Maps</v>
      </c>
      <c r="M665" s="15">
        <v>2</v>
      </c>
      <c r="O665" s="1">
        <f>DAY(Tabla1[[#This Row],[Fecha de rev]])</f>
        <v>0</v>
      </c>
      <c r="P665" s="1">
        <f>MONTH(Tabla1[[#This Row],[Fecha de rev]])</f>
        <v>1</v>
      </c>
      <c r="Q665" s="1">
        <f>YEAR(Tabla1[[#This Row],[Fecha de rev]])</f>
        <v>1900</v>
      </c>
      <c r="Z665" s="1" t="str">
        <f>IF(Tabla1[[#This Row],[Bajada]] &lt; 14, "no", "si")</f>
        <v>no</v>
      </c>
    </row>
    <row r="666" spans="1:31"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1"/>
        <v>Ver en Google Maps</v>
      </c>
      <c r="M666" s="15">
        <v>1</v>
      </c>
      <c r="N666" s="7"/>
      <c r="O666" s="1">
        <f>DAY(Tabla1[[#This Row],[Fecha de rev]])</f>
        <v>0</v>
      </c>
      <c r="P666" s="1">
        <f>MONTH(Tabla1[[#This Row],[Fecha de rev]])</f>
        <v>1</v>
      </c>
      <c r="Q666" s="1">
        <f>YEAR(Tabla1[[#This Row],[Fecha de rev]])</f>
        <v>1900</v>
      </c>
      <c r="R666" s="1">
        <v>2</v>
      </c>
      <c r="S666" s="1" t="s">
        <v>138</v>
      </c>
      <c r="T666" s="1" t="s">
        <v>138</v>
      </c>
      <c r="U666" s="1" t="s">
        <v>138</v>
      </c>
      <c r="V666" s="1" t="s">
        <v>138</v>
      </c>
      <c r="W666" s="1" t="s">
        <v>138</v>
      </c>
      <c r="X666" s="1" t="s">
        <v>138</v>
      </c>
      <c r="Y666" s="1" t="s">
        <v>138</v>
      </c>
      <c r="Z666" s="1" t="str">
        <f>IF(Tabla1[[#This Row],[Bajada]] &lt; 14, "no", "si")</f>
        <v>no</v>
      </c>
      <c r="AC666" s="2" t="s">
        <v>968</v>
      </c>
      <c r="AD666" s="2" t="s">
        <v>1404</v>
      </c>
      <c r="AE666" s="1">
        <f t="shared" si="22"/>
        <v>7</v>
      </c>
    </row>
    <row r="667" spans="1:31"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1"/>
        <v>Ver en Google Maps</v>
      </c>
      <c r="M667" s="15">
        <v>2</v>
      </c>
      <c r="O667" s="1">
        <f>DAY(Tabla1[[#This Row],[Fecha de rev]])</f>
        <v>0</v>
      </c>
      <c r="P667" s="1">
        <f>MONTH(Tabla1[[#This Row],[Fecha de rev]])</f>
        <v>1</v>
      </c>
      <c r="Q667" s="1">
        <f>YEAR(Tabla1[[#This Row],[Fecha de rev]])</f>
        <v>1900</v>
      </c>
      <c r="Z667" s="1" t="str">
        <f>IF(Tabla1[[#This Row],[Bajada]] &lt; 14, "no", "si")</f>
        <v>no</v>
      </c>
    </row>
    <row r="668" spans="1:31"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1"/>
        <v>Ver en Google Maps</v>
      </c>
      <c r="M668" s="15">
        <v>1</v>
      </c>
      <c r="N668" s="7"/>
      <c r="O668" s="1">
        <f>DAY(Tabla1[[#This Row],[Fecha de rev]])</f>
        <v>0</v>
      </c>
      <c r="P668" s="1">
        <f>MONTH(Tabla1[[#This Row],[Fecha de rev]])</f>
        <v>1</v>
      </c>
      <c r="Q668" s="1">
        <f>YEAR(Tabla1[[#This Row],[Fecha de rev]])</f>
        <v>1900</v>
      </c>
      <c r="R668" s="1">
        <v>2</v>
      </c>
      <c r="S668" s="1" t="s">
        <v>138</v>
      </c>
      <c r="T668" s="1" t="s">
        <v>138</v>
      </c>
      <c r="U668" s="1" t="s">
        <v>138</v>
      </c>
      <c r="V668" s="1" t="s">
        <v>138</v>
      </c>
      <c r="W668" s="1" t="s">
        <v>138</v>
      </c>
      <c r="X668" s="1" t="s">
        <v>138</v>
      </c>
      <c r="Y668" s="1" t="s">
        <v>138</v>
      </c>
      <c r="Z668" s="1" t="str">
        <f>IF(Tabla1[[#This Row],[Bajada]] &lt; 14, "no", "si")</f>
        <v>no</v>
      </c>
      <c r="AC668" s="2" t="s">
        <v>968</v>
      </c>
      <c r="AD668" s="2" t="s">
        <v>1404</v>
      </c>
      <c r="AE668" s="1">
        <f t="shared" si="22"/>
        <v>7</v>
      </c>
    </row>
    <row r="669" spans="1:31"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1"/>
        <v>Ver en Google Maps</v>
      </c>
      <c r="M669" s="15">
        <v>1</v>
      </c>
      <c r="N669" s="7"/>
      <c r="O669" s="1">
        <f>DAY(Tabla1[[#This Row],[Fecha de rev]])</f>
        <v>0</v>
      </c>
      <c r="P669" s="1">
        <f>MONTH(Tabla1[[#This Row],[Fecha de rev]])</f>
        <v>1</v>
      </c>
      <c r="Q669" s="1">
        <f>YEAR(Tabla1[[#This Row],[Fecha de rev]])</f>
        <v>1900</v>
      </c>
      <c r="R669" s="1">
        <v>2</v>
      </c>
      <c r="S669" s="1" t="s">
        <v>138</v>
      </c>
      <c r="T669" s="1" t="s">
        <v>138</v>
      </c>
      <c r="U669" s="1" t="s">
        <v>138</v>
      </c>
      <c r="V669" s="1" t="s">
        <v>138</v>
      </c>
      <c r="W669" s="1" t="s">
        <v>138</v>
      </c>
      <c r="X669" s="1" t="s">
        <v>138</v>
      </c>
      <c r="Y669" s="1" t="s">
        <v>138</v>
      </c>
      <c r="Z669" s="1" t="str">
        <f>IF(Tabla1[[#This Row],[Bajada]] &lt; 14, "no", "si")</f>
        <v>no</v>
      </c>
      <c r="AC669" s="2" t="s">
        <v>968</v>
      </c>
      <c r="AD669" s="2" t="s">
        <v>1404</v>
      </c>
      <c r="AE669" s="1">
        <f t="shared" si="22"/>
        <v>7</v>
      </c>
    </row>
    <row r="670" spans="1:31"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1"/>
        <v>Ver en Google Maps</v>
      </c>
      <c r="M670" s="15">
        <v>1</v>
      </c>
      <c r="O670" s="1">
        <f>DAY(Tabla1[[#This Row],[Fecha de rev]])</f>
        <v>0</v>
      </c>
      <c r="P670" s="1">
        <f>MONTH(Tabla1[[#This Row],[Fecha de rev]])</f>
        <v>1</v>
      </c>
      <c r="Q670" s="1">
        <f>YEAR(Tabla1[[#This Row],[Fecha de rev]])</f>
        <v>1900</v>
      </c>
      <c r="Z670" s="1" t="str">
        <f>IF(Tabla1[[#This Row],[Bajada]] &lt; 14, "no", "si")</f>
        <v>no</v>
      </c>
    </row>
    <row r="671" spans="1:31"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1"/>
        <v>Ver en Google Maps</v>
      </c>
      <c r="M671" s="15">
        <v>1</v>
      </c>
      <c r="O671" s="1">
        <f>DAY(Tabla1[[#This Row],[Fecha de rev]])</f>
        <v>0</v>
      </c>
      <c r="P671" s="1">
        <f>MONTH(Tabla1[[#This Row],[Fecha de rev]])</f>
        <v>1</v>
      </c>
      <c r="Q671" s="1">
        <f>YEAR(Tabla1[[#This Row],[Fecha de rev]])</f>
        <v>1900</v>
      </c>
      <c r="Z671" s="1" t="str">
        <f>IF(Tabla1[[#This Row],[Bajada]] &lt; 14, "no", "si")</f>
        <v>no</v>
      </c>
    </row>
    <row r="672" spans="1:31"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1"/>
        <v>Ver en Google Maps</v>
      </c>
      <c r="M672" s="15">
        <v>1</v>
      </c>
      <c r="O672" s="1">
        <f>DAY(Tabla1[[#This Row],[Fecha de rev]])</f>
        <v>0</v>
      </c>
      <c r="P672" s="1">
        <f>MONTH(Tabla1[[#This Row],[Fecha de rev]])</f>
        <v>1</v>
      </c>
      <c r="Q672" s="1">
        <f>YEAR(Tabla1[[#This Row],[Fecha de rev]])</f>
        <v>1900</v>
      </c>
      <c r="Z672" s="1" t="str">
        <f>IF(Tabla1[[#This Row],[Bajada]] &lt; 14, "no", "si")</f>
        <v>no</v>
      </c>
    </row>
    <row r="673" spans="1:26"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1"/>
        <v>Ver en Google Maps</v>
      </c>
      <c r="M673" s="15">
        <v>1</v>
      </c>
      <c r="O673" s="1">
        <f>DAY(Tabla1[[#This Row],[Fecha de rev]])</f>
        <v>0</v>
      </c>
      <c r="P673" s="1">
        <f>MONTH(Tabla1[[#This Row],[Fecha de rev]])</f>
        <v>1</v>
      </c>
      <c r="Q673" s="1">
        <f>YEAR(Tabla1[[#This Row],[Fecha de rev]])</f>
        <v>1900</v>
      </c>
      <c r="Z673" s="1" t="str">
        <f>IF(Tabla1[[#This Row],[Bajada]] &lt; 14, "no", "si")</f>
        <v>no</v>
      </c>
    </row>
    <row r="674" spans="1:26"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1"/>
        <v>Ver en Google Maps</v>
      </c>
      <c r="M674" s="15">
        <v>2</v>
      </c>
      <c r="O674" s="1">
        <f>DAY(Tabla1[[#This Row],[Fecha de rev]])</f>
        <v>0</v>
      </c>
      <c r="P674" s="1">
        <f>MONTH(Tabla1[[#This Row],[Fecha de rev]])</f>
        <v>1</v>
      </c>
      <c r="Q674" s="1">
        <f>YEAR(Tabla1[[#This Row],[Fecha de rev]])</f>
        <v>1900</v>
      </c>
      <c r="Z674" s="1" t="str">
        <f>IF(Tabla1[[#This Row],[Bajada]] &lt; 14, "no", "si")</f>
        <v>no</v>
      </c>
    </row>
    <row r="675" spans="1:26"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1"/>
        <v>Ver en Google Maps</v>
      </c>
      <c r="M675" s="15">
        <v>2</v>
      </c>
      <c r="O675" s="1">
        <f>DAY(Tabla1[[#This Row],[Fecha de rev]])</f>
        <v>0</v>
      </c>
      <c r="P675" s="1">
        <f>MONTH(Tabla1[[#This Row],[Fecha de rev]])</f>
        <v>1</v>
      </c>
      <c r="Q675" s="1">
        <f>YEAR(Tabla1[[#This Row],[Fecha de rev]])</f>
        <v>1900</v>
      </c>
      <c r="Z675" s="1" t="str">
        <f>IF(Tabla1[[#This Row],[Bajada]] &lt; 14, "no", "si")</f>
        <v>no</v>
      </c>
    </row>
    <row r="676" spans="1:26"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1"/>
        <v>Ver en Google Maps</v>
      </c>
      <c r="M676" s="15">
        <v>3</v>
      </c>
      <c r="O676" s="1">
        <f>DAY(Tabla1[[#This Row],[Fecha de rev]])</f>
        <v>0</v>
      </c>
      <c r="P676" s="1">
        <f>MONTH(Tabla1[[#This Row],[Fecha de rev]])</f>
        <v>1</v>
      </c>
      <c r="Q676" s="1">
        <f>YEAR(Tabla1[[#This Row],[Fecha de rev]])</f>
        <v>1900</v>
      </c>
      <c r="Z676" s="1" t="str">
        <f>IF(Tabla1[[#This Row],[Bajada]] &lt; 14, "no", "si")</f>
        <v>no</v>
      </c>
    </row>
    <row r="677" spans="1:26"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1"/>
        <v>Ver en Google Maps</v>
      </c>
      <c r="M677" s="15">
        <v>2</v>
      </c>
      <c r="O677" s="1">
        <f>DAY(Tabla1[[#This Row],[Fecha de rev]])</f>
        <v>0</v>
      </c>
      <c r="P677" s="1">
        <f>MONTH(Tabla1[[#This Row],[Fecha de rev]])</f>
        <v>1</v>
      </c>
      <c r="Q677" s="1">
        <f>YEAR(Tabla1[[#This Row],[Fecha de rev]])</f>
        <v>1900</v>
      </c>
      <c r="Z677" s="1" t="str">
        <f>IF(Tabla1[[#This Row],[Bajada]] &lt; 14, "no", "si")</f>
        <v>no</v>
      </c>
    </row>
    <row r="678" spans="1:26"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1"/>
        <v>Ver en Google Maps</v>
      </c>
      <c r="M678" s="15">
        <v>2</v>
      </c>
      <c r="O678" s="1">
        <f>DAY(Tabla1[[#This Row],[Fecha de rev]])</f>
        <v>0</v>
      </c>
      <c r="P678" s="1">
        <f>MONTH(Tabla1[[#This Row],[Fecha de rev]])</f>
        <v>1</v>
      </c>
      <c r="Q678" s="1">
        <f>YEAR(Tabla1[[#This Row],[Fecha de rev]])</f>
        <v>1900</v>
      </c>
      <c r="Z678" s="1" t="str">
        <f>IF(Tabla1[[#This Row],[Bajada]] &lt; 14, "no", "si")</f>
        <v>no</v>
      </c>
    </row>
    <row r="679" spans="1:26"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1"/>
        <v>Ver en Google Maps</v>
      </c>
      <c r="M679" s="15">
        <v>2</v>
      </c>
      <c r="O679" s="1">
        <f>DAY(Tabla1[[#This Row],[Fecha de rev]])</f>
        <v>0</v>
      </c>
      <c r="P679" s="1">
        <f>MONTH(Tabla1[[#This Row],[Fecha de rev]])</f>
        <v>1</v>
      </c>
      <c r="Q679" s="1">
        <f>YEAR(Tabla1[[#This Row],[Fecha de rev]])</f>
        <v>1900</v>
      </c>
      <c r="Z679" s="1" t="str">
        <f>IF(Tabla1[[#This Row],[Bajada]] &lt; 14, "no", "si")</f>
        <v>no</v>
      </c>
    </row>
    <row r="680" spans="1:26"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1"/>
        <v>Ver en Google Maps</v>
      </c>
      <c r="M680" s="15">
        <v>2</v>
      </c>
      <c r="O680" s="1">
        <f>DAY(Tabla1[[#This Row],[Fecha de rev]])</f>
        <v>0</v>
      </c>
      <c r="P680" s="1">
        <f>MONTH(Tabla1[[#This Row],[Fecha de rev]])</f>
        <v>1</v>
      </c>
      <c r="Q680" s="1">
        <f>YEAR(Tabla1[[#This Row],[Fecha de rev]])</f>
        <v>1900</v>
      </c>
      <c r="Z680" s="1" t="str">
        <f>IF(Tabla1[[#This Row],[Bajada]] &lt; 14, "no", "si")</f>
        <v>no</v>
      </c>
    </row>
    <row r="681" spans="1:26"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1"/>
        <v>Ver en Google Maps</v>
      </c>
      <c r="M681" s="15">
        <v>1</v>
      </c>
      <c r="O681" s="1">
        <f>DAY(Tabla1[[#This Row],[Fecha de rev]])</f>
        <v>0</v>
      </c>
      <c r="P681" s="1">
        <f>MONTH(Tabla1[[#This Row],[Fecha de rev]])</f>
        <v>1</v>
      </c>
      <c r="Q681" s="1">
        <f>YEAR(Tabla1[[#This Row],[Fecha de rev]])</f>
        <v>1900</v>
      </c>
      <c r="Z681" s="1" t="str">
        <f>IF(Tabla1[[#This Row],[Bajada]] &lt; 14, "no", "si")</f>
        <v>no</v>
      </c>
    </row>
    <row r="682" spans="1:26"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1"/>
        <v>Ver en Google Maps</v>
      </c>
      <c r="M682" s="15">
        <v>2</v>
      </c>
      <c r="O682" s="1">
        <f>DAY(Tabla1[[#This Row],[Fecha de rev]])</f>
        <v>0</v>
      </c>
      <c r="P682" s="1">
        <f>MONTH(Tabla1[[#This Row],[Fecha de rev]])</f>
        <v>1</v>
      </c>
      <c r="Q682" s="1">
        <f>YEAR(Tabla1[[#This Row],[Fecha de rev]])</f>
        <v>1900</v>
      </c>
      <c r="Z682" s="1" t="str">
        <f>IF(Tabla1[[#This Row],[Bajada]] &lt; 14, "no", "si")</f>
        <v>no</v>
      </c>
    </row>
    <row r="683" spans="1:26"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1"/>
        <v>Ver en Google Maps</v>
      </c>
      <c r="M683" s="15">
        <v>2</v>
      </c>
      <c r="O683" s="1">
        <f>DAY(Tabla1[[#This Row],[Fecha de rev]])</f>
        <v>0</v>
      </c>
      <c r="P683" s="1">
        <f>MONTH(Tabla1[[#This Row],[Fecha de rev]])</f>
        <v>1</v>
      </c>
      <c r="Q683" s="1">
        <f>YEAR(Tabla1[[#This Row],[Fecha de rev]])</f>
        <v>1900</v>
      </c>
      <c r="Z683" s="1" t="str">
        <f>IF(Tabla1[[#This Row],[Bajada]] &lt; 14, "no", "si")</f>
        <v>no</v>
      </c>
    </row>
    <row r="684" spans="1:26"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1"/>
        <v>Ver en Google Maps</v>
      </c>
      <c r="M684" s="15">
        <v>2</v>
      </c>
      <c r="O684" s="1">
        <f>DAY(Tabla1[[#This Row],[Fecha de rev]])</f>
        <v>0</v>
      </c>
      <c r="P684" s="1">
        <f>MONTH(Tabla1[[#This Row],[Fecha de rev]])</f>
        <v>1</v>
      </c>
      <c r="Q684" s="1">
        <f>YEAR(Tabla1[[#This Row],[Fecha de rev]])</f>
        <v>1900</v>
      </c>
      <c r="Z684" s="1" t="str">
        <f>IF(Tabla1[[#This Row],[Bajada]] &lt; 14, "no", "si")</f>
        <v>no</v>
      </c>
    </row>
    <row r="685" spans="1:26"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1"/>
        <v>Ver en Google Maps</v>
      </c>
      <c r="M685" s="15">
        <v>1</v>
      </c>
      <c r="O685" s="1">
        <f>DAY(Tabla1[[#This Row],[Fecha de rev]])</f>
        <v>0</v>
      </c>
      <c r="P685" s="1">
        <f>MONTH(Tabla1[[#This Row],[Fecha de rev]])</f>
        <v>1</v>
      </c>
      <c r="Q685" s="1">
        <f>YEAR(Tabla1[[#This Row],[Fecha de rev]])</f>
        <v>1900</v>
      </c>
      <c r="Z685" s="1" t="str">
        <f>IF(Tabla1[[#This Row],[Bajada]] &lt; 14, "no", "si")</f>
        <v>no</v>
      </c>
    </row>
    <row r="686" spans="1:26"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1"/>
        <v>Ver en Google Maps</v>
      </c>
      <c r="M686" s="15">
        <v>4</v>
      </c>
      <c r="O686" s="1">
        <f>DAY(Tabla1[[#This Row],[Fecha de rev]])</f>
        <v>0</v>
      </c>
      <c r="P686" s="1">
        <f>MONTH(Tabla1[[#This Row],[Fecha de rev]])</f>
        <v>1</v>
      </c>
      <c r="Q686" s="1">
        <f>YEAR(Tabla1[[#This Row],[Fecha de rev]])</f>
        <v>1900</v>
      </c>
      <c r="Z686" s="1" t="str">
        <f>IF(Tabla1[[#This Row],[Bajada]] &lt; 14, "no", "si")</f>
        <v>no</v>
      </c>
    </row>
    <row r="687" spans="1:26"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1"/>
        <v>Ver en Google Maps</v>
      </c>
      <c r="M687" s="15">
        <v>1</v>
      </c>
      <c r="O687" s="1">
        <f>DAY(Tabla1[[#This Row],[Fecha de rev]])</f>
        <v>0</v>
      </c>
      <c r="P687" s="1">
        <f>MONTH(Tabla1[[#This Row],[Fecha de rev]])</f>
        <v>1</v>
      </c>
      <c r="Q687" s="1">
        <f>YEAR(Tabla1[[#This Row],[Fecha de rev]])</f>
        <v>1900</v>
      </c>
      <c r="Z687" s="1" t="str">
        <f>IF(Tabla1[[#This Row],[Bajada]] &lt; 14, "no", "si")</f>
        <v>no</v>
      </c>
    </row>
    <row r="688" spans="1:26"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1"/>
        <v>Ver en Google Maps</v>
      </c>
      <c r="M688" s="15">
        <v>2</v>
      </c>
      <c r="O688" s="1">
        <f>DAY(Tabla1[[#This Row],[Fecha de rev]])</f>
        <v>0</v>
      </c>
      <c r="P688" s="1">
        <f>MONTH(Tabla1[[#This Row],[Fecha de rev]])</f>
        <v>1</v>
      </c>
      <c r="Q688" s="1">
        <f>YEAR(Tabla1[[#This Row],[Fecha de rev]])</f>
        <v>1900</v>
      </c>
      <c r="Z688" s="1" t="str">
        <f>IF(Tabla1[[#This Row],[Bajada]] &lt; 14, "no", "si")</f>
        <v>no</v>
      </c>
    </row>
    <row r="689" spans="1:31"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1"/>
        <v>Ver en Google Maps</v>
      </c>
      <c r="M689" s="15">
        <v>3</v>
      </c>
      <c r="O689" s="1">
        <f>DAY(Tabla1[[#This Row],[Fecha de rev]])</f>
        <v>0</v>
      </c>
      <c r="P689" s="1">
        <f>MONTH(Tabla1[[#This Row],[Fecha de rev]])</f>
        <v>1</v>
      </c>
      <c r="Q689" s="1">
        <f>YEAR(Tabla1[[#This Row],[Fecha de rev]])</f>
        <v>1900</v>
      </c>
      <c r="Z689" s="1" t="str">
        <f>IF(Tabla1[[#This Row],[Bajada]] &lt; 14, "no", "si")</f>
        <v>no</v>
      </c>
    </row>
    <row r="690" spans="1:31"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1"/>
        <v>Ver en Google Maps</v>
      </c>
      <c r="M690" s="15">
        <v>2</v>
      </c>
      <c r="O690" s="1">
        <f>DAY(Tabla1[[#This Row],[Fecha de rev]])</f>
        <v>0</v>
      </c>
      <c r="P690" s="1">
        <f>MONTH(Tabla1[[#This Row],[Fecha de rev]])</f>
        <v>1</v>
      </c>
      <c r="Q690" s="1">
        <f>YEAR(Tabla1[[#This Row],[Fecha de rev]])</f>
        <v>1900</v>
      </c>
      <c r="Z690" s="1" t="str">
        <f>IF(Tabla1[[#This Row],[Bajada]] &lt; 14, "no", "si")</f>
        <v>no</v>
      </c>
    </row>
    <row r="691" spans="1:31"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1"/>
        <v>Ver en Google Maps</v>
      </c>
      <c r="M691" s="15">
        <v>2</v>
      </c>
      <c r="O691" s="1">
        <f>DAY(Tabla1[[#This Row],[Fecha de rev]])</f>
        <v>0</v>
      </c>
      <c r="P691" s="1">
        <f>MONTH(Tabla1[[#This Row],[Fecha de rev]])</f>
        <v>1</v>
      </c>
      <c r="Q691" s="1">
        <f>YEAR(Tabla1[[#This Row],[Fecha de rev]])</f>
        <v>1900</v>
      </c>
      <c r="Z691" s="1" t="str">
        <f>IF(Tabla1[[#This Row],[Bajada]] &lt; 14, "no", "si")</f>
        <v>no</v>
      </c>
    </row>
    <row r="692" spans="1:31"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1"/>
        <v>Ver en Google Maps</v>
      </c>
      <c r="M692" s="15">
        <v>2</v>
      </c>
      <c r="O692" s="1">
        <f>DAY(Tabla1[[#This Row],[Fecha de rev]])</f>
        <v>0</v>
      </c>
      <c r="P692" s="1">
        <f>MONTH(Tabla1[[#This Row],[Fecha de rev]])</f>
        <v>1</v>
      </c>
      <c r="Q692" s="1">
        <f>YEAR(Tabla1[[#This Row],[Fecha de rev]])</f>
        <v>1900</v>
      </c>
      <c r="Z692" s="1" t="str">
        <f>IF(Tabla1[[#This Row],[Bajada]] &lt; 14, "no", "si")</f>
        <v>no</v>
      </c>
    </row>
    <row r="693" spans="1:31"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1"/>
        <v>Ver en Google Maps</v>
      </c>
      <c r="M693" s="15">
        <v>2</v>
      </c>
      <c r="O693" s="1">
        <f>DAY(Tabla1[[#This Row],[Fecha de rev]])</f>
        <v>0</v>
      </c>
      <c r="P693" s="1">
        <f>MONTH(Tabla1[[#This Row],[Fecha de rev]])</f>
        <v>1</v>
      </c>
      <c r="Q693" s="1">
        <f>YEAR(Tabla1[[#This Row],[Fecha de rev]])</f>
        <v>1900</v>
      </c>
      <c r="Z693" s="1" t="str">
        <f>IF(Tabla1[[#This Row],[Bajada]] &lt; 14, "no", "si")</f>
        <v>no</v>
      </c>
    </row>
    <row r="694" spans="1:31"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1"/>
        <v>Ver en Google Maps</v>
      </c>
      <c r="M694" s="15">
        <v>2</v>
      </c>
      <c r="O694" s="1">
        <f>DAY(Tabla1[[#This Row],[Fecha de rev]])</f>
        <v>0</v>
      </c>
      <c r="P694" s="1">
        <f>MONTH(Tabla1[[#This Row],[Fecha de rev]])</f>
        <v>1</v>
      </c>
      <c r="Q694" s="1">
        <f>YEAR(Tabla1[[#This Row],[Fecha de rev]])</f>
        <v>1900</v>
      </c>
      <c r="Z694" s="1" t="str">
        <f>IF(Tabla1[[#This Row],[Bajada]] &lt; 14, "no", "si")</f>
        <v>no</v>
      </c>
    </row>
    <row r="695" spans="1:31"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1"/>
        <v>Ver en Google Maps</v>
      </c>
      <c r="M695" s="15">
        <v>2</v>
      </c>
      <c r="O695" s="1">
        <f>DAY(Tabla1[[#This Row],[Fecha de rev]])</f>
        <v>0</v>
      </c>
      <c r="P695" s="1">
        <f>MONTH(Tabla1[[#This Row],[Fecha de rev]])</f>
        <v>1</v>
      </c>
      <c r="Q695" s="1">
        <f>YEAR(Tabla1[[#This Row],[Fecha de rev]])</f>
        <v>1900</v>
      </c>
      <c r="Z695" s="1" t="str">
        <f>IF(Tabla1[[#This Row],[Bajada]] &lt; 14, "no", "si")</f>
        <v>no</v>
      </c>
    </row>
    <row r="696" spans="1:31"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1"/>
        <v>Ver en Google Maps</v>
      </c>
      <c r="M696" s="15">
        <v>2</v>
      </c>
      <c r="O696" s="1">
        <f>DAY(Tabla1[[#This Row],[Fecha de rev]])</f>
        <v>0</v>
      </c>
      <c r="P696" s="1">
        <f>MONTH(Tabla1[[#This Row],[Fecha de rev]])</f>
        <v>1</v>
      </c>
      <c r="Q696" s="1">
        <f>YEAR(Tabla1[[#This Row],[Fecha de rev]])</f>
        <v>1900</v>
      </c>
      <c r="Z696" s="1" t="str">
        <f>IF(Tabla1[[#This Row],[Bajada]] &lt; 14, "no", "si")</f>
        <v>no</v>
      </c>
    </row>
    <row r="697" spans="1:31"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1"/>
        <v>Ver en Google Maps</v>
      </c>
      <c r="M697" s="15">
        <v>2</v>
      </c>
      <c r="O697" s="1">
        <f>DAY(Tabla1[[#This Row],[Fecha de rev]])</f>
        <v>0</v>
      </c>
      <c r="P697" s="1">
        <f>MONTH(Tabla1[[#This Row],[Fecha de rev]])</f>
        <v>1</v>
      </c>
      <c r="Q697" s="1">
        <f>YEAR(Tabla1[[#This Row],[Fecha de rev]])</f>
        <v>1900</v>
      </c>
      <c r="Z697" s="1" t="str">
        <f>IF(Tabla1[[#This Row],[Bajada]] &lt; 14, "no", "si")</f>
        <v>no</v>
      </c>
    </row>
    <row r="698" spans="1:31"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1"/>
        <v>Ver en Google Maps</v>
      </c>
      <c r="M698" s="15">
        <v>2</v>
      </c>
      <c r="N698" s="7"/>
      <c r="O698" s="1">
        <f>DAY(Tabla1[[#This Row],[Fecha de rev]])</f>
        <v>0</v>
      </c>
      <c r="P698" s="1">
        <f>MONTH(Tabla1[[#This Row],[Fecha de rev]])</f>
        <v>1</v>
      </c>
      <c r="Q698" s="1">
        <f>YEAR(Tabla1[[#This Row],[Fecha de rev]])</f>
        <v>1900</v>
      </c>
      <c r="R698" s="1">
        <v>2</v>
      </c>
      <c r="S698" s="1" t="s">
        <v>138</v>
      </c>
      <c r="T698" s="1" t="s">
        <v>138</v>
      </c>
      <c r="U698" s="1" t="s">
        <v>138</v>
      </c>
      <c r="V698" s="1" t="s">
        <v>138</v>
      </c>
      <c r="W698" s="1" t="s">
        <v>138</v>
      </c>
      <c r="X698" s="1" t="s">
        <v>138</v>
      </c>
      <c r="Y698" s="1" t="s">
        <v>138</v>
      </c>
      <c r="Z698" s="1" t="str">
        <f>IF(Tabla1[[#This Row],[Bajada]] &lt; 14, "no", "si")</f>
        <v>no</v>
      </c>
      <c r="AC698" s="2" t="s">
        <v>968</v>
      </c>
      <c r="AD698" s="2" t="s">
        <v>1404</v>
      </c>
      <c r="AE698" s="1">
        <f t="shared" si="22"/>
        <v>7</v>
      </c>
    </row>
    <row r="699" spans="1:31"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1"/>
        <v>Ver en Google Maps</v>
      </c>
      <c r="M699" s="15">
        <v>1</v>
      </c>
      <c r="O699" s="1">
        <f>DAY(Tabla1[[#This Row],[Fecha de rev]])</f>
        <v>0</v>
      </c>
      <c r="P699" s="1">
        <f>MONTH(Tabla1[[#This Row],[Fecha de rev]])</f>
        <v>1</v>
      </c>
      <c r="Q699" s="1">
        <f>YEAR(Tabla1[[#This Row],[Fecha de rev]])</f>
        <v>1900</v>
      </c>
      <c r="Z699" s="1" t="str">
        <f>IF(Tabla1[[#This Row],[Bajada]] &lt; 14, "no", "si")</f>
        <v>no</v>
      </c>
    </row>
    <row r="700" spans="1:31"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1"/>
        <v>Ver en Google Maps</v>
      </c>
      <c r="M700" s="15">
        <v>1</v>
      </c>
      <c r="O700" s="1">
        <f>DAY(Tabla1[[#This Row],[Fecha de rev]])</f>
        <v>0</v>
      </c>
      <c r="P700" s="1">
        <f>MONTH(Tabla1[[#This Row],[Fecha de rev]])</f>
        <v>1</v>
      </c>
      <c r="Q700" s="1">
        <f>YEAR(Tabla1[[#This Row],[Fecha de rev]])</f>
        <v>1900</v>
      </c>
      <c r="Z700" s="1" t="str">
        <f>IF(Tabla1[[#This Row],[Bajada]] &lt; 14, "no", "si")</f>
        <v>no</v>
      </c>
    </row>
    <row r="701" spans="1:31"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1"/>
        <v>Ver en Google Maps</v>
      </c>
      <c r="M701" s="15">
        <v>1</v>
      </c>
      <c r="N701" s="7"/>
      <c r="O701" s="1">
        <f>DAY(Tabla1[[#This Row],[Fecha de rev]])</f>
        <v>0</v>
      </c>
      <c r="P701" s="1">
        <f>MONTH(Tabla1[[#This Row],[Fecha de rev]])</f>
        <v>1</v>
      </c>
      <c r="Q701" s="1">
        <f>YEAR(Tabla1[[#This Row],[Fecha de rev]])</f>
        <v>1900</v>
      </c>
      <c r="R701" s="1">
        <v>2</v>
      </c>
      <c r="S701" s="1" t="s">
        <v>138</v>
      </c>
      <c r="T701" s="1" t="s">
        <v>138</v>
      </c>
      <c r="U701" s="1" t="s">
        <v>138</v>
      </c>
      <c r="V701" s="1" t="s">
        <v>138</v>
      </c>
      <c r="W701" s="1" t="s">
        <v>138</v>
      </c>
      <c r="X701" s="1" t="s">
        <v>138</v>
      </c>
      <c r="Y701" s="1" t="s">
        <v>138</v>
      </c>
      <c r="Z701" s="1" t="str">
        <f>IF(Tabla1[[#This Row],[Bajada]] &lt; 14, "no", "si")</f>
        <v>no</v>
      </c>
      <c r="AC701" s="2" t="s">
        <v>968</v>
      </c>
      <c r="AD701" s="2" t="s">
        <v>1404</v>
      </c>
      <c r="AE701" s="1">
        <f t="shared" si="22"/>
        <v>7</v>
      </c>
    </row>
    <row r="702" spans="1:31"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1"/>
        <v>Ver en Google Maps</v>
      </c>
      <c r="M702" s="15">
        <v>2</v>
      </c>
      <c r="O702" s="1">
        <f>DAY(Tabla1[[#This Row],[Fecha de rev]])</f>
        <v>0</v>
      </c>
      <c r="P702" s="1">
        <f>MONTH(Tabla1[[#This Row],[Fecha de rev]])</f>
        <v>1</v>
      </c>
      <c r="Q702" s="1">
        <f>YEAR(Tabla1[[#This Row],[Fecha de rev]])</f>
        <v>1900</v>
      </c>
      <c r="Z702" s="1" t="str">
        <f>IF(Tabla1[[#This Row],[Bajada]] &lt; 14, "no", "si")</f>
        <v>no</v>
      </c>
    </row>
    <row r="703" spans="1:31"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1"/>
        <v>Ver en Google Maps</v>
      </c>
      <c r="M703" s="20">
        <v>1</v>
      </c>
      <c r="O703" s="1">
        <f>DAY(Tabla1[[#This Row],[Fecha de rev]])</f>
        <v>0</v>
      </c>
      <c r="P703" s="1">
        <f>MONTH(Tabla1[[#This Row],[Fecha de rev]])</f>
        <v>1</v>
      </c>
      <c r="Q703" s="1">
        <f>YEAR(Tabla1[[#This Row],[Fecha de rev]])</f>
        <v>1900</v>
      </c>
      <c r="Z703" s="1" t="str">
        <f>IF(Tabla1[[#This Row],[Bajada]] &lt; 14, "no", "si")</f>
        <v>no</v>
      </c>
    </row>
    <row r="704" spans="1:31"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1"/>
        <v>Ver en Google Maps</v>
      </c>
      <c r="M704" s="13">
        <v>2</v>
      </c>
      <c r="N704" s="7"/>
      <c r="O704" s="1">
        <f>DAY(Tabla1[[#This Row],[Fecha de rev]])</f>
        <v>0</v>
      </c>
      <c r="P704" s="1">
        <f>MONTH(Tabla1[[#This Row],[Fecha de rev]])</f>
        <v>1</v>
      </c>
      <c r="Q704" s="1">
        <f>YEAR(Tabla1[[#This Row],[Fecha de rev]])</f>
        <v>1900</v>
      </c>
      <c r="R704" s="1">
        <v>2</v>
      </c>
      <c r="S704" s="1" t="s">
        <v>138</v>
      </c>
      <c r="T704" s="1" t="s">
        <v>138</v>
      </c>
      <c r="U704" s="1" t="s">
        <v>138</v>
      </c>
      <c r="V704" s="1" t="s">
        <v>138</v>
      </c>
      <c r="W704" s="1" t="s">
        <v>138</v>
      </c>
      <c r="X704" s="1" t="s">
        <v>138</v>
      </c>
      <c r="Y704" s="1" t="s">
        <v>138</v>
      </c>
      <c r="Z704" s="1" t="str">
        <f>IF(Tabla1[[#This Row],[Bajada]] &lt; 14, "no", "si")</f>
        <v>no</v>
      </c>
      <c r="AC704" s="2" t="s">
        <v>968</v>
      </c>
      <c r="AD704" s="2" t="s">
        <v>2437</v>
      </c>
      <c r="AE704" s="1">
        <f t="shared" si="22"/>
        <v>7</v>
      </c>
    </row>
    <row r="705" spans="1:31"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1"/>
        <v>Ver en Google Maps</v>
      </c>
      <c r="M705" s="15">
        <v>1</v>
      </c>
      <c r="N705" s="7"/>
      <c r="O705" s="1">
        <f>DAY(Tabla1[[#This Row],[Fecha de rev]])</f>
        <v>0</v>
      </c>
      <c r="P705" s="1">
        <f>MONTH(Tabla1[[#This Row],[Fecha de rev]])</f>
        <v>1</v>
      </c>
      <c r="Q705" s="1">
        <f>YEAR(Tabla1[[#This Row],[Fecha de rev]])</f>
        <v>1900</v>
      </c>
      <c r="R705" s="1">
        <v>2</v>
      </c>
      <c r="S705" s="1" t="s">
        <v>138</v>
      </c>
      <c r="T705" s="1" t="s">
        <v>138</v>
      </c>
      <c r="U705" s="1" t="s">
        <v>138</v>
      </c>
      <c r="V705" s="1" t="s">
        <v>138</v>
      </c>
      <c r="W705" s="1" t="s">
        <v>138</v>
      </c>
      <c r="X705" s="1" t="s">
        <v>138</v>
      </c>
      <c r="Y705" s="1" t="s">
        <v>138</v>
      </c>
      <c r="Z705" s="1" t="str">
        <f>IF(Tabla1[[#This Row],[Bajada]] &lt; 14, "no", "si")</f>
        <v>no</v>
      </c>
      <c r="AC705" s="2" t="s">
        <v>2440</v>
      </c>
      <c r="AD705" s="2" t="s">
        <v>2437</v>
      </c>
      <c r="AE705" s="1">
        <f t="shared" si="22"/>
        <v>7</v>
      </c>
    </row>
    <row r="706" spans="1:31"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1"/>
        <v>Ver en Google Maps</v>
      </c>
      <c r="M706" s="15">
        <v>1</v>
      </c>
      <c r="N706" s="7"/>
      <c r="O706" s="1">
        <f>DAY(Tabla1[[#This Row],[Fecha de rev]])</f>
        <v>0</v>
      </c>
      <c r="P706" s="1">
        <f>MONTH(Tabla1[[#This Row],[Fecha de rev]])</f>
        <v>1</v>
      </c>
      <c r="Q706" s="1">
        <f>YEAR(Tabla1[[#This Row],[Fecha de rev]])</f>
        <v>1900</v>
      </c>
      <c r="R706" s="1">
        <v>2</v>
      </c>
      <c r="S706" s="1" t="s">
        <v>138</v>
      </c>
      <c r="T706" s="1" t="s">
        <v>138</v>
      </c>
      <c r="U706" s="1" t="s">
        <v>138</v>
      </c>
      <c r="V706" s="1" t="s">
        <v>138</v>
      </c>
      <c r="W706" s="1" t="s">
        <v>138</v>
      </c>
      <c r="X706" s="1" t="s">
        <v>138</v>
      </c>
      <c r="Y706" s="1" t="s">
        <v>138</v>
      </c>
      <c r="Z706" s="1" t="str">
        <f>IF(Tabla1[[#This Row],[Bajada]] &lt; 14, "no", "si")</f>
        <v>no</v>
      </c>
      <c r="AC706" s="2" t="s">
        <v>968</v>
      </c>
      <c r="AD706" s="2" t="s">
        <v>2437</v>
      </c>
      <c r="AE706" s="1">
        <f t="shared" si="22"/>
        <v>7</v>
      </c>
    </row>
    <row r="707" spans="1:31"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1"/>
        <v>Ver en Google Maps</v>
      </c>
      <c r="M707" s="15">
        <v>1</v>
      </c>
      <c r="N707" s="7"/>
      <c r="O707" s="1">
        <f>DAY(Tabla1[[#This Row],[Fecha de rev]])</f>
        <v>0</v>
      </c>
      <c r="P707" s="1">
        <f>MONTH(Tabla1[[#This Row],[Fecha de rev]])</f>
        <v>1</v>
      </c>
      <c r="Q707" s="1">
        <f>YEAR(Tabla1[[#This Row],[Fecha de rev]])</f>
        <v>1900</v>
      </c>
      <c r="R707" s="1">
        <v>2</v>
      </c>
      <c r="S707" s="1" t="s">
        <v>138</v>
      </c>
      <c r="T707" s="1" t="s">
        <v>138</v>
      </c>
      <c r="U707" s="1" t="s">
        <v>138</v>
      </c>
      <c r="V707" s="1" t="s">
        <v>138</v>
      </c>
      <c r="W707" s="1" t="s">
        <v>138</v>
      </c>
      <c r="X707" s="1" t="s">
        <v>138</v>
      </c>
      <c r="Y707" s="1" t="s">
        <v>138</v>
      </c>
      <c r="Z707" s="1" t="str">
        <f>IF(Tabla1[[#This Row],[Bajada]] &lt; 14, "no", "si")</f>
        <v>no</v>
      </c>
      <c r="AC707" s="2" t="s">
        <v>968</v>
      </c>
      <c r="AD707" s="2" t="s">
        <v>2437</v>
      </c>
      <c r="AE707" s="1">
        <f t="shared" si="22"/>
        <v>7</v>
      </c>
    </row>
    <row r="708" spans="1:31"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1"/>
        <v>Ver en Google Maps</v>
      </c>
      <c r="M708" s="15">
        <v>1</v>
      </c>
      <c r="N708" s="7"/>
      <c r="O708" s="1">
        <f>DAY(Tabla1[[#This Row],[Fecha de rev]])</f>
        <v>0</v>
      </c>
      <c r="P708" s="1">
        <f>MONTH(Tabla1[[#This Row],[Fecha de rev]])</f>
        <v>1</v>
      </c>
      <c r="Q708" s="1">
        <f>YEAR(Tabla1[[#This Row],[Fecha de rev]])</f>
        <v>1900</v>
      </c>
      <c r="R708" s="1">
        <v>2</v>
      </c>
      <c r="S708" s="1" t="s">
        <v>138</v>
      </c>
      <c r="T708" s="1" t="s">
        <v>138</v>
      </c>
      <c r="U708" s="1" t="s">
        <v>138</v>
      </c>
      <c r="V708" s="1" t="s">
        <v>138</v>
      </c>
      <c r="W708" s="1" t="s">
        <v>138</v>
      </c>
      <c r="X708" s="1" t="s">
        <v>138</v>
      </c>
      <c r="Y708" s="1" t="s">
        <v>138</v>
      </c>
      <c r="Z708" s="1" t="str">
        <f>IF(Tabla1[[#This Row],[Bajada]] &lt; 14, "no", "si")</f>
        <v>no</v>
      </c>
      <c r="AC708" s="2" t="s">
        <v>3027</v>
      </c>
      <c r="AD708" s="2" t="s">
        <v>2437</v>
      </c>
      <c r="AE708" s="1">
        <f t="shared" si="22"/>
        <v>7</v>
      </c>
    </row>
    <row r="709" spans="1:31"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1"/>
        <v>Ver en Google Maps</v>
      </c>
      <c r="M709" s="15">
        <v>1</v>
      </c>
      <c r="N709" s="7"/>
      <c r="O709" s="1">
        <f>DAY(Tabla1[[#This Row],[Fecha de rev]])</f>
        <v>0</v>
      </c>
      <c r="P709" s="1">
        <f>MONTH(Tabla1[[#This Row],[Fecha de rev]])</f>
        <v>1</v>
      </c>
      <c r="Q709" s="1">
        <f>YEAR(Tabla1[[#This Row],[Fecha de rev]])</f>
        <v>1900</v>
      </c>
      <c r="R709" s="1">
        <v>2</v>
      </c>
      <c r="S709" s="1" t="s">
        <v>138</v>
      </c>
      <c r="T709" s="1" t="s">
        <v>138</v>
      </c>
      <c r="U709" s="1" t="s">
        <v>138</v>
      </c>
      <c r="V709" s="1" t="s">
        <v>138</v>
      </c>
      <c r="W709" s="1" t="s">
        <v>138</v>
      </c>
      <c r="X709" s="1" t="s">
        <v>138</v>
      </c>
      <c r="Y709" s="1" t="s">
        <v>138</v>
      </c>
      <c r="Z709" s="1" t="str">
        <f>IF(Tabla1[[#This Row],[Bajada]] &lt; 14, "no", "si")</f>
        <v>no</v>
      </c>
      <c r="AC709" s="2" t="s">
        <v>2439</v>
      </c>
      <c r="AD709" s="2" t="s">
        <v>2437</v>
      </c>
      <c r="AE709" s="1">
        <f t="shared" ref="AE709:AE766" si="23">COUNTIF(S709:Z709, "si")</f>
        <v>7</v>
      </c>
    </row>
    <row r="710" spans="1:31"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1"/>
        <v>Ver en Google Maps</v>
      </c>
      <c r="M710" s="15">
        <v>1</v>
      </c>
      <c r="N710" s="7"/>
      <c r="O710" s="1">
        <f>DAY(Tabla1[[#This Row],[Fecha de rev]])</f>
        <v>0</v>
      </c>
      <c r="P710" s="1">
        <f>MONTH(Tabla1[[#This Row],[Fecha de rev]])</f>
        <v>1</v>
      </c>
      <c r="Q710" s="1">
        <f>YEAR(Tabla1[[#This Row],[Fecha de rev]])</f>
        <v>1900</v>
      </c>
      <c r="R710" s="1">
        <v>2</v>
      </c>
      <c r="S710" s="1" t="s">
        <v>138</v>
      </c>
      <c r="T710" s="1" t="s">
        <v>138</v>
      </c>
      <c r="U710" s="1" t="s">
        <v>138</v>
      </c>
      <c r="V710" s="1" t="s">
        <v>138</v>
      </c>
      <c r="W710" s="1" t="s">
        <v>138</v>
      </c>
      <c r="X710" s="1" t="s">
        <v>138</v>
      </c>
      <c r="Y710" s="1" t="s">
        <v>138</v>
      </c>
      <c r="Z710" s="1" t="str">
        <f>IF(Tabla1[[#This Row],[Bajada]] &lt; 14, "no", "si")</f>
        <v>no</v>
      </c>
      <c r="AC710" s="2" t="s">
        <v>968</v>
      </c>
      <c r="AD710" s="2" t="s">
        <v>2437</v>
      </c>
      <c r="AE710" s="1">
        <f t="shared" si="23"/>
        <v>7</v>
      </c>
    </row>
    <row r="711" spans="1:31"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1"/>
        <v>Ver en Google Maps</v>
      </c>
      <c r="M711" s="15">
        <v>1</v>
      </c>
      <c r="N711" s="7"/>
      <c r="O711" s="1">
        <f>DAY(Tabla1[[#This Row],[Fecha de rev]])</f>
        <v>0</v>
      </c>
      <c r="P711" s="1">
        <f>MONTH(Tabla1[[#This Row],[Fecha de rev]])</f>
        <v>1</v>
      </c>
      <c r="Q711" s="1">
        <f>YEAR(Tabla1[[#This Row],[Fecha de rev]])</f>
        <v>1900</v>
      </c>
      <c r="R711" s="1">
        <v>2</v>
      </c>
      <c r="S711" s="1" t="s">
        <v>138</v>
      </c>
      <c r="T711" s="1" t="s">
        <v>138</v>
      </c>
      <c r="U711" s="1" t="s">
        <v>138</v>
      </c>
      <c r="V711" s="1" t="s">
        <v>138</v>
      </c>
      <c r="W711" s="1" t="s">
        <v>138</v>
      </c>
      <c r="X711" s="1" t="s">
        <v>138</v>
      </c>
      <c r="Y711" s="1" t="s">
        <v>138</v>
      </c>
      <c r="Z711" s="1" t="str">
        <f>IF(Tabla1[[#This Row],[Bajada]] &lt; 14, "no", "si")</f>
        <v>no</v>
      </c>
      <c r="AC711" s="2" t="s">
        <v>2441</v>
      </c>
      <c r="AD711" s="2" t="s">
        <v>2437</v>
      </c>
      <c r="AE711" s="1">
        <f t="shared" si="23"/>
        <v>7</v>
      </c>
    </row>
    <row r="712" spans="1:31"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1"/>
        <v>Ver en Google Maps</v>
      </c>
      <c r="M712" s="15">
        <v>1</v>
      </c>
      <c r="N712" s="7"/>
      <c r="O712" s="1">
        <f>DAY(Tabla1[[#This Row],[Fecha de rev]])</f>
        <v>0</v>
      </c>
      <c r="P712" s="1">
        <f>MONTH(Tabla1[[#This Row],[Fecha de rev]])</f>
        <v>1</v>
      </c>
      <c r="Q712" s="1">
        <f>YEAR(Tabla1[[#This Row],[Fecha de rev]])</f>
        <v>1900</v>
      </c>
      <c r="R712" s="1">
        <v>2</v>
      </c>
      <c r="S712" s="1" t="s">
        <v>138</v>
      </c>
      <c r="T712" s="1" t="s">
        <v>138</v>
      </c>
      <c r="U712" s="1" t="s">
        <v>138</v>
      </c>
      <c r="V712" s="1" t="s">
        <v>138</v>
      </c>
      <c r="W712" s="1" t="s">
        <v>138</v>
      </c>
      <c r="X712" s="1" t="s">
        <v>138</v>
      </c>
      <c r="Y712" s="1" t="s">
        <v>138</v>
      </c>
      <c r="Z712" s="1" t="str">
        <f>IF(Tabla1[[#This Row],[Bajada]] &lt; 14, "no", "si")</f>
        <v>no</v>
      </c>
      <c r="AC712" s="2" t="s">
        <v>968</v>
      </c>
      <c r="AD712" s="2" t="s">
        <v>2437</v>
      </c>
      <c r="AE712" s="1">
        <f t="shared" si="23"/>
        <v>7</v>
      </c>
    </row>
    <row r="713" spans="1:31"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4">HYPERLINK("https://www.google.com/maps?q=" &amp; I713 &amp; "," &amp; J713, "Ver en Google Maps")</f>
        <v>Ver en Google Maps</v>
      </c>
      <c r="M713" s="15">
        <v>2</v>
      </c>
      <c r="N713" s="7"/>
      <c r="O713" s="1">
        <f>DAY(Tabla1[[#This Row],[Fecha de rev]])</f>
        <v>0</v>
      </c>
      <c r="P713" s="1">
        <f>MONTH(Tabla1[[#This Row],[Fecha de rev]])</f>
        <v>1</v>
      </c>
      <c r="Q713" s="1">
        <f>YEAR(Tabla1[[#This Row],[Fecha de rev]])</f>
        <v>1900</v>
      </c>
      <c r="R713" s="1">
        <v>2</v>
      </c>
      <c r="S713" s="1" t="s">
        <v>138</v>
      </c>
      <c r="T713" s="1" t="s">
        <v>138</v>
      </c>
      <c r="U713" s="1" t="s">
        <v>138</v>
      </c>
      <c r="V713" s="1" t="s">
        <v>138</v>
      </c>
      <c r="W713" s="1" t="s">
        <v>138</v>
      </c>
      <c r="X713" s="1" t="s">
        <v>138</v>
      </c>
      <c r="Y713" s="1" t="s">
        <v>138</v>
      </c>
      <c r="Z713" s="1" t="str">
        <f>IF(Tabla1[[#This Row],[Bajada]] &lt; 14, "no", "si")</f>
        <v>no</v>
      </c>
      <c r="AC713" s="2" t="s">
        <v>968</v>
      </c>
      <c r="AD713" s="2" t="s">
        <v>2437</v>
      </c>
      <c r="AE713" s="1">
        <f t="shared" si="23"/>
        <v>7</v>
      </c>
    </row>
    <row r="714" spans="1:31"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4"/>
        <v>Ver en Google Maps</v>
      </c>
      <c r="M714" s="15">
        <v>2</v>
      </c>
      <c r="N714" s="7"/>
      <c r="O714" s="1">
        <f>DAY(Tabla1[[#This Row],[Fecha de rev]])</f>
        <v>0</v>
      </c>
      <c r="P714" s="1">
        <f>MONTH(Tabla1[[#This Row],[Fecha de rev]])</f>
        <v>1</v>
      </c>
      <c r="Q714" s="1">
        <f>YEAR(Tabla1[[#This Row],[Fecha de rev]])</f>
        <v>1900</v>
      </c>
      <c r="R714" s="1">
        <v>2</v>
      </c>
      <c r="S714" s="1" t="s">
        <v>138</v>
      </c>
      <c r="T714" s="1" t="s">
        <v>138</v>
      </c>
      <c r="U714" s="1" t="s">
        <v>138</v>
      </c>
      <c r="V714" s="1" t="s">
        <v>138</v>
      </c>
      <c r="W714" s="1" t="s">
        <v>138</v>
      </c>
      <c r="X714" s="1" t="s">
        <v>138</v>
      </c>
      <c r="Y714" s="1" t="s">
        <v>138</v>
      </c>
      <c r="Z714" s="1" t="str">
        <f>IF(Tabla1[[#This Row],[Bajada]] &lt; 14, "no", "si")</f>
        <v>no</v>
      </c>
      <c r="AC714" s="2" t="s">
        <v>968</v>
      </c>
      <c r="AD714" s="2" t="s">
        <v>2437</v>
      </c>
      <c r="AE714" s="1">
        <f t="shared" si="23"/>
        <v>7</v>
      </c>
    </row>
    <row r="715" spans="1:31"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4"/>
        <v>Ver en Google Maps</v>
      </c>
      <c r="M715" s="15">
        <v>1</v>
      </c>
      <c r="N715" s="7"/>
      <c r="O715" s="1">
        <f>DAY(Tabla1[[#This Row],[Fecha de rev]])</f>
        <v>0</v>
      </c>
      <c r="P715" s="1">
        <f>MONTH(Tabla1[[#This Row],[Fecha de rev]])</f>
        <v>1</v>
      </c>
      <c r="Q715" s="1">
        <f>YEAR(Tabla1[[#This Row],[Fecha de rev]])</f>
        <v>1900</v>
      </c>
      <c r="R715" s="1">
        <v>2</v>
      </c>
      <c r="S715" s="1" t="s">
        <v>138</v>
      </c>
      <c r="T715" s="1" t="s">
        <v>138</v>
      </c>
      <c r="U715" s="1" t="s">
        <v>138</v>
      </c>
      <c r="V715" s="1" t="s">
        <v>138</v>
      </c>
      <c r="W715" s="1" t="s">
        <v>138</v>
      </c>
      <c r="X715" s="1" t="s">
        <v>138</v>
      </c>
      <c r="Y715" s="1" t="s">
        <v>138</v>
      </c>
      <c r="Z715" s="1" t="str">
        <f>IF(Tabla1[[#This Row],[Bajada]] &lt; 14, "no", "si")</f>
        <v>no</v>
      </c>
      <c r="AC715" s="2" t="s">
        <v>968</v>
      </c>
      <c r="AD715" s="2" t="s">
        <v>2437</v>
      </c>
      <c r="AE715" s="1">
        <f t="shared" si="23"/>
        <v>7</v>
      </c>
    </row>
    <row r="716" spans="1:31"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4"/>
        <v>Ver en Google Maps</v>
      </c>
      <c r="M716" s="15">
        <v>1</v>
      </c>
      <c r="N716" s="7"/>
      <c r="O716" s="1">
        <f>DAY(Tabla1[[#This Row],[Fecha de rev]])</f>
        <v>0</v>
      </c>
      <c r="P716" s="1">
        <f>MONTH(Tabla1[[#This Row],[Fecha de rev]])</f>
        <v>1</v>
      </c>
      <c r="Q716" s="1">
        <f>YEAR(Tabla1[[#This Row],[Fecha de rev]])</f>
        <v>1900</v>
      </c>
      <c r="R716" s="1">
        <v>2</v>
      </c>
      <c r="S716" s="1" t="s">
        <v>138</v>
      </c>
      <c r="T716" s="1" t="s">
        <v>138</v>
      </c>
      <c r="U716" s="1" t="s">
        <v>138</v>
      </c>
      <c r="V716" s="1" t="s">
        <v>138</v>
      </c>
      <c r="W716" s="1" t="s">
        <v>138</v>
      </c>
      <c r="X716" s="1" t="s">
        <v>138</v>
      </c>
      <c r="Y716" s="1" t="s">
        <v>138</v>
      </c>
      <c r="Z716" s="1" t="str">
        <f>IF(Tabla1[[#This Row],[Bajada]] &lt; 14, "no", "si")</f>
        <v>no</v>
      </c>
      <c r="AC716" s="2" t="s">
        <v>968</v>
      </c>
      <c r="AD716" s="2" t="s">
        <v>2437</v>
      </c>
      <c r="AE716" s="1">
        <f t="shared" si="23"/>
        <v>7</v>
      </c>
    </row>
    <row r="717" spans="1:31"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4"/>
        <v>Ver en Google Maps</v>
      </c>
      <c r="M717" s="15">
        <v>1</v>
      </c>
      <c r="N717" s="7"/>
      <c r="O717" s="1">
        <f>DAY(Tabla1[[#This Row],[Fecha de rev]])</f>
        <v>0</v>
      </c>
      <c r="P717" s="1">
        <f>MONTH(Tabla1[[#This Row],[Fecha de rev]])</f>
        <v>1</v>
      </c>
      <c r="Q717" s="1">
        <f>YEAR(Tabla1[[#This Row],[Fecha de rev]])</f>
        <v>1900</v>
      </c>
      <c r="R717" s="1">
        <v>2</v>
      </c>
      <c r="S717" s="1" t="s">
        <v>138</v>
      </c>
      <c r="T717" s="1" t="s">
        <v>138</v>
      </c>
      <c r="U717" s="1" t="s">
        <v>138</v>
      </c>
      <c r="V717" s="1" t="s">
        <v>138</v>
      </c>
      <c r="W717" s="1" t="s">
        <v>138</v>
      </c>
      <c r="X717" s="1" t="s">
        <v>138</v>
      </c>
      <c r="Y717" s="1" t="s">
        <v>138</v>
      </c>
      <c r="Z717" s="1" t="str">
        <f>IF(Tabla1[[#This Row],[Bajada]] &lt; 14, "no", "si")</f>
        <v>no</v>
      </c>
      <c r="AC717" s="2" t="s">
        <v>968</v>
      </c>
      <c r="AD717" s="2" t="s">
        <v>2437</v>
      </c>
      <c r="AE717" s="1">
        <f t="shared" si="23"/>
        <v>7</v>
      </c>
    </row>
    <row r="718" spans="1:31"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4"/>
        <v>Ver en Google Maps</v>
      </c>
      <c r="M718" s="15">
        <v>1</v>
      </c>
      <c r="N718" s="7"/>
      <c r="O718" s="1">
        <f>DAY(Tabla1[[#This Row],[Fecha de rev]])</f>
        <v>0</v>
      </c>
      <c r="P718" s="1">
        <f>MONTH(Tabla1[[#This Row],[Fecha de rev]])</f>
        <v>1</v>
      </c>
      <c r="Q718" s="1">
        <f>YEAR(Tabla1[[#This Row],[Fecha de rev]])</f>
        <v>1900</v>
      </c>
      <c r="R718" s="1">
        <v>2</v>
      </c>
      <c r="S718" s="1" t="s">
        <v>138</v>
      </c>
      <c r="T718" s="1" t="s">
        <v>138</v>
      </c>
      <c r="U718" s="1" t="s">
        <v>138</v>
      </c>
      <c r="V718" s="1" t="s">
        <v>138</v>
      </c>
      <c r="W718" s="1" t="s">
        <v>138</v>
      </c>
      <c r="X718" s="1" t="s">
        <v>138</v>
      </c>
      <c r="Y718" s="1" t="s">
        <v>138</v>
      </c>
      <c r="Z718" s="1" t="str">
        <f>IF(Tabla1[[#This Row],[Bajada]] &lt; 14, "no", "si")</f>
        <v>no</v>
      </c>
      <c r="AC718" s="2" t="s">
        <v>968</v>
      </c>
      <c r="AD718" s="2" t="s">
        <v>2437</v>
      </c>
      <c r="AE718" s="1">
        <f t="shared" si="23"/>
        <v>7</v>
      </c>
    </row>
    <row r="719" spans="1:31"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4"/>
        <v>Ver en Google Maps</v>
      </c>
      <c r="M719" s="15">
        <v>1</v>
      </c>
      <c r="N719" s="7"/>
      <c r="O719" s="1">
        <f>DAY(Tabla1[[#This Row],[Fecha de rev]])</f>
        <v>0</v>
      </c>
      <c r="P719" s="1">
        <f>MONTH(Tabla1[[#This Row],[Fecha de rev]])</f>
        <v>1</v>
      </c>
      <c r="Q719" s="1">
        <f>YEAR(Tabla1[[#This Row],[Fecha de rev]])</f>
        <v>1900</v>
      </c>
      <c r="R719" s="1">
        <v>2</v>
      </c>
      <c r="S719" s="1" t="s">
        <v>138</v>
      </c>
      <c r="T719" s="1" t="s">
        <v>138</v>
      </c>
      <c r="U719" s="1" t="s">
        <v>138</v>
      </c>
      <c r="V719" s="1" t="s">
        <v>138</v>
      </c>
      <c r="W719" s="1" t="s">
        <v>138</v>
      </c>
      <c r="X719" s="1" t="s">
        <v>138</v>
      </c>
      <c r="Y719" s="1" t="s">
        <v>138</v>
      </c>
      <c r="Z719" s="1" t="str">
        <f>IF(Tabla1[[#This Row],[Bajada]] &lt; 14, "no", "si")</f>
        <v>no</v>
      </c>
      <c r="AC719" s="2" t="s">
        <v>968</v>
      </c>
      <c r="AD719" s="2" t="s">
        <v>2437</v>
      </c>
      <c r="AE719" s="1">
        <f t="shared" si="23"/>
        <v>7</v>
      </c>
    </row>
    <row r="720" spans="1:31"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4"/>
        <v>Ver en Google Maps</v>
      </c>
      <c r="M720" s="15">
        <v>2</v>
      </c>
      <c r="N720" s="7"/>
      <c r="O720" s="1">
        <f>DAY(Tabla1[[#This Row],[Fecha de rev]])</f>
        <v>0</v>
      </c>
      <c r="P720" s="1">
        <f>MONTH(Tabla1[[#This Row],[Fecha de rev]])</f>
        <v>1</v>
      </c>
      <c r="Q720" s="1">
        <f>YEAR(Tabla1[[#This Row],[Fecha de rev]])</f>
        <v>1900</v>
      </c>
      <c r="R720" s="1">
        <v>2</v>
      </c>
      <c r="S720" s="1" t="s">
        <v>138</v>
      </c>
      <c r="T720" s="1" t="s">
        <v>138</v>
      </c>
      <c r="U720" s="1" t="s">
        <v>138</v>
      </c>
      <c r="V720" s="1" t="s">
        <v>138</v>
      </c>
      <c r="W720" s="1" t="s">
        <v>138</v>
      </c>
      <c r="X720" s="1" t="s">
        <v>138</v>
      </c>
      <c r="Y720" s="1" t="s">
        <v>138</v>
      </c>
      <c r="Z720" s="1" t="str">
        <f>IF(Tabla1[[#This Row],[Bajada]] &lt; 14, "no", "si")</f>
        <v>no</v>
      </c>
      <c r="AC720" s="2" t="s">
        <v>968</v>
      </c>
      <c r="AD720" s="2" t="s">
        <v>2437</v>
      </c>
      <c r="AE720" s="1">
        <f t="shared" si="23"/>
        <v>7</v>
      </c>
    </row>
    <row r="721" spans="1:31"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4"/>
        <v>Ver en Google Maps</v>
      </c>
      <c r="M721" s="15">
        <v>2</v>
      </c>
      <c r="N721" s="7"/>
      <c r="O721" s="1">
        <f>DAY(Tabla1[[#This Row],[Fecha de rev]])</f>
        <v>0</v>
      </c>
      <c r="P721" s="1">
        <f>MONTH(Tabla1[[#This Row],[Fecha de rev]])</f>
        <v>1</v>
      </c>
      <c r="Q721" s="1">
        <f>YEAR(Tabla1[[#This Row],[Fecha de rev]])</f>
        <v>1900</v>
      </c>
      <c r="R721" s="1">
        <v>2</v>
      </c>
      <c r="S721" s="1" t="s">
        <v>138</v>
      </c>
      <c r="T721" s="1" t="s">
        <v>138</v>
      </c>
      <c r="U721" s="1" t="s">
        <v>138</v>
      </c>
      <c r="V721" s="1" t="s">
        <v>138</v>
      </c>
      <c r="W721" s="1" t="s">
        <v>138</v>
      </c>
      <c r="X721" s="1" t="s">
        <v>138</v>
      </c>
      <c r="Y721" s="1" t="s">
        <v>138</v>
      </c>
      <c r="Z721" s="1" t="str">
        <f>IF(Tabla1[[#This Row],[Bajada]] &lt; 14, "no", "si")</f>
        <v>no</v>
      </c>
      <c r="AC721" s="2" t="s">
        <v>968</v>
      </c>
      <c r="AD721" s="2" t="s">
        <v>2437</v>
      </c>
      <c r="AE721" s="1">
        <f t="shared" si="23"/>
        <v>7</v>
      </c>
    </row>
    <row r="722" spans="1:31"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4"/>
        <v>Ver en Google Maps</v>
      </c>
      <c r="M722" s="15">
        <v>1</v>
      </c>
      <c r="N722" s="7"/>
      <c r="O722" s="1">
        <f>DAY(Tabla1[[#This Row],[Fecha de rev]])</f>
        <v>0</v>
      </c>
      <c r="P722" s="1">
        <f>MONTH(Tabla1[[#This Row],[Fecha de rev]])</f>
        <v>1</v>
      </c>
      <c r="Q722" s="1">
        <f>YEAR(Tabla1[[#This Row],[Fecha de rev]])</f>
        <v>1900</v>
      </c>
      <c r="R722" s="1">
        <v>2</v>
      </c>
      <c r="S722" s="1" t="s">
        <v>138</v>
      </c>
      <c r="T722" s="1" t="s">
        <v>138</v>
      </c>
      <c r="U722" s="1" t="s">
        <v>138</v>
      </c>
      <c r="V722" s="1" t="s">
        <v>138</v>
      </c>
      <c r="W722" s="1" t="s">
        <v>138</v>
      </c>
      <c r="X722" s="1" t="s">
        <v>138</v>
      </c>
      <c r="Y722" s="1" t="s">
        <v>138</v>
      </c>
      <c r="Z722" s="1" t="str">
        <f>IF(Tabla1[[#This Row],[Bajada]] &lt; 14, "no", "si")</f>
        <v>no</v>
      </c>
      <c r="AC722" s="2" t="s">
        <v>968</v>
      </c>
      <c r="AD722" s="2" t="s">
        <v>2437</v>
      </c>
      <c r="AE722" s="1">
        <f t="shared" si="23"/>
        <v>7</v>
      </c>
    </row>
    <row r="723" spans="1:31"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4"/>
        <v>Ver en Google Maps</v>
      </c>
      <c r="M723" s="15">
        <v>1</v>
      </c>
      <c r="N723" s="7"/>
      <c r="O723" s="1">
        <f>DAY(Tabla1[[#This Row],[Fecha de rev]])</f>
        <v>0</v>
      </c>
      <c r="P723" s="1">
        <f>MONTH(Tabla1[[#This Row],[Fecha de rev]])</f>
        <v>1</v>
      </c>
      <c r="Q723" s="1">
        <f>YEAR(Tabla1[[#This Row],[Fecha de rev]])</f>
        <v>1900</v>
      </c>
      <c r="R723" s="1">
        <v>2</v>
      </c>
      <c r="S723" s="1" t="s">
        <v>138</v>
      </c>
      <c r="T723" s="1" t="s">
        <v>138</v>
      </c>
      <c r="U723" s="1" t="s">
        <v>138</v>
      </c>
      <c r="V723" s="1" t="s">
        <v>138</v>
      </c>
      <c r="W723" s="1" t="s">
        <v>138</v>
      </c>
      <c r="X723" s="1" t="s">
        <v>138</v>
      </c>
      <c r="Y723" s="1" t="s">
        <v>138</v>
      </c>
      <c r="Z723" s="1" t="str">
        <f>IF(Tabla1[[#This Row],[Bajada]] &lt; 14, "no", "si")</f>
        <v>no</v>
      </c>
      <c r="AC723" s="2" t="s">
        <v>968</v>
      </c>
      <c r="AD723" s="2" t="s">
        <v>2437</v>
      </c>
      <c r="AE723" s="1">
        <f t="shared" si="23"/>
        <v>7</v>
      </c>
    </row>
    <row r="724" spans="1:31"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4"/>
        <v>Ver en Google Maps</v>
      </c>
      <c r="M724" s="15">
        <v>1</v>
      </c>
      <c r="N724" s="7"/>
      <c r="O724" s="1">
        <f>DAY(Tabla1[[#This Row],[Fecha de rev]])</f>
        <v>0</v>
      </c>
      <c r="P724" s="1">
        <f>MONTH(Tabla1[[#This Row],[Fecha de rev]])</f>
        <v>1</v>
      </c>
      <c r="Q724" s="1">
        <f>YEAR(Tabla1[[#This Row],[Fecha de rev]])</f>
        <v>1900</v>
      </c>
      <c r="R724" s="1">
        <v>2</v>
      </c>
      <c r="S724" s="1" t="s">
        <v>138</v>
      </c>
      <c r="T724" s="1" t="s">
        <v>138</v>
      </c>
      <c r="U724" s="1" t="s">
        <v>138</v>
      </c>
      <c r="V724" s="1" t="s">
        <v>138</v>
      </c>
      <c r="W724" s="1" t="s">
        <v>138</v>
      </c>
      <c r="X724" s="1" t="s">
        <v>138</v>
      </c>
      <c r="Y724" s="1" t="s">
        <v>138</v>
      </c>
      <c r="Z724" s="1" t="str">
        <f>IF(Tabla1[[#This Row],[Bajada]] &lt; 14, "no", "si")</f>
        <v>no</v>
      </c>
      <c r="AC724" s="2" t="s">
        <v>968</v>
      </c>
      <c r="AD724" s="2" t="s">
        <v>2437</v>
      </c>
      <c r="AE724" s="1">
        <f t="shared" si="23"/>
        <v>7</v>
      </c>
    </row>
    <row r="725" spans="1:31"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4"/>
        <v>Ver en Google Maps</v>
      </c>
      <c r="M725" s="15">
        <v>2</v>
      </c>
      <c r="N725" s="7"/>
      <c r="O725" s="1">
        <f>DAY(Tabla1[[#This Row],[Fecha de rev]])</f>
        <v>0</v>
      </c>
      <c r="P725" s="1">
        <f>MONTH(Tabla1[[#This Row],[Fecha de rev]])</f>
        <v>1</v>
      </c>
      <c r="Q725" s="1">
        <f>YEAR(Tabla1[[#This Row],[Fecha de rev]])</f>
        <v>1900</v>
      </c>
      <c r="R725" s="1">
        <v>2</v>
      </c>
      <c r="S725" s="1" t="s">
        <v>138</v>
      </c>
      <c r="T725" s="1" t="s">
        <v>138</v>
      </c>
      <c r="U725" s="1" t="s">
        <v>138</v>
      </c>
      <c r="V725" s="1" t="s">
        <v>138</v>
      </c>
      <c r="W725" s="1" t="s">
        <v>138</v>
      </c>
      <c r="X725" s="1" t="s">
        <v>138</v>
      </c>
      <c r="Y725" s="1" t="s">
        <v>138</v>
      </c>
      <c r="Z725" s="1" t="str">
        <f>IF(Tabla1[[#This Row],[Bajada]] &lt; 14, "no", "si")</f>
        <v>no</v>
      </c>
      <c r="AC725" s="2" t="s">
        <v>968</v>
      </c>
      <c r="AD725" s="2" t="s">
        <v>2437</v>
      </c>
      <c r="AE725" s="1">
        <f t="shared" si="23"/>
        <v>7</v>
      </c>
    </row>
    <row r="726" spans="1:31"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4"/>
        <v>Ver en Google Maps</v>
      </c>
      <c r="M726" s="15">
        <v>2</v>
      </c>
      <c r="N726" s="7"/>
      <c r="O726" s="1">
        <f>DAY(Tabla1[[#This Row],[Fecha de rev]])</f>
        <v>0</v>
      </c>
      <c r="P726" s="1">
        <f>MONTH(Tabla1[[#This Row],[Fecha de rev]])</f>
        <v>1</v>
      </c>
      <c r="Q726" s="1">
        <f>YEAR(Tabla1[[#This Row],[Fecha de rev]])</f>
        <v>1900</v>
      </c>
      <c r="R726" s="1">
        <v>2</v>
      </c>
      <c r="S726" s="1" t="s">
        <v>138</v>
      </c>
      <c r="T726" s="1" t="s">
        <v>138</v>
      </c>
      <c r="U726" s="1" t="s">
        <v>138</v>
      </c>
      <c r="V726" s="1" t="s">
        <v>138</v>
      </c>
      <c r="W726" s="1" t="s">
        <v>138</v>
      </c>
      <c r="X726" s="1" t="s">
        <v>138</v>
      </c>
      <c r="Y726" s="1" t="s">
        <v>138</v>
      </c>
      <c r="Z726" s="1" t="str">
        <f>IF(Tabla1[[#This Row],[Bajada]] &lt; 14, "no", "si")</f>
        <v>no</v>
      </c>
      <c r="AC726" s="2" t="s">
        <v>968</v>
      </c>
      <c r="AD726" s="2" t="s">
        <v>2437</v>
      </c>
      <c r="AE726" s="1">
        <f t="shared" si="23"/>
        <v>7</v>
      </c>
    </row>
    <row r="727" spans="1:31"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4"/>
        <v>Ver en Google Maps</v>
      </c>
      <c r="M727" s="15">
        <v>2</v>
      </c>
      <c r="N727" s="7"/>
      <c r="O727" s="1">
        <f>DAY(Tabla1[[#This Row],[Fecha de rev]])</f>
        <v>0</v>
      </c>
      <c r="P727" s="1">
        <f>MONTH(Tabla1[[#This Row],[Fecha de rev]])</f>
        <v>1</v>
      </c>
      <c r="Q727" s="1">
        <f>YEAR(Tabla1[[#This Row],[Fecha de rev]])</f>
        <v>1900</v>
      </c>
      <c r="R727" s="1">
        <v>2</v>
      </c>
      <c r="S727" s="1" t="s">
        <v>138</v>
      </c>
      <c r="T727" s="1" t="s">
        <v>138</v>
      </c>
      <c r="U727" s="1" t="s">
        <v>138</v>
      </c>
      <c r="V727" s="1" t="s">
        <v>138</v>
      </c>
      <c r="W727" s="1" t="s">
        <v>138</v>
      </c>
      <c r="X727" s="1" t="s">
        <v>138</v>
      </c>
      <c r="Y727" s="1" t="s">
        <v>138</v>
      </c>
      <c r="Z727" s="1" t="str">
        <f>IF(Tabla1[[#This Row],[Bajada]] &lt; 14, "no", "si")</f>
        <v>no</v>
      </c>
      <c r="AC727" s="2" t="s">
        <v>968</v>
      </c>
      <c r="AD727" s="2" t="s">
        <v>2437</v>
      </c>
      <c r="AE727" s="1">
        <f t="shared" si="23"/>
        <v>7</v>
      </c>
    </row>
    <row r="728" spans="1:31"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4"/>
        <v>Ver en Google Maps</v>
      </c>
      <c r="M728" s="15">
        <v>1</v>
      </c>
      <c r="N728" s="7"/>
      <c r="O728" s="1">
        <f>DAY(Tabla1[[#This Row],[Fecha de rev]])</f>
        <v>0</v>
      </c>
      <c r="P728" s="1">
        <f>MONTH(Tabla1[[#This Row],[Fecha de rev]])</f>
        <v>1</v>
      </c>
      <c r="Q728" s="1">
        <f>YEAR(Tabla1[[#This Row],[Fecha de rev]])</f>
        <v>1900</v>
      </c>
      <c r="R728" s="1">
        <v>2</v>
      </c>
      <c r="S728" s="1" t="s">
        <v>138</v>
      </c>
      <c r="T728" s="1" t="s">
        <v>138</v>
      </c>
      <c r="U728" s="1" t="s">
        <v>138</v>
      </c>
      <c r="V728" s="1" t="s">
        <v>138</v>
      </c>
      <c r="W728" s="1" t="s">
        <v>138</v>
      </c>
      <c r="X728" s="1" t="s">
        <v>138</v>
      </c>
      <c r="Y728" s="1" t="s">
        <v>138</v>
      </c>
      <c r="Z728" s="1" t="str">
        <f>IF(Tabla1[[#This Row],[Bajada]] &lt; 14, "no", "si")</f>
        <v>no</v>
      </c>
      <c r="AC728" s="2" t="s">
        <v>968</v>
      </c>
      <c r="AD728" s="2" t="s">
        <v>2437</v>
      </c>
      <c r="AE728" s="1">
        <f t="shared" si="23"/>
        <v>7</v>
      </c>
    </row>
    <row r="729" spans="1:31"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4"/>
        <v>Ver en Google Maps</v>
      </c>
      <c r="M729" s="15">
        <v>1</v>
      </c>
      <c r="N729" s="7"/>
      <c r="O729" s="1">
        <f>DAY(Tabla1[[#This Row],[Fecha de rev]])</f>
        <v>0</v>
      </c>
      <c r="P729" s="1">
        <f>MONTH(Tabla1[[#This Row],[Fecha de rev]])</f>
        <v>1</v>
      </c>
      <c r="Q729" s="1">
        <f>YEAR(Tabla1[[#This Row],[Fecha de rev]])</f>
        <v>1900</v>
      </c>
      <c r="R729" s="1">
        <v>2</v>
      </c>
      <c r="S729" s="1" t="s">
        <v>138</v>
      </c>
      <c r="T729" s="1" t="s">
        <v>138</v>
      </c>
      <c r="U729" s="1" t="s">
        <v>138</v>
      </c>
      <c r="V729" s="1" t="s">
        <v>138</v>
      </c>
      <c r="W729" s="1" t="s">
        <v>138</v>
      </c>
      <c r="X729" s="1" t="s">
        <v>138</v>
      </c>
      <c r="Y729" s="1" t="s">
        <v>138</v>
      </c>
      <c r="Z729" s="1" t="str">
        <f>IF(Tabla1[[#This Row],[Bajada]] &lt; 14, "no", "si")</f>
        <v>no</v>
      </c>
      <c r="AC729" s="2" t="s">
        <v>968</v>
      </c>
      <c r="AD729" s="2" t="s">
        <v>2437</v>
      </c>
      <c r="AE729" s="1">
        <f t="shared" si="23"/>
        <v>7</v>
      </c>
    </row>
    <row r="730" spans="1:31"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4"/>
        <v>Ver en Google Maps</v>
      </c>
      <c r="M730" s="15">
        <v>1</v>
      </c>
      <c r="O730" s="1">
        <f>DAY(Tabla1[[#This Row],[Fecha de rev]])</f>
        <v>0</v>
      </c>
      <c r="P730" s="1">
        <f>MONTH(Tabla1[[#This Row],[Fecha de rev]])</f>
        <v>1</v>
      </c>
      <c r="Q730" s="1">
        <f>YEAR(Tabla1[[#This Row],[Fecha de rev]])</f>
        <v>1900</v>
      </c>
      <c r="Z730" s="1" t="str">
        <f>IF(Tabla1[[#This Row],[Bajada]] &lt; 14, "no", "si")</f>
        <v>no</v>
      </c>
    </row>
    <row r="731" spans="1:31"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4"/>
        <v>Ver en Google Maps</v>
      </c>
      <c r="M731" s="15">
        <v>2</v>
      </c>
      <c r="O731" s="1">
        <f>DAY(Tabla1[[#This Row],[Fecha de rev]])</f>
        <v>0</v>
      </c>
      <c r="P731" s="1">
        <f>MONTH(Tabla1[[#This Row],[Fecha de rev]])</f>
        <v>1</v>
      </c>
      <c r="Q731" s="1">
        <f>YEAR(Tabla1[[#This Row],[Fecha de rev]])</f>
        <v>1900</v>
      </c>
      <c r="Z731" s="1" t="str">
        <f>IF(Tabla1[[#This Row],[Bajada]] &lt; 14, "no", "si")</f>
        <v>no</v>
      </c>
    </row>
    <row r="732" spans="1:31"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4"/>
        <v>Ver en Google Maps</v>
      </c>
      <c r="M732" s="15">
        <v>1</v>
      </c>
      <c r="O732" s="1">
        <f>DAY(Tabla1[[#This Row],[Fecha de rev]])</f>
        <v>0</v>
      </c>
      <c r="P732" s="1">
        <f>MONTH(Tabla1[[#This Row],[Fecha de rev]])</f>
        <v>1</v>
      </c>
      <c r="Q732" s="1">
        <f>YEAR(Tabla1[[#This Row],[Fecha de rev]])</f>
        <v>1900</v>
      </c>
      <c r="Z732" s="1" t="str">
        <f>IF(Tabla1[[#This Row],[Bajada]] &lt; 14, "no", "si")</f>
        <v>no</v>
      </c>
    </row>
    <row r="733" spans="1:31"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4"/>
        <v>Ver en Google Maps</v>
      </c>
      <c r="M733" s="15">
        <v>2</v>
      </c>
      <c r="O733" s="1">
        <f>DAY(Tabla1[[#This Row],[Fecha de rev]])</f>
        <v>0</v>
      </c>
      <c r="P733" s="1">
        <f>MONTH(Tabla1[[#This Row],[Fecha de rev]])</f>
        <v>1</v>
      </c>
      <c r="Q733" s="1">
        <f>YEAR(Tabla1[[#This Row],[Fecha de rev]])</f>
        <v>1900</v>
      </c>
      <c r="Z733" s="1" t="str">
        <f>IF(Tabla1[[#This Row],[Bajada]] &lt; 14, "no", "si")</f>
        <v>no</v>
      </c>
    </row>
    <row r="734" spans="1:31"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4"/>
        <v>Ver en Google Maps</v>
      </c>
      <c r="M734" s="15">
        <v>2</v>
      </c>
      <c r="O734" s="1">
        <f>DAY(Tabla1[[#This Row],[Fecha de rev]])</f>
        <v>0</v>
      </c>
      <c r="P734" s="1">
        <f>MONTH(Tabla1[[#This Row],[Fecha de rev]])</f>
        <v>1</v>
      </c>
      <c r="Q734" s="1">
        <f>YEAR(Tabla1[[#This Row],[Fecha de rev]])</f>
        <v>1900</v>
      </c>
      <c r="Z734" s="1" t="str">
        <f>IF(Tabla1[[#This Row],[Bajada]] &lt; 14, "no", "si")</f>
        <v>no</v>
      </c>
    </row>
    <row r="735" spans="1:31"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4"/>
        <v>Ver en Google Maps</v>
      </c>
      <c r="M735" s="15">
        <v>2</v>
      </c>
      <c r="O735" s="1">
        <f>DAY(Tabla1[[#This Row],[Fecha de rev]])</f>
        <v>0</v>
      </c>
      <c r="P735" s="1">
        <f>MONTH(Tabla1[[#This Row],[Fecha de rev]])</f>
        <v>1</v>
      </c>
      <c r="Q735" s="1">
        <f>YEAR(Tabla1[[#This Row],[Fecha de rev]])</f>
        <v>1900</v>
      </c>
      <c r="Z735" s="1" t="str">
        <f>IF(Tabla1[[#This Row],[Bajada]] &lt; 14, "no", "si")</f>
        <v>no</v>
      </c>
    </row>
    <row r="736" spans="1:31"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4"/>
        <v>Ver en Google Maps</v>
      </c>
      <c r="M736" s="15">
        <v>2</v>
      </c>
      <c r="O736" s="1">
        <f>DAY(Tabla1[[#This Row],[Fecha de rev]])</f>
        <v>0</v>
      </c>
      <c r="P736" s="1">
        <f>MONTH(Tabla1[[#This Row],[Fecha de rev]])</f>
        <v>1</v>
      </c>
      <c r="Q736" s="1">
        <f>YEAR(Tabla1[[#This Row],[Fecha de rev]])</f>
        <v>1900</v>
      </c>
      <c r="Z736" s="1" t="str">
        <f>IF(Tabla1[[#This Row],[Bajada]] &lt; 14, "no", "si")</f>
        <v>no</v>
      </c>
    </row>
    <row r="737" spans="1:31"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4"/>
        <v>Ver en Google Maps</v>
      </c>
      <c r="M737" s="15">
        <v>1</v>
      </c>
      <c r="O737" s="1">
        <f>DAY(Tabla1[[#This Row],[Fecha de rev]])</f>
        <v>0</v>
      </c>
      <c r="P737" s="1">
        <f>MONTH(Tabla1[[#This Row],[Fecha de rev]])</f>
        <v>1</v>
      </c>
      <c r="Q737" s="1">
        <f>YEAR(Tabla1[[#This Row],[Fecha de rev]])</f>
        <v>1900</v>
      </c>
      <c r="Z737" s="1" t="str">
        <f>IF(Tabla1[[#This Row],[Bajada]] &lt; 14, "no", "si")</f>
        <v>no</v>
      </c>
    </row>
    <row r="738" spans="1:31"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4"/>
        <v>Ver en Google Maps</v>
      </c>
      <c r="M738" s="15">
        <v>1</v>
      </c>
      <c r="N738" s="7"/>
      <c r="O738" s="1">
        <f>DAY(Tabla1[[#This Row],[Fecha de rev]])</f>
        <v>0</v>
      </c>
      <c r="P738" s="1">
        <f>MONTH(Tabla1[[#This Row],[Fecha de rev]])</f>
        <v>1</v>
      </c>
      <c r="Q738" s="1">
        <f>YEAR(Tabla1[[#This Row],[Fecha de rev]])</f>
        <v>1900</v>
      </c>
      <c r="R738" s="1">
        <v>2</v>
      </c>
      <c r="S738" s="1" t="s">
        <v>138</v>
      </c>
      <c r="T738" s="1" t="s">
        <v>138</v>
      </c>
      <c r="U738" s="1" t="s">
        <v>138</v>
      </c>
      <c r="V738" s="1" t="s">
        <v>138</v>
      </c>
      <c r="W738" s="1" t="s">
        <v>138</v>
      </c>
      <c r="X738" s="1" t="s">
        <v>138</v>
      </c>
      <c r="Y738" s="1" t="s">
        <v>138</v>
      </c>
      <c r="Z738" s="1" t="str">
        <f>IF(Tabla1[[#This Row],[Bajada]] &lt; 14, "no", "si")</f>
        <v>no</v>
      </c>
      <c r="AC738" s="2" t="s">
        <v>968</v>
      </c>
      <c r="AD738" s="2" t="s">
        <v>2437</v>
      </c>
      <c r="AE738" s="1">
        <f t="shared" si="23"/>
        <v>7</v>
      </c>
    </row>
    <row r="739" spans="1:31"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4"/>
        <v>Ver en Google Maps</v>
      </c>
      <c r="M739" s="15">
        <v>1</v>
      </c>
      <c r="O739" s="1">
        <f>DAY(Tabla1[[#This Row],[Fecha de rev]])</f>
        <v>0</v>
      </c>
      <c r="P739" s="1">
        <f>MONTH(Tabla1[[#This Row],[Fecha de rev]])</f>
        <v>1</v>
      </c>
      <c r="Q739" s="1">
        <f>YEAR(Tabla1[[#This Row],[Fecha de rev]])</f>
        <v>1900</v>
      </c>
      <c r="Z739" s="1" t="str">
        <f>IF(Tabla1[[#This Row],[Bajada]] &lt; 14, "no", "si")</f>
        <v>no</v>
      </c>
    </row>
    <row r="740" spans="1:31"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4"/>
        <v>Ver en Google Maps</v>
      </c>
      <c r="M740" s="15">
        <v>1</v>
      </c>
      <c r="O740" s="1">
        <f>DAY(Tabla1[[#This Row],[Fecha de rev]])</f>
        <v>0</v>
      </c>
      <c r="P740" s="1">
        <f>MONTH(Tabla1[[#This Row],[Fecha de rev]])</f>
        <v>1</v>
      </c>
      <c r="Q740" s="1">
        <f>YEAR(Tabla1[[#This Row],[Fecha de rev]])</f>
        <v>1900</v>
      </c>
      <c r="Z740" s="1" t="str">
        <f>IF(Tabla1[[#This Row],[Bajada]] &lt; 14, "no", "si")</f>
        <v>no</v>
      </c>
    </row>
    <row r="741" spans="1:31"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4"/>
        <v>Ver en Google Maps</v>
      </c>
      <c r="M741" s="15">
        <v>1</v>
      </c>
      <c r="O741" s="1">
        <f>DAY(Tabla1[[#This Row],[Fecha de rev]])</f>
        <v>0</v>
      </c>
      <c r="P741" s="1">
        <f>MONTH(Tabla1[[#This Row],[Fecha de rev]])</f>
        <v>1</v>
      </c>
      <c r="Q741" s="1">
        <f>YEAR(Tabla1[[#This Row],[Fecha de rev]])</f>
        <v>1900</v>
      </c>
      <c r="Z741" s="1" t="str">
        <f>IF(Tabla1[[#This Row],[Bajada]] &lt; 14, "no", "si")</f>
        <v>no</v>
      </c>
    </row>
    <row r="742" spans="1:31"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4"/>
        <v>Ver en Google Maps</v>
      </c>
      <c r="M742" s="15">
        <v>1</v>
      </c>
      <c r="N742" s="7"/>
      <c r="O742" s="1">
        <f>DAY(Tabla1[[#This Row],[Fecha de rev]])</f>
        <v>0</v>
      </c>
      <c r="P742" s="1">
        <f>MONTH(Tabla1[[#This Row],[Fecha de rev]])</f>
        <v>1</v>
      </c>
      <c r="Q742" s="1">
        <f>YEAR(Tabla1[[#This Row],[Fecha de rev]])</f>
        <v>1900</v>
      </c>
      <c r="R742" s="1">
        <v>2</v>
      </c>
      <c r="S742" s="1" t="s">
        <v>138</v>
      </c>
      <c r="T742" s="1" t="s">
        <v>138</v>
      </c>
      <c r="U742" s="1" t="s">
        <v>138</v>
      </c>
      <c r="V742" s="1" t="s">
        <v>138</v>
      </c>
      <c r="W742" s="1" t="s">
        <v>138</v>
      </c>
      <c r="X742" s="1" t="s">
        <v>138</v>
      </c>
      <c r="Y742" s="1" t="s">
        <v>138</v>
      </c>
      <c r="Z742" s="1" t="str">
        <f>IF(Tabla1[[#This Row],[Bajada]] &lt; 14, "no", "si")</f>
        <v>no</v>
      </c>
      <c r="AC742" s="2" t="s">
        <v>968</v>
      </c>
      <c r="AD742" s="2" t="s">
        <v>2437</v>
      </c>
      <c r="AE742" s="1">
        <f t="shared" si="23"/>
        <v>7</v>
      </c>
    </row>
    <row r="743" spans="1:31"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4"/>
        <v>Ver en Google Maps</v>
      </c>
      <c r="M743" s="15">
        <v>1</v>
      </c>
      <c r="O743" s="1">
        <f>DAY(Tabla1[[#This Row],[Fecha de rev]])</f>
        <v>0</v>
      </c>
      <c r="P743" s="1">
        <f>MONTH(Tabla1[[#This Row],[Fecha de rev]])</f>
        <v>1</v>
      </c>
      <c r="Q743" s="1">
        <f>YEAR(Tabla1[[#This Row],[Fecha de rev]])</f>
        <v>1900</v>
      </c>
      <c r="Z743" s="1" t="str">
        <f>IF(Tabla1[[#This Row],[Bajada]] &lt; 14, "no", "si")</f>
        <v>no</v>
      </c>
    </row>
    <row r="744" spans="1:31"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4"/>
        <v>Ver en Google Maps</v>
      </c>
      <c r="M744" s="15">
        <v>1</v>
      </c>
      <c r="O744" s="1">
        <f>DAY(Tabla1[[#This Row],[Fecha de rev]])</f>
        <v>0</v>
      </c>
      <c r="P744" s="1">
        <f>MONTH(Tabla1[[#This Row],[Fecha de rev]])</f>
        <v>1</v>
      </c>
      <c r="Q744" s="1">
        <f>YEAR(Tabla1[[#This Row],[Fecha de rev]])</f>
        <v>1900</v>
      </c>
      <c r="Z744" s="1" t="str">
        <f>IF(Tabla1[[#This Row],[Bajada]] &lt; 14, "no", "si")</f>
        <v>no</v>
      </c>
    </row>
    <row r="745" spans="1:31"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4"/>
        <v>Ver en Google Maps</v>
      </c>
      <c r="M745" s="15">
        <v>1</v>
      </c>
      <c r="O745" s="1">
        <f>DAY(Tabla1[[#This Row],[Fecha de rev]])</f>
        <v>0</v>
      </c>
      <c r="P745" s="1">
        <f>MONTH(Tabla1[[#This Row],[Fecha de rev]])</f>
        <v>1</v>
      </c>
      <c r="Q745" s="1">
        <f>YEAR(Tabla1[[#This Row],[Fecha de rev]])</f>
        <v>1900</v>
      </c>
      <c r="Z745" s="1" t="str">
        <f>IF(Tabla1[[#This Row],[Bajada]] &lt; 14, "no", "si")</f>
        <v>no</v>
      </c>
    </row>
    <row r="746" spans="1:31"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4"/>
        <v>Ver en Google Maps</v>
      </c>
      <c r="M746" s="15">
        <v>1</v>
      </c>
      <c r="O746" s="1">
        <f>DAY(Tabla1[[#This Row],[Fecha de rev]])</f>
        <v>0</v>
      </c>
      <c r="P746" s="1">
        <f>MONTH(Tabla1[[#This Row],[Fecha de rev]])</f>
        <v>1</v>
      </c>
      <c r="Q746" s="1">
        <f>YEAR(Tabla1[[#This Row],[Fecha de rev]])</f>
        <v>1900</v>
      </c>
      <c r="Z746" s="1" t="str">
        <f>IF(Tabla1[[#This Row],[Bajada]] &lt; 14, "no", "si")</f>
        <v>no</v>
      </c>
    </row>
    <row r="747" spans="1:31"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4"/>
        <v>Ver en Google Maps</v>
      </c>
      <c r="M747" s="15">
        <v>1</v>
      </c>
      <c r="N747" s="7"/>
      <c r="O747" s="1">
        <f>DAY(Tabla1[[#This Row],[Fecha de rev]])</f>
        <v>0</v>
      </c>
      <c r="P747" s="1">
        <f>MONTH(Tabla1[[#This Row],[Fecha de rev]])</f>
        <v>1</v>
      </c>
      <c r="Q747" s="1">
        <f>YEAR(Tabla1[[#This Row],[Fecha de rev]])</f>
        <v>1900</v>
      </c>
      <c r="R747" s="1">
        <v>2</v>
      </c>
      <c r="S747" s="1" t="s">
        <v>138</v>
      </c>
      <c r="T747" s="1" t="s">
        <v>138</v>
      </c>
      <c r="U747" s="1" t="s">
        <v>138</v>
      </c>
      <c r="V747" s="1" t="s">
        <v>138</v>
      </c>
      <c r="W747" s="1" t="s">
        <v>138</v>
      </c>
      <c r="X747" s="1" t="s">
        <v>138</v>
      </c>
      <c r="Y747" s="1" t="s">
        <v>138</v>
      </c>
      <c r="Z747" s="1" t="str">
        <f>IF(Tabla1[[#This Row],[Bajada]] &lt; 14, "no", "si")</f>
        <v>no</v>
      </c>
      <c r="AC747" s="2" t="s">
        <v>968</v>
      </c>
      <c r="AD747" s="2" t="s">
        <v>2437</v>
      </c>
      <c r="AE747" s="1">
        <f t="shared" si="23"/>
        <v>7</v>
      </c>
    </row>
    <row r="748" spans="1:31"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4"/>
        <v>Ver en Google Maps</v>
      </c>
      <c r="M748" s="15">
        <v>1</v>
      </c>
      <c r="O748" s="1">
        <f>DAY(Tabla1[[#This Row],[Fecha de rev]])</f>
        <v>0</v>
      </c>
      <c r="P748" s="1">
        <f>MONTH(Tabla1[[#This Row],[Fecha de rev]])</f>
        <v>1</v>
      </c>
      <c r="Q748" s="1">
        <f>YEAR(Tabla1[[#This Row],[Fecha de rev]])</f>
        <v>1900</v>
      </c>
      <c r="Z748" s="1" t="str">
        <f>IF(Tabla1[[#This Row],[Bajada]] &lt; 14, "no", "si")</f>
        <v>no</v>
      </c>
    </row>
    <row r="749" spans="1:31"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4"/>
        <v>Ver en Google Maps</v>
      </c>
      <c r="M749" s="15">
        <v>1</v>
      </c>
      <c r="O749" s="1">
        <f>DAY(Tabla1[[#This Row],[Fecha de rev]])</f>
        <v>0</v>
      </c>
      <c r="P749" s="1">
        <f>MONTH(Tabla1[[#This Row],[Fecha de rev]])</f>
        <v>1</v>
      </c>
      <c r="Q749" s="1">
        <f>YEAR(Tabla1[[#This Row],[Fecha de rev]])</f>
        <v>1900</v>
      </c>
      <c r="Z749" s="1" t="str">
        <f>IF(Tabla1[[#This Row],[Bajada]] &lt; 14, "no", "si")</f>
        <v>no</v>
      </c>
    </row>
    <row r="750" spans="1:31"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4"/>
        <v>Ver en Google Maps</v>
      </c>
      <c r="M750" s="15">
        <v>1</v>
      </c>
      <c r="O750" s="1">
        <f>DAY(Tabla1[[#This Row],[Fecha de rev]])</f>
        <v>0</v>
      </c>
      <c r="P750" s="1">
        <f>MONTH(Tabla1[[#This Row],[Fecha de rev]])</f>
        <v>1</v>
      </c>
      <c r="Q750" s="1">
        <f>YEAR(Tabla1[[#This Row],[Fecha de rev]])</f>
        <v>1900</v>
      </c>
      <c r="Z750" s="1" t="str">
        <f>IF(Tabla1[[#This Row],[Bajada]] &lt; 14, "no", "si")</f>
        <v>no</v>
      </c>
    </row>
    <row r="751" spans="1:31"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4"/>
        <v>Ver en Google Maps</v>
      </c>
      <c r="M751" s="15">
        <v>1</v>
      </c>
      <c r="O751" s="1">
        <f>DAY(Tabla1[[#This Row],[Fecha de rev]])</f>
        <v>0</v>
      </c>
      <c r="P751" s="1">
        <f>MONTH(Tabla1[[#This Row],[Fecha de rev]])</f>
        <v>1</v>
      </c>
      <c r="Q751" s="1">
        <f>YEAR(Tabla1[[#This Row],[Fecha de rev]])</f>
        <v>1900</v>
      </c>
      <c r="Z751" s="1" t="str">
        <f>IF(Tabla1[[#This Row],[Bajada]] &lt; 14, "no", "si")</f>
        <v>no</v>
      </c>
    </row>
    <row r="752" spans="1:31"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4"/>
        <v>Ver en Google Maps</v>
      </c>
      <c r="M752" s="15">
        <v>1</v>
      </c>
      <c r="O752" s="1">
        <f>DAY(Tabla1[[#This Row],[Fecha de rev]])</f>
        <v>0</v>
      </c>
      <c r="P752" s="1">
        <f>MONTH(Tabla1[[#This Row],[Fecha de rev]])</f>
        <v>1</v>
      </c>
      <c r="Q752" s="1">
        <f>YEAR(Tabla1[[#This Row],[Fecha de rev]])</f>
        <v>1900</v>
      </c>
      <c r="Z752" s="1" t="str">
        <f>IF(Tabla1[[#This Row],[Bajada]] &lt; 14, "no", "si")</f>
        <v>no</v>
      </c>
    </row>
    <row r="753" spans="1:31"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4"/>
        <v>Ver en Google Maps</v>
      </c>
      <c r="M753" s="15">
        <v>1</v>
      </c>
      <c r="O753" s="1">
        <f>DAY(Tabla1[[#This Row],[Fecha de rev]])</f>
        <v>0</v>
      </c>
      <c r="P753" s="1">
        <f>MONTH(Tabla1[[#This Row],[Fecha de rev]])</f>
        <v>1</v>
      </c>
      <c r="Q753" s="1">
        <f>YEAR(Tabla1[[#This Row],[Fecha de rev]])</f>
        <v>1900</v>
      </c>
      <c r="Z753" s="1" t="str">
        <f>IF(Tabla1[[#This Row],[Bajada]] &lt; 14, "no", "si")</f>
        <v>no</v>
      </c>
    </row>
    <row r="754" spans="1:31"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4"/>
        <v>Ver en Google Maps</v>
      </c>
      <c r="M754" s="15">
        <v>1</v>
      </c>
      <c r="O754" s="1">
        <f>DAY(Tabla1[[#This Row],[Fecha de rev]])</f>
        <v>0</v>
      </c>
      <c r="P754" s="1">
        <f>MONTH(Tabla1[[#This Row],[Fecha de rev]])</f>
        <v>1</v>
      </c>
      <c r="Q754" s="1">
        <f>YEAR(Tabla1[[#This Row],[Fecha de rev]])</f>
        <v>1900</v>
      </c>
      <c r="Z754" s="1" t="str">
        <f>IF(Tabla1[[#This Row],[Bajada]] &lt; 14, "no", "si")</f>
        <v>no</v>
      </c>
    </row>
    <row r="755" spans="1:31"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4"/>
        <v>Ver en Google Maps</v>
      </c>
      <c r="M755" s="15">
        <v>1</v>
      </c>
      <c r="O755" s="1">
        <f>DAY(Tabla1[[#This Row],[Fecha de rev]])</f>
        <v>0</v>
      </c>
      <c r="P755" s="1">
        <f>MONTH(Tabla1[[#This Row],[Fecha de rev]])</f>
        <v>1</v>
      </c>
      <c r="Q755" s="1">
        <f>YEAR(Tabla1[[#This Row],[Fecha de rev]])</f>
        <v>1900</v>
      </c>
      <c r="Z755" s="1" t="str">
        <f>IF(Tabla1[[#This Row],[Bajada]] &lt; 14, "no", "si")</f>
        <v>no</v>
      </c>
    </row>
    <row r="756" spans="1:31"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4"/>
        <v>Ver en Google Maps</v>
      </c>
      <c r="M756" s="15">
        <v>1</v>
      </c>
      <c r="O756" s="1">
        <f>DAY(Tabla1[[#This Row],[Fecha de rev]])</f>
        <v>0</v>
      </c>
      <c r="P756" s="1">
        <f>MONTH(Tabla1[[#This Row],[Fecha de rev]])</f>
        <v>1</v>
      </c>
      <c r="Q756" s="1">
        <f>YEAR(Tabla1[[#This Row],[Fecha de rev]])</f>
        <v>1900</v>
      </c>
      <c r="Z756" s="1" t="str">
        <f>IF(Tabla1[[#This Row],[Bajada]] &lt; 14, "no", "si")</f>
        <v>no</v>
      </c>
    </row>
    <row r="757" spans="1:31"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4"/>
        <v>Ver en Google Maps</v>
      </c>
      <c r="M757" s="15">
        <v>1</v>
      </c>
      <c r="O757" s="1">
        <f>DAY(Tabla1[[#This Row],[Fecha de rev]])</f>
        <v>0</v>
      </c>
      <c r="P757" s="1">
        <f>MONTH(Tabla1[[#This Row],[Fecha de rev]])</f>
        <v>1</v>
      </c>
      <c r="Q757" s="1">
        <f>YEAR(Tabla1[[#This Row],[Fecha de rev]])</f>
        <v>1900</v>
      </c>
      <c r="Z757" s="1" t="str">
        <f>IF(Tabla1[[#This Row],[Bajada]] &lt; 14, "no", "si")</f>
        <v>no</v>
      </c>
    </row>
    <row r="758" spans="1:31"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4"/>
        <v>Ver en Google Maps</v>
      </c>
      <c r="M758" s="15">
        <v>1</v>
      </c>
      <c r="O758" s="1">
        <f>DAY(Tabla1[[#This Row],[Fecha de rev]])</f>
        <v>0</v>
      </c>
      <c r="P758" s="1">
        <f>MONTH(Tabla1[[#This Row],[Fecha de rev]])</f>
        <v>1</v>
      </c>
      <c r="Q758" s="1">
        <f>YEAR(Tabla1[[#This Row],[Fecha de rev]])</f>
        <v>1900</v>
      </c>
      <c r="Z758" s="1" t="str">
        <f>IF(Tabla1[[#This Row],[Bajada]] &lt; 14, "no", "si")</f>
        <v>no</v>
      </c>
    </row>
    <row r="759" spans="1:31"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4"/>
        <v>Ver en Google Maps</v>
      </c>
      <c r="M759" s="15">
        <v>1</v>
      </c>
      <c r="O759" s="1">
        <f>DAY(Tabla1[[#This Row],[Fecha de rev]])</f>
        <v>0</v>
      </c>
      <c r="P759" s="1">
        <f>MONTH(Tabla1[[#This Row],[Fecha de rev]])</f>
        <v>1</v>
      </c>
      <c r="Q759" s="1">
        <f>YEAR(Tabla1[[#This Row],[Fecha de rev]])</f>
        <v>1900</v>
      </c>
      <c r="Z759" s="1" t="str">
        <f>IF(Tabla1[[#This Row],[Bajada]] &lt; 14, "no", "si")</f>
        <v>no</v>
      </c>
    </row>
    <row r="760" spans="1:31"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4"/>
        <v>Ver en Google Maps</v>
      </c>
      <c r="M760" s="15">
        <v>1</v>
      </c>
      <c r="O760" s="1">
        <f>DAY(Tabla1[[#This Row],[Fecha de rev]])</f>
        <v>0</v>
      </c>
      <c r="P760" s="1">
        <f>MONTH(Tabla1[[#This Row],[Fecha de rev]])</f>
        <v>1</v>
      </c>
      <c r="Q760" s="1">
        <f>YEAR(Tabla1[[#This Row],[Fecha de rev]])</f>
        <v>1900</v>
      </c>
      <c r="Z760" s="1" t="str">
        <f>IF(Tabla1[[#This Row],[Bajada]] &lt; 14, "no", "si")</f>
        <v>no</v>
      </c>
    </row>
    <row r="761" spans="1:31"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4"/>
        <v>Ver en Google Maps</v>
      </c>
      <c r="M761" s="15">
        <v>1</v>
      </c>
      <c r="N761" s="7"/>
      <c r="O761" s="1">
        <f>DAY(Tabla1[[#This Row],[Fecha de rev]])</f>
        <v>0</v>
      </c>
      <c r="P761" s="1">
        <f>MONTH(Tabla1[[#This Row],[Fecha de rev]])</f>
        <v>1</v>
      </c>
      <c r="Q761" s="1">
        <f>YEAR(Tabla1[[#This Row],[Fecha de rev]])</f>
        <v>1900</v>
      </c>
      <c r="R761" s="1">
        <v>2</v>
      </c>
      <c r="S761" s="1" t="s">
        <v>138</v>
      </c>
      <c r="T761" s="1" t="s">
        <v>138</v>
      </c>
      <c r="U761" s="1" t="s">
        <v>138</v>
      </c>
      <c r="V761" s="1" t="s">
        <v>138</v>
      </c>
      <c r="W761" s="1" t="s">
        <v>138</v>
      </c>
      <c r="X761" s="1" t="s">
        <v>138</v>
      </c>
      <c r="Y761" s="1" t="s">
        <v>138</v>
      </c>
      <c r="Z761" s="1" t="str">
        <f>IF(Tabla1[[#This Row],[Bajada]] &lt; 14, "no", "si")</f>
        <v>no</v>
      </c>
      <c r="AC761" s="2" t="s">
        <v>968</v>
      </c>
      <c r="AD761" s="2" t="s">
        <v>2437</v>
      </c>
      <c r="AE761" s="1">
        <f t="shared" si="23"/>
        <v>7</v>
      </c>
    </row>
    <row r="762" spans="1:31"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4"/>
        <v>Ver en Google Maps</v>
      </c>
      <c r="M762" s="15">
        <v>1</v>
      </c>
      <c r="N762" s="7"/>
      <c r="O762" s="1">
        <f>DAY(Tabla1[[#This Row],[Fecha de rev]])</f>
        <v>0</v>
      </c>
      <c r="P762" s="1">
        <f>MONTH(Tabla1[[#This Row],[Fecha de rev]])</f>
        <v>1</v>
      </c>
      <c r="Q762" s="1">
        <f>YEAR(Tabla1[[#This Row],[Fecha de rev]])</f>
        <v>1900</v>
      </c>
      <c r="R762" s="1">
        <v>2</v>
      </c>
      <c r="S762" s="1" t="s">
        <v>138</v>
      </c>
      <c r="T762" s="1" t="s">
        <v>138</v>
      </c>
      <c r="U762" s="1" t="s">
        <v>138</v>
      </c>
      <c r="V762" s="1" t="s">
        <v>138</v>
      </c>
      <c r="W762" s="1" t="s">
        <v>138</v>
      </c>
      <c r="X762" s="1" t="s">
        <v>138</v>
      </c>
      <c r="Y762" s="1" t="s">
        <v>138</v>
      </c>
      <c r="Z762" s="1" t="str">
        <f>IF(Tabla1[[#This Row],[Bajada]] &lt; 14, "no", "si")</f>
        <v>no</v>
      </c>
      <c r="AC762" s="2" t="s">
        <v>968</v>
      </c>
      <c r="AD762" s="2" t="s">
        <v>2437</v>
      </c>
      <c r="AE762" s="1">
        <f t="shared" si="23"/>
        <v>7</v>
      </c>
    </row>
    <row r="763" spans="1:31"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4"/>
        <v>Ver en Google Maps</v>
      </c>
      <c r="M763" s="15">
        <v>1</v>
      </c>
      <c r="O763" s="1">
        <f>DAY(Tabla1[[#This Row],[Fecha de rev]])</f>
        <v>0</v>
      </c>
      <c r="P763" s="1">
        <f>MONTH(Tabla1[[#This Row],[Fecha de rev]])</f>
        <v>1</v>
      </c>
      <c r="Q763" s="1">
        <f>YEAR(Tabla1[[#This Row],[Fecha de rev]])</f>
        <v>1900</v>
      </c>
      <c r="Z763" s="1" t="str">
        <f>IF(Tabla1[[#This Row],[Bajada]] &lt; 14, "no", "si")</f>
        <v>no</v>
      </c>
    </row>
    <row r="764" spans="1:31"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4"/>
        <v>Ver en Google Maps</v>
      </c>
      <c r="M764" s="15">
        <v>2</v>
      </c>
      <c r="O764" s="1">
        <f>DAY(Tabla1[[#This Row],[Fecha de rev]])</f>
        <v>0</v>
      </c>
      <c r="P764" s="1">
        <f>MONTH(Tabla1[[#This Row],[Fecha de rev]])</f>
        <v>1</v>
      </c>
      <c r="Q764" s="1">
        <f>YEAR(Tabla1[[#This Row],[Fecha de rev]])</f>
        <v>1900</v>
      </c>
      <c r="Z764" s="1" t="str">
        <f>IF(Tabla1[[#This Row],[Bajada]] &lt; 14, "no", "si")</f>
        <v>no</v>
      </c>
    </row>
    <row r="765" spans="1:31"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4"/>
        <v>Ver en Google Maps</v>
      </c>
      <c r="M765" s="15">
        <v>1</v>
      </c>
      <c r="O765" s="1">
        <f>DAY(Tabla1[[#This Row],[Fecha de rev]])</f>
        <v>0</v>
      </c>
      <c r="P765" s="1">
        <f>MONTH(Tabla1[[#This Row],[Fecha de rev]])</f>
        <v>1</v>
      </c>
      <c r="Q765" s="1">
        <f>YEAR(Tabla1[[#This Row],[Fecha de rev]])</f>
        <v>1900</v>
      </c>
      <c r="Z765" s="1" t="str">
        <f>IF(Tabla1[[#This Row],[Bajada]] &lt; 14, "no", "si")</f>
        <v>no</v>
      </c>
    </row>
    <row r="766" spans="1:31"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4"/>
        <v>Ver en Google Maps</v>
      </c>
      <c r="M766" s="15">
        <v>1</v>
      </c>
      <c r="N766" s="7"/>
      <c r="O766" s="1">
        <f>DAY(Tabla1[[#This Row],[Fecha de rev]])</f>
        <v>0</v>
      </c>
      <c r="P766" s="1">
        <f>MONTH(Tabla1[[#This Row],[Fecha de rev]])</f>
        <v>1</v>
      </c>
      <c r="Q766" s="1">
        <f>YEAR(Tabla1[[#This Row],[Fecha de rev]])</f>
        <v>1900</v>
      </c>
      <c r="R766" s="1">
        <v>2</v>
      </c>
      <c r="S766" s="1" t="s">
        <v>138</v>
      </c>
      <c r="T766" s="1" t="s">
        <v>138</v>
      </c>
      <c r="U766" s="1" t="s">
        <v>138</v>
      </c>
      <c r="V766" s="1" t="s">
        <v>138</v>
      </c>
      <c r="W766" s="1" t="s">
        <v>138</v>
      </c>
      <c r="X766" s="1" t="s">
        <v>138</v>
      </c>
      <c r="Y766" s="1" t="s">
        <v>138</v>
      </c>
      <c r="Z766" s="1" t="str">
        <f>IF(Tabla1[[#This Row],[Bajada]] &lt; 14, "no", "si")</f>
        <v>no</v>
      </c>
      <c r="AC766" s="2" t="s">
        <v>2445</v>
      </c>
      <c r="AD766" s="2" t="s">
        <v>2437</v>
      </c>
      <c r="AE766" s="1">
        <f t="shared" si="23"/>
        <v>7</v>
      </c>
    </row>
    <row r="767" spans="1:31"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4"/>
        <v>Ver en Google Maps</v>
      </c>
      <c r="M767" s="15">
        <v>1</v>
      </c>
      <c r="O767" s="1">
        <f>DAY(Tabla1[[#This Row],[Fecha de rev]])</f>
        <v>0</v>
      </c>
      <c r="P767" s="1">
        <f>MONTH(Tabla1[[#This Row],[Fecha de rev]])</f>
        <v>1</v>
      </c>
      <c r="Q767" s="1">
        <f>YEAR(Tabla1[[#This Row],[Fecha de rev]])</f>
        <v>1900</v>
      </c>
      <c r="Z767" s="1" t="str">
        <f>IF(Tabla1[[#This Row],[Bajada]] &lt; 14, "no", "si")</f>
        <v>no</v>
      </c>
    </row>
    <row r="768" spans="1:31"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4"/>
        <v>Ver en Google Maps</v>
      </c>
      <c r="M768" s="15">
        <v>1</v>
      </c>
      <c r="O768" s="1">
        <f>DAY(Tabla1[[#This Row],[Fecha de rev]])</f>
        <v>0</v>
      </c>
      <c r="P768" s="1">
        <f>MONTH(Tabla1[[#This Row],[Fecha de rev]])</f>
        <v>1</v>
      </c>
      <c r="Q768" s="1">
        <f>YEAR(Tabla1[[#This Row],[Fecha de rev]])</f>
        <v>1900</v>
      </c>
      <c r="Z768" s="1" t="str">
        <f>IF(Tabla1[[#This Row],[Bajada]] &lt; 14, "no", "si")</f>
        <v>no</v>
      </c>
    </row>
    <row r="769" spans="1:26"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4"/>
        <v>Ver en Google Maps</v>
      </c>
      <c r="M769" s="15">
        <v>1</v>
      </c>
      <c r="O769" s="1">
        <f>DAY(Tabla1[[#This Row],[Fecha de rev]])</f>
        <v>0</v>
      </c>
      <c r="P769" s="1">
        <f>MONTH(Tabla1[[#This Row],[Fecha de rev]])</f>
        <v>1</v>
      </c>
      <c r="Q769" s="1">
        <f>YEAR(Tabla1[[#This Row],[Fecha de rev]])</f>
        <v>1900</v>
      </c>
      <c r="Z769" s="1" t="str">
        <f>IF(Tabla1[[#This Row],[Bajada]] &lt; 14, "no", "si")</f>
        <v>no</v>
      </c>
    </row>
    <row r="770" spans="1:26"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4"/>
        <v>Ver en Google Maps</v>
      </c>
      <c r="M770" s="15">
        <v>1</v>
      </c>
      <c r="O770" s="1">
        <f>DAY(Tabla1[[#This Row],[Fecha de rev]])</f>
        <v>0</v>
      </c>
      <c r="P770" s="1">
        <f>MONTH(Tabla1[[#This Row],[Fecha de rev]])</f>
        <v>1</v>
      </c>
      <c r="Q770" s="1">
        <f>YEAR(Tabla1[[#This Row],[Fecha de rev]])</f>
        <v>1900</v>
      </c>
      <c r="Z770" s="1" t="str">
        <f>IF(Tabla1[[#This Row],[Bajada]] &lt; 14, "no", "si")</f>
        <v>no</v>
      </c>
    </row>
    <row r="771" spans="1:26"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4"/>
        <v>Ver en Google Maps</v>
      </c>
      <c r="M771" s="15">
        <v>2</v>
      </c>
      <c r="O771" s="1">
        <f>DAY(Tabla1[[#This Row],[Fecha de rev]])</f>
        <v>0</v>
      </c>
      <c r="P771" s="1">
        <f>MONTH(Tabla1[[#This Row],[Fecha de rev]])</f>
        <v>1</v>
      </c>
      <c r="Q771" s="1">
        <f>YEAR(Tabla1[[#This Row],[Fecha de rev]])</f>
        <v>1900</v>
      </c>
      <c r="Z771" s="1" t="str">
        <f>IF(Tabla1[[#This Row],[Bajada]] &lt; 14, "no", "si")</f>
        <v>no</v>
      </c>
    </row>
    <row r="772" spans="1:26"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4"/>
        <v>Ver en Google Maps</v>
      </c>
      <c r="M772" s="15">
        <v>2</v>
      </c>
      <c r="O772" s="1">
        <f>DAY(Tabla1[[#This Row],[Fecha de rev]])</f>
        <v>0</v>
      </c>
      <c r="P772" s="1">
        <f>MONTH(Tabla1[[#This Row],[Fecha de rev]])</f>
        <v>1</v>
      </c>
      <c r="Q772" s="1">
        <f>YEAR(Tabla1[[#This Row],[Fecha de rev]])</f>
        <v>1900</v>
      </c>
      <c r="Z772" s="1" t="str">
        <f>IF(Tabla1[[#This Row],[Bajada]] &lt; 14, "no", "si")</f>
        <v>no</v>
      </c>
    </row>
    <row r="773" spans="1:26"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4"/>
        <v>Ver en Google Maps</v>
      </c>
      <c r="M773" s="15">
        <v>1</v>
      </c>
      <c r="O773" s="1">
        <f>DAY(Tabla1[[#This Row],[Fecha de rev]])</f>
        <v>0</v>
      </c>
      <c r="P773" s="1">
        <f>MONTH(Tabla1[[#This Row],[Fecha de rev]])</f>
        <v>1</v>
      </c>
      <c r="Q773" s="1">
        <f>YEAR(Tabla1[[#This Row],[Fecha de rev]])</f>
        <v>1900</v>
      </c>
      <c r="Z773" s="1" t="str">
        <f>IF(Tabla1[[#This Row],[Bajada]] &lt; 14, "no", "si")</f>
        <v>no</v>
      </c>
    </row>
    <row r="774" spans="1:26"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4"/>
        <v>Ver en Google Maps</v>
      </c>
      <c r="M774" s="15">
        <v>1</v>
      </c>
      <c r="O774" s="1">
        <f>DAY(Tabla1[[#This Row],[Fecha de rev]])</f>
        <v>0</v>
      </c>
      <c r="P774" s="1">
        <f>MONTH(Tabla1[[#This Row],[Fecha de rev]])</f>
        <v>1</v>
      </c>
      <c r="Q774" s="1">
        <f>YEAR(Tabla1[[#This Row],[Fecha de rev]])</f>
        <v>1900</v>
      </c>
      <c r="Z774" s="1" t="str">
        <f>IF(Tabla1[[#This Row],[Bajada]] &lt; 14, "no", "si")</f>
        <v>no</v>
      </c>
    </row>
    <row r="775" spans="1:26"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4"/>
        <v>Ver en Google Maps</v>
      </c>
      <c r="M775" s="15">
        <v>2</v>
      </c>
      <c r="O775" s="1">
        <f>DAY(Tabla1[[#This Row],[Fecha de rev]])</f>
        <v>0</v>
      </c>
      <c r="P775" s="1">
        <f>MONTH(Tabla1[[#This Row],[Fecha de rev]])</f>
        <v>1</v>
      </c>
      <c r="Q775" s="1">
        <f>YEAR(Tabla1[[#This Row],[Fecha de rev]])</f>
        <v>1900</v>
      </c>
      <c r="Z775" s="1" t="str">
        <f>IF(Tabla1[[#This Row],[Bajada]] &lt; 14, "no", "si")</f>
        <v>no</v>
      </c>
    </row>
    <row r="776" spans="1:26"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4"/>
        <v>Ver en Google Maps</v>
      </c>
      <c r="M776" s="15">
        <v>1</v>
      </c>
      <c r="O776" s="1">
        <f>DAY(Tabla1[[#This Row],[Fecha de rev]])</f>
        <v>0</v>
      </c>
      <c r="P776" s="1">
        <f>MONTH(Tabla1[[#This Row],[Fecha de rev]])</f>
        <v>1</v>
      </c>
      <c r="Q776" s="1">
        <f>YEAR(Tabla1[[#This Row],[Fecha de rev]])</f>
        <v>1900</v>
      </c>
      <c r="Z776" s="1" t="str">
        <f>IF(Tabla1[[#This Row],[Bajada]] &lt; 14, "no", "si")</f>
        <v>no</v>
      </c>
    </row>
    <row r="777" spans="1:26"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4"/>
        <v>Ver en Google Maps</v>
      </c>
      <c r="M777" s="15">
        <v>1</v>
      </c>
      <c r="O777" s="1">
        <f>DAY(Tabla1[[#This Row],[Fecha de rev]])</f>
        <v>0</v>
      </c>
      <c r="P777" s="1">
        <f>MONTH(Tabla1[[#This Row],[Fecha de rev]])</f>
        <v>1</v>
      </c>
      <c r="Q777" s="1">
        <f>YEAR(Tabla1[[#This Row],[Fecha de rev]])</f>
        <v>1900</v>
      </c>
      <c r="Z777" s="1" t="str">
        <f>IF(Tabla1[[#This Row],[Bajada]] &lt; 14, "no", "si")</f>
        <v>no</v>
      </c>
    </row>
    <row r="778" spans="1:26"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4"/>
        <v>Ver en Google Maps</v>
      </c>
      <c r="M778" s="15">
        <v>2</v>
      </c>
      <c r="O778" s="1">
        <f>DAY(Tabla1[[#This Row],[Fecha de rev]])</f>
        <v>0</v>
      </c>
      <c r="P778" s="1">
        <f>MONTH(Tabla1[[#This Row],[Fecha de rev]])</f>
        <v>1</v>
      </c>
      <c r="Q778" s="1">
        <f>YEAR(Tabla1[[#This Row],[Fecha de rev]])</f>
        <v>1900</v>
      </c>
      <c r="Z778" s="1" t="str">
        <f>IF(Tabla1[[#This Row],[Bajada]] &lt; 14, "no", "si")</f>
        <v>no</v>
      </c>
    </row>
    <row r="779" spans="1:26"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4"/>
        <v>Ver en Google Maps</v>
      </c>
      <c r="M779" s="15">
        <v>1</v>
      </c>
      <c r="O779" s="1">
        <f>DAY(Tabla1[[#This Row],[Fecha de rev]])</f>
        <v>0</v>
      </c>
      <c r="P779" s="1">
        <f>MONTH(Tabla1[[#This Row],[Fecha de rev]])</f>
        <v>1</v>
      </c>
      <c r="Q779" s="1">
        <f>YEAR(Tabla1[[#This Row],[Fecha de rev]])</f>
        <v>1900</v>
      </c>
      <c r="Z779" s="1" t="str">
        <f>IF(Tabla1[[#This Row],[Bajada]] &lt; 14, "no", "si")</f>
        <v>no</v>
      </c>
    </row>
    <row r="780" spans="1:26"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4"/>
        <v>Ver en Google Maps</v>
      </c>
      <c r="M780" s="15">
        <v>1</v>
      </c>
      <c r="O780" s="1">
        <f>DAY(Tabla1[[#This Row],[Fecha de rev]])</f>
        <v>0</v>
      </c>
      <c r="P780" s="1">
        <f>MONTH(Tabla1[[#This Row],[Fecha de rev]])</f>
        <v>1</v>
      </c>
      <c r="Q780" s="1">
        <f>YEAR(Tabla1[[#This Row],[Fecha de rev]])</f>
        <v>1900</v>
      </c>
      <c r="Z780" s="1" t="str">
        <f>IF(Tabla1[[#This Row],[Bajada]] &lt; 14, "no", "si")</f>
        <v>no</v>
      </c>
    </row>
    <row r="781" spans="1:26"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4"/>
        <v>Ver en Google Maps</v>
      </c>
      <c r="M781" s="15">
        <v>1</v>
      </c>
      <c r="O781" s="1">
        <f>DAY(Tabla1[[#This Row],[Fecha de rev]])</f>
        <v>0</v>
      </c>
      <c r="P781" s="1">
        <f>MONTH(Tabla1[[#This Row],[Fecha de rev]])</f>
        <v>1</v>
      </c>
      <c r="Q781" s="1">
        <f>YEAR(Tabla1[[#This Row],[Fecha de rev]])</f>
        <v>1900</v>
      </c>
      <c r="Z781" s="1" t="str">
        <f>IF(Tabla1[[#This Row],[Bajada]] &lt; 14, "no", "si")</f>
        <v>no</v>
      </c>
    </row>
    <row r="782" spans="1:26"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5">HYPERLINK("https://www.google.com/maps?q=" &amp; I782 &amp; "," &amp; J782, "Ver en Google Maps")</f>
        <v>Ver en Google Maps</v>
      </c>
      <c r="M782" s="15">
        <v>1</v>
      </c>
      <c r="O782" s="1">
        <f>DAY(Tabla1[[#This Row],[Fecha de rev]])</f>
        <v>0</v>
      </c>
      <c r="P782" s="1">
        <f>MONTH(Tabla1[[#This Row],[Fecha de rev]])</f>
        <v>1</v>
      </c>
      <c r="Q782" s="1">
        <f>YEAR(Tabla1[[#This Row],[Fecha de rev]])</f>
        <v>1900</v>
      </c>
      <c r="Z782" s="1" t="str">
        <f>IF(Tabla1[[#This Row],[Bajada]] &lt; 14, "no", "si")</f>
        <v>no</v>
      </c>
    </row>
    <row r="783" spans="1:26"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5"/>
        <v>Ver en Google Maps</v>
      </c>
      <c r="M783" s="15">
        <v>1</v>
      </c>
      <c r="O783" s="1">
        <f>DAY(Tabla1[[#This Row],[Fecha de rev]])</f>
        <v>0</v>
      </c>
      <c r="P783" s="1">
        <f>MONTH(Tabla1[[#This Row],[Fecha de rev]])</f>
        <v>1</v>
      </c>
      <c r="Q783" s="1">
        <f>YEAR(Tabla1[[#This Row],[Fecha de rev]])</f>
        <v>1900</v>
      </c>
      <c r="Z783" s="1" t="str">
        <f>IF(Tabla1[[#This Row],[Bajada]] &lt; 14, "no", "si")</f>
        <v>no</v>
      </c>
    </row>
    <row r="784" spans="1:26"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5"/>
        <v>Ver en Google Maps</v>
      </c>
      <c r="M784" s="15">
        <v>1</v>
      </c>
      <c r="O784" s="1">
        <f>DAY(Tabla1[[#This Row],[Fecha de rev]])</f>
        <v>0</v>
      </c>
      <c r="P784" s="1">
        <f>MONTH(Tabla1[[#This Row],[Fecha de rev]])</f>
        <v>1</v>
      </c>
      <c r="Q784" s="1">
        <f>YEAR(Tabla1[[#This Row],[Fecha de rev]])</f>
        <v>1900</v>
      </c>
      <c r="Z784" s="1" t="str">
        <f>IF(Tabla1[[#This Row],[Bajada]] &lt; 14, "no", "si")</f>
        <v>no</v>
      </c>
    </row>
    <row r="785" spans="1:31"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5"/>
        <v>Ver en Google Maps</v>
      </c>
      <c r="M785" s="15">
        <v>2</v>
      </c>
      <c r="O785" s="1">
        <f>DAY(Tabla1[[#This Row],[Fecha de rev]])</f>
        <v>0</v>
      </c>
      <c r="P785" s="1">
        <f>MONTH(Tabla1[[#This Row],[Fecha de rev]])</f>
        <v>1</v>
      </c>
      <c r="Q785" s="1">
        <f>YEAR(Tabla1[[#This Row],[Fecha de rev]])</f>
        <v>1900</v>
      </c>
      <c r="Z785" s="1" t="str">
        <f>IF(Tabla1[[#This Row],[Bajada]] &lt; 14, "no", "si")</f>
        <v>no</v>
      </c>
    </row>
    <row r="786" spans="1:31"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5"/>
        <v>Ver en Google Maps</v>
      </c>
      <c r="M786" s="15">
        <v>1</v>
      </c>
      <c r="O786" s="1">
        <f>DAY(Tabla1[[#This Row],[Fecha de rev]])</f>
        <v>0</v>
      </c>
      <c r="P786" s="1">
        <f>MONTH(Tabla1[[#This Row],[Fecha de rev]])</f>
        <v>1</v>
      </c>
      <c r="Q786" s="1">
        <f>YEAR(Tabla1[[#This Row],[Fecha de rev]])</f>
        <v>1900</v>
      </c>
      <c r="Z786" s="1" t="str">
        <f>IF(Tabla1[[#This Row],[Bajada]] &lt; 14, "no", "si")</f>
        <v>no</v>
      </c>
    </row>
    <row r="787" spans="1:31"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5"/>
        <v>Ver en Google Maps</v>
      </c>
      <c r="M787" s="15">
        <v>1</v>
      </c>
      <c r="O787" s="1">
        <f>DAY(Tabla1[[#This Row],[Fecha de rev]])</f>
        <v>0</v>
      </c>
      <c r="P787" s="1">
        <f>MONTH(Tabla1[[#This Row],[Fecha de rev]])</f>
        <v>1</v>
      </c>
      <c r="Q787" s="1">
        <f>YEAR(Tabla1[[#This Row],[Fecha de rev]])</f>
        <v>1900</v>
      </c>
      <c r="Z787" s="1" t="str">
        <f>IF(Tabla1[[#This Row],[Bajada]] &lt; 14, "no", "si")</f>
        <v>no</v>
      </c>
    </row>
    <row r="788" spans="1:31"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5"/>
        <v>Ver en Google Maps</v>
      </c>
      <c r="M788" s="15">
        <v>1</v>
      </c>
      <c r="O788" s="1">
        <f>DAY(Tabla1[[#This Row],[Fecha de rev]])</f>
        <v>0</v>
      </c>
      <c r="P788" s="1">
        <f>MONTH(Tabla1[[#This Row],[Fecha de rev]])</f>
        <v>1</v>
      </c>
      <c r="Q788" s="1">
        <f>YEAR(Tabla1[[#This Row],[Fecha de rev]])</f>
        <v>1900</v>
      </c>
      <c r="Z788" s="1" t="str">
        <f>IF(Tabla1[[#This Row],[Bajada]] &lt; 14, "no", "si")</f>
        <v>no</v>
      </c>
    </row>
    <row r="789" spans="1:31"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5"/>
        <v>Ver en Google Maps</v>
      </c>
      <c r="M789" s="15">
        <v>1</v>
      </c>
      <c r="N789" s="7"/>
      <c r="O789" s="1">
        <f>DAY(Tabla1[[#This Row],[Fecha de rev]])</f>
        <v>0</v>
      </c>
      <c r="P789" s="1">
        <f>MONTH(Tabla1[[#This Row],[Fecha de rev]])</f>
        <v>1</v>
      </c>
      <c r="Q789" s="1">
        <f>YEAR(Tabla1[[#This Row],[Fecha de rev]])</f>
        <v>1900</v>
      </c>
      <c r="R789" s="1">
        <v>2</v>
      </c>
      <c r="S789" s="1" t="s">
        <v>138</v>
      </c>
      <c r="T789" s="1" t="s">
        <v>138</v>
      </c>
      <c r="U789" s="1" t="s">
        <v>138</v>
      </c>
      <c r="V789" s="1" t="s">
        <v>138</v>
      </c>
      <c r="W789" s="1" t="s">
        <v>138</v>
      </c>
      <c r="X789" s="1" t="s">
        <v>138</v>
      </c>
      <c r="Y789" s="1" t="s">
        <v>138</v>
      </c>
      <c r="Z789" s="1" t="str">
        <f>IF(Tabla1[[#This Row],[Bajada]] &lt; 14, "no", "si")</f>
        <v>no</v>
      </c>
      <c r="AC789" s="2" t="s">
        <v>968</v>
      </c>
      <c r="AD789" s="2" t="s">
        <v>2437</v>
      </c>
      <c r="AE789" s="1">
        <f t="shared" ref="AE789:AE818" si="26">COUNTIF(S789:Z789, "si")</f>
        <v>7</v>
      </c>
    </row>
    <row r="790" spans="1:31"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5"/>
        <v>Ver en Google Maps</v>
      </c>
      <c r="M790" s="15">
        <v>2</v>
      </c>
      <c r="N790" s="7"/>
      <c r="O790" s="1">
        <f>DAY(Tabla1[[#This Row],[Fecha de rev]])</f>
        <v>0</v>
      </c>
      <c r="P790" s="1">
        <f>MONTH(Tabla1[[#This Row],[Fecha de rev]])</f>
        <v>1</v>
      </c>
      <c r="Q790" s="1">
        <f>YEAR(Tabla1[[#This Row],[Fecha de rev]])</f>
        <v>1900</v>
      </c>
      <c r="R790" s="1">
        <v>2</v>
      </c>
      <c r="S790" s="1" t="s">
        <v>138</v>
      </c>
      <c r="T790" s="1" t="s">
        <v>138</v>
      </c>
      <c r="U790" s="1" t="s">
        <v>138</v>
      </c>
      <c r="V790" s="1" t="s">
        <v>138</v>
      </c>
      <c r="W790" s="1" t="s">
        <v>138</v>
      </c>
      <c r="X790" s="1" t="s">
        <v>138</v>
      </c>
      <c r="Y790" s="1" t="s">
        <v>138</v>
      </c>
      <c r="Z790" s="1" t="str">
        <f>IF(Tabla1[[#This Row],[Bajada]] &lt; 14, "no", "si")</f>
        <v>no</v>
      </c>
      <c r="AC790" s="2" t="s">
        <v>2447</v>
      </c>
      <c r="AD790" s="2" t="s">
        <v>2437</v>
      </c>
      <c r="AE790" s="1">
        <f t="shared" si="26"/>
        <v>7</v>
      </c>
    </row>
    <row r="791" spans="1:31"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5"/>
        <v>Ver en Google Maps</v>
      </c>
      <c r="M791" s="15">
        <v>2</v>
      </c>
      <c r="O791" s="1">
        <f>DAY(Tabla1[[#This Row],[Fecha de rev]])</f>
        <v>0</v>
      </c>
      <c r="P791" s="1">
        <f>MONTH(Tabla1[[#This Row],[Fecha de rev]])</f>
        <v>1</v>
      </c>
      <c r="Q791" s="1">
        <f>YEAR(Tabla1[[#This Row],[Fecha de rev]])</f>
        <v>1900</v>
      </c>
      <c r="Z791" s="1" t="str">
        <f>IF(Tabla1[[#This Row],[Bajada]] &lt; 14, "no", "si")</f>
        <v>no</v>
      </c>
    </row>
    <row r="792" spans="1:31"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5"/>
        <v>Ver en Google Maps</v>
      </c>
      <c r="M792" s="15">
        <v>2</v>
      </c>
      <c r="O792" s="1">
        <f>DAY(Tabla1[[#This Row],[Fecha de rev]])</f>
        <v>0</v>
      </c>
      <c r="P792" s="1">
        <f>MONTH(Tabla1[[#This Row],[Fecha de rev]])</f>
        <v>1</v>
      </c>
      <c r="Q792" s="1">
        <f>YEAR(Tabla1[[#This Row],[Fecha de rev]])</f>
        <v>1900</v>
      </c>
      <c r="Z792" s="1" t="str">
        <f>IF(Tabla1[[#This Row],[Bajada]] &lt; 14, "no", "si")</f>
        <v>no</v>
      </c>
    </row>
    <row r="793" spans="1:31"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5"/>
        <v>Ver en Google Maps</v>
      </c>
      <c r="M793" s="15">
        <v>1</v>
      </c>
      <c r="O793" s="1">
        <f>DAY(Tabla1[[#This Row],[Fecha de rev]])</f>
        <v>0</v>
      </c>
      <c r="P793" s="1">
        <f>MONTH(Tabla1[[#This Row],[Fecha de rev]])</f>
        <v>1</v>
      </c>
      <c r="Q793" s="1">
        <f>YEAR(Tabla1[[#This Row],[Fecha de rev]])</f>
        <v>1900</v>
      </c>
      <c r="Z793" s="1" t="str">
        <f>IF(Tabla1[[#This Row],[Bajada]] &lt; 14, "no", "si")</f>
        <v>no</v>
      </c>
    </row>
    <row r="794" spans="1:31"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5"/>
        <v>Ver en Google Maps</v>
      </c>
      <c r="M794" s="15">
        <v>2</v>
      </c>
      <c r="N794" s="7"/>
      <c r="O794" s="1">
        <f>DAY(Tabla1[[#This Row],[Fecha de rev]])</f>
        <v>0</v>
      </c>
      <c r="P794" s="1">
        <f>MONTH(Tabla1[[#This Row],[Fecha de rev]])</f>
        <v>1</v>
      </c>
      <c r="Q794" s="1">
        <f>YEAR(Tabla1[[#This Row],[Fecha de rev]])</f>
        <v>1900</v>
      </c>
      <c r="R794" s="1">
        <v>2</v>
      </c>
      <c r="S794" s="1" t="s">
        <v>138</v>
      </c>
      <c r="T794" s="1" t="s">
        <v>138</v>
      </c>
      <c r="U794" s="1" t="s">
        <v>138</v>
      </c>
      <c r="V794" s="1" t="s">
        <v>138</v>
      </c>
      <c r="W794" s="1" t="s">
        <v>138</v>
      </c>
      <c r="X794" s="1" t="s">
        <v>138</v>
      </c>
      <c r="Y794" s="1" t="s">
        <v>138</v>
      </c>
      <c r="Z794" s="1" t="str">
        <f>IF(Tabla1[[#This Row],[Bajada]] &lt; 14, "no", "si")</f>
        <v>no</v>
      </c>
      <c r="AC794" s="2" t="s">
        <v>968</v>
      </c>
      <c r="AD794" s="2" t="s">
        <v>2437</v>
      </c>
      <c r="AE794" s="1">
        <f t="shared" si="26"/>
        <v>7</v>
      </c>
    </row>
    <row r="795" spans="1:31"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5"/>
        <v>Ver en Google Maps</v>
      </c>
      <c r="M795" s="15">
        <v>1</v>
      </c>
      <c r="O795" s="1">
        <f>DAY(Tabla1[[#This Row],[Fecha de rev]])</f>
        <v>0</v>
      </c>
      <c r="P795" s="1">
        <f>MONTH(Tabla1[[#This Row],[Fecha de rev]])</f>
        <v>1</v>
      </c>
      <c r="Q795" s="1">
        <f>YEAR(Tabla1[[#This Row],[Fecha de rev]])</f>
        <v>1900</v>
      </c>
      <c r="Z795" s="1" t="str">
        <f>IF(Tabla1[[#This Row],[Bajada]] &lt; 14, "no", "si")</f>
        <v>no</v>
      </c>
    </row>
    <row r="796" spans="1:31"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5"/>
        <v>Ver en Google Maps</v>
      </c>
      <c r="M796" s="15">
        <v>1</v>
      </c>
      <c r="O796" s="1">
        <f>DAY(Tabla1[[#This Row],[Fecha de rev]])</f>
        <v>0</v>
      </c>
      <c r="P796" s="1">
        <f>MONTH(Tabla1[[#This Row],[Fecha de rev]])</f>
        <v>1</v>
      </c>
      <c r="Q796" s="1">
        <f>YEAR(Tabla1[[#This Row],[Fecha de rev]])</f>
        <v>1900</v>
      </c>
      <c r="Z796" s="1" t="str">
        <f>IF(Tabla1[[#This Row],[Bajada]] &lt; 14, "no", "si")</f>
        <v>no</v>
      </c>
    </row>
    <row r="797" spans="1:31"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5"/>
        <v>Ver en Google Maps</v>
      </c>
      <c r="M797" s="15">
        <v>2</v>
      </c>
      <c r="N797" s="7"/>
      <c r="O797" s="1">
        <f>DAY(Tabla1[[#This Row],[Fecha de rev]])</f>
        <v>0</v>
      </c>
      <c r="P797" s="1">
        <f>MONTH(Tabla1[[#This Row],[Fecha de rev]])</f>
        <v>1</v>
      </c>
      <c r="Q797" s="1">
        <f>YEAR(Tabla1[[#This Row],[Fecha de rev]])</f>
        <v>1900</v>
      </c>
      <c r="R797" s="1">
        <v>2</v>
      </c>
      <c r="S797" s="1" t="s">
        <v>138</v>
      </c>
      <c r="T797" s="1" t="s">
        <v>138</v>
      </c>
      <c r="U797" s="1" t="s">
        <v>138</v>
      </c>
      <c r="V797" s="1" t="s">
        <v>138</v>
      </c>
      <c r="W797" s="1" t="s">
        <v>138</v>
      </c>
      <c r="X797" s="1" t="s">
        <v>138</v>
      </c>
      <c r="Y797" s="1" t="s">
        <v>138</v>
      </c>
      <c r="Z797" s="1" t="str">
        <f>IF(Tabla1[[#This Row],[Bajada]] &lt; 14, "no", "si")</f>
        <v>no</v>
      </c>
      <c r="AC797" s="2" t="s">
        <v>2442</v>
      </c>
      <c r="AD797" s="2" t="s">
        <v>2437</v>
      </c>
      <c r="AE797" s="1">
        <f t="shared" si="26"/>
        <v>7</v>
      </c>
    </row>
    <row r="798" spans="1:31"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5"/>
        <v>Ver en Google Maps</v>
      </c>
      <c r="M798" s="15">
        <v>2</v>
      </c>
      <c r="N798" s="7"/>
      <c r="O798" s="1">
        <f>DAY(Tabla1[[#This Row],[Fecha de rev]])</f>
        <v>0</v>
      </c>
      <c r="P798" s="1">
        <f>MONTH(Tabla1[[#This Row],[Fecha de rev]])</f>
        <v>1</v>
      </c>
      <c r="Q798" s="1">
        <f>YEAR(Tabla1[[#This Row],[Fecha de rev]])</f>
        <v>1900</v>
      </c>
      <c r="R798" s="1">
        <v>2</v>
      </c>
      <c r="S798" s="1" t="s">
        <v>138</v>
      </c>
      <c r="T798" s="1" t="s">
        <v>138</v>
      </c>
      <c r="U798" s="1" t="s">
        <v>138</v>
      </c>
      <c r="V798" s="1" t="s">
        <v>138</v>
      </c>
      <c r="W798" s="1" t="s">
        <v>138</v>
      </c>
      <c r="X798" s="1" t="s">
        <v>138</v>
      </c>
      <c r="Y798" s="1" t="s">
        <v>138</v>
      </c>
      <c r="Z798" s="1" t="str">
        <f>IF(Tabla1[[#This Row],[Bajada]] &lt; 14, "no", "si")</f>
        <v>no</v>
      </c>
      <c r="AC798" s="2" t="s">
        <v>2442</v>
      </c>
      <c r="AD798" s="2" t="s">
        <v>2437</v>
      </c>
      <c r="AE798" s="1">
        <f t="shared" si="26"/>
        <v>7</v>
      </c>
    </row>
    <row r="799" spans="1:31"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5"/>
        <v>Ver en Google Maps</v>
      </c>
      <c r="M799" s="15">
        <v>1</v>
      </c>
      <c r="O799" s="1">
        <f>DAY(Tabla1[[#This Row],[Fecha de rev]])</f>
        <v>0</v>
      </c>
      <c r="P799" s="1">
        <f>MONTH(Tabla1[[#This Row],[Fecha de rev]])</f>
        <v>1</v>
      </c>
      <c r="Q799" s="1">
        <f>YEAR(Tabla1[[#This Row],[Fecha de rev]])</f>
        <v>1900</v>
      </c>
      <c r="Z799" s="1" t="str">
        <f>IF(Tabla1[[#This Row],[Bajada]] &lt; 14, "no", "si")</f>
        <v>no</v>
      </c>
    </row>
    <row r="800" spans="1:31"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5"/>
        <v>Ver en Google Maps</v>
      </c>
      <c r="M800" s="15">
        <v>2</v>
      </c>
      <c r="O800" s="1">
        <f>DAY(Tabla1[[#This Row],[Fecha de rev]])</f>
        <v>0</v>
      </c>
      <c r="P800" s="1">
        <f>MONTH(Tabla1[[#This Row],[Fecha de rev]])</f>
        <v>1</v>
      </c>
      <c r="Q800" s="1">
        <f>YEAR(Tabla1[[#This Row],[Fecha de rev]])</f>
        <v>1900</v>
      </c>
      <c r="Z800" s="1" t="str">
        <f>IF(Tabla1[[#This Row],[Bajada]] &lt; 14, "no", "si")</f>
        <v>no</v>
      </c>
    </row>
    <row r="801" spans="1:31"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5"/>
        <v>Ver en Google Maps</v>
      </c>
      <c r="M801" s="15">
        <v>2</v>
      </c>
      <c r="O801" s="1">
        <f>DAY(Tabla1[[#This Row],[Fecha de rev]])</f>
        <v>0</v>
      </c>
      <c r="P801" s="1">
        <f>MONTH(Tabla1[[#This Row],[Fecha de rev]])</f>
        <v>1</v>
      </c>
      <c r="Q801" s="1">
        <f>YEAR(Tabla1[[#This Row],[Fecha de rev]])</f>
        <v>1900</v>
      </c>
      <c r="Z801" s="1" t="str">
        <f>IF(Tabla1[[#This Row],[Bajada]] &lt; 14, "no", "si")</f>
        <v>no</v>
      </c>
    </row>
    <row r="802" spans="1:31"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5"/>
        <v>Ver en Google Maps</v>
      </c>
      <c r="M802" s="15">
        <v>2</v>
      </c>
      <c r="O802" s="1">
        <f>DAY(Tabla1[[#This Row],[Fecha de rev]])</f>
        <v>0</v>
      </c>
      <c r="P802" s="1">
        <f>MONTH(Tabla1[[#This Row],[Fecha de rev]])</f>
        <v>1</v>
      </c>
      <c r="Q802" s="1">
        <f>YEAR(Tabla1[[#This Row],[Fecha de rev]])</f>
        <v>1900</v>
      </c>
      <c r="Z802" s="1" t="str">
        <f>IF(Tabla1[[#This Row],[Bajada]] &lt; 14, "no", "si")</f>
        <v>no</v>
      </c>
    </row>
    <row r="803" spans="1:31"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5"/>
        <v>Ver en Google Maps</v>
      </c>
      <c r="M803" s="15">
        <v>2</v>
      </c>
      <c r="O803" s="1">
        <f>DAY(Tabla1[[#This Row],[Fecha de rev]])</f>
        <v>0</v>
      </c>
      <c r="P803" s="1">
        <f>MONTH(Tabla1[[#This Row],[Fecha de rev]])</f>
        <v>1</v>
      </c>
      <c r="Q803" s="1">
        <f>YEAR(Tabla1[[#This Row],[Fecha de rev]])</f>
        <v>1900</v>
      </c>
      <c r="Z803" s="1" t="str">
        <f>IF(Tabla1[[#This Row],[Bajada]] &lt; 14, "no", "si")</f>
        <v>no</v>
      </c>
    </row>
    <row r="804" spans="1:31"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5"/>
        <v>Ver en Google Maps</v>
      </c>
      <c r="M804" s="15">
        <v>2</v>
      </c>
      <c r="O804" s="1">
        <f>DAY(Tabla1[[#This Row],[Fecha de rev]])</f>
        <v>0</v>
      </c>
      <c r="P804" s="1">
        <f>MONTH(Tabla1[[#This Row],[Fecha de rev]])</f>
        <v>1</v>
      </c>
      <c r="Q804" s="1">
        <f>YEAR(Tabla1[[#This Row],[Fecha de rev]])</f>
        <v>1900</v>
      </c>
      <c r="R804" s="1">
        <v>2</v>
      </c>
      <c r="S804" s="1" t="s">
        <v>138</v>
      </c>
      <c r="T804" s="1" t="s">
        <v>138</v>
      </c>
      <c r="U804" s="1" t="s">
        <v>138</v>
      </c>
      <c r="V804" s="1" t="s">
        <v>138</v>
      </c>
      <c r="W804" s="1" t="s">
        <v>138</v>
      </c>
      <c r="X804" s="1" t="s">
        <v>138</v>
      </c>
      <c r="Y804" s="1" t="s">
        <v>138</v>
      </c>
      <c r="Z804" s="1" t="str">
        <f>IF(Tabla1[[#This Row],[Bajada]] &lt; 14, "no", "si")</f>
        <v>no</v>
      </c>
      <c r="AE804" s="1">
        <f t="shared" si="26"/>
        <v>7</v>
      </c>
    </row>
    <row r="805" spans="1:31"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5"/>
        <v>Ver en Google Maps</v>
      </c>
      <c r="M805" s="15">
        <v>2</v>
      </c>
      <c r="O805" s="1">
        <f>DAY(Tabla1[[#This Row],[Fecha de rev]])</f>
        <v>0</v>
      </c>
      <c r="P805" s="1">
        <f>MONTH(Tabla1[[#This Row],[Fecha de rev]])</f>
        <v>1</v>
      </c>
      <c r="Q805" s="1">
        <f>YEAR(Tabla1[[#This Row],[Fecha de rev]])</f>
        <v>1900</v>
      </c>
      <c r="Z805" s="1" t="str">
        <f>IF(Tabla1[[#This Row],[Bajada]] &lt; 14, "no", "si")</f>
        <v>no</v>
      </c>
    </row>
    <row r="806" spans="1:31"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5"/>
        <v>Ver en Google Maps</v>
      </c>
      <c r="M806" s="15">
        <v>2</v>
      </c>
      <c r="O806" s="1">
        <f>DAY(Tabla1[[#This Row],[Fecha de rev]])</f>
        <v>0</v>
      </c>
      <c r="P806" s="1">
        <f>MONTH(Tabla1[[#This Row],[Fecha de rev]])</f>
        <v>1</v>
      </c>
      <c r="Q806" s="1">
        <f>YEAR(Tabla1[[#This Row],[Fecha de rev]])</f>
        <v>1900</v>
      </c>
      <c r="Z806" s="1" t="str">
        <f>IF(Tabla1[[#This Row],[Bajada]] &lt; 14, "no", "si")</f>
        <v>no</v>
      </c>
    </row>
    <row r="807" spans="1:31"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5"/>
        <v>Ver en Google Maps</v>
      </c>
      <c r="M807" s="15">
        <v>2</v>
      </c>
      <c r="O807" s="1">
        <f>DAY(Tabla1[[#This Row],[Fecha de rev]])</f>
        <v>0</v>
      </c>
      <c r="P807" s="1">
        <f>MONTH(Tabla1[[#This Row],[Fecha de rev]])</f>
        <v>1</v>
      </c>
      <c r="Q807" s="1">
        <f>YEAR(Tabla1[[#This Row],[Fecha de rev]])</f>
        <v>1900</v>
      </c>
      <c r="Z807" s="1" t="str">
        <f>IF(Tabla1[[#This Row],[Bajada]] &lt; 14, "no", "si")</f>
        <v>no</v>
      </c>
    </row>
    <row r="808" spans="1:31"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5"/>
        <v>Ver en Google Maps</v>
      </c>
      <c r="M808" s="15">
        <v>1</v>
      </c>
      <c r="O808" s="1">
        <f>DAY(Tabla1[[#This Row],[Fecha de rev]])</f>
        <v>0</v>
      </c>
      <c r="P808" s="1">
        <f>MONTH(Tabla1[[#This Row],[Fecha de rev]])</f>
        <v>1</v>
      </c>
      <c r="Q808" s="1">
        <f>YEAR(Tabla1[[#This Row],[Fecha de rev]])</f>
        <v>1900</v>
      </c>
      <c r="Z808" s="1" t="str">
        <f>IF(Tabla1[[#This Row],[Bajada]] &lt; 14, "no", "si")</f>
        <v>no</v>
      </c>
    </row>
    <row r="809" spans="1:31"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5"/>
        <v>Ver en Google Maps</v>
      </c>
      <c r="M809" s="15">
        <v>1</v>
      </c>
      <c r="O809" s="1">
        <f>DAY(Tabla1[[#This Row],[Fecha de rev]])</f>
        <v>0</v>
      </c>
      <c r="P809" s="1">
        <f>MONTH(Tabla1[[#This Row],[Fecha de rev]])</f>
        <v>1</v>
      </c>
      <c r="Q809" s="1">
        <f>YEAR(Tabla1[[#This Row],[Fecha de rev]])</f>
        <v>1900</v>
      </c>
      <c r="Z809" s="1" t="str">
        <f>IF(Tabla1[[#This Row],[Bajada]] &lt; 14, "no", "si")</f>
        <v>no</v>
      </c>
    </row>
    <row r="810" spans="1:31"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5"/>
        <v>Ver en Google Maps</v>
      </c>
      <c r="M810" s="15">
        <v>1</v>
      </c>
      <c r="O810" s="1">
        <f>DAY(Tabla1[[#This Row],[Fecha de rev]])</f>
        <v>0</v>
      </c>
      <c r="P810" s="1">
        <f>MONTH(Tabla1[[#This Row],[Fecha de rev]])</f>
        <v>1</v>
      </c>
      <c r="Q810" s="1">
        <f>YEAR(Tabla1[[#This Row],[Fecha de rev]])</f>
        <v>1900</v>
      </c>
      <c r="Z810" s="1" t="str">
        <f>IF(Tabla1[[#This Row],[Bajada]] &lt; 14, "no", "si")</f>
        <v>no</v>
      </c>
    </row>
    <row r="811" spans="1:31"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5"/>
        <v>Ver en Google Maps</v>
      </c>
      <c r="M811" s="15">
        <v>1</v>
      </c>
      <c r="O811" s="1">
        <f>DAY(Tabla1[[#This Row],[Fecha de rev]])</f>
        <v>0</v>
      </c>
      <c r="P811" s="1">
        <f>MONTH(Tabla1[[#This Row],[Fecha de rev]])</f>
        <v>1</v>
      </c>
      <c r="Q811" s="1">
        <f>YEAR(Tabla1[[#This Row],[Fecha de rev]])</f>
        <v>1900</v>
      </c>
      <c r="Z811" s="1" t="str">
        <f>IF(Tabla1[[#This Row],[Bajada]] &lt; 14, "no", "si")</f>
        <v>no</v>
      </c>
    </row>
    <row r="812" spans="1:31"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5"/>
        <v>Ver en Google Maps</v>
      </c>
      <c r="M812" s="15">
        <v>1</v>
      </c>
      <c r="O812" s="1">
        <f>DAY(Tabla1[[#This Row],[Fecha de rev]])</f>
        <v>0</v>
      </c>
      <c r="P812" s="1">
        <f>MONTH(Tabla1[[#This Row],[Fecha de rev]])</f>
        <v>1</v>
      </c>
      <c r="Q812" s="1">
        <f>YEAR(Tabla1[[#This Row],[Fecha de rev]])</f>
        <v>1900</v>
      </c>
      <c r="Z812" s="1" t="str">
        <f>IF(Tabla1[[#This Row],[Bajada]] &lt; 14, "no", "si")</f>
        <v>no</v>
      </c>
    </row>
    <row r="813" spans="1:31"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5"/>
        <v>Ver en Google Maps</v>
      </c>
      <c r="M813" s="15">
        <v>1</v>
      </c>
      <c r="O813" s="1">
        <f>DAY(Tabla1[[#This Row],[Fecha de rev]])</f>
        <v>0</v>
      </c>
      <c r="P813" s="1">
        <f>MONTH(Tabla1[[#This Row],[Fecha de rev]])</f>
        <v>1</v>
      </c>
      <c r="Q813" s="1">
        <f>YEAR(Tabla1[[#This Row],[Fecha de rev]])</f>
        <v>1900</v>
      </c>
      <c r="Z813" s="1" t="str">
        <f>IF(Tabla1[[#This Row],[Bajada]] &lt; 14, "no", "si")</f>
        <v>no</v>
      </c>
    </row>
    <row r="814" spans="1:31"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5"/>
        <v>Ver en Google Maps</v>
      </c>
      <c r="M814" s="15">
        <v>1</v>
      </c>
      <c r="O814" s="1">
        <f>DAY(Tabla1[[#This Row],[Fecha de rev]])</f>
        <v>0</v>
      </c>
      <c r="P814" s="1">
        <f>MONTH(Tabla1[[#This Row],[Fecha de rev]])</f>
        <v>1</v>
      </c>
      <c r="Q814" s="1">
        <f>YEAR(Tabla1[[#This Row],[Fecha de rev]])</f>
        <v>1900</v>
      </c>
      <c r="Z814" s="1" t="str">
        <f>IF(Tabla1[[#This Row],[Bajada]] &lt; 14, "no", "si")</f>
        <v>no</v>
      </c>
    </row>
    <row r="815" spans="1:31"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5"/>
        <v>Ver en Google Maps</v>
      </c>
      <c r="M815" s="15">
        <v>1</v>
      </c>
      <c r="O815" s="1">
        <f>DAY(Tabla1[[#This Row],[Fecha de rev]])</f>
        <v>0</v>
      </c>
      <c r="P815" s="1">
        <f>MONTH(Tabla1[[#This Row],[Fecha de rev]])</f>
        <v>1</v>
      </c>
      <c r="Q815" s="1">
        <f>YEAR(Tabla1[[#This Row],[Fecha de rev]])</f>
        <v>1900</v>
      </c>
      <c r="Z815" s="1" t="str">
        <f>IF(Tabla1[[#This Row],[Bajada]] &lt; 14, "no", "si")</f>
        <v>no</v>
      </c>
    </row>
    <row r="816" spans="1:31"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5"/>
        <v>Ver en Google Maps</v>
      </c>
      <c r="M816" s="15">
        <v>1</v>
      </c>
      <c r="O816" s="1">
        <f>DAY(Tabla1[[#This Row],[Fecha de rev]])</f>
        <v>0</v>
      </c>
      <c r="P816" s="1">
        <f>MONTH(Tabla1[[#This Row],[Fecha de rev]])</f>
        <v>1</v>
      </c>
      <c r="Q816" s="1">
        <f>YEAR(Tabla1[[#This Row],[Fecha de rev]])</f>
        <v>1900</v>
      </c>
      <c r="Z816" s="1" t="str">
        <f>IF(Tabla1[[#This Row],[Bajada]] &lt; 14, "no", "si")</f>
        <v>no</v>
      </c>
    </row>
    <row r="817" spans="1:31"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5"/>
        <v>Ver en Google Maps</v>
      </c>
      <c r="M817" s="15">
        <v>1</v>
      </c>
      <c r="O817" s="1">
        <f>DAY(Tabla1[[#This Row],[Fecha de rev]])</f>
        <v>0</v>
      </c>
      <c r="P817" s="1">
        <f>MONTH(Tabla1[[#This Row],[Fecha de rev]])</f>
        <v>1</v>
      </c>
      <c r="Q817" s="1">
        <f>YEAR(Tabla1[[#This Row],[Fecha de rev]])</f>
        <v>1900</v>
      </c>
      <c r="Z817" s="1" t="str">
        <f>IF(Tabla1[[#This Row],[Bajada]] &lt; 14, "no", "si")</f>
        <v>no</v>
      </c>
    </row>
    <row r="818" spans="1:31"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5"/>
        <v>Ver en Google Maps</v>
      </c>
      <c r="M818" s="15">
        <v>1</v>
      </c>
      <c r="N818" s="7"/>
      <c r="O818" s="1">
        <f>DAY(Tabla1[[#This Row],[Fecha de rev]])</f>
        <v>0</v>
      </c>
      <c r="P818" s="1">
        <f>MONTH(Tabla1[[#This Row],[Fecha de rev]])</f>
        <v>1</v>
      </c>
      <c r="Q818" s="1">
        <f>YEAR(Tabla1[[#This Row],[Fecha de rev]])</f>
        <v>1900</v>
      </c>
      <c r="R818" s="1">
        <v>2</v>
      </c>
      <c r="S818" s="1" t="s">
        <v>138</v>
      </c>
      <c r="T818" s="1" t="s">
        <v>138</v>
      </c>
      <c r="U818" s="1" t="s">
        <v>138</v>
      </c>
      <c r="V818" s="1" t="s">
        <v>138</v>
      </c>
      <c r="W818" s="1" t="s">
        <v>138</v>
      </c>
      <c r="X818" s="1" t="s">
        <v>138</v>
      </c>
      <c r="Y818" s="1" t="s">
        <v>138</v>
      </c>
      <c r="Z818" s="1" t="str">
        <f>IF(Tabla1[[#This Row],[Bajada]] &lt; 14, "no", "si")</f>
        <v>no</v>
      </c>
      <c r="AC818" s="2" t="s">
        <v>968</v>
      </c>
      <c r="AD818" s="2" t="s">
        <v>2437</v>
      </c>
      <c r="AE818" s="1">
        <f t="shared" si="26"/>
        <v>7</v>
      </c>
    </row>
    <row r="819" spans="1:31"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5"/>
        <v>Ver en Google Maps</v>
      </c>
      <c r="M819" s="15">
        <v>2</v>
      </c>
      <c r="O819" s="1">
        <f>DAY(Tabla1[[#This Row],[Fecha de rev]])</f>
        <v>0</v>
      </c>
      <c r="P819" s="1">
        <f>MONTH(Tabla1[[#This Row],[Fecha de rev]])</f>
        <v>1</v>
      </c>
      <c r="Q819" s="1">
        <f>YEAR(Tabla1[[#This Row],[Fecha de rev]])</f>
        <v>1900</v>
      </c>
      <c r="Z819" s="1" t="str">
        <f>IF(Tabla1[[#This Row],[Bajada]] &lt; 14, "no", "si")</f>
        <v>no</v>
      </c>
    </row>
    <row r="820" spans="1:31"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5"/>
        <v>Ver en Google Maps</v>
      </c>
      <c r="M820" s="15">
        <v>1</v>
      </c>
      <c r="O820" s="1">
        <f>DAY(Tabla1[[#This Row],[Fecha de rev]])</f>
        <v>0</v>
      </c>
      <c r="P820" s="1">
        <f>MONTH(Tabla1[[#This Row],[Fecha de rev]])</f>
        <v>1</v>
      </c>
      <c r="Q820" s="1">
        <f>YEAR(Tabla1[[#This Row],[Fecha de rev]])</f>
        <v>1900</v>
      </c>
      <c r="Z820" s="1" t="str">
        <f>IF(Tabla1[[#This Row],[Bajada]] &lt; 14, "no", "si")</f>
        <v>no</v>
      </c>
    </row>
    <row r="821" spans="1:31"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5"/>
        <v>Ver en Google Maps</v>
      </c>
      <c r="M821" s="15">
        <v>1</v>
      </c>
      <c r="O821" s="1">
        <f>DAY(Tabla1[[#This Row],[Fecha de rev]])</f>
        <v>0</v>
      </c>
      <c r="P821" s="1">
        <f>MONTH(Tabla1[[#This Row],[Fecha de rev]])</f>
        <v>1</v>
      </c>
      <c r="Q821" s="1">
        <f>YEAR(Tabla1[[#This Row],[Fecha de rev]])</f>
        <v>1900</v>
      </c>
      <c r="Z821" s="1" t="str">
        <f>IF(Tabla1[[#This Row],[Bajada]] &lt; 14, "no", "si")</f>
        <v>no</v>
      </c>
    </row>
    <row r="822" spans="1:31"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5"/>
        <v>Ver en Google Maps</v>
      </c>
      <c r="M822" s="15">
        <v>2</v>
      </c>
      <c r="O822" s="1">
        <f>DAY(Tabla1[[#This Row],[Fecha de rev]])</f>
        <v>0</v>
      </c>
      <c r="P822" s="1">
        <f>MONTH(Tabla1[[#This Row],[Fecha de rev]])</f>
        <v>1</v>
      </c>
      <c r="Q822" s="1">
        <f>YEAR(Tabla1[[#This Row],[Fecha de rev]])</f>
        <v>1900</v>
      </c>
      <c r="Z822" s="1" t="str">
        <f>IF(Tabla1[[#This Row],[Bajada]] &lt; 14, "no", "si")</f>
        <v>no</v>
      </c>
    </row>
    <row r="823" spans="1:31"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5"/>
        <v>Ver en Google Maps</v>
      </c>
      <c r="M823" s="15">
        <v>2</v>
      </c>
      <c r="O823" s="1">
        <f>DAY(Tabla1[[#This Row],[Fecha de rev]])</f>
        <v>0</v>
      </c>
      <c r="P823" s="1">
        <f>MONTH(Tabla1[[#This Row],[Fecha de rev]])</f>
        <v>1</v>
      </c>
      <c r="Q823" s="1">
        <f>YEAR(Tabla1[[#This Row],[Fecha de rev]])</f>
        <v>1900</v>
      </c>
      <c r="Z823" s="1" t="str">
        <f>IF(Tabla1[[#This Row],[Bajada]] &lt; 14, "no", "si")</f>
        <v>no</v>
      </c>
    </row>
    <row r="824" spans="1:31"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5"/>
        <v>Ver en Google Maps</v>
      </c>
      <c r="M824" s="15">
        <v>2</v>
      </c>
      <c r="O824" s="1">
        <f>DAY(Tabla1[[#This Row],[Fecha de rev]])</f>
        <v>0</v>
      </c>
      <c r="P824" s="1">
        <f>MONTH(Tabla1[[#This Row],[Fecha de rev]])</f>
        <v>1</v>
      </c>
      <c r="Q824" s="1">
        <f>YEAR(Tabla1[[#This Row],[Fecha de rev]])</f>
        <v>1900</v>
      </c>
      <c r="Z824" s="1" t="str">
        <f>IF(Tabla1[[#This Row],[Bajada]] &lt; 14, "no", "si")</f>
        <v>no</v>
      </c>
    </row>
    <row r="825" spans="1:31"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5"/>
        <v>Ver en Google Maps</v>
      </c>
      <c r="M825" s="15">
        <v>2</v>
      </c>
      <c r="O825" s="1">
        <f>DAY(Tabla1[[#This Row],[Fecha de rev]])</f>
        <v>0</v>
      </c>
      <c r="P825" s="1">
        <f>MONTH(Tabla1[[#This Row],[Fecha de rev]])</f>
        <v>1</v>
      </c>
      <c r="Q825" s="1">
        <f>YEAR(Tabla1[[#This Row],[Fecha de rev]])</f>
        <v>1900</v>
      </c>
      <c r="Z825" s="1" t="str">
        <f>IF(Tabla1[[#This Row],[Bajada]] &lt; 14, "no", "si")</f>
        <v>no</v>
      </c>
    </row>
    <row r="826" spans="1:31"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5"/>
        <v>Ver en Google Maps</v>
      </c>
      <c r="M826" s="15">
        <v>2</v>
      </c>
      <c r="O826" s="1">
        <f>DAY(Tabla1[[#This Row],[Fecha de rev]])</f>
        <v>0</v>
      </c>
      <c r="P826" s="1">
        <f>MONTH(Tabla1[[#This Row],[Fecha de rev]])</f>
        <v>1</v>
      </c>
      <c r="Q826" s="1">
        <f>YEAR(Tabla1[[#This Row],[Fecha de rev]])</f>
        <v>1900</v>
      </c>
      <c r="Z826" s="1" t="str">
        <f>IF(Tabla1[[#This Row],[Bajada]] &lt; 14, "no", "si")</f>
        <v>no</v>
      </c>
    </row>
    <row r="827" spans="1:31"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5"/>
        <v>Ver en Google Maps</v>
      </c>
      <c r="M827" s="15">
        <v>1</v>
      </c>
      <c r="O827" s="1">
        <f>DAY(Tabla1[[#This Row],[Fecha de rev]])</f>
        <v>0</v>
      </c>
      <c r="P827" s="1">
        <f>MONTH(Tabla1[[#This Row],[Fecha de rev]])</f>
        <v>1</v>
      </c>
      <c r="Q827" s="1">
        <f>YEAR(Tabla1[[#This Row],[Fecha de rev]])</f>
        <v>1900</v>
      </c>
      <c r="Z827" s="1" t="str">
        <f>IF(Tabla1[[#This Row],[Bajada]] &lt; 14, "no", "si")</f>
        <v>no</v>
      </c>
    </row>
    <row r="828" spans="1:31"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5"/>
        <v>Ver en Google Maps</v>
      </c>
      <c r="M828" s="15">
        <v>1</v>
      </c>
      <c r="O828" s="1">
        <f>DAY(Tabla1[[#This Row],[Fecha de rev]])</f>
        <v>0</v>
      </c>
      <c r="P828" s="1">
        <f>MONTH(Tabla1[[#This Row],[Fecha de rev]])</f>
        <v>1</v>
      </c>
      <c r="Q828" s="1">
        <f>YEAR(Tabla1[[#This Row],[Fecha de rev]])</f>
        <v>1900</v>
      </c>
      <c r="Z828" s="1" t="str">
        <f>IF(Tabla1[[#This Row],[Bajada]] &lt; 14, "no", "si")</f>
        <v>no</v>
      </c>
    </row>
    <row r="829" spans="1:31"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5"/>
        <v>Ver en Google Maps</v>
      </c>
      <c r="M829" s="15">
        <v>1</v>
      </c>
      <c r="O829" s="1">
        <f>DAY(Tabla1[[#This Row],[Fecha de rev]])</f>
        <v>0</v>
      </c>
      <c r="P829" s="1">
        <f>MONTH(Tabla1[[#This Row],[Fecha de rev]])</f>
        <v>1</v>
      </c>
      <c r="Q829" s="1">
        <f>YEAR(Tabla1[[#This Row],[Fecha de rev]])</f>
        <v>1900</v>
      </c>
      <c r="Z829" s="1" t="str">
        <f>IF(Tabla1[[#This Row],[Bajada]] &lt; 14, "no", "si")</f>
        <v>no</v>
      </c>
    </row>
    <row r="830" spans="1:31"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5"/>
        <v>Ver en Google Maps</v>
      </c>
      <c r="M830" s="15">
        <v>2</v>
      </c>
      <c r="O830" s="1">
        <f>DAY(Tabla1[[#This Row],[Fecha de rev]])</f>
        <v>0</v>
      </c>
      <c r="P830" s="1">
        <f>MONTH(Tabla1[[#This Row],[Fecha de rev]])</f>
        <v>1</v>
      </c>
      <c r="Q830" s="1">
        <f>YEAR(Tabla1[[#This Row],[Fecha de rev]])</f>
        <v>1900</v>
      </c>
      <c r="Z830" s="1" t="str">
        <f>IF(Tabla1[[#This Row],[Bajada]] &lt; 14, "no", "si")</f>
        <v>no</v>
      </c>
    </row>
    <row r="831" spans="1:31"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5"/>
        <v>Ver en Google Maps</v>
      </c>
      <c r="M831" s="15">
        <v>2</v>
      </c>
      <c r="O831" s="1">
        <f>DAY(Tabla1[[#This Row],[Fecha de rev]])</f>
        <v>0</v>
      </c>
      <c r="P831" s="1">
        <f>MONTH(Tabla1[[#This Row],[Fecha de rev]])</f>
        <v>1</v>
      </c>
      <c r="Q831" s="1">
        <f>YEAR(Tabla1[[#This Row],[Fecha de rev]])</f>
        <v>1900</v>
      </c>
      <c r="Z831" s="1" t="str">
        <f>IF(Tabla1[[#This Row],[Bajada]] &lt; 14, "no", "si")</f>
        <v>no</v>
      </c>
    </row>
    <row r="832" spans="1:31"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5"/>
        <v>Ver en Google Maps</v>
      </c>
      <c r="M832" s="15">
        <v>2</v>
      </c>
      <c r="O832" s="1">
        <f>DAY(Tabla1[[#This Row],[Fecha de rev]])</f>
        <v>0</v>
      </c>
      <c r="P832" s="1">
        <f>MONTH(Tabla1[[#This Row],[Fecha de rev]])</f>
        <v>1</v>
      </c>
      <c r="Q832" s="1">
        <f>YEAR(Tabla1[[#This Row],[Fecha de rev]])</f>
        <v>1900</v>
      </c>
      <c r="Z832" s="1" t="str">
        <f>IF(Tabla1[[#This Row],[Bajada]] &lt; 14, "no", "si")</f>
        <v>no</v>
      </c>
    </row>
    <row r="833" spans="1:26"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5"/>
        <v>Ver en Google Maps</v>
      </c>
      <c r="M833" s="15">
        <v>1</v>
      </c>
      <c r="O833" s="1">
        <f>DAY(Tabla1[[#This Row],[Fecha de rev]])</f>
        <v>0</v>
      </c>
      <c r="P833" s="1">
        <f>MONTH(Tabla1[[#This Row],[Fecha de rev]])</f>
        <v>1</v>
      </c>
      <c r="Q833" s="1">
        <f>YEAR(Tabla1[[#This Row],[Fecha de rev]])</f>
        <v>1900</v>
      </c>
      <c r="Z833" s="1" t="str">
        <f>IF(Tabla1[[#This Row],[Bajada]] &lt; 14, "no", "si")</f>
        <v>no</v>
      </c>
    </row>
    <row r="834" spans="1:26"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5"/>
        <v>Ver en Google Maps</v>
      </c>
      <c r="M834" s="15">
        <v>1</v>
      </c>
      <c r="O834" s="1">
        <f>DAY(Tabla1[[#This Row],[Fecha de rev]])</f>
        <v>0</v>
      </c>
      <c r="P834" s="1">
        <f>MONTH(Tabla1[[#This Row],[Fecha de rev]])</f>
        <v>1</v>
      </c>
      <c r="Q834" s="1">
        <f>YEAR(Tabla1[[#This Row],[Fecha de rev]])</f>
        <v>1900</v>
      </c>
      <c r="Z834" s="1" t="str">
        <f>IF(Tabla1[[#This Row],[Bajada]] &lt; 14, "no", "si")</f>
        <v>no</v>
      </c>
    </row>
    <row r="835" spans="1:26"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5"/>
        <v>Ver en Google Maps</v>
      </c>
      <c r="M835" s="15">
        <v>2</v>
      </c>
      <c r="O835" s="1">
        <f>DAY(Tabla1[[#This Row],[Fecha de rev]])</f>
        <v>0</v>
      </c>
      <c r="P835" s="1">
        <f>MONTH(Tabla1[[#This Row],[Fecha de rev]])</f>
        <v>1</v>
      </c>
      <c r="Q835" s="1">
        <f>YEAR(Tabla1[[#This Row],[Fecha de rev]])</f>
        <v>1900</v>
      </c>
      <c r="Z835" s="1" t="str">
        <f>IF(Tabla1[[#This Row],[Bajada]] &lt; 14, "no", "si")</f>
        <v>no</v>
      </c>
    </row>
    <row r="836" spans="1:26"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5"/>
        <v>Ver en Google Maps</v>
      </c>
      <c r="M836" s="15">
        <v>2</v>
      </c>
      <c r="O836" s="1">
        <f>DAY(Tabla1[[#This Row],[Fecha de rev]])</f>
        <v>0</v>
      </c>
      <c r="P836" s="1">
        <f>MONTH(Tabla1[[#This Row],[Fecha de rev]])</f>
        <v>1</v>
      </c>
      <c r="Q836" s="1">
        <f>YEAR(Tabla1[[#This Row],[Fecha de rev]])</f>
        <v>1900</v>
      </c>
      <c r="Z836" s="1" t="str">
        <f>IF(Tabla1[[#This Row],[Bajada]] &lt; 14, "no", "si")</f>
        <v>no</v>
      </c>
    </row>
    <row r="837" spans="1:26"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5"/>
        <v>Ver en Google Maps</v>
      </c>
      <c r="M837" s="15">
        <v>1</v>
      </c>
      <c r="O837" s="1">
        <f>DAY(Tabla1[[#This Row],[Fecha de rev]])</f>
        <v>0</v>
      </c>
      <c r="P837" s="1">
        <f>MONTH(Tabla1[[#This Row],[Fecha de rev]])</f>
        <v>1</v>
      </c>
      <c r="Q837" s="1">
        <f>YEAR(Tabla1[[#This Row],[Fecha de rev]])</f>
        <v>1900</v>
      </c>
      <c r="Z837" s="1" t="str">
        <f>IF(Tabla1[[#This Row],[Bajada]] &lt; 14, "no", "si")</f>
        <v>no</v>
      </c>
    </row>
    <row r="838" spans="1:26"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5"/>
        <v>Ver en Google Maps</v>
      </c>
      <c r="M838" s="15">
        <v>1</v>
      </c>
      <c r="O838" s="1">
        <f>DAY(Tabla1[[#This Row],[Fecha de rev]])</f>
        <v>0</v>
      </c>
      <c r="P838" s="1">
        <f>MONTH(Tabla1[[#This Row],[Fecha de rev]])</f>
        <v>1</v>
      </c>
      <c r="Q838" s="1">
        <f>YEAR(Tabla1[[#This Row],[Fecha de rev]])</f>
        <v>1900</v>
      </c>
      <c r="Z838" s="1" t="str">
        <f>IF(Tabla1[[#This Row],[Bajada]] &lt; 14, "no", "si")</f>
        <v>no</v>
      </c>
    </row>
    <row r="839" spans="1:26"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5"/>
        <v>Ver en Google Maps</v>
      </c>
      <c r="M839" s="15">
        <v>2</v>
      </c>
      <c r="O839" s="1">
        <f>DAY(Tabla1[[#This Row],[Fecha de rev]])</f>
        <v>0</v>
      </c>
      <c r="P839" s="1">
        <f>MONTH(Tabla1[[#This Row],[Fecha de rev]])</f>
        <v>1</v>
      </c>
      <c r="Q839" s="1">
        <f>YEAR(Tabla1[[#This Row],[Fecha de rev]])</f>
        <v>1900</v>
      </c>
      <c r="Z839" s="1" t="str">
        <f>IF(Tabla1[[#This Row],[Bajada]] &lt; 14, "no", "si")</f>
        <v>no</v>
      </c>
    </row>
    <row r="840" spans="1:26"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5"/>
        <v>Ver en Google Maps</v>
      </c>
      <c r="M840" s="15">
        <v>1</v>
      </c>
      <c r="O840" s="1">
        <f>DAY(Tabla1[[#This Row],[Fecha de rev]])</f>
        <v>0</v>
      </c>
      <c r="P840" s="1">
        <f>MONTH(Tabla1[[#This Row],[Fecha de rev]])</f>
        <v>1</v>
      </c>
      <c r="Q840" s="1">
        <f>YEAR(Tabla1[[#This Row],[Fecha de rev]])</f>
        <v>1900</v>
      </c>
      <c r="Z840" s="1" t="str">
        <f>IF(Tabla1[[#This Row],[Bajada]] &lt; 14, "no", "si")</f>
        <v>no</v>
      </c>
    </row>
    <row r="841" spans="1:26"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5"/>
        <v>Ver en Google Maps</v>
      </c>
      <c r="M841" s="15">
        <v>2</v>
      </c>
      <c r="O841" s="1">
        <f>DAY(Tabla1[[#This Row],[Fecha de rev]])</f>
        <v>0</v>
      </c>
      <c r="P841" s="1">
        <f>MONTH(Tabla1[[#This Row],[Fecha de rev]])</f>
        <v>1</v>
      </c>
      <c r="Q841" s="1">
        <f>YEAR(Tabla1[[#This Row],[Fecha de rev]])</f>
        <v>1900</v>
      </c>
      <c r="Z841" s="1" t="str">
        <f>IF(Tabla1[[#This Row],[Bajada]] &lt; 14, "no", "si")</f>
        <v>no</v>
      </c>
    </row>
    <row r="842" spans="1:26"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5"/>
        <v>Ver en Google Maps</v>
      </c>
      <c r="M842" s="15">
        <v>2</v>
      </c>
      <c r="O842" s="1">
        <f>DAY(Tabla1[[#This Row],[Fecha de rev]])</f>
        <v>0</v>
      </c>
      <c r="P842" s="1">
        <f>MONTH(Tabla1[[#This Row],[Fecha de rev]])</f>
        <v>1</v>
      </c>
      <c r="Q842" s="1">
        <f>YEAR(Tabla1[[#This Row],[Fecha de rev]])</f>
        <v>1900</v>
      </c>
      <c r="Z842" s="1" t="str">
        <f>IF(Tabla1[[#This Row],[Bajada]] &lt; 14, "no", "si")</f>
        <v>no</v>
      </c>
    </row>
    <row r="843" spans="1:26"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5"/>
        <v>Ver en Google Maps</v>
      </c>
      <c r="M843" s="15">
        <v>2</v>
      </c>
      <c r="O843" s="1">
        <f>DAY(Tabla1[[#This Row],[Fecha de rev]])</f>
        <v>0</v>
      </c>
      <c r="P843" s="1">
        <f>MONTH(Tabla1[[#This Row],[Fecha de rev]])</f>
        <v>1</v>
      </c>
      <c r="Q843" s="1">
        <f>YEAR(Tabla1[[#This Row],[Fecha de rev]])</f>
        <v>1900</v>
      </c>
      <c r="Z843" s="1" t="str">
        <f>IF(Tabla1[[#This Row],[Bajada]] &lt; 14, "no", "si")</f>
        <v>no</v>
      </c>
    </row>
    <row r="844" spans="1:26"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5"/>
        <v>Ver en Google Maps</v>
      </c>
      <c r="M844" s="15">
        <v>2</v>
      </c>
      <c r="O844" s="1">
        <f>DAY(Tabla1[[#This Row],[Fecha de rev]])</f>
        <v>0</v>
      </c>
      <c r="P844" s="1">
        <f>MONTH(Tabla1[[#This Row],[Fecha de rev]])</f>
        <v>1</v>
      </c>
      <c r="Q844" s="1">
        <f>YEAR(Tabla1[[#This Row],[Fecha de rev]])</f>
        <v>1900</v>
      </c>
      <c r="Z844" s="1" t="str">
        <f>IF(Tabla1[[#This Row],[Bajada]] &lt; 14, "no", "si")</f>
        <v>no</v>
      </c>
    </row>
    <row r="845" spans="1:26"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5"/>
        <v>Ver en Google Maps</v>
      </c>
      <c r="M845" s="15">
        <v>2</v>
      </c>
      <c r="O845" s="1">
        <f>DAY(Tabla1[[#This Row],[Fecha de rev]])</f>
        <v>0</v>
      </c>
      <c r="P845" s="1">
        <f>MONTH(Tabla1[[#This Row],[Fecha de rev]])</f>
        <v>1</v>
      </c>
      <c r="Q845" s="1">
        <f>YEAR(Tabla1[[#This Row],[Fecha de rev]])</f>
        <v>1900</v>
      </c>
      <c r="Z845" s="1" t="str">
        <f>IF(Tabla1[[#This Row],[Bajada]] &lt; 14, "no", "si")</f>
        <v>no</v>
      </c>
    </row>
    <row r="846" spans="1:26"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7">HYPERLINK("https://www.google.com/maps?q=" &amp; I846 &amp; "," &amp; J846, "Ver en Google Maps")</f>
        <v>Ver en Google Maps</v>
      </c>
      <c r="M846" s="15">
        <v>2</v>
      </c>
      <c r="O846" s="1">
        <f>DAY(Tabla1[[#This Row],[Fecha de rev]])</f>
        <v>0</v>
      </c>
      <c r="P846" s="1">
        <f>MONTH(Tabla1[[#This Row],[Fecha de rev]])</f>
        <v>1</v>
      </c>
      <c r="Q846" s="1">
        <f>YEAR(Tabla1[[#This Row],[Fecha de rev]])</f>
        <v>1900</v>
      </c>
      <c r="Z846" s="1" t="str">
        <f>IF(Tabla1[[#This Row],[Bajada]] &lt; 14, "no", "si")</f>
        <v>no</v>
      </c>
    </row>
    <row r="847" spans="1:26"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7"/>
        <v>Ver en Google Maps</v>
      </c>
      <c r="M847" s="15">
        <v>2</v>
      </c>
      <c r="O847" s="1">
        <f>DAY(Tabla1[[#This Row],[Fecha de rev]])</f>
        <v>0</v>
      </c>
      <c r="P847" s="1">
        <f>MONTH(Tabla1[[#This Row],[Fecha de rev]])</f>
        <v>1</v>
      </c>
      <c r="Q847" s="1">
        <f>YEAR(Tabla1[[#This Row],[Fecha de rev]])</f>
        <v>1900</v>
      </c>
      <c r="Z847" s="1" t="str">
        <f>IF(Tabla1[[#This Row],[Bajada]] &lt; 14, "no", "si")</f>
        <v>no</v>
      </c>
    </row>
    <row r="848" spans="1:26"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7"/>
        <v>Ver en Google Maps</v>
      </c>
      <c r="M848" s="15">
        <v>1</v>
      </c>
      <c r="O848" s="1">
        <f>DAY(Tabla1[[#This Row],[Fecha de rev]])</f>
        <v>0</v>
      </c>
      <c r="P848" s="1">
        <f>MONTH(Tabla1[[#This Row],[Fecha de rev]])</f>
        <v>1</v>
      </c>
      <c r="Q848" s="1">
        <f>YEAR(Tabla1[[#This Row],[Fecha de rev]])</f>
        <v>1900</v>
      </c>
      <c r="Z848" s="1" t="str">
        <f>IF(Tabla1[[#This Row],[Bajada]] &lt; 14, "no", "si")</f>
        <v>no</v>
      </c>
    </row>
    <row r="849" spans="1:31"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7"/>
        <v>Ver en Google Maps</v>
      </c>
      <c r="M849" s="15">
        <v>1</v>
      </c>
      <c r="O849" s="1">
        <f>DAY(Tabla1[[#This Row],[Fecha de rev]])</f>
        <v>0</v>
      </c>
      <c r="P849" s="1">
        <f>MONTH(Tabla1[[#This Row],[Fecha de rev]])</f>
        <v>1</v>
      </c>
      <c r="Q849" s="1">
        <f>YEAR(Tabla1[[#This Row],[Fecha de rev]])</f>
        <v>1900</v>
      </c>
      <c r="Z849" s="1" t="str">
        <f>IF(Tabla1[[#This Row],[Bajada]] &lt; 14, "no", "si")</f>
        <v>no</v>
      </c>
    </row>
    <row r="850" spans="1:31"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7"/>
        <v>Ver en Google Maps</v>
      </c>
      <c r="M850" s="15">
        <v>2</v>
      </c>
      <c r="O850" s="1">
        <f>DAY(Tabla1[[#This Row],[Fecha de rev]])</f>
        <v>0</v>
      </c>
      <c r="P850" s="1">
        <f>MONTH(Tabla1[[#This Row],[Fecha de rev]])</f>
        <v>1</v>
      </c>
      <c r="Q850" s="1">
        <f>YEAR(Tabla1[[#This Row],[Fecha de rev]])</f>
        <v>1900</v>
      </c>
      <c r="Z850" s="1" t="str">
        <f>IF(Tabla1[[#This Row],[Bajada]] &lt; 14, "no", "si")</f>
        <v>no</v>
      </c>
    </row>
    <row r="851" spans="1:31"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7"/>
        <v>Ver en Google Maps</v>
      </c>
      <c r="M851" s="15">
        <v>1</v>
      </c>
      <c r="N851" s="7"/>
      <c r="O851" s="1">
        <f>DAY(Tabla1[[#This Row],[Fecha de rev]])</f>
        <v>0</v>
      </c>
      <c r="P851" s="1">
        <f>MONTH(Tabla1[[#This Row],[Fecha de rev]])</f>
        <v>1</v>
      </c>
      <c r="Q851" s="1">
        <f>YEAR(Tabla1[[#This Row],[Fecha de rev]])</f>
        <v>1900</v>
      </c>
      <c r="R851" s="1">
        <v>2</v>
      </c>
      <c r="S851" s="1" t="s">
        <v>138</v>
      </c>
      <c r="T851" s="1" t="s">
        <v>138</v>
      </c>
      <c r="U851" s="1" t="s">
        <v>138</v>
      </c>
      <c r="V851" s="1" t="s">
        <v>138</v>
      </c>
      <c r="W851" s="1" t="s">
        <v>138</v>
      </c>
      <c r="X851" s="1" t="s">
        <v>138</v>
      </c>
      <c r="Y851" s="1" t="s">
        <v>138</v>
      </c>
      <c r="Z851" s="1" t="str">
        <f>IF(Tabla1[[#This Row],[Bajada]] &lt; 14, "no", "si")</f>
        <v>no</v>
      </c>
      <c r="AC851" s="2" t="s">
        <v>968</v>
      </c>
      <c r="AD851" s="2" t="s">
        <v>2437</v>
      </c>
      <c r="AE851" s="1">
        <f t="shared" ref="AE851:AE896" si="28">COUNTIF(S851:Z851, "si")</f>
        <v>7</v>
      </c>
    </row>
    <row r="852" spans="1:31"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7"/>
        <v>Ver en Google Maps</v>
      </c>
      <c r="M852" s="15">
        <v>1</v>
      </c>
      <c r="O852" s="1">
        <f>DAY(Tabla1[[#This Row],[Fecha de rev]])</f>
        <v>0</v>
      </c>
      <c r="P852" s="1">
        <f>MONTH(Tabla1[[#This Row],[Fecha de rev]])</f>
        <v>1</v>
      </c>
      <c r="Q852" s="1">
        <f>YEAR(Tabla1[[#This Row],[Fecha de rev]])</f>
        <v>1900</v>
      </c>
      <c r="Z852" s="1" t="str">
        <f>IF(Tabla1[[#This Row],[Bajada]] &lt; 14, "no", "si")</f>
        <v>no</v>
      </c>
    </row>
    <row r="853" spans="1:31"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7"/>
        <v>Ver en Google Maps</v>
      </c>
      <c r="M853" s="15">
        <v>1</v>
      </c>
      <c r="O853" s="1">
        <f>DAY(Tabla1[[#This Row],[Fecha de rev]])</f>
        <v>0</v>
      </c>
      <c r="P853" s="1">
        <f>MONTH(Tabla1[[#This Row],[Fecha de rev]])</f>
        <v>1</v>
      </c>
      <c r="Q853" s="1">
        <f>YEAR(Tabla1[[#This Row],[Fecha de rev]])</f>
        <v>1900</v>
      </c>
      <c r="Z853" s="1" t="str">
        <f>IF(Tabla1[[#This Row],[Bajada]] &lt; 14, "no", "si")</f>
        <v>no</v>
      </c>
    </row>
    <row r="854" spans="1:31"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7"/>
        <v>Ver en Google Maps</v>
      </c>
      <c r="M854" s="15">
        <v>1</v>
      </c>
      <c r="O854" s="1">
        <f>DAY(Tabla1[[#This Row],[Fecha de rev]])</f>
        <v>0</v>
      </c>
      <c r="P854" s="1">
        <f>MONTH(Tabla1[[#This Row],[Fecha de rev]])</f>
        <v>1</v>
      </c>
      <c r="Q854" s="1">
        <f>YEAR(Tabla1[[#This Row],[Fecha de rev]])</f>
        <v>1900</v>
      </c>
      <c r="Z854" s="1" t="str">
        <f>IF(Tabla1[[#This Row],[Bajada]] &lt; 14, "no", "si")</f>
        <v>no</v>
      </c>
    </row>
    <row r="855" spans="1:31"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7"/>
        <v>Ver en Google Maps</v>
      </c>
      <c r="M855" s="15">
        <v>1</v>
      </c>
      <c r="O855" s="1">
        <f>DAY(Tabla1[[#This Row],[Fecha de rev]])</f>
        <v>0</v>
      </c>
      <c r="P855" s="1">
        <f>MONTH(Tabla1[[#This Row],[Fecha de rev]])</f>
        <v>1</v>
      </c>
      <c r="Q855" s="1">
        <f>YEAR(Tabla1[[#This Row],[Fecha de rev]])</f>
        <v>1900</v>
      </c>
      <c r="Z855" s="1" t="str">
        <f>IF(Tabla1[[#This Row],[Bajada]] &lt; 14, "no", "si")</f>
        <v>no</v>
      </c>
    </row>
    <row r="856" spans="1:31"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7"/>
        <v>Ver en Google Maps</v>
      </c>
      <c r="M856" s="15">
        <v>1</v>
      </c>
      <c r="O856" s="1">
        <f>DAY(Tabla1[[#This Row],[Fecha de rev]])</f>
        <v>0</v>
      </c>
      <c r="P856" s="1">
        <f>MONTH(Tabla1[[#This Row],[Fecha de rev]])</f>
        <v>1</v>
      </c>
      <c r="Q856" s="1">
        <f>YEAR(Tabla1[[#This Row],[Fecha de rev]])</f>
        <v>1900</v>
      </c>
      <c r="Z856" s="1" t="str">
        <f>IF(Tabla1[[#This Row],[Bajada]] &lt; 14, "no", "si")</f>
        <v>no</v>
      </c>
    </row>
    <row r="857" spans="1:31"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7"/>
        <v>Ver en Google Maps</v>
      </c>
      <c r="M857" s="15">
        <v>1</v>
      </c>
      <c r="O857" s="1">
        <f>DAY(Tabla1[[#This Row],[Fecha de rev]])</f>
        <v>0</v>
      </c>
      <c r="P857" s="1">
        <f>MONTH(Tabla1[[#This Row],[Fecha de rev]])</f>
        <v>1</v>
      </c>
      <c r="Q857" s="1">
        <f>YEAR(Tabla1[[#This Row],[Fecha de rev]])</f>
        <v>1900</v>
      </c>
      <c r="Z857" s="1" t="str">
        <f>IF(Tabla1[[#This Row],[Bajada]] &lt; 14, "no", "si")</f>
        <v>no</v>
      </c>
    </row>
    <row r="858" spans="1:31"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7"/>
        <v>Ver en Google Maps</v>
      </c>
      <c r="M858" s="15">
        <v>1</v>
      </c>
      <c r="O858" s="1">
        <f>DAY(Tabla1[[#This Row],[Fecha de rev]])</f>
        <v>0</v>
      </c>
      <c r="P858" s="1">
        <f>MONTH(Tabla1[[#This Row],[Fecha de rev]])</f>
        <v>1</v>
      </c>
      <c r="Q858" s="1">
        <f>YEAR(Tabla1[[#This Row],[Fecha de rev]])</f>
        <v>1900</v>
      </c>
      <c r="Z858" s="1" t="str">
        <f>IF(Tabla1[[#This Row],[Bajada]] &lt; 14, "no", "si")</f>
        <v>no</v>
      </c>
    </row>
    <row r="859" spans="1:31"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7"/>
        <v>Ver en Google Maps</v>
      </c>
      <c r="M859" s="15">
        <v>1</v>
      </c>
      <c r="N859" s="7"/>
      <c r="O859" s="1">
        <f>DAY(Tabla1[[#This Row],[Fecha de rev]])</f>
        <v>0</v>
      </c>
      <c r="P859" s="1">
        <f>MONTH(Tabla1[[#This Row],[Fecha de rev]])</f>
        <v>1</v>
      </c>
      <c r="Q859" s="1">
        <f>YEAR(Tabla1[[#This Row],[Fecha de rev]])</f>
        <v>1900</v>
      </c>
      <c r="R859" s="1">
        <v>2</v>
      </c>
      <c r="S859" s="1" t="s">
        <v>138</v>
      </c>
      <c r="T859" s="1" t="s">
        <v>138</v>
      </c>
      <c r="U859" s="1" t="s">
        <v>138</v>
      </c>
      <c r="V859" s="1" t="s">
        <v>138</v>
      </c>
      <c r="W859" s="1" t="s">
        <v>138</v>
      </c>
      <c r="X859" s="1" t="s">
        <v>138</v>
      </c>
      <c r="Y859" s="1" t="s">
        <v>138</v>
      </c>
      <c r="Z859" s="1" t="str">
        <f>IF(Tabla1[[#This Row],[Bajada]] &lt; 14, "no", "si")</f>
        <v>no</v>
      </c>
      <c r="AC859" s="2" t="s">
        <v>968</v>
      </c>
      <c r="AD859" s="2" t="s">
        <v>2437</v>
      </c>
      <c r="AE859" s="1">
        <f t="shared" si="28"/>
        <v>7</v>
      </c>
    </row>
    <row r="860" spans="1:31"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7"/>
        <v>Ver en Google Maps</v>
      </c>
      <c r="M860" s="15">
        <v>1</v>
      </c>
      <c r="N860" s="7"/>
      <c r="O860" s="1">
        <f>DAY(Tabla1[[#This Row],[Fecha de rev]])</f>
        <v>0</v>
      </c>
      <c r="P860" s="1">
        <f>MONTH(Tabla1[[#This Row],[Fecha de rev]])</f>
        <v>1</v>
      </c>
      <c r="Q860" s="1">
        <f>YEAR(Tabla1[[#This Row],[Fecha de rev]])</f>
        <v>1900</v>
      </c>
      <c r="R860" s="1">
        <v>2</v>
      </c>
      <c r="S860" s="1" t="s">
        <v>138</v>
      </c>
      <c r="T860" s="1" t="s">
        <v>138</v>
      </c>
      <c r="U860" s="1" t="s">
        <v>138</v>
      </c>
      <c r="V860" s="1" t="s">
        <v>138</v>
      </c>
      <c r="W860" s="1" t="s">
        <v>138</v>
      </c>
      <c r="X860" s="1" t="s">
        <v>138</v>
      </c>
      <c r="Y860" s="1" t="s">
        <v>138</v>
      </c>
      <c r="Z860" s="1" t="str">
        <f>IF(Tabla1[[#This Row],[Bajada]] &lt; 14, "no", "si")</f>
        <v>no</v>
      </c>
      <c r="AC860" s="2" t="s">
        <v>2443</v>
      </c>
      <c r="AD860" s="2" t="s">
        <v>2437</v>
      </c>
      <c r="AE860" s="1">
        <f t="shared" si="28"/>
        <v>7</v>
      </c>
    </row>
    <row r="861" spans="1:31"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7"/>
        <v>Ver en Google Maps</v>
      </c>
      <c r="M861" s="15">
        <v>1</v>
      </c>
      <c r="N861" s="7"/>
      <c r="O861" s="1">
        <f>DAY(Tabla1[[#This Row],[Fecha de rev]])</f>
        <v>0</v>
      </c>
      <c r="P861" s="1">
        <f>MONTH(Tabla1[[#This Row],[Fecha de rev]])</f>
        <v>1</v>
      </c>
      <c r="Q861" s="1">
        <f>YEAR(Tabla1[[#This Row],[Fecha de rev]])</f>
        <v>1900</v>
      </c>
      <c r="R861" s="1">
        <v>2</v>
      </c>
      <c r="S861" s="1" t="s">
        <v>138</v>
      </c>
      <c r="T861" s="1" t="s">
        <v>138</v>
      </c>
      <c r="U861" s="1" t="s">
        <v>138</v>
      </c>
      <c r="V861" s="1" t="s">
        <v>138</v>
      </c>
      <c r="W861" s="1" t="s">
        <v>138</v>
      </c>
      <c r="X861" s="1" t="s">
        <v>138</v>
      </c>
      <c r="Y861" s="1" t="s">
        <v>138</v>
      </c>
      <c r="Z861" s="1" t="str">
        <f>IF(Tabla1[[#This Row],[Bajada]] &lt; 14, "no", "si")</f>
        <v>no</v>
      </c>
      <c r="AC861" s="2" t="s">
        <v>968</v>
      </c>
      <c r="AD861" s="2" t="s">
        <v>2437</v>
      </c>
      <c r="AE861" s="1">
        <f t="shared" si="28"/>
        <v>7</v>
      </c>
    </row>
    <row r="862" spans="1:31"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7"/>
        <v>Ver en Google Maps</v>
      </c>
      <c r="M862" s="15">
        <v>2</v>
      </c>
      <c r="O862" s="1">
        <f>DAY(Tabla1[[#This Row],[Fecha de rev]])</f>
        <v>0</v>
      </c>
      <c r="P862" s="1">
        <f>MONTH(Tabla1[[#This Row],[Fecha de rev]])</f>
        <v>1</v>
      </c>
      <c r="Q862" s="1">
        <f>YEAR(Tabla1[[#This Row],[Fecha de rev]])</f>
        <v>1900</v>
      </c>
      <c r="Z862" s="1" t="str">
        <f>IF(Tabla1[[#This Row],[Bajada]] &lt; 14, "no", "si")</f>
        <v>no</v>
      </c>
    </row>
    <row r="863" spans="1:31"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7"/>
        <v>Ver en Google Maps</v>
      </c>
      <c r="M863" s="15">
        <v>1</v>
      </c>
      <c r="N863" s="7"/>
      <c r="O863" s="1">
        <f>DAY(Tabla1[[#This Row],[Fecha de rev]])</f>
        <v>0</v>
      </c>
      <c r="P863" s="1">
        <f>MONTH(Tabla1[[#This Row],[Fecha de rev]])</f>
        <v>1</v>
      </c>
      <c r="Q863" s="1">
        <f>YEAR(Tabla1[[#This Row],[Fecha de rev]])</f>
        <v>1900</v>
      </c>
      <c r="R863" s="1">
        <v>2</v>
      </c>
      <c r="S863" s="1" t="s">
        <v>138</v>
      </c>
      <c r="T863" s="1" t="s">
        <v>138</v>
      </c>
      <c r="U863" s="1" t="s">
        <v>138</v>
      </c>
      <c r="V863" s="1" t="s">
        <v>138</v>
      </c>
      <c r="W863" s="1" t="s">
        <v>138</v>
      </c>
      <c r="X863" s="1" t="s">
        <v>138</v>
      </c>
      <c r="Y863" s="1" t="s">
        <v>138</v>
      </c>
      <c r="Z863" s="1" t="str">
        <f>IF(Tabla1[[#This Row],[Bajada]] &lt; 14, "no", "si")</f>
        <v>no</v>
      </c>
      <c r="AC863" s="2" t="s">
        <v>2438</v>
      </c>
      <c r="AD863" s="2" t="s">
        <v>2437</v>
      </c>
      <c r="AE863" s="1">
        <f t="shared" si="28"/>
        <v>7</v>
      </c>
    </row>
    <row r="864" spans="1:31"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7"/>
        <v>Ver en Google Maps</v>
      </c>
      <c r="M864" s="15">
        <v>2</v>
      </c>
      <c r="N864" s="7"/>
      <c r="O864" s="1">
        <f>DAY(Tabla1[[#This Row],[Fecha de rev]])</f>
        <v>0</v>
      </c>
      <c r="P864" s="1">
        <f>MONTH(Tabla1[[#This Row],[Fecha de rev]])</f>
        <v>1</v>
      </c>
      <c r="Q864" s="1">
        <f>YEAR(Tabla1[[#This Row],[Fecha de rev]])</f>
        <v>1900</v>
      </c>
      <c r="R864" s="1">
        <v>2</v>
      </c>
      <c r="S864" s="1" t="s">
        <v>138</v>
      </c>
      <c r="T864" s="1" t="s">
        <v>138</v>
      </c>
      <c r="U864" s="1" t="s">
        <v>138</v>
      </c>
      <c r="V864" s="1" t="s">
        <v>138</v>
      </c>
      <c r="W864" s="1" t="s">
        <v>138</v>
      </c>
      <c r="X864" s="1" t="s">
        <v>138</v>
      </c>
      <c r="Y864" s="1" t="s">
        <v>138</v>
      </c>
      <c r="Z864" s="1" t="str">
        <f>IF(Tabla1[[#This Row],[Bajada]] &lt; 14, "no", "si")</f>
        <v>no</v>
      </c>
      <c r="AC864" s="2" t="s">
        <v>968</v>
      </c>
      <c r="AD864" s="2" t="s">
        <v>2437</v>
      </c>
      <c r="AE864" s="1">
        <f t="shared" si="28"/>
        <v>7</v>
      </c>
    </row>
    <row r="865" spans="1:31"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7"/>
        <v>Ver en Google Maps</v>
      </c>
      <c r="M865" s="15">
        <v>2</v>
      </c>
      <c r="O865" s="1">
        <f>DAY(Tabla1[[#This Row],[Fecha de rev]])</f>
        <v>0</v>
      </c>
      <c r="P865" s="1">
        <f>MONTH(Tabla1[[#This Row],[Fecha de rev]])</f>
        <v>1</v>
      </c>
      <c r="Q865" s="1">
        <f>YEAR(Tabla1[[#This Row],[Fecha de rev]])</f>
        <v>1900</v>
      </c>
      <c r="Z865" s="1" t="str">
        <f>IF(Tabla1[[#This Row],[Bajada]] &lt; 14, "no", "si")</f>
        <v>no</v>
      </c>
    </row>
    <row r="866" spans="1:31"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7"/>
        <v>Ver en Google Maps</v>
      </c>
      <c r="M866" s="15">
        <v>1</v>
      </c>
      <c r="N866" s="7"/>
      <c r="O866" s="1">
        <f>DAY(Tabla1[[#This Row],[Fecha de rev]])</f>
        <v>0</v>
      </c>
      <c r="P866" s="1">
        <f>MONTH(Tabla1[[#This Row],[Fecha de rev]])</f>
        <v>1</v>
      </c>
      <c r="Q866" s="1">
        <f>YEAR(Tabla1[[#This Row],[Fecha de rev]])</f>
        <v>1900</v>
      </c>
      <c r="R866" s="1">
        <v>2</v>
      </c>
      <c r="S866" s="1" t="s">
        <v>138</v>
      </c>
      <c r="T866" s="1" t="s">
        <v>138</v>
      </c>
      <c r="U866" s="1" t="s">
        <v>138</v>
      </c>
      <c r="V866" s="1" t="s">
        <v>138</v>
      </c>
      <c r="W866" s="1" t="s">
        <v>138</v>
      </c>
      <c r="X866" s="1" t="s">
        <v>138</v>
      </c>
      <c r="Y866" s="1" t="s">
        <v>138</v>
      </c>
      <c r="Z866" s="1" t="str">
        <f>IF(Tabla1[[#This Row],[Bajada]] &lt; 14, "no", "si")</f>
        <v>no</v>
      </c>
      <c r="AC866" s="2" t="s">
        <v>968</v>
      </c>
      <c r="AD866" s="2" t="s">
        <v>2437</v>
      </c>
      <c r="AE866" s="1">
        <f t="shared" si="28"/>
        <v>7</v>
      </c>
    </row>
    <row r="867" spans="1:31"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7"/>
        <v>Ver en Google Maps</v>
      </c>
      <c r="M867" s="15">
        <v>1</v>
      </c>
      <c r="O867" s="1">
        <f>DAY(Tabla1[[#This Row],[Fecha de rev]])</f>
        <v>0</v>
      </c>
      <c r="P867" s="1">
        <f>MONTH(Tabla1[[#This Row],[Fecha de rev]])</f>
        <v>1</v>
      </c>
      <c r="Q867" s="1">
        <f>YEAR(Tabla1[[#This Row],[Fecha de rev]])</f>
        <v>1900</v>
      </c>
      <c r="Z867" s="1" t="str">
        <f>IF(Tabla1[[#This Row],[Bajada]] &lt; 14, "no", "si")</f>
        <v>no</v>
      </c>
    </row>
    <row r="868" spans="1:31"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7"/>
        <v>Ver en Google Maps</v>
      </c>
      <c r="M868" s="15">
        <v>1</v>
      </c>
      <c r="O868" s="1">
        <f>DAY(Tabla1[[#This Row],[Fecha de rev]])</f>
        <v>0</v>
      </c>
      <c r="P868" s="1">
        <f>MONTH(Tabla1[[#This Row],[Fecha de rev]])</f>
        <v>1</v>
      </c>
      <c r="Q868" s="1">
        <f>YEAR(Tabla1[[#This Row],[Fecha de rev]])</f>
        <v>1900</v>
      </c>
      <c r="Z868" s="1" t="str">
        <f>IF(Tabla1[[#This Row],[Bajada]] &lt; 14, "no", "si")</f>
        <v>no</v>
      </c>
    </row>
    <row r="869" spans="1:31"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7"/>
        <v>Ver en Google Maps</v>
      </c>
      <c r="M869" s="15">
        <v>1</v>
      </c>
      <c r="O869" s="1">
        <f>DAY(Tabla1[[#This Row],[Fecha de rev]])</f>
        <v>0</v>
      </c>
      <c r="P869" s="1">
        <f>MONTH(Tabla1[[#This Row],[Fecha de rev]])</f>
        <v>1</v>
      </c>
      <c r="Q869" s="1">
        <f>YEAR(Tabla1[[#This Row],[Fecha de rev]])</f>
        <v>1900</v>
      </c>
      <c r="Z869" s="1" t="str">
        <f>IF(Tabla1[[#This Row],[Bajada]] &lt; 14, "no", "si")</f>
        <v>no</v>
      </c>
    </row>
    <row r="870" spans="1:31"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7"/>
        <v>Ver en Google Maps</v>
      </c>
      <c r="M870" s="15">
        <v>2</v>
      </c>
      <c r="O870" s="1">
        <f>DAY(Tabla1[[#This Row],[Fecha de rev]])</f>
        <v>0</v>
      </c>
      <c r="P870" s="1">
        <f>MONTH(Tabla1[[#This Row],[Fecha de rev]])</f>
        <v>1</v>
      </c>
      <c r="Q870" s="1">
        <f>YEAR(Tabla1[[#This Row],[Fecha de rev]])</f>
        <v>1900</v>
      </c>
      <c r="Z870" s="1" t="str">
        <f>IF(Tabla1[[#This Row],[Bajada]] &lt; 14, "no", "si")</f>
        <v>no</v>
      </c>
    </row>
    <row r="871" spans="1:31"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7"/>
        <v>Ver en Google Maps</v>
      </c>
      <c r="M871" s="15">
        <v>1</v>
      </c>
      <c r="O871" s="1">
        <f>DAY(Tabla1[[#This Row],[Fecha de rev]])</f>
        <v>0</v>
      </c>
      <c r="P871" s="1">
        <f>MONTH(Tabla1[[#This Row],[Fecha de rev]])</f>
        <v>1</v>
      </c>
      <c r="Q871" s="1">
        <f>YEAR(Tabla1[[#This Row],[Fecha de rev]])</f>
        <v>1900</v>
      </c>
      <c r="Z871" s="1" t="str">
        <f>IF(Tabla1[[#This Row],[Bajada]] &lt; 14, "no", "si")</f>
        <v>no</v>
      </c>
    </row>
    <row r="872" spans="1:31"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7"/>
        <v>Ver en Google Maps</v>
      </c>
      <c r="M872" s="15">
        <v>1</v>
      </c>
      <c r="N872" s="7"/>
      <c r="O872" s="1">
        <f>DAY(Tabla1[[#This Row],[Fecha de rev]])</f>
        <v>0</v>
      </c>
      <c r="P872" s="1">
        <f>MONTH(Tabla1[[#This Row],[Fecha de rev]])</f>
        <v>1</v>
      </c>
      <c r="Q872" s="1">
        <f>YEAR(Tabla1[[#This Row],[Fecha de rev]])</f>
        <v>1900</v>
      </c>
      <c r="R872" s="1">
        <v>2</v>
      </c>
      <c r="S872" s="1" t="s">
        <v>138</v>
      </c>
      <c r="T872" s="1" t="s">
        <v>138</v>
      </c>
      <c r="U872" s="1" t="s">
        <v>138</v>
      </c>
      <c r="V872" s="1" t="s">
        <v>138</v>
      </c>
      <c r="W872" s="1" t="s">
        <v>138</v>
      </c>
      <c r="X872" s="1" t="s">
        <v>138</v>
      </c>
      <c r="Y872" s="1" t="s">
        <v>138</v>
      </c>
      <c r="Z872" s="1" t="str">
        <f>IF(Tabla1[[#This Row],[Bajada]] &lt; 14, "no", "si")</f>
        <v>no</v>
      </c>
      <c r="AC872" s="2" t="s">
        <v>968</v>
      </c>
      <c r="AD872" s="2" t="s">
        <v>2437</v>
      </c>
      <c r="AE872" s="1">
        <f t="shared" si="28"/>
        <v>7</v>
      </c>
    </row>
    <row r="873" spans="1:31"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7"/>
        <v>Ver en Google Maps</v>
      </c>
      <c r="M873" s="15">
        <v>1</v>
      </c>
      <c r="N873" s="7"/>
      <c r="O873" s="1">
        <f>DAY(Tabla1[[#This Row],[Fecha de rev]])</f>
        <v>0</v>
      </c>
      <c r="P873" s="1">
        <f>MONTH(Tabla1[[#This Row],[Fecha de rev]])</f>
        <v>1</v>
      </c>
      <c r="Q873" s="1">
        <f>YEAR(Tabla1[[#This Row],[Fecha de rev]])</f>
        <v>1900</v>
      </c>
      <c r="R873" s="1">
        <v>2</v>
      </c>
      <c r="S873" s="1" t="s">
        <v>138</v>
      </c>
      <c r="T873" s="1" t="s">
        <v>138</v>
      </c>
      <c r="U873" s="1" t="s">
        <v>138</v>
      </c>
      <c r="V873" s="1" t="s">
        <v>138</v>
      </c>
      <c r="W873" s="1" t="s">
        <v>138</v>
      </c>
      <c r="X873" s="1" t="s">
        <v>138</v>
      </c>
      <c r="Y873" s="1" t="s">
        <v>138</v>
      </c>
      <c r="Z873" s="1" t="str">
        <f>IF(Tabla1[[#This Row],[Bajada]] &lt; 14, "no", "si")</f>
        <v>no</v>
      </c>
      <c r="AC873" s="2" t="s">
        <v>968</v>
      </c>
      <c r="AD873" s="2" t="s">
        <v>2437</v>
      </c>
      <c r="AE873" s="1">
        <f t="shared" si="28"/>
        <v>7</v>
      </c>
    </row>
    <row r="874" spans="1:31"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7"/>
        <v>Ver en Google Maps</v>
      </c>
      <c r="M874" s="15">
        <v>1</v>
      </c>
      <c r="O874" s="1">
        <f>DAY(Tabla1[[#This Row],[Fecha de rev]])</f>
        <v>0</v>
      </c>
      <c r="P874" s="1">
        <f>MONTH(Tabla1[[#This Row],[Fecha de rev]])</f>
        <v>1</v>
      </c>
      <c r="Q874" s="1">
        <f>YEAR(Tabla1[[#This Row],[Fecha de rev]])</f>
        <v>1900</v>
      </c>
      <c r="Z874" s="1" t="str">
        <f>IF(Tabla1[[#This Row],[Bajada]] &lt; 14, "no", "si")</f>
        <v>no</v>
      </c>
    </row>
    <row r="875" spans="1:31"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7"/>
        <v>Ver en Google Maps</v>
      </c>
      <c r="M875" s="15">
        <v>2</v>
      </c>
      <c r="O875" s="1">
        <f>DAY(Tabla1[[#This Row],[Fecha de rev]])</f>
        <v>0</v>
      </c>
      <c r="P875" s="1">
        <f>MONTH(Tabla1[[#This Row],[Fecha de rev]])</f>
        <v>1</v>
      </c>
      <c r="Q875" s="1">
        <f>YEAR(Tabla1[[#This Row],[Fecha de rev]])</f>
        <v>1900</v>
      </c>
      <c r="Z875" s="1" t="str">
        <f>IF(Tabla1[[#This Row],[Bajada]] &lt; 14, "no", "si")</f>
        <v>no</v>
      </c>
    </row>
    <row r="876" spans="1:31"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7"/>
        <v>Ver en Google Maps</v>
      </c>
      <c r="M876" s="15">
        <v>2</v>
      </c>
      <c r="O876" s="1">
        <f>DAY(Tabla1[[#This Row],[Fecha de rev]])</f>
        <v>0</v>
      </c>
      <c r="P876" s="1">
        <f>MONTH(Tabla1[[#This Row],[Fecha de rev]])</f>
        <v>1</v>
      </c>
      <c r="Q876" s="1">
        <f>YEAR(Tabla1[[#This Row],[Fecha de rev]])</f>
        <v>1900</v>
      </c>
      <c r="Z876" s="1" t="str">
        <f>IF(Tabla1[[#This Row],[Bajada]] &lt; 14, "no", "si")</f>
        <v>no</v>
      </c>
    </row>
    <row r="877" spans="1:31"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7"/>
        <v>Ver en Google Maps</v>
      </c>
      <c r="M877" s="15">
        <v>2</v>
      </c>
      <c r="O877" s="1">
        <f>DAY(Tabla1[[#This Row],[Fecha de rev]])</f>
        <v>0</v>
      </c>
      <c r="P877" s="1">
        <f>MONTH(Tabla1[[#This Row],[Fecha de rev]])</f>
        <v>1</v>
      </c>
      <c r="Q877" s="1">
        <f>YEAR(Tabla1[[#This Row],[Fecha de rev]])</f>
        <v>1900</v>
      </c>
      <c r="Z877" s="1" t="str">
        <f>IF(Tabla1[[#This Row],[Bajada]] &lt; 14, "no", "si")</f>
        <v>no</v>
      </c>
    </row>
    <row r="878" spans="1:31"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7"/>
        <v>Ver en Google Maps</v>
      </c>
      <c r="M878" s="15">
        <v>2</v>
      </c>
      <c r="O878" s="1">
        <f>DAY(Tabla1[[#This Row],[Fecha de rev]])</f>
        <v>0</v>
      </c>
      <c r="P878" s="1">
        <f>MONTH(Tabla1[[#This Row],[Fecha de rev]])</f>
        <v>1</v>
      </c>
      <c r="Q878" s="1">
        <f>YEAR(Tabla1[[#This Row],[Fecha de rev]])</f>
        <v>1900</v>
      </c>
      <c r="Z878" s="1" t="str">
        <f>IF(Tabla1[[#This Row],[Bajada]] &lt; 14, "no", "si")</f>
        <v>no</v>
      </c>
    </row>
    <row r="879" spans="1:31"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7"/>
        <v>Ver en Google Maps</v>
      </c>
      <c r="M879" s="15">
        <v>2</v>
      </c>
      <c r="O879" s="1">
        <f>DAY(Tabla1[[#This Row],[Fecha de rev]])</f>
        <v>0</v>
      </c>
      <c r="P879" s="1">
        <f>MONTH(Tabla1[[#This Row],[Fecha de rev]])</f>
        <v>1</v>
      </c>
      <c r="Q879" s="1">
        <f>YEAR(Tabla1[[#This Row],[Fecha de rev]])</f>
        <v>1900</v>
      </c>
      <c r="Z879" s="1" t="str">
        <f>IF(Tabla1[[#This Row],[Bajada]] &lt; 14, "no", "si")</f>
        <v>no</v>
      </c>
    </row>
    <row r="880" spans="1:31"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7"/>
        <v>Ver en Google Maps</v>
      </c>
      <c r="M880" s="15">
        <v>3</v>
      </c>
      <c r="O880" s="1">
        <f>DAY(Tabla1[[#This Row],[Fecha de rev]])</f>
        <v>0</v>
      </c>
      <c r="P880" s="1">
        <f>MONTH(Tabla1[[#This Row],[Fecha de rev]])</f>
        <v>1</v>
      </c>
      <c r="Q880" s="1">
        <f>YEAR(Tabla1[[#This Row],[Fecha de rev]])</f>
        <v>1900</v>
      </c>
      <c r="Z880" s="1" t="str">
        <f>IF(Tabla1[[#This Row],[Bajada]] &lt; 14, "no", "si")</f>
        <v>no</v>
      </c>
    </row>
    <row r="881" spans="1:31"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7"/>
        <v>Ver en Google Maps</v>
      </c>
      <c r="M881" s="15">
        <v>4</v>
      </c>
      <c r="O881" s="1">
        <f>DAY(Tabla1[[#This Row],[Fecha de rev]])</f>
        <v>0</v>
      </c>
      <c r="P881" s="1">
        <f>MONTH(Tabla1[[#This Row],[Fecha de rev]])</f>
        <v>1</v>
      </c>
      <c r="Q881" s="1">
        <f>YEAR(Tabla1[[#This Row],[Fecha de rev]])</f>
        <v>1900</v>
      </c>
      <c r="Z881" s="1" t="str">
        <f>IF(Tabla1[[#This Row],[Bajada]] &lt; 14, "no", "si")</f>
        <v>no</v>
      </c>
    </row>
    <row r="882" spans="1:31"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7"/>
        <v>Ver en Google Maps</v>
      </c>
      <c r="M882" s="15">
        <v>2</v>
      </c>
      <c r="O882" s="1">
        <f>DAY(Tabla1[[#This Row],[Fecha de rev]])</f>
        <v>0</v>
      </c>
      <c r="P882" s="1">
        <f>MONTH(Tabla1[[#This Row],[Fecha de rev]])</f>
        <v>1</v>
      </c>
      <c r="Q882" s="1">
        <f>YEAR(Tabla1[[#This Row],[Fecha de rev]])</f>
        <v>1900</v>
      </c>
      <c r="Z882" s="1" t="str">
        <f>IF(Tabla1[[#This Row],[Bajada]] &lt; 14, "no", "si")</f>
        <v>no</v>
      </c>
    </row>
    <row r="883" spans="1:31"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7"/>
        <v>Ver en Google Maps</v>
      </c>
      <c r="M883" s="15">
        <v>1</v>
      </c>
      <c r="O883" s="1">
        <f>DAY(Tabla1[[#This Row],[Fecha de rev]])</f>
        <v>0</v>
      </c>
      <c r="P883" s="1">
        <f>MONTH(Tabla1[[#This Row],[Fecha de rev]])</f>
        <v>1</v>
      </c>
      <c r="Q883" s="1">
        <f>YEAR(Tabla1[[#This Row],[Fecha de rev]])</f>
        <v>1900</v>
      </c>
      <c r="Z883" s="1" t="str">
        <f>IF(Tabla1[[#This Row],[Bajada]] &lt; 14, "no", "si")</f>
        <v>no</v>
      </c>
    </row>
    <row r="884" spans="1:31"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7"/>
        <v>Ver en Google Maps</v>
      </c>
      <c r="M884" s="15">
        <v>2</v>
      </c>
      <c r="N884" s="7"/>
      <c r="O884" s="1">
        <f>DAY(Tabla1[[#This Row],[Fecha de rev]])</f>
        <v>0</v>
      </c>
      <c r="P884" s="1">
        <f>MONTH(Tabla1[[#This Row],[Fecha de rev]])</f>
        <v>1</v>
      </c>
      <c r="Q884" s="1">
        <f>YEAR(Tabla1[[#This Row],[Fecha de rev]])</f>
        <v>1900</v>
      </c>
      <c r="R884" s="1">
        <v>2</v>
      </c>
      <c r="S884" s="1" t="s">
        <v>138</v>
      </c>
      <c r="T884" s="1" t="s">
        <v>138</v>
      </c>
      <c r="U884" s="1" t="s">
        <v>138</v>
      </c>
      <c r="V884" s="1" t="s">
        <v>138</v>
      </c>
      <c r="W884" s="1" t="s">
        <v>138</v>
      </c>
      <c r="X884" s="1" t="s">
        <v>138</v>
      </c>
      <c r="Y884" s="1" t="s">
        <v>138</v>
      </c>
      <c r="Z884" s="1" t="str">
        <f>IF(Tabla1[[#This Row],[Bajada]] &lt; 14, "no", "si")</f>
        <v>no</v>
      </c>
      <c r="AC884" s="2" t="s">
        <v>2446</v>
      </c>
      <c r="AD884" s="2" t="s">
        <v>2437</v>
      </c>
      <c r="AE884" s="1">
        <f t="shared" si="28"/>
        <v>7</v>
      </c>
    </row>
    <row r="885" spans="1:31"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7"/>
        <v>Ver en Google Maps</v>
      </c>
      <c r="M885" s="15">
        <v>2</v>
      </c>
      <c r="O885" s="1">
        <f>DAY(Tabla1[[#This Row],[Fecha de rev]])</f>
        <v>0</v>
      </c>
      <c r="P885" s="1">
        <f>MONTH(Tabla1[[#This Row],[Fecha de rev]])</f>
        <v>1</v>
      </c>
      <c r="Q885" s="1">
        <f>YEAR(Tabla1[[#This Row],[Fecha de rev]])</f>
        <v>1900</v>
      </c>
      <c r="Z885" s="1" t="str">
        <f>IF(Tabla1[[#This Row],[Bajada]] &lt; 14, "no", "si")</f>
        <v>no</v>
      </c>
    </row>
    <row r="886" spans="1:31"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7"/>
        <v>Ver en Google Maps</v>
      </c>
      <c r="M886" s="15">
        <v>2</v>
      </c>
      <c r="N886" s="7"/>
      <c r="O886" s="1">
        <f>DAY(Tabla1[[#This Row],[Fecha de rev]])</f>
        <v>0</v>
      </c>
      <c r="P886" s="1">
        <f>MONTH(Tabla1[[#This Row],[Fecha de rev]])</f>
        <v>1</v>
      </c>
      <c r="Q886" s="1">
        <f>YEAR(Tabla1[[#This Row],[Fecha de rev]])</f>
        <v>1900</v>
      </c>
      <c r="R886" s="1">
        <v>2</v>
      </c>
      <c r="Z886" s="1" t="str">
        <f>IF(Tabla1[[#This Row],[Bajada]] &lt; 14, "no", "si")</f>
        <v>no</v>
      </c>
      <c r="AC886" s="2" t="s">
        <v>968</v>
      </c>
      <c r="AD886" s="2" t="s">
        <v>2437</v>
      </c>
      <c r="AE886" s="1">
        <f t="shared" si="28"/>
        <v>0</v>
      </c>
    </row>
    <row r="887" spans="1:31"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7"/>
        <v>Ver en Google Maps</v>
      </c>
      <c r="M887" s="15">
        <v>2</v>
      </c>
      <c r="O887" s="1">
        <f>DAY(Tabla1[[#This Row],[Fecha de rev]])</f>
        <v>0</v>
      </c>
      <c r="P887" s="1">
        <f>MONTH(Tabla1[[#This Row],[Fecha de rev]])</f>
        <v>1</v>
      </c>
      <c r="Q887" s="1">
        <f>YEAR(Tabla1[[#This Row],[Fecha de rev]])</f>
        <v>1900</v>
      </c>
      <c r="Z887" s="1" t="str">
        <f>IF(Tabla1[[#This Row],[Bajada]] &lt; 14, "no", "si")</f>
        <v>no</v>
      </c>
    </row>
    <row r="888" spans="1:31"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7"/>
        <v>Ver en Google Maps</v>
      </c>
      <c r="M888" s="15">
        <v>3</v>
      </c>
      <c r="O888" s="1">
        <f>DAY(Tabla1[[#This Row],[Fecha de rev]])</f>
        <v>0</v>
      </c>
      <c r="P888" s="1">
        <f>MONTH(Tabla1[[#This Row],[Fecha de rev]])</f>
        <v>1</v>
      </c>
      <c r="Q888" s="1">
        <f>YEAR(Tabla1[[#This Row],[Fecha de rev]])</f>
        <v>1900</v>
      </c>
      <c r="Z888" s="1" t="str">
        <f>IF(Tabla1[[#This Row],[Bajada]] &lt; 14, "no", "si")</f>
        <v>no</v>
      </c>
    </row>
    <row r="889" spans="1:31"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7"/>
        <v>Ver en Google Maps</v>
      </c>
      <c r="M889" s="15">
        <v>2</v>
      </c>
      <c r="N889" s="7"/>
      <c r="O889" s="1">
        <f>DAY(Tabla1[[#This Row],[Fecha de rev]])</f>
        <v>0</v>
      </c>
      <c r="P889" s="1">
        <f>MONTH(Tabla1[[#This Row],[Fecha de rev]])</f>
        <v>1</v>
      </c>
      <c r="Q889" s="1">
        <f>YEAR(Tabla1[[#This Row],[Fecha de rev]])</f>
        <v>1900</v>
      </c>
      <c r="R889" s="1">
        <v>2</v>
      </c>
      <c r="S889" s="1" t="s">
        <v>138</v>
      </c>
      <c r="T889" s="1" t="s">
        <v>138</v>
      </c>
      <c r="U889" s="1" t="s">
        <v>138</v>
      </c>
      <c r="V889" s="1" t="s">
        <v>138</v>
      </c>
      <c r="W889" s="1" t="s">
        <v>138</v>
      </c>
      <c r="X889" s="1" t="s">
        <v>138</v>
      </c>
      <c r="Y889" s="1" t="s">
        <v>138</v>
      </c>
      <c r="Z889" s="1" t="str">
        <f>IF(Tabla1[[#This Row],[Bajada]] &lt; 14, "no", "si")</f>
        <v>no</v>
      </c>
      <c r="AC889" s="2" t="s">
        <v>2444</v>
      </c>
      <c r="AD889" s="2" t="s">
        <v>2437</v>
      </c>
      <c r="AE889" s="1">
        <f t="shared" si="28"/>
        <v>7</v>
      </c>
    </row>
    <row r="890" spans="1:31"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7"/>
        <v>Ver en Google Maps</v>
      </c>
      <c r="M890" s="15">
        <v>2</v>
      </c>
      <c r="N890" s="7"/>
      <c r="O890" s="1">
        <f>DAY(Tabla1[[#This Row],[Fecha de rev]])</f>
        <v>0</v>
      </c>
      <c r="P890" s="1">
        <f>MONTH(Tabla1[[#This Row],[Fecha de rev]])</f>
        <v>1</v>
      </c>
      <c r="Q890" s="1">
        <f>YEAR(Tabla1[[#This Row],[Fecha de rev]])</f>
        <v>1900</v>
      </c>
      <c r="R890" s="1">
        <v>2</v>
      </c>
      <c r="S890" s="1" t="s">
        <v>138</v>
      </c>
      <c r="T890" s="1" t="s">
        <v>138</v>
      </c>
      <c r="U890" s="1" t="s">
        <v>138</v>
      </c>
      <c r="V890" s="1" t="s">
        <v>138</v>
      </c>
      <c r="W890" s="1" t="s">
        <v>138</v>
      </c>
      <c r="X890" s="1" t="s">
        <v>138</v>
      </c>
      <c r="Y890" s="1" t="s">
        <v>138</v>
      </c>
      <c r="Z890" s="1" t="str">
        <f>IF(Tabla1[[#This Row],[Bajada]] &lt; 14, "no", "si")</f>
        <v>no</v>
      </c>
      <c r="AC890" s="2" t="s">
        <v>968</v>
      </c>
      <c r="AD890" s="2" t="s">
        <v>2437</v>
      </c>
      <c r="AE890" s="1">
        <f t="shared" si="28"/>
        <v>7</v>
      </c>
    </row>
    <row r="891" spans="1:31"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7"/>
        <v>Ver en Google Maps</v>
      </c>
      <c r="M891" s="15">
        <v>2</v>
      </c>
      <c r="N891" s="7"/>
      <c r="O891" s="1">
        <f>DAY(Tabla1[[#This Row],[Fecha de rev]])</f>
        <v>0</v>
      </c>
      <c r="P891" s="1">
        <f>MONTH(Tabla1[[#This Row],[Fecha de rev]])</f>
        <v>1</v>
      </c>
      <c r="Q891" s="1">
        <f>YEAR(Tabla1[[#This Row],[Fecha de rev]])</f>
        <v>1900</v>
      </c>
      <c r="R891" s="1">
        <v>2</v>
      </c>
      <c r="S891" s="1" t="s">
        <v>138</v>
      </c>
      <c r="T891" s="1" t="s">
        <v>138</v>
      </c>
      <c r="U891" s="1" t="s">
        <v>138</v>
      </c>
      <c r="V891" s="1" t="s">
        <v>138</v>
      </c>
      <c r="W891" s="1" t="s">
        <v>138</v>
      </c>
      <c r="X891" s="1" t="s">
        <v>138</v>
      </c>
      <c r="Y891" s="1" t="s">
        <v>138</v>
      </c>
      <c r="Z891" s="1" t="str">
        <f>IF(Tabla1[[#This Row],[Bajada]] &lt; 14, "no", "si")</f>
        <v>no</v>
      </c>
      <c r="AC891" s="2" t="s">
        <v>968</v>
      </c>
      <c r="AD891" s="2" t="s">
        <v>2437</v>
      </c>
      <c r="AE891" s="1">
        <f t="shared" si="28"/>
        <v>7</v>
      </c>
    </row>
    <row r="892" spans="1:31"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7"/>
        <v>Ver en Google Maps</v>
      </c>
      <c r="M892" s="15">
        <v>2</v>
      </c>
      <c r="O892" s="1">
        <f>DAY(Tabla1[[#This Row],[Fecha de rev]])</f>
        <v>0</v>
      </c>
      <c r="P892" s="1">
        <f>MONTH(Tabla1[[#This Row],[Fecha de rev]])</f>
        <v>1</v>
      </c>
      <c r="Q892" s="1">
        <f>YEAR(Tabla1[[#This Row],[Fecha de rev]])</f>
        <v>1900</v>
      </c>
      <c r="Z892" s="1" t="str">
        <f>IF(Tabla1[[#This Row],[Bajada]] &lt; 14, "no", "si")</f>
        <v>no</v>
      </c>
    </row>
    <row r="893" spans="1:31"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7"/>
        <v>Ver en Google Maps</v>
      </c>
      <c r="M893" s="15">
        <v>2</v>
      </c>
      <c r="O893" s="1">
        <f>DAY(Tabla1[[#This Row],[Fecha de rev]])</f>
        <v>0</v>
      </c>
      <c r="P893" s="1">
        <f>MONTH(Tabla1[[#This Row],[Fecha de rev]])</f>
        <v>1</v>
      </c>
      <c r="Q893" s="1">
        <f>YEAR(Tabla1[[#This Row],[Fecha de rev]])</f>
        <v>1900</v>
      </c>
      <c r="Z893" s="1" t="str">
        <f>IF(Tabla1[[#This Row],[Bajada]] &lt; 14, "no", "si")</f>
        <v>no</v>
      </c>
    </row>
    <row r="894" spans="1:31"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7"/>
        <v>Ver en Google Maps</v>
      </c>
      <c r="M894" s="15">
        <v>3</v>
      </c>
      <c r="O894" s="1">
        <f>DAY(Tabla1[[#This Row],[Fecha de rev]])</f>
        <v>0</v>
      </c>
      <c r="P894" s="1">
        <f>MONTH(Tabla1[[#This Row],[Fecha de rev]])</f>
        <v>1</v>
      </c>
      <c r="Q894" s="1">
        <f>YEAR(Tabla1[[#This Row],[Fecha de rev]])</f>
        <v>1900</v>
      </c>
      <c r="Z894" s="1" t="str">
        <f>IF(Tabla1[[#This Row],[Bajada]] &lt; 14, "no", "si")</f>
        <v>no</v>
      </c>
    </row>
    <row r="895" spans="1:31"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7"/>
        <v>Ver en Google Maps</v>
      </c>
      <c r="M895" s="15">
        <v>1</v>
      </c>
      <c r="O895" s="1">
        <f>DAY(Tabla1[[#This Row],[Fecha de rev]])</f>
        <v>0</v>
      </c>
      <c r="P895" s="1">
        <f>MONTH(Tabla1[[#This Row],[Fecha de rev]])</f>
        <v>1</v>
      </c>
      <c r="Q895" s="1">
        <f>YEAR(Tabla1[[#This Row],[Fecha de rev]])</f>
        <v>1900</v>
      </c>
      <c r="Z895" s="1" t="str">
        <f>IF(Tabla1[[#This Row],[Bajada]] &lt; 14, "no", "si")</f>
        <v>no</v>
      </c>
    </row>
    <row r="896" spans="1:31"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7"/>
        <v>Ver en Google Maps</v>
      </c>
      <c r="M896" s="15">
        <v>1</v>
      </c>
      <c r="N896" s="7"/>
      <c r="O896" s="1">
        <f>DAY(Tabla1[[#This Row],[Fecha de rev]])</f>
        <v>0</v>
      </c>
      <c r="P896" s="1">
        <f>MONTH(Tabla1[[#This Row],[Fecha de rev]])</f>
        <v>1</v>
      </c>
      <c r="Q896" s="1">
        <f>YEAR(Tabla1[[#This Row],[Fecha de rev]])</f>
        <v>1900</v>
      </c>
      <c r="R896" s="1">
        <v>2</v>
      </c>
      <c r="S896" s="1" t="s">
        <v>138</v>
      </c>
      <c r="T896" s="1" t="s">
        <v>138</v>
      </c>
      <c r="U896" s="1" t="s">
        <v>138</v>
      </c>
      <c r="V896" s="1" t="s">
        <v>138</v>
      </c>
      <c r="W896" s="1" t="s">
        <v>138</v>
      </c>
      <c r="X896" s="1" t="s">
        <v>138</v>
      </c>
      <c r="Y896" s="1" t="s">
        <v>138</v>
      </c>
      <c r="Z896" s="1" t="str">
        <f>IF(Tabla1[[#This Row],[Bajada]] &lt; 14, "no", "si")</f>
        <v>no</v>
      </c>
      <c r="AC896" s="2" t="s">
        <v>968</v>
      </c>
      <c r="AD896" s="2" t="s">
        <v>2437</v>
      </c>
      <c r="AE896" s="1">
        <f t="shared" si="28"/>
        <v>7</v>
      </c>
    </row>
    <row r="897" spans="1:31"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7"/>
        <v>Ver en Google Maps</v>
      </c>
      <c r="M897" s="15">
        <v>1</v>
      </c>
      <c r="O897" s="1">
        <f>DAY(Tabla1[[#This Row],[Fecha de rev]])</f>
        <v>0</v>
      </c>
      <c r="P897" s="1">
        <f>MONTH(Tabla1[[#This Row],[Fecha de rev]])</f>
        <v>1</v>
      </c>
      <c r="Q897" s="1">
        <f>YEAR(Tabla1[[#This Row],[Fecha de rev]])</f>
        <v>1900</v>
      </c>
      <c r="Z897" s="1" t="str">
        <f>IF(Tabla1[[#This Row],[Bajada]] &lt; 14, "no", "si")</f>
        <v>no</v>
      </c>
    </row>
    <row r="898" spans="1:31"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7"/>
        <v>Ver en Google Maps</v>
      </c>
      <c r="M898" s="15">
        <v>2</v>
      </c>
      <c r="O898" s="1">
        <f>DAY(Tabla1[[#This Row],[Fecha de rev]])</f>
        <v>0</v>
      </c>
      <c r="P898" s="1">
        <f>MONTH(Tabla1[[#This Row],[Fecha de rev]])</f>
        <v>1</v>
      </c>
      <c r="Q898" s="1">
        <f>YEAR(Tabla1[[#This Row],[Fecha de rev]])</f>
        <v>1900</v>
      </c>
      <c r="Z898" s="1" t="str">
        <f>IF(Tabla1[[#This Row],[Bajada]] &lt; 14, "no", "si")</f>
        <v>no</v>
      </c>
    </row>
    <row r="899" spans="1:31"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7"/>
        <v>Ver en Google Maps</v>
      </c>
      <c r="M899" s="20">
        <v>2</v>
      </c>
      <c r="O899" s="1">
        <f>DAY(Tabla1[[#This Row],[Fecha de rev]])</f>
        <v>0</v>
      </c>
      <c r="P899" s="1">
        <f>MONTH(Tabla1[[#This Row],[Fecha de rev]])</f>
        <v>1</v>
      </c>
      <c r="Q899" s="1">
        <f>YEAR(Tabla1[[#This Row],[Fecha de rev]])</f>
        <v>1900</v>
      </c>
      <c r="Z899" s="1" t="str">
        <f>IF(Tabla1[[#This Row],[Bajada]] &lt; 14, "no", "si")</f>
        <v>no</v>
      </c>
    </row>
    <row r="900" spans="1:31"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7"/>
        <v>Ver en Google Maps</v>
      </c>
      <c r="M900" s="42">
        <v>1</v>
      </c>
      <c r="O900" s="1">
        <f>DAY(Tabla1[[#This Row],[Fecha de rev]])</f>
        <v>0</v>
      </c>
      <c r="P900" s="1">
        <f>MONTH(Tabla1[[#This Row],[Fecha de rev]])</f>
        <v>1</v>
      </c>
      <c r="Q900" s="1">
        <f>YEAR(Tabla1[[#This Row],[Fecha de rev]])</f>
        <v>1900</v>
      </c>
      <c r="Z900" s="1" t="str">
        <f>IF(Tabla1[[#This Row],[Bajada]] &lt; 14, "no", "si")</f>
        <v>no</v>
      </c>
    </row>
    <row r="901" spans="1:31"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7"/>
        <v>Ver en Google Maps</v>
      </c>
      <c r="M901" s="43">
        <v>2</v>
      </c>
      <c r="O901" s="1">
        <f>DAY(Tabla1[[#This Row],[Fecha de rev]])</f>
        <v>0</v>
      </c>
      <c r="P901" s="1">
        <f>MONTH(Tabla1[[#This Row],[Fecha de rev]])</f>
        <v>1</v>
      </c>
      <c r="Q901" s="1">
        <f>YEAR(Tabla1[[#This Row],[Fecha de rev]])</f>
        <v>1900</v>
      </c>
      <c r="Z901" s="1" t="str">
        <f>IF(Tabla1[[#This Row],[Bajada]] &lt; 14, "no", "si")</f>
        <v>no</v>
      </c>
    </row>
    <row r="902" spans="1:31"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7"/>
        <v>Ver en Google Maps</v>
      </c>
      <c r="M902" s="43">
        <v>1</v>
      </c>
      <c r="N902" s="7"/>
      <c r="O902" s="1">
        <f>DAY(Tabla1[[#This Row],[Fecha de rev]])</f>
        <v>0</v>
      </c>
      <c r="P902" s="1">
        <f>MONTH(Tabla1[[#This Row],[Fecha de rev]])</f>
        <v>1</v>
      </c>
      <c r="Q902" s="1">
        <f>YEAR(Tabla1[[#This Row],[Fecha de rev]])</f>
        <v>1900</v>
      </c>
      <c r="R902" s="1">
        <v>2</v>
      </c>
      <c r="S902" s="1" t="s">
        <v>138</v>
      </c>
      <c r="T902" s="1" t="s">
        <v>138</v>
      </c>
      <c r="U902" s="1" t="s">
        <v>138</v>
      </c>
      <c r="V902" s="1" t="s">
        <v>138</v>
      </c>
      <c r="W902" s="1" t="s">
        <v>138</v>
      </c>
      <c r="X902" s="1" t="s">
        <v>138</v>
      </c>
      <c r="Y902" s="1" t="s">
        <v>138</v>
      </c>
      <c r="Z902" s="1" t="str">
        <f>IF(Tabla1[[#This Row],[Bajada]] &lt; 14, "no", "si")</f>
        <v>no</v>
      </c>
      <c r="AC902" s="2" t="s">
        <v>3025</v>
      </c>
      <c r="AD902" s="2" t="s">
        <v>957</v>
      </c>
      <c r="AE902" s="1">
        <f t="shared" ref="AE902:AE963" si="29">COUNTIF(S902:Z902, "si")</f>
        <v>7</v>
      </c>
    </row>
    <row r="903" spans="1:31"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7"/>
        <v>Ver en Google Maps</v>
      </c>
      <c r="M903" s="43">
        <v>2</v>
      </c>
      <c r="O903" s="1">
        <f>DAY(Tabla1[[#This Row],[Fecha de rev]])</f>
        <v>0</v>
      </c>
      <c r="P903" s="1">
        <f>MONTH(Tabla1[[#This Row],[Fecha de rev]])</f>
        <v>1</v>
      </c>
      <c r="Q903" s="1">
        <f>YEAR(Tabla1[[#This Row],[Fecha de rev]])</f>
        <v>1900</v>
      </c>
      <c r="Z903" s="1" t="str">
        <f>IF(Tabla1[[#This Row],[Bajada]] &lt; 14, "no", "si")</f>
        <v>no</v>
      </c>
    </row>
    <row r="904" spans="1:31"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7"/>
        <v>Ver en Google Maps</v>
      </c>
      <c r="M904" s="43">
        <v>2</v>
      </c>
      <c r="N904" s="7"/>
      <c r="O904" s="1">
        <f>DAY(Tabla1[[#This Row],[Fecha de rev]])</f>
        <v>0</v>
      </c>
      <c r="P904" s="1">
        <f>MONTH(Tabla1[[#This Row],[Fecha de rev]])</f>
        <v>1</v>
      </c>
      <c r="Q904" s="1">
        <f>YEAR(Tabla1[[#This Row],[Fecha de rev]])</f>
        <v>1900</v>
      </c>
      <c r="R904" s="1">
        <v>2</v>
      </c>
      <c r="S904" s="1" t="s">
        <v>138</v>
      </c>
      <c r="T904" s="1" t="s">
        <v>138</v>
      </c>
      <c r="U904" s="1" t="s">
        <v>138</v>
      </c>
      <c r="V904" s="1" t="s">
        <v>138</v>
      </c>
      <c r="W904" s="1" t="s">
        <v>138</v>
      </c>
      <c r="X904" s="1" t="s">
        <v>138</v>
      </c>
      <c r="Y904" s="1" t="s">
        <v>138</v>
      </c>
      <c r="Z904" s="1" t="str">
        <f>IF(Tabla1[[#This Row],[Bajada]] &lt; 14, "no", "si")</f>
        <v>no</v>
      </c>
      <c r="AC904" s="2" t="s">
        <v>968</v>
      </c>
      <c r="AD904" s="2" t="s">
        <v>957</v>
      </c>
      <c r="AE904" s="1">
        <f t="shared" si="29"/>
        <v>7</v>
      </c>
    </row>
    <row r="905" spans="1:31"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7"/>
        <v>Ver en Google Maps</v>
      </c>
      <c r="M905" s="43">
        <v>1</v>
      </c>
      <c r="N905" s="7"/>
      <c r="O905" s="1">
        <f>DAY(Tabla1[[#This Row],[Fecha de rev]])</f>
        <v>0</v>
      </c>
      <c r="P905" s="1">
        <f>MONTH(Tabla1[[#This Row],[Fecha de rev]])</f>
        <v>1</v>
      </c>
      <c r="Q905" s="1">
        <f>YEAR(Tabla1[[#This Row],[Fecha de rev]])</f>
        <v>1900</v>
      </c>
      <c r="R905" s="1">
        <v>2</v>
      </c>
      <c r="S905" s="1" t="s">
        <v>138</v>
      </c>
      <c r="T905" s="1" t="s">
        <v>138</v>
      </c>
      <c r="U905" s="1" t="s">
        <v>138</v>
      </c>
      <c r="V905" s="1" t="s">
        <v>138</v>
      </c>
      <c r="W905" s="1" t="s">
        <v>138</v>
      </c>
      <c r="X905" s="1" t="s">
        <v>138</v>
      </c>
      <c r="Y905" s="1" t="s">
        <v>138</v>
      </c>
      <c r="Z905" s="1" t="str">
        <f>IF(Tabla1[[#This Row],[Bajada]] &lt; 14, "no", "si")</f>
        <v>no</v>
      </c>
      <c r="AC905" s="2" t="s">
        <v>968</v>
      </c>
      <c r="AD905" s="2" t="s">
        <v>957</v>
      </c>
      <c r="AE905" s="1">
        <f t="shared" si="29"/>
        <v>7</v>
      </c>
    </row>
    <row r="906" spans="1:31"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7"/>
        <v>Ver en Google Maps</v>
      </c>
      <c r="M906" s="43">
        <v>1</v>
      </c>
      <c r="O906" s="1">
        <f>DAY(Tabla1[[#This Row],[Fecha de rev]])</f>
        <v>0</v>
      </c>
      <c r="P906" s="1">
        <f>MONTH(Tabla1[[#This Row],[Fecha de rev]])</f>
        <v>1</v>
      </c>
      <c r="Q906" s="1">
        <f>YEAR(Tabla1[[#This Row],[Fecha de rev]])</f>
        <v>1900</v>
      </c>
      <c r="Z906" s="1" t="str">
        <f>IF(Tabla1[[#This Row],[Bajada]] &lt; 14, "no", "si")</f>
        <v>no</v>
      </c>
    </row>
    <row r="907" spans="1:31"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7"/>
        <v>Ver en Google Maps</v>
      </c>
      <c r="M907" s="43">
        <v>1</v>
      </c>
      <c r="N907" s="7"/>
      <c r="O907" s="1">
        <f>DAY(Tabla1[[#This Row],[Fecha de rev]])</f>
        <v>0</v>
      </c>
      <c r="P907" s="1">
        <f>MONTH(Tabla1[[#This Row],[Fecha de rev]])</f>
        <v>1</v>
      </c>
      <c r="Q907" s="1">
        <f>YEAR(Tabla1[[#This Row],[Fecha de rev]])</f>
        <v>1900</v>
      </c>
      <c r="R907" s="1">
        <v>2</v>
      </c>
      <c r="S907" s="1" t="s">
        <v>138</v>
      </c>
      <c r="T907" s="1" t="s">
        <v>138</v>
      </c>
      <c r="U907" s="1" t="s">
        <v>138</v>
      </c>
      <c r="V907" s="1" t="s">
        <v>138</v>
      </c>
      <c r="W907" s="1" t="s">
        <v>138</v>
      </c>
      <c r="X907" s="1" t="s">
        <v>138</v>
      </c>
      <c r="Y907" s="1" t="s">
        <v>138</v>
      </c>
      <c r="Z907" s="1" t="str">
        <f>IF(Tabla1[[#This Row],[Bajada]] &lt; 14, "no", "si")</f>
        <v>no</v>
      </c>
      <c r="AC907" s="2" t="s">
        <v>968</v>
      </c>
      <c r="AD907" s="2" t="s">
        <v>957</v>
      </c>
      <c r="AE907" s="1">
        <f t="shared" si="29"/>
        <v>7</v>
      </c>
    </row>
    <row r="908" spans="1:31"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7"/>
        <v>Ver en Google Maps</v>
      </c>
      <c r="M908" s="43">
        <v>1</v>
      </c>
      <c r="O908" s="1">
        <f>DAY(Tabla1[[#This Row],[Fecha de rev]])</f>
        <v>0</v>
      </c>
      <c r="P908" s="1">
        <f>MONTH(Tabla1[[#This Row],[Fecha de rev]])</f>
        <v>1</v>
      </c>
      <c r="Q908" s="1">
        <f>YEAR(Tabla1[[#This Row],[Fecha de rev]])</f>
        <v>1900</v>
      </c>
      <c r="Z908" s="1" t="str">
        <f>IF(Tabla1[[#This Row],[Bajada]] &lt; 14, "no", "si")</f>
        <v>no</v>
      </c>
    </row>
    <row r="909" spans="1:31"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7"/>
        <v>Ver en Google Maps</v>
      </c>
      <c r="M909" s="43">
        <v>1</v>
      </c>
      <c r="N909" s="7"/>
      <c r="O909" s="1">
        <f>DAY(Tabla1[[#This Row],[Fecha de rev]])</f>
        <v>0</v>
      </c>
      <c r="P909" s="1">
        <f>MONTH(Tabla1[[#This Row],[Fecha de rev]])</f>
        <v>1</v>
      </c>
      <c r="Q909" s="1">
        <f>YEAR(Tabla1[[#This Row],[Fecha de rev]])</f>
        <v>1900</v>
      </c>
      <c r="R909" s="1">
        <v>2</v>
      </c>
      <c r="S909" s="1" t="s">
        <v>138</v>
      </c>
      <c r="T909" s="1" t="s">
        <v>138</v>
      </c>
      <c r="U909" s="1" t="s">
        <v>138</v>
      </c>
      <c r="V909" s="1" t="s">
        <v>138</v>
      </c>
      <c r="W909" s="1" t="s">
        <v>138</v>
      </c>
      <c r="X909" s="1" t="s">
        <v>138</v>
      </c>
      <c r="Y909" s="1" t="s">
        <v>138</v>
      </c>
      <c r="Z909" s="1" t="str">
        <f>IF(Tabla1[[#This Row],[Bajada]] &lt; 14, "no", "si")</f>
        <v>no</v>
      </c>
      <c r="AC909" s="2" t="s">
        <v>968</v>
      </c>
      <c r="AD909" s="2" t="s">
        <v>957</v>
      </c>
      <c r="AE909" s="1">
        <f t="shared" si="29"/>
        <v>7</v>
      </c>
    </row>
    <row r="910" spans="1:31"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0">HYPERLINK("https://www.google.com/maps?q=" &amp; I910 &amp; "," &amp; J910, "Ver en Google Maps")</f>
        <v>Ver en Google Maps</v>
      </c>
      <c r="M910" s="43">
        <v>2</v>
      </c>
      <c r="O910" s="1">
        <f>DAY(Tabla1[[#This Row],[Fecha de rev]])</f>
        <v>0</v>
      </c>
      <c r="P910" s="1">
        <f>MONTH(Tabla1[[#This Row],[Fecha de rev]])</f>
        <v>1</v>
      </c>
      <c r="Q910" s="1">
        <f>YEAR(Tabla1[[#This Row],[Fecha de rev]])</f>
        <v>1900</v>
      </c>
      <c r="Z910" s="1" t="str">
        <f>IF(Tabla1[[#This Row],[Bajada]] &lt; 14, "no", "si")</f>
        <v>no</v>
      </c>
    </row>
    <row r="911" spans="1:31"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0"/>
        <v>Ver en Google Maps</v>
      </c>
      <c r="M911" s="43">
        <v>2</v>
      </c>
      <c r="N911" s="7"/>
      <c r="O911" s="1">
        <f>DAY(Tabla1[[#This Row],[Fecha de rev]])</f>
        <v>0</v>
      </c>
      <c r="P911" s="1">
        <f>MONTH(Tabla1[[#This Row],[Fecha de rev]])</f>
        <v>1</v>
      </c>
      <c r="Q911" s="1">
        <f>YEAR(Tabla1[[#This Row],[Fecha de rev]])</f>
        <v>1900</v>
      </c>
      <c r="R911" s="1">
        <v>2</v>
      </c>
      <c r="S911" s="1" t="s">
        <v>138</v>
      </c>
      <c r="T911" s="1" t="s">
        <v>138</v>
      </c>
      <c r="U911" s="1" t="s">
        <v>138</v>
      </c>
      <c r="V911" s="1" t="s">
        <v>138</v>
      </c>
      <c r="W911" s="1" t="s">
        <v>138</v>
      </c>
      <c r="X911" s="1" t="s">
        <v>138</v>
      </c>
      <c r="Y911" s="1" t="s">
        <v>138</v>
      </c>
      <c r="Z911" s="1" t="str">
        <f>IF(Tabla1[[#This Row],[Bajada]] &lt; 14, "no", "si")</f>
        <v>no</v>
      </c>
      <c r="AC911" s="2" t="s">
        <v>3023</v>
      </c>
      <c r="AD911" s="2" t="s">
        <v>957</v>
      </c>
      <c r="AE911" s="1">
        <f t="shared" si="29"/>
        <v>7</v>
      </c>
    </row>
    <row r="912" spans="1:31"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0"/>
        <v>Ver en Google Maps</v>
      </c>
      <c r="M912" s="43">
        <v>1</v>
      </c>
      <c r="O912" s="1">
        <f>DAY(Tabla1[[#This Row],[Fecha de rev]])</f>
        <v>0</v>
      </c>
      <c r="P912" s="1">
        <f>MONTH(Tabla1[[#This Row],[Fecha de rev]])</f>
        <v>1</v>
      </c>
      <c r="Q912" s="1">
        <f>YEAR(Tabla1[[#This Row],[Fecha de rev]])</f>
        <v>1900</v>
      </c>
      <c r="Z912" s="1" t="str">
        <f>IF(Tabla1[[#This Row],[Bajada]] &lt; 14, "no", "si")</f>
        <v>no</v>
      </c>
    </row>
    <row r="913" spans="1:31"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0"/>
        <v>Ver en Google Maps</v>
      </c>
      <c r="M913" s="43">
        <v>1</v>
      </c>
      <c r="O913" s="1">
        <f>DAY(Tabla1[[#This Row],[Fecha de rev]])</f>
        <v>0</v>
      </c>
      <c r="P913" s="1">
        <f>MONTH(Tabla1[[#This Row],[Fecha de rev]])</f>
        <v>1</v>
      </c>
      <c r="Q913" s="1">
        <f>YEAR(Tabla1[[#This Row],[Fecha de rev]])</f>
        <v>1900</v>
      </c>
      <c r="Z913" s="1" t="str">
        <f>IF(Tabla1[[#This Row],[Bajada]] &lt; 14, "no", "si")</f>
        <v>no</v>
      </c>
    </row>
    <row r="914" spans="1:31"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0"/>
        <v>Ver en Google Maps</v>
      </c>
      <c r="M914" s="43">
        <v>1</v>
      </c>
      <c r="O914" s="1">
        <f>DAY(Tabla1[[#This Row],[Fecha de rev]])</f>
        <v>0</v>
      </c>
      <c r="P914" s="1">
        <f>MONTH(Tabla1[[#This Row],[Fecha de rev]])</f>
        <v>1</v>
      </c>
      <c r="Q914" s="1">
        <f>YEAR(Tabla1[[#This Row],[Fecha de rev]])</f>
        <v>1900</v>
      </c>
      <c r="Z914" s="1" t="str">
        <f>IF(Tabla1[[#This Row],[Bajada]] &lt; 14, "no", "si")</f>
        <v>no</v>
      </c>
    </row>
    <row r="915" spans="1:31"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0"/>
        <v>Ver en Google Maps</v>
      </c>
      <c r="M915" s="43">
        <v>1</v>
      </c>
      <c r="O915" s="1">
        <f>DAY(Tabla1[[#This Row],[Fecha de rev]])</f>
        <v>0</v>
      </c>
      <c r="P915" s="1">
        <f>MONTH(Tabla1[[#This Row],[Fecha de rev]])</f>
        <v>1</v>
      </c>
      <c r="Q915" s="1">
        <f>YEAR(Tabla1[[#This Row],[Fecha de rev]])</f>
        <v>1900</v>
      </c>
      <c r="Z915" s="1" t="str">
        <f>IF(Tabla1[[#This Row],[Bajada]] &lt; 14, "no", "si")</f>
        <v>no</v>
      </c>
    </row>
    <row r="916" spans="1:31"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0"/>
        <v>Ver en Google Maps</v>
      </c>
      <c r="M916" s="43">
        <v>1</v>
      </c>
      <c r="N916" s="7"/>
      <c r="O916" s="1">
        <f>DAY(Tabla1[[#This Row],[Fecha de rev]])</f>
        <v>0</v>
      </c>
      <c r="P916" s="1">
        <f>MONTH(Tabla1[[#This Row],[Fecha de rev]])</f>
        <v>1</v>
      </c>
      <c r="Q916" s="1">
        <f>YEAR(Tabla1[[#This Row],[Fecha de rev]])</f>
        <v>1900</v>
      </c>
      <c r="R916" s="1">
        <v>2</v>
      </c>
      <c r="S916" s="1" t="s">
        <v>138</v>
      </c>
      <c r="T916" s="1" t="s">
        <v>138</v>
      </c>
      <c r="U916" s="1" t="s">
        <v>138</v>
      </c>
      <c r="V916" s="1" t="s">
        <v>138</v>
      </c>
      <c r="W916" s="1" t="s">
        <v>138</v>
      </c>
      <c r="X916" s="1" t="s">
        <v>138</v>
      </c>
      <c r="Y916" s="1" t="s">
        <v>138</v>
      </c>
      <c r="Z916" s="1" t="str">
        <f>IF(Tabla1[[#This Row],[Bajada]] &lt; 14, "no", "si")</f>
        <v>no</v>
      </c>
      <c r="AC916" s="2" t="s">
        <v>3021</v>
      </c>
      <c r="AD916" s="2" t="s">
        <v>957</v>
      </c>
      <c r="AE916" s="1">
        <f t="shared" si="29"/>
        <v>7</v>
      </c>
    </row>
    <row r="917" spans="1:31"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0"/>
        <v>Ver en Google Maps</v>
      </c>
      <c r="M917" s="43">
        <v>1</v>
      </c>
      <c r="O917" s="1">
        <f>DAY(Tabla1[[#This Row],[Fecha de rev]])</f>
        <v>0</v>
      </c>
      <c r="P917" s="1">
        <f>MONTH(Tabla1[[#This Row],[Fecha de rev]])</f>
        <v>1</v>
      </c>
      <c r="Q917" s="1">
        <f>YEAR(Tabla1[[#This Row],[Fecha de rev]])</f>
        <v>1900</v>
      </c>
      <c r="Z917" s="1" t="str">
        <f>IF(Tabla1[[#This Row],[Bajada]] &lt; 14, "no", "si")</f>
        <v>no</v>
      </c>
    </row>
    <row r="918" spans="1:31"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0"/>
        <v>Ver en Google Maps</v>
      </c>
      <c r="M918" s="43">
        <v>1</v>
      </c>
      <c r="O918" s="1">
        <f>DAY(Tabla1[[#This Row],[Fecha de rev]])</f>
        <v>0</v>
      </c>
      <c r="P918" s="1">
        <f>MONTH(Tabla1[[#This Row],[Fecha de rev]])</f>
        <v>1</v>
      </c>
      <c r="Q918" s="1">
        <f>YEAR(Tabla1[[#This Row],[Fecha de rev]])</f>
        <v>1900</v>
      </c>
      <c r="Z918" s="1" t="str">
        <f>IF(Tabla1[[#This Row],[Bajada]] &lt; 14, "no", "si")</f>
        <v>no</v>
      </c>
    </row>
    <row r="919" spans="1:31"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0"/>
        <v>Ver en Google Maps</v>
      </c>
      <c r="M919" s="43">
        <v>1</v>
      </c>
      <c r="O919" s="1">
        <f>DAY(Tabla1[[#This Row],[Fecha de rev]])</f>
        <v>0</v>
      </c>
      <c r="P919" s="1">
        <f>MONTH(Tabla1[[#This Row],[Fecha de rev]])</f>
        <v>1</v>
      </c>
      <c r="Q919" s="1">
        <f>YEAR(Tabla1[[#This Row],[Fecha de rev]])</f>
        <v>1900</v>
      </c>
      <c r="Z919" s="1" t="str">
        <f>IF(Tabla1[[#This Row],[Bajada]] &lt; 14, "no", "si")</f>
        <v>no</v>
      </c>
    </row>
    <row r="920" spans="1:31"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0"/>
        <v>Ver en Google Maps</v>
      </c>
      <c r="M920" s="43">
        <v>1</v>
      </c>
      <c r="N920" s="7"/>
      <c r="O920" s="1">
        <f>DAY(Tabla1[[#This Row],[Fecha de rev]])</f>
        <v>0</v>
      </c>
      <c r="P920" s="1">
        <f>MONTH(Tabla1[[#This Row],[Fecha de rev]])</f>
        <v>1</v>
      </c>
      <c r="Q920" s="1">
        <f>YEAR(Tabla1[[#This Row],[Fecha de rev]])</f>
        <v>1900</v>
      </c>
      <c r="R920" s="1">
        <v>2</v>
      </c>
      <c r="S920" s="1" t="s">
        <v>138</v>
      </c>
      <c r="T920" s="1" t="s">
        <v>138</v>
      </c>
      <c r="U920" s="1" t="s">
        <v>138</v>
      </c>
      <c r="V920" s="1" t="s">
        <v>138</v>
      </c>
      <c r="W920" s="1" t="s">
        <v>138</v>
      </c>
      <c r="X920" s="1" t="s">
        <v>138</v>
      </c>
      <c r="Y920" s="1" t="s">
        <v>138</v>
      </c>
      <c r="Z920" s="1" t="str">
        <f>IF(Tabla1[[#This Row],[Bajada]] &lt; 14, "no", "si")</f>
        <v>no</v>
      </c>
      <c r="AC920" s="2" t="s">
        <v>968</v>
      </c>
      <c r="AD920" s="2" t="s">
        <v>957</v>
      </c>
      <c r="AE920" s="1">
        <f t="shared" si="29"/>
        <v>7</v>
      </c>
    </row>
    <row r="921" spans="1:31"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0"/>
        <v>Ver en Google Maps</v>
      </c>
      <c r="M921" s="43">
        <v>1</v>
      </c>
      <c r="O921" s="1">
        <f>DAY(Tabla1[[#This Row],[Fecha de rev]])</f>
        <v>0</v>
      </c>
      <c r="P921" s="1">
        <f>MONTH(Tabla1[[#This Row],[Fecha de rev]])</f>
        <v>1</v>
      </c>
      <c r="Q921" s="1">
        <f>YEAR(Tabla1[[#This Row],[Fecha de rev]])</f>
        <v>1900</v>
      </c>
      <c r="Z921" s="1" t="str">
        <f>IF(Tabla1[[#This Row],[Bajada]] &lt; 14, "no", "si")</f>
        <v>no</v>
      </c>
    </row>
    <row r="922" spans="1:31"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0"/>
        <v>Ver en Google Maps</v>
      </c>
      <c r="M922" s="43">
        <v>1</v>
      </c>
      <c r="O922" s="1">
        <f>DAY(Tabla1[[#This Row],[Fecha de rev]])</f>
        <v>0</v>
      </c>
      <c r="P922" s="1">
        <f>MONTH(Tabla1[[#This Row],[Fecha de rev]])</f>
        <v>1</v>
      </c>
      <c r="Q922" s="1">
        <f>YEAR(Tabla1[[#This Row],[Fecha de rev]])</f>
        <v>1900</v>
      </c>
      <c r="Z922" s="1" t="str">
        <f>IF(Tabla1[[#This Row],[Bajada]] &lt; 14, "no", "si")</f>
        <v>no</v>
      </c>
    </row>
    <row r="923" spans="1:31"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0"/>
        <v>Ver en Google Maps</v>
      </c>
      <c r="M923" s="43">
        <v>1</v>
      </c>
      <c r="O923" s="1">
        <f>DAY(Tabla1[[#This Row],[Fecha de rev]])</f>
        <v>0</v>
      </c>
      <c r="P923" s="1">
        <f>MONTH(Tabla1[[#This Row],[Fecha de rev]])</f>
        <v>1</v>
      </c>
      <c r="Q923" s="1">
        <f>YEAR(Tabla1[[#This Row],[Fecha de rev]])</f>
        <v>1900</v>
      </c>
      <c r="Z923" s="1" t="str">
        <f>IF(Tabla1[[#This Row],[Bajada]] &lt; 14, "no", "si")</f>
        <v>no</v>
      </c>
    </row>
    <row r="924" spans="1:31"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0"/>
        <v>Ver en Google Maps</v>
      </c>
      <c r="M924" s="43">
        <v>1</v>
      </c>
      <c r="N924" s="7"/>
      <c r="O924" s="1">
        <f>DAY(Tabla1[[#This Row],[Fecha de rev]])</f>
        <v>0</v>
      </c>
      <c r="P924" s="1">
        <f>MONTH(Tabla1[[#This Row],[Fecha de rev]])</f>
        <v>1</v>
      </c>
      <c r="Q924" s="1">
        <f>YEAR(Tabla1[[#This Row],[Fecha de rev]])</f>
        <v>1900</v>
      </c>
      <c r="R924" s="1">
        <v>2</v>
      </c>
      <c r="S924" s="1" t="s">
        <v>138</v>
      </c>
      <c r="T924" s="1" t="s">
        <v>138</v>
      </c>
      <c r="U924" s="1" t="s">
        <v>138</v>
      </c>
      <c r="V924" s="1" t="s">
        <v>138</v>
      </c>
      <c r="W924" s="1" t="s">
        <v>138</v>
      </c>
      <c r="X924" s="1" t="s">
        <v>138</v>
      </c>
      <c r="Y924" s="1" t="s">
        <v>138</v>
      </c>
      <c r="Z924" s="1" t="str">
        <f>IF(Tabla1[[#This Row],[Bajada]] &lt; 14, "no", "si")</f>
        <v>no</v>
      </c>
      <c r="AC924" s="2" t="s">
        <v>968</v>
      </c>
      <c r="AD924" s="2" t="s">
        <v>957</v>
      </c>
      <c r="AE924" s="1">
        <f t="shared" si="29"/>
        <v>7</v>
      </c>
    </row>
    <row r="925" spans="1:31"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0"/>
        <v>Ver en Google Maps</v>
      </c>
      <c r="M925" s="43">
        <v>1</v>
      </c>
      <c r="O925" s="1">
        <f>DAY(Tabla1[[#This Row],[Fecha de rev]])</f>
        <v>0</v>
      </c>
      <c r="P925" s="1">
        <f>MONTH(Tabla1[[#This Row],[Fecha de rev]])</f>
        <v>1</v>
      </c>
      <c r="Q925" s="1">
        <f>YEAR(Tabla1[[#This Row],[Fecha de rev]])</f>
        <v>1900</v>
      </c>
      <c r="Z925" s="1" t="str">
        <f>IF(Tabla1[[#This Row],[Bajada]] &lt; 14, "no", "si")</f>
        <v>no</v>
      </c>
    </row>
    <row r="926" spans="1:31"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0"/>
        <v>Ver en Google Maps</v>
      </c>
      <c r="M926" s="43">
        <v>1</v>
      </c>
      <c r="O926" s="1">
        <f>DAY(Tabla1[[#This Row],[Fecha de rev]])</f>
        <v>0</v>
      </c>
      <c r="P926" s="1">
        <f>MONTH(Tabla1[[#This Row],[Fecha de rev]])</f>
        <v>1</v>
      </c>
      <c r="Q926" s="1">
        <f>YEAR(Tabla1[[#This Row],[Fecha de rev]])</f>
        <v>1900</v>
      </c>
      <c r="Z926" s="1" t="str">
        <f>IF(Tabla1[[#This Row],[Bajada]] &lt; 14, "no", "si")</f>
        <v>no</v>
      </c>
    </row>
    <row r="927" spans="1:31"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0"/>
        <v>Ver en Google Maps</v>
      </c>
      <c r="M927" s="43">
        <v>1</v>
      </c>
      <c r="O927" s="1">
        <f>DAY(Tabla1[[#This Row],[Fecha de rev]])</f>
        <v>0</v>
      </c>
      <c r="P927" s="1">
        <f>MONTH(Tabla1[[#This Row],[Fecha de rev]])</f>
        <v>1</v>
      </c>
      <c r="Q927" s="1">
        <f>YEAR(Tabla1[[#This Row],[Fecha de rev]])</f>
        <v>1900</v>
      </c>
      <c r="Z927" s="1" t="str">
        <f>IF(Tabla1[[#This Row],[Bajada]] &lt; 14, "no", "si")</f>
        <v>no</v>
      </c>
    </row>
    <row r="928" spans="1:31"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0"/>
        <v>Ver en Google Maps</v>
      </c>
      <c r="M928" s="43">
        <v>1</v>
      </c>
      <c r="O928" s="1">
        <f>DAY(Tabla1[[#This Row],[Fecha de rev]])</f>
        <v>0</v>
      </c>
      <c r="P928" s="1">
        <f>MONTH(Tabla1[[#This Row],[Fecha de rev]])</f>
        <v>1</v>
      </c>
      <c r="Q928" s="1">
        <f>YEAR(Tabla1[[#This Row],[Fecha de rev]])</f>
        <v>1900</v>
      </c>
      <c r="Z928" s="1" t="str">
        <f>IF(Tabla1[[#This Row],[Bajada]] &lt; 14, "no", "si")</f>
        <v>no</v>
      </c>
    </row>
    <row r="929" spans="1:31"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0"/>
        <v>Ver en Google Maps</v>
      </c>
      <c r="M929" s="43">
        <v>1</v>
      </c>
      <c r="O929" s="1">
        <f>DAY(Tabla1[[#This Row],[Fecha de rev]])</f>
        <v>0</v>
      </c>
      <c r="P929" s="1">
        <f>MONTH(Tabla1[[#This Row],[Fecha de rev]])</f>
        <v>1</v>
      </c>
      <c r="Q929" s="1">
        <f>YEAR(Tabla1[[#This Row],[Fecha de rev]])</f>
        <v>1900</v>
      </c>
      <c r="Z929" s="1" t="str">
        <f>IF(Tabla1[[#This Row],[Bajada]] &lt; 14, "no", "si")</f>
        <v>no</v>
      </c>
    </row>
    <row r="930" spans="1:31"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0"/>
        <v>Ver en Google Maps</v>
      </c>
      <c r="M930" s="43">
        <v>1</v>
      </c>
      <c r="O930" s="1">
        <f>DAY(Tabla1[[#This Row],[Fecha de rev]])</f>
        <v>0</v>
      </c>
      <c r="P930" s="1">
        <f>MONTH(Tabla1[[#This Row],[Fecha de rev]])</f>
        <v>1</v>
      </c>
      <c r="Q930" s="1">
        <f>YEAR(Tabla1[[#This Row],[Fecha de rev]])</f>
        <v>1900</v>
      </c>
      <c r="Z930" s="1" t="str">
        <f>IF(Tabla1[[#This Row],[Bajada]] &lt; 14, "no", "si")</f>
        <v>no</v>
      </c>
    </row>
    <row r="931" spans="1:31"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0"/>
        <v>Ver en Google Maps</v>
      </c>
      <c r="M931" s="43">
        <v>1</v>
      </c>
      <c r="O931" s="1">
        <f>DAY(Tabla1[[#This Row],[Fecha de rev]])</f>
        <v>0</v>
      </c>
      <c r="P931" s="1">
        <f>MONTH(Tabla1[[#This Row],[Fecha de rev]])</f>
        <v>1</v>
      </c>
      <c r="Q931" s="1">
        <f>YEAR(Tabla1[[#This Row],[Fecha de rev]])</f>
        <v>1900</v>
      </c>
      <c r="Z931" s="1" t="str">
        <f>IF(Tabla1[[#This Row],[Bajada]] &lt; 14, "no", "si")</f>
        <v>no</v>
      </c>
    </row>
    <row r="932" spans="1:31"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0"/>
        <v>Ver en Google Maps</v>
      </c>
      <c r="M932" s="43">
        <v>1</v>
      </c>
      <c r="O932" s="1">
        <f>DAY(Tabla1[[#This Row],[Fecha de rev]])</f>
        <v>0</v>
      </c>
      <c r="P932" s="1">
        <f>MONTH(Tabla1[[#This Row],[Fecha de rev]])</f>
        <v>1</v>
      </c>
      <c r="Q932" s="1">
        <f>YEAR(Tabla1[[#This Row],[Fecha de rev]])</f>
        <v>1900</v>
      </c>
      <c r="Z932" s="1" t="str">
        <f>IF(Tabla1[[#This Row],[Bajada]] &lt; 14, "no", "si")</f>
        <v>no</v>
      </c>
    </row>
    <row r="933" spans="1:31"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0"/>
        <v>Ver en Google Maps</v>
      </c>
      <c r="M933" s="43">
        <v>1</v>
      </c>
      <c r="O933" s="1">
        <f>DAY(Tabla1[[#This Row],[Fecha de rev]])</f>
        <v>0</v>
      </c>
      <c r="P933" s="1">
        <f>MONTH(Tabla1[[#This Row],[Fecha de rev]])</f>
        <v>1</v>
      </c>
      <c r="Q933" s="1">
        <f>YEAR(Tabla1[[#This Row],[Fecha de rev]])</f>
        <v>1900</v>
      </c>
      <c r="Z933" s="1" t="str">
        <f>IF(Tabla1[[#This Row],[Bajada]] &lt; 14, "no", "si")</f>
        <v>no</v>
      </c>
    </row>
    <row r="934" spans="1:31"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0"/>
        <v>Ver en Google Maps</v>
      </c>
      <c r="M934" s="43">
        <v>1</v>
      </c>
      <c r="O934" s="1">
        <f>DAY(Tabla1[[#This Row],[Fecha de rev]])</f>
        <v>0</v>
      </c>
      <c r="P934" s="1">
        <f>MONTH(Tabla1[[#This Row],[Fecha de rev]])</f>
        <v>1</v>
      </c>
      <c r="Q934" s="1">
        <f>YEAR(Tabla1[[#This Row],[Fecha de rev]])</f>
        <v>1900</v>
      </c>
      <c r="Z934" s="1" t="str">
        <f>IF(Tabla1[[#This Row],[Bajada]] &lt; 14, "no", "si")</f>
        <v>no</v>
      </c>
    </row>
    <row r="935" spans="1:31"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0"/>
        <v>Ver en Google Maps</v>
      </c>
      <c r="M935" s="43">
        <v>2</v>
      </c>
      <c r="N935" s="7"/>
      <c r="O935" s="1">
        <f>DAY(Tabla1[[#This Row],[Fecha de rev]])</f>
        <v>0</v>
      </c>
      <c r="P935" s="1">
        <f>MONTH(Tabla1[[#This Row],[Fecha de rev]])</f>
        <v>1</v>
      </c>
      <c r="Q935" s="1">
        <f>YEAR(Tabla1[[#This Row],[Fecha de rev]])</f>
        <v>1900</v>
      </c>
      <c r="R935" s="1">
        <v>2</v>
      </c>
      <c r="S935" s="1" t="s">
        <v>138</v>
      </c>
      <c r="T935" s="1" t="s">
        <v>138</v>
      </c>
      <c r="U935" s="1" t="s">
        <v>138</v>
      </c>
      <c r="V935" s="1" t="s">
        <v>138</v>
      </c>
      <c r="W935" s="1" t="s">
        <v>138</v>
      </c>
      <c r="X935" s="1" t="s">
        <v>138</v>
      </c>
      <c r="Y935" s="1" t="s">
        <v>138</v>
      </c>
      <c r="Z935" s="1" t="str">
        <f>IF(Tabla1[[#This Row],[Bajada]] &lt; 14, "no", "si")</f>
        <v>no</v>
      </c>
      <c r="AC935" s="2" t="s">
        <v>968</v>
      </c>
      <c r="AD935" s="2" t="s">
        <v>957</v>
      </c>
      <c r="AE935" s="1">
        <f t="shared" si="29"/>
        <v>7</v>
      </c>
    </row>
    <row r="936" spans="1:31"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0"/>
        <v>Ver en Google Maps</v>
      </c>
      <c r="M936" s="43">
        <v>2</v>
      </c>
      <c r="O936" s="1">
        <f>DAY(Tabla1[[#This Row],[Fecha de rev]])</f>
        <v>0</v>
      </c>
      <c r="P936" s="1">
        <f>MONTH(Tabla1[[#This Row],[Fecha de rev]])</f>
        <v>1</v>
      </c>
      <c r="Q936" s="1">
        <f>YEAR(Tabla1[[#This Row],[Fecha de rev]])</f>
        <v>1900</v>
      </c>
      <c r="Z936" s="1" t="str">
        <f>IF(Tabla1[[#This Row],[Bajada]] &lt; 14, "no", "si")</f>
        <v>no</v>
      </c>
    </row>
    <row r="937" spans="1:31"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0"/>
        <v>Ver en Google Maps</v>
      </c>
      <c r="M937" s="43">
        <v>1</v>
      </c>
      <c r="O937" s="1">
        <f>DAY(Tabla1[[#This Row],[Fecha de rev]])</f>
        <v>0</v>
      </c>
      <c r="P937" s="1">
        <f>MONTH(Tabla1[[#This Row],[Fecha de rev]])</f>
        <v>1</v>
      </c>
      <c r="Q937" s="1">
        <f>YEAR(Tabla1[[#This Row],[Fecha de rev]])</f>
        <v>1900</v>
      </c>
      <c r="Z937" s="1" t="str">
        <f>IF(Tabla1[[#This Row],[Bajada]] &lt; 14, "no", "si")</f>
        <v>no</v>
      </c>
    </row>
    <row r="938" spans="1:31"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0"/>
        <v>Ver en Google Maps</v>
      </c>
      <c r="M938" s="43">
        <v>2</v>
      </c>
      <c r="O938" s="1">
        <f>DAY(Tabla1[[#This Row],[Fecha de rev]])</f>
        <v>0</v>
      </c>
      <c r="P938" s="1">
        <f>MONTH(Tabla1[[#This Row],[Fecha de rev]])</f>
        <v>1</v>
      </c>
      <c r="Q938" s="1">
        <f>YEAR(Tabla1[[#This Row],[Fecha de rev]])</f>
        <v>1900</v>
      </c>
      <c r="Z938" s="1" t="str">
        <f>IF(Tabla1[[#This Row],[Bajada]] &lt; 14, "no", "si")</f>
        <v>no</v>
      </c>
    </row>
    <row r="939" spans="1:31"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0"/>
        <v>Ver en Google Maps</v>
      </c>
      <c r="M939" s="43">
        <v>1</v>
      </c>
      <c r="N939" s="7"/>
      <c r="O939" s="1">
        <f>DAY(Tabla1[[#This Row],[Fecha de rev]])</f>
        <v>0</v>
      </c>
      <c r="P939" s="1">
        <f>MONTH(Tabla1[[#This Row],[Fecha de rev]])</f>
        <v>1</v>
      </c>
      <c r="Q939" s="1">
        <f>YEAR(Tabla1[[#This Row],[Fecha de rev]])</f>
        <v>1900</v>
      </c>
      <c r="R939" s="1">
        <v>2</v>
      </c>
      <c r="S939" s="1" t="s">
        <v>138</v>
      </c>
      <c r="T939" s="1" t="s">
        <v>138</v>
      </c>
      <c r="U939" s="1" t="s">
        <v>138</v>
      </c>
      <c r="V939" s="1" t="s">
        <v>138</v>
      </c>
      <c r="W939" s="1" t="s">
        <v>138</v>
      </c>
      <c r="X939" s="1" t="s">
        <v>138</v>
      </c>
      <c r="Y939" s="1" t="s">
        <v>138</v>
      </c>
      <c r="Z939" s="1" t="str">
        <f>IF(Tabla1[[#This Row],[Bajada]] &lt; 14, "no", "si")</f>
        <v>no</v>
      </c>
      <c r="AC939" s="2" t="s">
        <v>968</v>
      </c>
      <c r="AD939" s="2" t="s">
        <v>957</v>
      </c>
      <c r="AE939" s="1">
        <f t="shared" si="29"/>
        <v>7</v>
      </c>
    </row>
    <row r="940" spans="1:31"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0"/>
        <v>Ver en Google Maps</v>
      </c>
      <c r="M940" s="43">
        <v>2</v>
      </c>
      <c r="O940" s="1">
        <f>DAY(Tabla1[[#This Row],[Fecha de rev]])</f>
        <v>0</v>
      </c>
      <c r="P940" s="1">
        <f>MONTH(Tabla1[[#This Row],[Fecha de rev]])</f>
        <v>1</v>
      </c>
      <c r="Q940" s="1">
        <f>YEAR(Tabla1[[#This Row],[Fecha de rev]])</f>
        <v>1900</v>
      </c>
      <c r="Z940" s="1" t="str">
        <f>IF(Tabla1[[#This Row],[Bajada]] &lt; 14, "no", "si")</f>
        <v>no</v>
      </c>
    </row>
    <row r="941" spans="1:31"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0"/>
        <v>Ver en Google Maps</v>
      </c>
      <c r="M941" s="43">
        <v>2</v>
      </c>
      <c r="N941" s="7"/>
      <c r="O941" s="1">
        <f>DAY(Tabla1[[#This Row],[Fecha de rev]])</f>
        <v>0</v>
      </c>
      <c r="P941" s="1">
        <f>MONTH(Tabla1[[#This Row],[Fecha de rev]])</f>
        <v>1</v>
      </c>
      <c r="Q941" s="1">
        <f>YEAR(Tabla1[[#This Row],[Fecha de rev]])</f>
        <v>1900</v>
      </c>
      <c r="R941" s="1">
        <v>2</v>
      </c>
      <c r="S941" s="1" t="s">
        <v>138</v>
      </c>
      <c r="T941" s="1" t="s">
        <v>138</v>
      </c>
      <c r="U941" s="1" t="s">
        <v>138</v>
      </c>
      <c r="V941" s="1" t="s">
        <v>138</v>
      </c>
      <c r="W941" s="1" t="s">
        <v>138</v>
      </c>
      <c r="X941" s="1" t="s">
        <v>138</v>
      </c>
      <c r="Y941" s="1" t="s">
        <v>138</v>
      </c>
      <c r="Z941" s="1" t="str">
        <f>IF(Tabla1[[#This Row],[Bajada]] &lt; 14, "no", "si")</f>
        <v>no</v>
      </c>
      <c r="AC941" s="2" t="s">
        <v>968</v>
      </c>
      <c r="AD941" s="2" t="s">
        <v>957</v>
      </c>
      <c r="AE941" s="1">
        <f t="shared" si="29"/>
        <v>7</v>
      </c>
    </row>
    <row r="942" spans="1:31"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0"/>
        <v>Ver en Google Maps</v>
      </c>
      <c r="M942" s="43">
        <v>1</v>
      </c>
      <c r="O942" s="1">
        <f>DAY(Tabla1[[#This Row],[Fecha de rev]])</f>
        <v>0</v>
      </c>
      <c r="P942" s="1">
        <f>MONTH(Tabla1[[#This Row],[Fecha de rev]])</f>
        <v>1</v>
      </c>
      <c r="Q942" s="1">
        <f>YEAR(Tabla1[[#This Row],[Fecha de rev]])</f>
        <v>1900</v>
      </c>
      <c r="Z942" s="1" t="str">
        <f>IF(Tabla1[[#This Row],[Bajada]] &lt; 14, "no", "si")</f>
        <v>no</v>
      </c>
    </row>
    <row r="943" spans="1:31"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0"/>
        <v>Ver en Google Maps</v>
      </c>
      <c r="M943" s="43">
        <v>1</v>
      </c>
      <c r="O943" s="1">
        <f>DAY(Tabla1[[#This Row],[Fecha de rev]])</f>
        <v>0</v>
      </c>
      <c r="P943" s="1">
        <f>MONTH(Tabla1[[#This Row],[Fecha de rev]])</f>
        <v>1</v>
      </c>
      <c r="Q943" s="1">
        <f>YEAR(Tabla1[[#This Row],[Fecha de rev]])</f>
        <v>1900</v>
      </c>
      <c r="Z943" s="1" t="str">
        <f>IF(Tabla1[[#This Row],[Bajada]] &lt; 14, "no", "si")</f>
        <v>no</v>
      </c>
    </row>
    <row r="944" spans="1:31"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0"/>
        <v>Ver en Google Maps</v>
      </c>
      <c r="M944" s="43">
        <v>1</v>
      </c>
      <c r="O944" s="1">
        <f>DAY(Tabla1[[#This Row],[Fecha de rev]])</f>
        <v>0</v>
      </c>
      <c r="P944" s="1">
        <f>MONTH(Tabla1[[#This Row],[Fecha de rev]])</f>
        <v>1</v>
      </c>
      <c r="Q944" s="1">
        <f>YEAR(Tabla1[[#This Row],[Fecha de rev]])</f>
        <v>1900</v>
      </c>
      <c r="Z944" s="1" t="str">
        <f>IF(Tabla1[[#This Row],[Bajada]] &lt; 14, "no", "si")</f>
        <v>no</v>
      </c>
    </row>
    <row r="945" spans="1:31"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0"/>
        <v>Ver en Google Maps</v>
      </c>
      <c r="M945" s="43">
        <v>1</v>
      </c>
      <c r="N945" s="7"/>
      <c r="O945" s="1">
        <f>DAY(Tabla1[[#This Row],[Fecha de rev]])</f>
        <v>0</v>
      </c>
      <c r="P945" s="1">
        <f>MONTH(Tabla1[[#This Row],[Fecha de rev]])</f>
        <v>1</v>
      </c>
      <c r="Q945" s="1">
        <f>YEAR(Tabla1[[#This Row],[Fecha de rev]])</f>
        <v>1900</v>
      </c>
      <c r="R945" s="1">
        <v>2</v>
      </c>
      <c r="S945" s="1" t="s">
        <v>138</v>
      </c>
      <c r="T945" s="1" t="s">
        <v>138</v>
      </c>
      <c r="U945" s="1" t="s">
        <v>138</v>
      </c>
      <c r="V945" s="1" t="s">
        <v>138</v>
      </c>
      <c r="W945" s="1" t="s">
        <v>138</v>
      </c>
      <c r="X945" s="1" t="s">
        <v>138</v>
      </c>
      <c r="Y945" s="1" t="s">
        <v>138</v>
      </c>
      <c r="Z945" s="1" t="str">
        <f>IF(Tabla1[[#This Row],[Bajada]] &lt; 14, "no", "si")</f>
        <v>no</v>
      </c>
      <c r="AC945" s="2" t="s">
        <v>968</v>
      </c>
      <c r="AD945" s="2" t="s">
        <v>957</v>
      </c>
      <c r="AE945" s="1">
        <f t="shared" si="29"/>
        <v>7</v>
      </c>
    </row>
    <row r="946" spans="1:31"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0"/>
        <v>Ver en Google Maps</v>
      </c>
      <c r="M946" s="43">
        <v>2</v>
      </c>
      <c r="O946" s="1">
        <f>DAY(Tabla1[[#This Row],[Fecha de rev]])</f>
        <v>0</v>
      </c>
      <c r="P946" s="1">
        <f>MONTH(Tabla1[[#This Row],[Fecha de rev]])</f>
        <v>1</v>
      </c>
      <c r="Q946" s="1">
        <f>YEAR(Tabla1[[#This Row],[Fecha de rev]])</f>
        <v>1900</v>
      </c>
      <c r="Z946" s="1" t="str">
        <f>IF(Tabla1[[#This Row],[Bajada]] &lt; 14, "no", "si")</f>
        <v>no</v>
      </c>
    </row>
    <row r="947" spans="1:31"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0"/>
        <v>Ver en Google Maps</v>
      </c>
      <c r="M947" s="43">
        <v>2</v>
      </c>
      <c r="O947" s="1">
        <f>DAY(Tabla1[[#This Row],[Fecha de rev]])</f>
        <v>0</v>
      </c>
      <c r="P947" s="1">
        <f>MONTH(Tabla1[[#This Row],[Fecha de rev]])</f>
        <v>1</v>
      </c>
      <c r="Q947" s="1">
        <f>YEAR(Tabla1[[#This Row],[Fecha de rev]])</f>
        <v>1900</v>
      </c>
      <c r="Z947" s="1" t="str">
        <f>IF(Tabla1[[#This Row],[Bajada]] &lt; 14, "no", "si")</f>
        <v>no</v>
      </c>
    </row>
    <row r="948" spans="1:31"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0"/>
        <v>Ver en Google Maps</v>
      </c>
      <c r="M948" s="43">
        <v>1</v>
      </c>
      <c r="O948" s="1">
        <f>DAY(Tabla1[[#This Row],[Fecha de rev]])</f>
        <v>0</v>
      </c>
      <c r="P948" s="1">
        <f>MONTH(Tabla1[[#This Row],[Fecha de rev]])</f>
        <v>1</v>
      </c>
      <c r="Q948" s="1">
        <f>YEAR(Tabla1[[#This Row],[Fecha de rev]])</f>
        <v>1900</v>
      </c>
      <c r="Z948" s="1" t="str">
        <f>IF(Tabla1[[#This Row],[Bajada]] &lt; 14, "no", "si")</f>
        <v>no</v>
      </c>
    </row>
    <row r="949" spans="1:31"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0"/>
        <v>Ver en Google Maps</v>
      </c>
      <c r="M949" s="43">
        <v>1</v>
      </c>
      <c r="O949" s="1">
        <f>DAY(Tabla1[[#This Row],[Fecha de rev]])</f>
        <v>0</v>
      </c>
      <c r="P949" s="1">
        <f>MONTH(Tabla1[[#This Row],[Fecha de rev]])</f>
        <v>1</v>
      </c>
      <c r="Q949" s="1">
        <f>YEAR(Tabla1[[#This Row],[Fecha de rev]])</f>
        <v>1900</v>
      </c>
      <c r="Z949" s="1" t="str">
        <f>IF(Tabla1[[#This Row],[Bajada]] &lt; 14, "no", "si")</f>
        <v>no</v>
      </c>
    </row>
    <row r="950" spans="1:31"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0"/>
        <v>Ver en Google Maps</v>
      </c>
      <c r="M950" s="43">
        <v>2</v>
      </c>
      <c r="O950" s="1">
        <f>DAY(Tabla1[[#This Row],[Fecha de rev]])</f>
        <v>0</v>
      </c>
      <c r="P950" s="1">
        <f>MONTH(Tabla1[[#This Row],[Fecha de rev]])</f>
        <v>1</v>
      </c>
      <c r="Q950" s="1">
        <f>YEAR(Tabla1[[#This Row],[Fecha de rev]])</f>
        <v>1900</v>
      </c>
      <c r="Z950" s="1" t="str">
        <f>IF(Tabla1[[#This Row],[Bajada]] &lt; 14, "no", "si")</f>
        <v>no</v>
      </c>
    </row>
    <row r="951" spans="1:31"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0"/>
        <v>Ver en Google Maps</v>
      </c>
      <c r="M951" s="43">
        <v>2</v>
      </c>
      <c r="O951" s="1">
        <f>DAY(Tabla1[[#This Row],[Fecha de rev]])</f>
        <v>0</v>
      </c>
      <c r="P951" s="1">
        <f>MONTH(Tabla1[[#This Row],[Fecha de rev]])</f>
        <v>1</v>
      </c>
      <c r="Q951" s="1">
        <f>YEAR(Tabla1[[#This Row],[Fecha de rev]])</f>
        <v>1900</v>
      </c>
      <c r="Z951" s="1" t="str">
        <f>IF(Tabla1[[#This Row],[Bajada]] &lt; 14, "no", "si")</f>
        <v>no</v>
      </c>
    </row>
    <row r="952" spans="1:31"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0"/>
        <v>Ver en Google Maps</v>
      </c>
      <c r="M952" s="43">
        <v>2</v>
      </c>
      <c r="N952" s="7"/>
      <c r="O952" s="1">
        <f>DAY(Tabla1[[#This Row],[Fecha de rev]])</f>
        <v>0</v>
      </c>
      <c r="P952" s="1">
        <f>MONTH(Tabla1[[#This Row],[Fecha de rev]])</f>
        <v>1</v>
      </c>
      <c r="Q952" s="1">
        <f>YEAR(Tabla1[[#This Row],[Fecha de rev]])</f>
        <v>1900</v>
      </c>
      <c r="R952" s="1">
        <v>2</v>
      </c>
      <c r="S952" s="1" t="s">
        <v>138</v>
      </c>
      <c r="T952" s="1" t="s">
        <v>138</v>
      </c>
      <c r="U952" s="1" t="s">
        <v>138</v>
      </c>
      <c r="V952" s="1" t="s">
        <v>138</v>
      </c>
      <c r="W952" s="1" t="s">
        <v>138</v>
      </c>
      <c r="X952" s="1" t="s">
        <v>138</v>
      </c>
      <c r="Y952" s="1" t="s">
        <v>138</v>
      </c>
      <c r="Z952" s="1" t="str">
        <f>IF(Tabla1[[#This Row],[Bajada]] &lt; 14, "no", "si")</f>
        <v>no</v>
      </c>
      <c r="AC952" s="2" t="s">
        <v>3022</v>
      </c>
      <c r="AD952" s="2" t="s">
        <v>957</v>
      </c>
      <c r="AE952" s="1">
        <f t="shared" si="29"/>
        <v>7</v>
      </c>
    </row>
    <row r="953" spans="1:31"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0"/>
        <v>Ver en Google Maps</v>
      </c>
      <c r="M953" s="43">
        <v>1</v>
      </c>
      <c r="O953" s="1">
        <f>DAY(Tabla1[[#This Row],[Fecha de rev]])</f>
        <v>0</v>
      </c>
      <c r="P953" s="1">
        <f>MONTH(Tabla1[[#This Row],[Fecha de rev]])</f>
        <v>1</v>
      </c>
      <c r="Q953" s="1">
        <f>YEAR(Tabla1[[#This Row],[Fecha de rev]])</f>
        <v>1900</v>
      </c>
      <c r="Z953" s="1" t="str">
        <f>IF(Tabla1[[#This Row],[Bajada]] &lt; 14, "no", "si")</f>
        <v>no</v>
      </c>
    </row>
    <row r="954" spans="1:31"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0"/>
        <v>Ver en Google Maps</v>
      </c>
      <c r="M954" s="43">
        <v>1</v>
      </c>
      <c r="O954" s="1">
        <f>DAY(Tabla1[[#This Row],[Fecha de rev]])</f>
        <v>0</v>
      </c>
      <c r="P954" s="1">
        <f>MONTH(Tabla1[[#This Row],[Fecha de rev]])</f>
        <v>1</v>
      </c>
      <c r="Q954" s="1">
        <f>YEAR(Tabla1[[#This Row],[Fecha de rev]])</f>
        <v>1900</v>
      </c>
      <c r="Z954" s="1" t="str">
        <f>IF(Tabla1[[#This Row],[Bajada]] &lt; 14, "no", "si")</f>
        <v>no</v>
      </c>
    </row>
    <row r="955" spans="1:31"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0"/>
        <v>Ver en Google Maps</v>
      </c>
      <c r="M955" s="43">
        <v>1</v>
      </c>
      <c r="O955" s="1">
        <f>DAY(Tabla1[[#This Row],[Fecha de rev]])</f>
        <v>0</v>
      </c>
      <c r="P955" s="1">
        <f>MONTH(Tabla1[[#This Row],[Fecha de rev]])</f>
        <v>1</v>
      </c>
      <c r="Q955" s="1">
        <f>YEAR(Tabla1[[#This Row],[Fecha de rev]])</f>
        <v>1900</v>
      </c>
      <c r="Z955" s="1" t="str">
        <f>IF(Tabla1[[#This Row],[Bajada]] &lt; 14, "no", "si")</f>
        <v>no</v>
      </c>
    </row>
    <row r="956" spans="1:31"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0"/>
        <v>Ver en Google Maps</v>
      </c>
      <c r="M956" s="43">
        <v>1</v>
      </c>
      <c r="N956" s="7"/>
      <c r="O956" s="1">
        <f>DAY(Tabla1[[#This Row],[Fecha de rev]])</f>
        <v>0</v>
      </c>
      <c r="P956" s="1">
        <f>MONTH(Tabla1[[#This Row],[Fecha de rev]])</f>
        <v>1</v>
      </c>
      <c r="Q956" s="1">
        <f>YEAR(Tabla1[[#This Row],[Fecha de rev]])</f>
        <v>1900</v>
      </c>
      <c r="R956" s="1">
        <v>2</v>
      </c>
      <c r="S956" s="1" t="s">
        <v>138</v>
      </c>
      <c r="T956" s="1" t="s">
        <v>138</v>
      </c>
      <c r="U956" s="1" t="s">
        <v>138</v>
      </c>
      <c r="V956" s="1" t="s">
        <v>138</v>
      </c>
      <c r="W956" s="1" t="s">
        <v>138</v>
      </c>
      <c r="X956" s="1" t="s">
        <v>138</v>
      </c>
      <c r="Y956" s="1" t="s">
        <v>138</v>
      </c>
      <c r="Z956" s="1" t="str">
        <f>IF(Tabla1[[#This Row],[Bajada]] &lt; 14, "no", "si")</f>
        <v>no</v>
      </c>
      <c r="AC956" s="2" t="s">
        <v>3024</v>
      </c>
      <c r="AD956" s="2" t="s">
        <v>957</v>
      </c>
      <c r="AE956" s="1">
        <f t="shared" si="29"/>
        <v>7</v>
      </c>
    </row>
    <row r="957" spans="1:31"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0"/>
        <v>Ver en Google Maps</v>
      </c>
      <c r="M957" s="43">
        <v>1</v>
      </c>
      <c r="O957" s="1">
        <f>DAY(Tabla1[[#This Row],[Fecha de rev]])</f>
        <v>0</v>
      </c>
      <c r="P957" s="1">
        <f>MONTH(Tabla1[[#This Row],[Fecha de rev]])</f>
        <v>1</v>
      </c>
      <c r="Q957" s="1">
        <f>YEAR(Tabla1[[#This Row],[Fecha de rev]])</f>
        <v>1900</v>
      </c>
      <c r="Z957" s="1" t="str">
        <f>IF(Tabla1[[#This Row],[Bajada]] &lt; 14, "no", "si")</f>
        <v>no</v>
      </c>
    </row>
    <row r="958" spans="1:31"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0"/>
        <v>Ver en Google Maps</v>
      </c>
      <c r="M958" s="43">
        <v>1</v>
      </c>
      <c r="O958" s="1">
        <f>DAY(Tabla1[[#This Row],[Fecha de rev]])</f>
        <v>0</v>
      </c>
      <c r="P958" s="1">
        <f>MONTH(Tabla1[[#This Row],[Fecha de rev]])</f>
        <v>1</v>
      </c>
      <c r="Q958" s="1">
        <f>YEAR(Tabla1[[#This Row],[Fecha de rev]])</f>
        <v>1900</v>
      </c>
      <c r="Z958" s="1" t="str">
        <f>IF(Tabla1[[#This Row],[Bajada]] &lt; 14, "no", "si")</f>
        <v>no</v>
      </c>
    </row>
    <row r="959" spans="1:31"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0"/>
        <v>Ver en Google Maps</v>
      </c>
      <c r="M959" s="43">
        <v>1</v>
      </c>
      <c r="O959" s="1">
        <f>DAY(Tabla1[[#This Row],[Fecha de rev]])</f>
        <v>0</v>
      </c>
      <c r="P959" s="1">
        <f>MONTH(Tabla1[[#This Row],[Fecha de rev]])</f>
        <v>1</v>
      </c>
      <c r="Q959" s="1">
        <f>YEAR(Tabla1[[#This Row],[Fecha de rev]])</f>
        <v>1900</v>
      </c>
      <c r="Z959" s="1" t="str">
        <f>IF(Tabla1[[#This Row],[Bajada]] &lt; 14, "no", "si")</f>
        <v>no</v>
      </c>
    </row>
    <row r="960" spans="1:31"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0"/>
        <v>Ver en Google Maps</v>
      </c>
      <c r="M960" s="43">
        <v>1</v>
      </c>
      <c r="O960" s="1">
        <f>DAY(Tabla1[[#This Row],[Fecha de rev]])</f>
        <v>0</v>
      </c>
      <c r="P960" s="1">
        <f>MONTH(Tabla1[[#This Row],[Fecha de rev]])</f>
        <v>1</v>
      </c>
      <c r="Q960" s="1">
        <f>YEAR(Tabla1[[#This Row],[Fecha de rev]])</f>
        <v>1900</v>
      </c>
      <c r="Z960" s="1" t="str">
        <f>IF(Tabla1[[#This Row],[Bajada]] &lt; 14, "no", "si")</f>
        <v>no</v>
      </c>
    </row>
    <row r="961" spans="1:31"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0"/>
        <v>Ver en Google Maps</v>
      </c>
      <c r="M961" s="43">
        <v>1</v>
      </c>
      <c r="O961" s="1">
        <f>DAY(Tabla1[[#This Row],[Fecha de rev]])</f>
        <v>0</v>
      </c>
      <c r="P961" s="1">
        <f>MONTH(Tabla1[[#This Row],[Fecha de rev]])</f>
        <v>1</v>
      </c>
      <c r="Q961" s="1">
        <f>YEAR(Tabla1[[#This Row],[Fecha de rev]])</f>
        <v>1900</v>
      </c>
      <c r="Z961" s="1" t="str">
        <f>IF(Tabla1[[#This Row],[Bajada]] &lt; 14, "no", "si")</f>
        <v>no</v>
      </c>
    </row>
    <row r="962" spans="1:31"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0"/>
        <v>Ver en Google Maps</v>
      </c>
      <c r="M962" s="43">
        <v>2</v>
      </c>
      <c r="O962" s="1">
        <f>DAY(Tabla1[[#This Row],[Fecha de rev]])</f>
        <v>0</v>
      </c>
      <c r="P962" s="1">
        <f>MONTH(Tabla1[[#This Row],[Fecha de rev]])</f>
        <v>1</v>
      </c>
      <c r="Q962" s="1">
        <f>YEAR(Tabla1[[#This Row],[Fecha de rev]])</f>
        <v>1900</v>
      </c>
      <c r="Z962" s="1" t="str">
        <f>IF(Tabla1[[#This Row],[Bajada]] &lt; 14, "no", "si")</f>
        <v>no</v>
      </c>
    </row>
    <row r="963" spans="1:31"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0"/>
        <v>Ver en Google Maps</v>
      </c>
      <c r="M963" s="43">
        <v>2</v>
      </c>
      <c r="N963" s="7"/>
      <c r="O963" s="1">
        <f>DAY(Tabla1[[#This Row],[Fecha de rev]])</f>
        <v>0</v>
      </c>
      <c r="P963" s="1">
        <f>MONTH(Tabla1[[#This Row],[Fecha de rev]])</f>
        <v>1</v>
      </c>
      <c r="Q963" s="1">
        <f>YEAR(Tabla1[[#This Row],[Fecha de rev]])</f>
        <v>1900</v>
      </c>
      <c r="R963" s="1">
        <v>2</v>
      </c>
      <c r="S963" s="1" t="s">
        <v>138</v>
      </c>
      <c r="T963" s="1" t="s">
        <v>138</v>
      </c>
      <c r="U963" s="1" t="s">
        <v>138</v>
      </c>
      <c r="V963" s="1" t="s">
        <v>138</v>
      </c>
      <c r="W963" s="1" t="s">
        <v>138</v>
      </c>
      <c r="X963" s="1" t="s">
        <v>138</v>
      </c>
      <c r="Y963" s="1" t="s">
        <v>138</v>
      </c>
      <c r="Z963" s="1" t="str">
        <f>IF(Tabla1[[#This Row],[Bajada]] &lt; 14, "no", "si")</f>
        <v>no</v>
      </c>
      <c r="AC963" s="2" t="s">
        <v>3022</v>
      </c>
      <c r="AD963" s="2" t="s">
        <v>957</v>
      </c>
      <c r="AE963" s="1">
        <f t="shared" si="29"/>
        <v>7</v>
      </c>
    </row>
    <row r="964" spans="1:31"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0"/>
        <v>Ver en Google Maps</v>
      </c>
      <c r="M964" s="43">
        <v>1</v>
      </c>
      <c r="O964" s="1">
        <f>DAY(Tabla1[[#This Row],[Fecha de rev]])</f>
        <v>0</v>
      </c>
      <c r="P964" s="1">
        <f>MONTH(Tabla1[[#This Row],[Fecha de rev]])</f>
        <v>1</v>
      </c>
      <c r="Q964" s="1">
        <f>YEAR(Tabla1[[#This Row],[Fecha de rev]])</f>
        <v>1900</v>
      </c>
      <c r="Z964" s="1" t="str">
        <f>IF(Tabla1[[#This Row],[Bajada]] &lt; 14, "no", "si")</f>
        <v>no</v>
      </c>
    </row>
    <row r="965" spans="1:31"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0"/>
        <v>Ver en Google Maps</v>
      </c>
      <c r="M965" s="43">
        <v>2</v>
      </c>
      <c r="O965" s="1">
        <f>DAY(Tabla1[[#This Row],[Fecha de rev]])</f>
        <v>0</v>
      </c>
      <c r="P965" s="1">
        <f>MONTH(Tabla1[[#This Row],[Fecha de rev]])</f>
        <v>1</v>
      </c>
      <c r="Q965" s="1">
        <f>YEAR(Tabla1[[#This Row],[Fecha de rev]])</f>
        <v>1900</v>
      </c>
      <c r="Z965" s="1" t="str">
        <f>IF(Tabla1[[#This Row],[Bajada]] &lt; 14, "no", "si")</f>
        <v>no</v>
      </c>
    </row>
    <row r="966" spans="1:31"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0"/>
        <v>Ver en Google Maps</v>
      </c>
      <c r="M966" s="43">
        <v>2</v>
      </c>
      <c r="O966" s="1">
        <f>DAY(Tabla1[[#This Row],[Fecha de rev]])</f>
        <v>0</v>
      </c>
      <c r="P966" s="1">
        <f>MONTH(Tabla1[[#This Row],[Fecha de rev]])</f>
        <v>1</v>
      </c>
      <c r="Q966" s="1">
        <f>YEAR(Tabla1[[#This Row],[Fecha de rev]])</f>
        <v>1900</v>
      </c>
      <c r="Z966" s="1" t="str">
        <f>IF(Tabla1[[#This Row],[Bajada]] &lt; 14, "no", "si")</f>
        <v>no</v>
      </c>
    </row>
    <row r="967" spans="1:31"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0"/>
        <v>Ver en Google Maps</v>
      </c>
      <c r="M967" s="43">
        <v>2</v>
      </c>
      <c r="O967" s="1">
        <f>DAY(Tabla1[[#This Row],[Fecha de rev]])</f>
        <v>0</v>
      </c>
      <c r="P967" s="1">
        <f>MONTH(Tabla1[[#This Row],[Fecha de rev]])</f>
        <v>1</v>
      </c>
      <c r="Q967" s="1">
        <f>YEAR(Tabla1[[#This Row],[Fecha de rev]])</f>
        <v>1900</v>
      </c>
      <c r="Z967" s="1" t="str">
        <f>IF(Tabla1[[#This Row],[Bajada]] &lt; 14, "no", "si")</f>
        <v>no</v>
      </c>
    </row>
    <row r="968" spans="1:31"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0"/>
        <v>Ver en Google Maps</v>
      </c>
      <c r="M968" s="43">
        <v>1</v>
      </c>
      <c r="O968" s="1">
        <f>DAY(Tabla1[[#This Row],[Fecha de rev]])</f>
        <v>0</v>
      </c>
      <c r="P968" s="1">
        <f>MONTH(Tabla1[[#This Row],[Fecha de rev]])</f>
        <v>1</v>
      </c>
      <c r="Q968" s="1">
        <f>YEAR(Tabla1[[#This Row],[Fecha de rev]])</f>
        <v>1900</v>
      </c>
      <c r="Z968" s="1" t="str">
        <f>IF(Tabla1[[#This Row],[Bajada]] &lt; 14, "no", "si")</f>
        <v>no</v>
      </c>
    </row>
    <row r="969" spans="1:31"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0"/>
        <v>Ver en Google Maps</v>
      </c>
      <c r="M969" s="43">
        <v>2</v>
      </c>
      <c r="O969" s="1">
        <f>DAY(Tabla1[[#This Row],[Fecha de rev]])</f>
        <v>0</v>
      </c>
      <c r="P969" s="1">
        <f>MONTH(Tabla1[[#This Row],[Fecha de rev]])</f>
        <v>1</v>
      </c>
      <c r="Q969" s="1">
        <f>YEAR(Tabla1[[#This Row],[Fecha de rev]])</f>
        <v>1900</v>
      </c>
      <c r="Z969" s="1" t="str">
        <f>IF(Tabla1[[#This Row],[Bajada]] &lt; 14, "no", "si")</f>
        <v>no</v>
      </c>
    </row>
    <row r="970" spans="1:31"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0"/>
        <v>Ver en Google Maps</v>
      </c>
      <c r="M970" s="43">
        <v>1</v>
      </c>
      <c r="O970" s="1">
        <f>DAY(Tabla1[[#This Row],[Fecha de rev]])</f>
        <v>0</v>
      </c>
      <c r="P970" s="1">
        <f>MONTH(Tabla1[[#This Row],[Fecha de rev]])</f>
        <v>1</v>
      </c>
      <c r="Q970" s="1">
        <f>YEAR(Tabla1[[#This Row],[Fecha de rev]])</f>
        <v>1900</v>
      </c>
      <c r="Z970" s="1" t="str">
        <f>IF(Tabla1[[#This Row],[Bajada]] &lt; 14, "no", "si")</f>
        <v>no</v>
      </c>
    </row>
    <row r="971" spans="1:31"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0"/>
        <v>Ver en Google Maps</v>
      </c>
      <c r="M971" s="43">
        <v>2</v>
      </c>
      <c r="N971" s="7"/>
      <c r="O971" s="1">
        <f>DAY(Tabla1[[#This Row],[Fecha de rev]])</f>
        <v>0</v>
      </c>
      <c r="P971" s="1">
        <f>MONTH(Tabla1[[#This Row],[Fecha de rev]])</f>
        <v>1</v>
      </c>
      <c r="Q971" s="1">
        <f>YEAR(Tabla1[[#This Row],[Fecha de rev]])</f>
        <v>1900</v>
      </c>
      <c r="R971" s="1">
        <v>2</v>
      </c>
      <c r="S971" s="1" t="s">
        <v>138</v>
      </c>
      <c r="T971" s="1" t="s">
        <v>138</v>
      </c>
      <c r="U971" s="1" t="s">
        <v>138</v>
      </c>
      <c r="V971" s="1" t="s">
        <v>138</v>
      </c>
      <c r="W971" s="1" t="s">
        <v>138</v>
      </c>
      <c r="X971" s="1" t="s">
        <v>138</v>
      </c>
      <c r="Y971" s="1" t="s">
        <v>138</v>
      </c>
      <c r="Z971" s="1" t="str">
        <f>IF(Tabla1[[#This Row],[Bajada]] &lt; 14, "no", "si")</f>
        <v>no</v>
      </c>
      <c r="AC971" s="2" t="s">
        <v>968</v>
      </c>
      <c r="AD971" s="2" t="s">
        <v>957</v>
      </c>
      <c r="AE971" s="1">
        <f t="shared" ref="AE971:AE1021" si="31">COUNTIF(S971:Z971, "si")</f>
        <v>7</v>
      </c>
    </row>
    <row r="972" spans="1:31"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0"/>
        <v>Ver en Google Maps</v>
      </c>
      <c r="M972" s="43">
        <v>1</v>
      </c>
      <c r="O972" s="1">
        <f>DAY(Tabla1[[#This Row],[Fecha de rev]])</f>
        <v>0</v>
      </c>
      <c r="P972" s="1">
        <f>MONTH(Tabla1[[#This Row],[Fecha de rev]])</f>
        <v>1</v>
      </c>
      <c r="Q972" s="1">
        <f>YEAR(Tabla1[[#This Row],[Fecha de rev]])</f>
        <v>1900</v>
      </c>
      <c r="Z972" s="1" t="str">
        <f>IF(Tabla1[[#This Row],[Bajada]] &lt; 14, "no", "si")</f>
        <v>no</v>
      </c>
    </row>
    <row r="973" spans="1:31"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0"/>
        <v>Ver en Google Maps</v>
      </c>
      <c r="M973" s="43">
        <v>2</v>
      </c>
      <c r="O973" s="1">
        <f>DAY(Tabla1[[#This Row],[Fecha de rev]])</f>
        <v>0</v>
      </c>
      <c r="P973" s="1">
        <f>MONTH(Tabla1[[#This Row],[Fecha de rev]])</f>
        <v>1</v>
      </c>
      <c r="Q973" s="1">
        <f>YEAR(Tabla1[[#This Row],[Fecha de rev]])</f>
        <v>1900</v>
      </c>
      <c r="Z973" s="1" t="str">
        <f>IF(Tabla1[[#This Row],[Bajada]] &lt; 14, "no", "si")</f>
        <v>no</v>
      </c>
    </row>
    <row r="974" spans="1:31"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2">HYPERLINK("https://www.google.com/maps?q=" &amp; I974 &amp; "," &amp; J974, "Ver en Google Maps")</f>
        <v>Ver en Google Maps</v>
      </c>
      <c r="M974" s="43">
        <v>2</v>
      </c>
      <c r="O974" s="1">
        <f>DAY(Tabla1[[#This Row],[Fecha de rev]])</f>
        <v>0</v>
      </c>
      <c r="P974" s="1">
        <f>MONTH(Tabla1[[#This Row],[Fecha de rev]])</f>
        <v>1</v>
      </c>
      <c r="Q974" s="1">
        <f>YEAR(Tabla1[[#This Row],[Fecha de rev]])</f>
        <v>1900</v>
      </c>
      <c r="Z974" s="1" t="str">
        <f>IF(Tabla1[[#This Row],[Bajada]] &lt; 14, "no", "si")</f>
        <v>no</v>
      </c>
    </row>
    <row r="975" spans="1:31"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2"/>
        <v>Ver en Google Maps</v>
      </c>
      <c r="M975" s="43">
        <v>2</v>
      </c>
      <c r="O975" s="1">
        <f>DAY(Tabla1[[#This Row],[Fecha de rev]])</f>
        <v>0</v>
      </c>
      <c r="P975" s="1">
        <f>MONTH(Tabla1[[#This Row],[Fecha de rev]])</f>
        <v>1</v>
      </c>
      <c r="Q975" s="1">
        <f>YEAR(Tabla1[[#This Row],[Fecha de rev]])</f>
        <v>1900</v>
      </c>
      <c r="Z975" s="1" t="str">
        <f>IF(Tabla1[[#This Row],[Bajada]] &lt; 14, "no", "si")</f>
        <v>no</v>
      </c>
    </row>
    <row r="976" spans="1:31"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2"/>
        <v>Ver en Google Maps</v>
      </c>
      <c r="M976" s="43">
        <v>1</v>
      </c>
      <c r="O976" s="1">
        <f>DAY(Tabla1[[#This Row],[Fecha de rev]])</f>
        <v>0</v>
      </c>
      <c r="P976" s="1">
        <f>MONTH(Tabla1[[#This Row],[Fecha de rev]])</f>
        <v>1</v>
      </c>
      <c r="Q976" s="1">
        <f>YEAR(Tabla1[[#This Row],[Fecha de rev]])</f>
        <v>1900</v>
      </c>
      <c r="Z976" s="1" t="str">
        <f>IF(Tabla1[[#This Row],[Bajada]] &lt; 14, "no", "si")</f>
        <v>no</v>
      </c>
    </row>
    <row r="977" spans="1:31"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2"/>
        <v>Ver en Google Maps</v>
      </c>
      <c r="M977" s="43">
        <v>1</v>
      </c>
      <c r="O977" s="1">
        <f>DAY(Tabla1[[#This Row],[Fecha de rev]])</f>
        <v>0</v>
      </c>
      <c r="P977" s="1">
        <f>MONTH(Tabla1[[#This Row],[Fecha de rev]])</f>
        <v>1</v>
      </c>
      <c r="Q977" s="1">
        <f>YEAR(Tabla1[[#This Row],[Fecha de rev]])</f>
        <v>1900</v>
      </c>
      <c r="Z977" s="1" t="str">
        <f>IF(Tabla1[[#This Row],[Bajada]] &lt; 14, "no", "si")</f>
        <v>no</v>
      </c>
    </row>
    <row r="978" spans="1:31"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2"/>
        <v>Ver en Google Maps</v>
      </c>
      <c r="M978" s="43">
        <v>1</v>
      </c>
      <c r="O978" s="1">
        <f>DAY(Tabla1[[#This Row],[Fecha de rev]])</f>
        <v>0</v>
      </c>
      <c r="P978" s="1">
        <f>MONTH(Tabla1[[#This Row],[Fecha de rev]])</f>
        <v>1</v>
      </c>
      <c r="Q978" s="1">
        <f>YEAR(Tabla1[[#This Row],[Fecha de rev]])</f>
        <v>1900</v>
      </c>
      <c r="Z978" s="1" t="str">
        <f>IF(Tabla1[[#This Row],[Bajada]] &lt; 14, "no", "si")</f>
        <v>no</v>
      </c>
    </row>
    <row r="979" spans="1:31"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2"/>
        <v>Ver en Google Maps</v>
      </c>
      <c r="M979" s="43">
        <v>1</v>
      </c>
      <c r="O979" s="1">
        <f>DAY(Tabla1[[#This Row],[Fecha de rev]])</f>
        <v>0</v>
      </c>
      <c r="P979" s="1">
        <f>MONTH(Tabla1[[#This Row],[Fecha de rev]])</f>
        <v>1</v>
      </c>
      <c r="Q979" s="1">
        <f>YEAR(Tabla1[[#This Row],[Fecha de rev]])</f>
        <v>1900</v>
      </c>
      <c r="Z979" s="1" t="str">
        <f>IF(Tabla1[[#This Row],[Bajada]] &lt; 14, "no", "si")</f>
        <v>no</v>
      </c>
    </row>
    <row r="980" spans="1:31"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2"/>
        <v>Ver en Google Maps</v>
      </c>
      <c r="M980" s="43">
        <v>1</v>
      </c>
      <c r="O980" s="1">
        <f>DAY(Tabla1[[#This Row],[Fecha de rev]])</f>
        <v>0</v>
      </c>
      <c r="P980" s="1">
        <f>MONTH(Tabla1[[#This Row],[Fecha de rev]])</f>
        <v>1</v>
      </c>
      <c r="Q980" s="1">
        <f>YEAR(Tabla1[[#This Row],[Fecha de rev]])</f>
        <v>1900</v>
      </c>
      <c r="Z980" s="1" t="str">
        <f>IF(Tabla1[[#This Row],[Bajada]] &lt; 14, "no", "si")</f>
        <v>no</v>
      </c>
    </row>
    <row r="981" spans="1:31"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2"/>
        <v>Ver en Google Maps</v>
      </c>
      <c r="M981" s="43">
        <v>1</v>
      </c>
      <c r="N981" s="7"/>
      <c r="O981" s="1">
        <f>DAY(Tabla1[[#This Row],[Fecha de rev]])</f>
        <v>0</v>
      </c>
      <c r="P981" s="1">
        <f>MONTH(Tabla1[[#This Row],[Fecha de rev]])</f>
        <v>1</v>
      </c>
      <c r="Q981" s="1">
        <f>YEAR(Tabla1[[#This Row],[Fecha de rev]])</f>
        <v>1900</v>
      </c>
      <c r="R981" s="1">
        <v>2</v>
      </c>
      <c r="S981" s="1" t="s">
        <v>138</v>
      </c>
      <c r="T981" s="1" t="s">
        <v>138</v>
      </c>
      <c r="U981" s="1" t="s">
        <v>138</v>
      </c>
      <c r="V981" s="1" t="s">
        <v>138</v>
      </c>
      <c r="W981" s="1" t="s">
        <v>138</v>
      </c>
      <c r="X981" s="1" t="s">
        <v>138</v>
      </c>
      <c r="Y981" s="1" t="s">
        <v>138</v>
      </c>
      <c r="Z981" s="1" t="str">
        <f>IF(Tabla1[[#This Row],[Bajada]] &lt; 14, "no", "si")</f>
        <v>no</v>
      </c>
      <c r="AC981" s="2" t="s">
        <v>3024</v>
      </c>
      <c r="AD981" s="2" t="s">
        <v>957</v>
      </c>
      <c r="AE981" s="1">
        <f t="shared" si="31"/>
        <v>7</v>
      </c>
    </row>
    <row r="982" spans="1:31"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2"/>
        <v>Ver en Google Maps</v>
      </c>
      <c r="M982" s="43">
        <v>3</v>
      </c>
      <c r="O982" s="1">
        <f>DAY(Tabla1[[#This Row],[Fecha de rev]])</f>
        <v>0</v>
      </c>
      <c r="P982" s="1">
        <f>MONTH(Tabla1[[#This Row],[Fecha de rev]])</f>
        <v>1</v>
      </c>
      <c r="Q982" s="1">
        <f>YEAR(Tabla1[[#This Row],[Fecha de rev]])</f>
        <v>1900</v>
      </c>
      <c r="Z982" s="1" t="str">
        <f>IF(Tabla1[[#This Row],[Bajada]] &lt; 14, "no", "si")</f>
        <v>no</v>
      </c>
    </row>
    <row r="983" spans="1:31"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2"/>
        <v>Ver en Google Maps</v>
      </c>
      <c r="M983" s="43">
        <v>2</v>
      </c>
      <c r="O983" s="1">
        <f>DAY(Tabla1[[#This Row],[Fecha de rev]])</f>
        <v>0</v>
      </c>
      <c r="P983" s="1">
        <f>MONTH(Tabla1[[#This Row],[Fecha de rev]])</f>
        <v>1</v>
      </c>
      <c r="Q983" s="1">
        <f>YEAR(Tabla1[[#This Row],[Fecha de rev]])</f>
        <v>1900</v>
      </c>
      <c r="Z983" s="1" t="str">
        <f>IF(Tabla1[[#This Row],[Bajada]] &lt; 14, "no", "si")</f>
        <v>no</v>
      </c>
    </row>
    <row r="984" spans="1:31"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2"/>
        <v>Ver en Google Maps</v>
      </c>
      <c r="M984" s="43">
        <v>2</v>
      </c>
      <c r="O984" s="1">
        <f>DAY(Tabla1[[#This Row],[Fecha de rev]])</f>
        <v>0</v>
      </c>
      <c r="P984" s="1">
        <f>MONTH(Tabla1[[#This Row],[Fecha de rev]])</f>
        <v>1</v>
      </c>
      <c r="Q984" s="1">
        <f>YEAR(Tabla1[[#This Row],[Fecha de rev]])</f>
        <v>1900</v>
      </c>
      <c r="Z984" s="1" t="str">
        <f>IF(Tabla1[[#This Row],[Bajada]] &lt; 14, "no", "si")</f>
        <v>no</v>
      </c>
    </row>
    <row r="985" spans="1:31"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2"/>
        <v>Ver en Google Maps</v>
      </c>
      <c r="M985" s="43">
        <v>2</v>
      </c>
      <c r="N985" s="7"/>
      <c r="O985" s="1">
        <f>DAY(Tabla1[[#This Row],[Fecha de rev]])</f>
        <v>0</v>
      </c>
      <c r="P985" s="1">
        <f>MONTH(Tabla1[[#This Row],[Fecha de rev]])</f>
        <v>1</v>
      </c>
      <c r="Q985" s="1">
        <f>YEAR(Tabla1[[#This Row],[Fecha de rev]])</f>
        <v>1900</v>
      </c>
      <c r="R985" s="1">
        <v>2</v>
      </c>
      <c r="S985" s="1" t="s">
        <v>138</v>
      </c>
      <c r="T985" s="1" t="s">
        <v>138</v>
      </c>
      <c r="U985" s="1" t="s">
        <v>138</v>
      </c>
      <c r="V985" s="1" t="s">
        <v>138</v>
      </c>
      <c r="W985" s="1" t="s">
        <v>138</v>
      </c>
      <c r="X985" s="1" t="s">
        <v>138</v>
      </c>
      <c r="Y985" s="1" t="s">
        <v>138</v>
      </c>
      <c r="Z985" s="1" t="str">
        <f>IF(Tabla1[[#This Row],[Bajada]] &lt; 14, "no", "si")</f>
        <v>no</v>
      </c>
      <c r="AC985" s="2" t="s">
        <v>968</v>
      </c>
      <c r="AD985" s="2" t="s">
        <v>957</v>
      </c>
      <c r="AE985" s="1">
        <f t="shared" si="31"/>
        <v>7</v>
      </c>
    </row>
    <row r="986" spans="1:31"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2"/>
        <v>Ver en Google Maps</v>
      </c>
      <c r="M986" s="43">
        <v>2</v>
      </c>
      <c r="N986" s="7"/>
      <c r="O986" s="1">
        <f>DAY(Tabla1[[#This Row],[Fecha de rev]])</f>
        <v>0</v>
      </c>
      <c r="P986" s="1">
        <f>MONTH(Tabla1[[#This Row],[Fecha de rev]])</f>
        <v>1</v>
      </c>
      <c r="Q986" s="1">
        <f>YEAR(Tabla1[[#This Row],[Fecha de rev]])</f>
        <v>1900</v>
      </c>
      <c r="R986" s="1">
        <v>2</v>
      </c>
      <c r="S986" s="1" t="s">
        <v>138</v>
      </c>
      <c r="T986" s="1" t="s">
        <v>138</v>
      </c>
      <c r="U986" s="1" t="s">
        <v>138</v>
      </c>
      <c r="V986" s="1" t="s">
        <v>138</v>
      </c>
      <c r="W986" s="1" t="s">
        <v>138</v>
      </c>
      <c r="X986" s="1" t="s">
        <v>138</v>
      </c>
      <c r="Y986" s="1" t="s">
        <v>138</v>
      </c>
      <c r="Z986" s="1" t="str">
        <f>IF(Tabla1[[#This Row],[Bajada]] &lt; 14, "no", "si")</f>
        <v>no</v>
      </c>
      <c r="AC986" s="2" t="s">
        <v>968</v>
      </c>
      <c r="AD986" s="2" t="s">
        <v>957</v>
      </c>
      <c r="AE986" s="1">
        <f t="shared" si="31"/>
        <v>7</v>
      </c>
    </row>
    <row r="987" spans="1:31"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2"/>
        <v>Ver en Google Maps</v>
      </c>
      <c r="M987" s="43">
        <v>4</v>
      </c>
      <c r="O987" s="1">
        <f>DAY(Tabla1[[#This Row],[Fecha de rev]])</f>
        <v>0</v>
      </c>
      <c r="P987" s="1">
        <f>MONTH(Tabla1[[#This Row],[Fecha de rev]])</f>
        <v>1</v>
      </c>
      <c r="Q987" s="1">
        <f>YEAR(Tabla1[[#This Row],[Fecha de rev]])</f>
        <v>1900</v>
      </c>
      <c r="Z987" s="1" t="str">
        <f>IF(Tabla1[[#This Row],[Bajada]] &lt; 14, "no", "si")</f>
        <v>no</v>
      </c>
    </row>
    <row r="988" spans="1:31"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2"/>
        <v>Ver en Google Maps</v>
      </c>
      <c r="M988" s="43">
        <v>2</v>
      </c>
      <c r="O988" s="1">
        <f>DAY(Tabla1[[#This Row],[Fecha de rev]])</f>
        <v>0</v>
      </c>
      <c r="P988" s="1">
        <f>MONTH(Tabla1[[#This Row],[Fecha de rev]])</f>
        <v>1</v>
      </c>
      <c r="Q988" s="1">
        <f>YEAR(Tabla1[[#This Row],[Fecha de rev]])</f>
        <v>1900</v>
      </c>
      <c r="Z988" s="1" t="str">
        <f>IF(Tabla1[[#This Row],[Bajada]] &lt; 14, "no", "si")</f>
        <v>no</v>
      </c>
    </row>
    <row r="989" spans="1:31"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2"/>
        <v>Ver en Google Maps</v>
      </c>
      <c r="M989" s="43">
        <v>2</v>
      </c>
      <c r="O989" s="1">
        <f>DAY(Tabla1[[#This Row],[Fecha de rev]])</f>
        <v>0</v>
      </c>
      <c r="P989" s="1">
        <f>MONTH(Tabla1[[#This Row],[Fecha de rev]])</f>
        <v>1</v>
      </c>
      <c r="Q989" s="1">
        <f>YEAR(Tabla1[[#This Row],[Fecha de rev]])</f>
        <v>1900</v>
      </c>
      <c r="Z989" s="1" t="str">
        <f>IF(Tabla1[[#This Row],[Bajada]] &lt; 14, "no", "si")</f>
        <v>no</v>
      </c>
    </row>
    <row r="990" spans="1:31"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2"/>
        <v>Ver en Google Maps</v>
      </c>
      <c r="M990" s="43">
        <v>2</v>
      </c>
      <c r="O990" s="1">
        <f>DAY(Tabla1[[#This Row],[Fecha de rev]])</f>
        <v>0</v>
      </c>
      <c r="P990" s="1">
        <f>MONTH(Tabla1[[#This Row],[Fecha de rev]])</f>
        <v>1</v>
      </c>
      <c r="Q990" s="1">
        <f>YEAR(Tabla1[[#This Row],[Fecha de rev]])</f>
        <v>1900</v>
      </c>
      <c r="Z990" s="1" t="str">
        <f>IF(Tabla1[[#This Row],[Bajada]] &lt; 14, "no", "si")</f>
        <v>no</v>
      </c>
    </row>
    <row r="991" spans="1:31"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2"/>
        <v>Ver en Google Maps</v>
      </c>
      <c r="M991" s="43">
        <v>2</v>
      </c>
      <c r="O991" s="1">
        <f>DAY(Tabla1[[#This Row],[Fecha de rev]])</f>
        <v>0</v>
      </c>
      <c r="P991" s="1">
        <f>MONTH(Tabla1[[#This Row],[Fecha de rev]])</f>
        <v>1</v>
      </c>
      <c r="Q991" s="1">
        <f>YEAR(Tabla1[[#This Row],[Fecha de rev]])</f>
        <v>1900</v>
      </c>
      <c r="Z991" s="1" t="str">
        <f>IF(Tabla1[[#This Row],[Bajada]] &lt; 14, "no", "si")</f>
        <v>no</v>
      </c>
    </row>
    <row r="992" spans="1:31"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2"/>
        <v>Ver en Google Maps</v>
      </c>
      <c r="M992" s="43">
        <v>2</v>
      </c>
      <c r="O992" s="1">
        <f>DAY(Tabla1[[#This Row],[Fecha de rev]])</f>
        <v>0</v>
      </c>
      <c r="P992" s="1">
        <f>MONTH(Tabla1[[#This Row],[Fecha de rev]])</f>
        <v>1</v>
      </c>
      <c r="Q992" s="1">
        <f>YEAR(Tabla1[[#This Row],[Fecha de rev]])</f>
        <v>1900</v>
      </c>
      <c r="Z992" s="1" t="str">
        <f>IF(Tabla1[[#This Row],[Bajada]] &lt; 14, "no", "si")</f>
        <v>no</v>
      </c>
    </row>
    <row r="993" spans="1:31"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2"/>
        <v>Ver en Google Maps</v>
      </c>
      <c r="M993" s="44">
        <v>1</v>
      </c>
      <c r="O993" s="1">
        <f>DAY(Tabla1[[#This Row],[Fecha de rev]])</f>
        <v>0</v>
      </c>
      <c r="P993" s="1">
        <f>MONTH(Tabla1[[#This Row],[Fecha de rev]])</f>
        <v>1</v>
      </c>
      <c r="Q993" s="1">
        <f>YEAR(Tabla1[[#This Row],[Fecha de rev]])</f>
        <v>1900</v>
      </c>
      <c r="Z993" s="1" t="str">
        <f>IF(Tabla1[[#This Row],[Bajada]] &lt; 14, "no", "si")</f>
        <v>no</v>
      </c>
    </row>
    <row r="994" spans="1:31"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2"/>
        <v>Ver en Google Maps</v>
      </c>
      <c r="M994" s="5">
        <v>1</v>
      </c>
      <c r="N994" s="7"/>
      <c r="O994" s="1">
        <f>DAY(Tabla1[[#This Row],[Fecha de rev]])</f>
        <v>0</v>
      </c>
      <c r="P994" s="1">
        <f>MONTH(Tabla1[[#This Row],[Fecha de rev]])</f>
        <v>1</v>
      </c>
      <c r="Q994" s="1">
        <f>YEAR(Tabla1[[#This Row],[Fecha de rev]])</f>
        <v>1900</v>
      </c>
      <c r="R994" s="1">
        <v>2</v>
      </c>
      <c r="S994" s="1" t="s">
        <v>138</v>
      </c>
      <c r="T994" s="1" t="s">
        <v>138</v>
      </c>
      <c r="U994" s="1" t="s">
        <v>138</v>
      </c>
      <c r="V994" s="1" t="s">
        <v>138</v>
      </c>
      <c r="W994" s="1" t="s">
        <v>138</v>
      </c>
      <c r="X994" s="1" t="s">
        <v>138</v>
      </c>
      <c r="Y994" s="1" t="s">
        <v>138</v>
      </c>
      <c r="Z994" s="1" t="str">
        <f>IF(Tabla1[[#This Row],[Bajada]] &lt; 14, "no", "si")</f>
        <v>no</v>
      </c>
      <c r="AC994" s="2" t="s">
        <v>968</v>
      </c>
      <c r="AD994" s="2" t="s">
        <v>2437</v>
      </c>
      <c r="AE994" s="1">
        <f t="shared" si="31"/>
        <v>7</v>
      </c>
    </row>
    <row r="995" spans="1:31"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2"/>
        <v>Ver en Google Maps</v>
      </c>
      <c r="M995" s="5">
        <v>1</v>
      </c>
      <c r="N995" s="7"/>
      <c r="O995" s="1">
        <f>DAY(Tabla1[[#This Row],[Fecha de rev]])</f>
        <v>0</v>
      </c>
      <c r="P995" s="1">
        <f>MONTH(Tabla1[[#This Row],[Fecha de rev]])</f>
        <v>1</v>
      </c>
      <c r="Q995" s="1">
        <f>YEAR(Tabla1[[#This Row],[Fecha de rev]])</f>
        <v>1900</v>
      </c>
      <c r="R995" s="1">
        <v>2</v>
      </c>
      <c r="S995" s="1" t="s">
        <v>138</v>
      </c>
      <c r="T995" s="1" t="s">
        <v>138</v>
      </c>
      <c r="U995" s="1" t="s">
        <v>138</v>
      </c>
      <c r="V995" s="1" t="s">
        <v>138</v>
      </c>
      <c r="W995" s="1" t="s">
        <v>138</v>
      </c>
      <c r="X995" s="1" t="s">
        <v>138</v>
      </c>
      <c r="Y995" s="1" t="s">
        <v>138</v>
      </c>
      <c r="Z995" s="1" t="str">
        <f>IF(Tabla1[[#This Row],[Bajada]] &lt; 14, "no", "si")</f>
        <v>no</v>
      </c>
      <c r="AC995" s="2" t="s">
        <v>968</v>
      </c>
      <c r="AD995" s="2" t="s">
        <v>2437</v>
      </c>
      <c r="AE995" s="1">
        <f t="shared" si="31"/>
        <v>7</v>
      </c>
    </row>
    <row r="996" spans="1:31"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2"/>
        <v>Ver en Google Maps</v>
      </c>
      <c r="M996" s="5">
        <v>1</v>
      </c>
      <c r="O996" s="1">
        <f>DAY(Tabla1[[#This Row],[Fecha de rev]])</f>
        <v>0</v>
      </c>
      <c r="P996" s="1">
        <f>MONTH(Tabla1[[#This Row],[Fecha de rev]])</f>
        <v>1</v>
      </c>
      <c r="Q996" s="1">
        <f>YEAR(Tabla1[[#This Row],[Fecha de rev]])</f>
        <v>1900</v>
      </c>
      <c r="R996" s="1">
        <v>2</v>
      </c>
      <c r="S996" s="1" t="s">
        <v>138</v>
      </c>
      <c r="T996" s="1" t="s">
        <v>138</v>
      </c>
      <c r="U996" s="1" t="s">
        <v>138</v>
      </c>
      <c r="V996" s="1" t="s">
        <v>138</v>
      </c>
      <c r="W996" s="1" t="s">
        <v>138</v>
      </c>
      <c r="X996" s="1" t="s">
        <v>138</v>
      </c>
      <c r="Y996" s="1" t="s">
        <v>138</v>
      </c>
      <c r="Z996" s="1" t="str">
        <f>IF(Tabla1[[#This Row],[Bajada]] &lt; 14, "no", "si")</f>
        <v>no</v>
      </c>
      <c r="AE996" s="1">
        <f t="shared" si="31"/>
        <v>7</v>
      </c>
    </row>
    <row r="997" spans="1:31"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2"/>
        <v>Ver en Google Maps</v>
      </c>
      <c r="M997" s="5">
        <v>1</v>
      </c>
      <c r="O997" s="1">
        <f>DAY(Tabla1[[#This Row],[Fecha de rev]])</f>
        <v>0</v>
      </c>
      <c r="P997" s="1">
        <f>MONTH(Tabla1[[#This Row],[Fecha de rev]])</f>
        <v>1</v>
      </c>
      <c r="Q997" s="1">
        <f>YEAR(Tabla1[[#This Row],[Fecha de rev]])</f>
        <v>1900</v>
      </c>
      <c r="R997" s="1">
        <v>2</v>
      </c>
      <c r="S997" s="1" t="s">
        <v>138</v>
      </c>
      <c r="T997" s="1" t="s">
        <v>138</v>
      </c>
      <c r="U997" s="1" t="s">
        <v>138</v>
      </c>
      <c r="V997" s="1" t="s">
        <v>138</v>
      </c>
      <c r="W997" s="1" t="s">
        <v>138</v>
      </c>
      <c r="X997" s="1" t="s">
        <v>138</v>
      </c>
      <c r="Y997" s="1" t="s">
        <v>138</v>
      </c>
      <c r="Z997" s="1" t="str">
        <f>IF(Tabla1[[#This Row],[Bajada]] &lt; 14, "no", "si")</f>
        <v>no</v>
      </c>
      <c r="AE997" s="1">
        <f t="shared" si="31"/>
        <v>7</v>
      </c>
    </row>
    <row r="998" spans="1:31"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2"/>
        <v>Ver en Google Maps</v>
      </c>
      <c r="M998" s="5">
        <v>1</v>
      </c>
      <c r="O998" s="1">
        <f>DAY(Tabla1[[#This Row],[Fecha de rev]])</f>
        <v>0</v>
      </c>
      <c r="P998" s="1">
        <f>MONTH(Tabla1[[#This Row],[Fecha de rev]])</f>
        <v>1</v>
      </c>
      <c r="Q998" s="1">
        <f>YEAR(Tabla1[[#This Row],[Fecha de rev]])</f>
        <v>1900</v>
      </c>
      <c r="R998" s="1">
        <v>2</v>
      </c>
      <c r="S998" s="1" t="s">
        <v>138</v>
      </c>
      <c r="T998" s="1" t="s">
        <v>138</v>
      </c>
      <c r="U998" s="1" t="s">
        <v>138</v>
      </c>
      <c r="V998" s="1" t="s">
        <v>138</v>
      </c>
      <c r="W998" s="1" t="s">
        <v>138</v>
      </c>
      <c r="X998" s="1" t="s">
        <v>138</v>
      </c>
      <c r="Y998" s="1" t="s">
        <v>138</v>
      </c>
      <c r="Z998" s="1" t="str">
        <f>IF(Tabla1[[#This Row],[Bajada]] &lt; 14, "no", "si")</f>
        <v>no</v>
      </c>
      <c r="AE998" s="1">
        <f t="shared" si="31"/>
        <v>7</v>
      </c>
    </row>
    <row r="999" spans="1:31"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si="32"/>
        <v>Ver en Google Maps</v>
      </c>
      <c r="M999" s="5">
        <v>3</v>
      </c>
      <c r="O999" s="1">
        <f>DAY(Tabla1[[#This Row],[Fecha de rev]])</f>
        <v>0</v>
      </c>
      <c r="P999" s="1">
        <f>MONTH(Tabla1[[#This Row],[Fecha de rev]])</f>
        <v>1</v>
      </c>
      <c r="Q999" s="1">
        <f>YEAR(Tabla1[[#This Row],[Fecha de rev]])</f>
        <v>1900</v>
      </c>
      <c r="R999" s="1">
        <v>2</v>
      </c>
      <c r="S999" s="1" t="s">
        <v>138</v>
      </c>
      <c r="T999" s="1" t="s">
        <v>138</v>
      </c>
      <c r="U999" s="1" t="s">
        <v>138</v>
      </c>
      <c r="V999" s="1" t="s">
        <v>138</v>
      </c>
      <c r="W999" s="1" t="s">
        <v>138</v>
      </c>
      <c r="X999" s="1" t="s">
        <v>138</v>
      </c>
      <c r="Y999" s="1" t="s">
        <v>138</v>
      </c>
      <c r="Z999" s="1" t="str">
        <f>IF(Tabla1[[#This Row],[Bajada]] &lt; 14, "no", "si")</f>
        <v>no</v>
      </c>
      <c r="AE999" s="1">
        <f>COUNTIF(S999:Z999, "si")</f>
        <v>7</v>
      </c>
    </row>
    <row r="1000" spans="1:31"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2"/>
        <v>Ver en Google Maps</v>
      </c>
      <c r="M1000" s="5">
        <v>3</v>
      </c>
      <c r="O1000" s="1">
        <f>DAY(Tabla1[[#This Row],[Fecha de rev]])</f>
        <v>0</v>
      </c>
      <c r="P1000" s="1">
        <f>MONTH(Tabla1[[#This Row],[Fecha de rev]])</f>
        <v>1</v>
      </c>
      <c r="Q1000" s="1">
        <f>YEAR(Tabla1[[#This Row],[Fecha de rev]])</f>
        <v>1900</v>
      </c>
      <c r="R1000" s="1">
        <v>2</v>
      </c>
      <c r="S1000" s="1" t="s">
        <v>138</v>
      </c>
      <c r="T1000" s="1" t="s">
        <v>138</v>
      </c>
      <c r="U1000" s="1" t="s">
        <v>138</v>
      </c>
      <c r="V1000" s="1" t="s">
        <v>138</v>
      </c>
      <c r="W1000" s="1" t="s">
        <v>138</v>
      </c>
      <c r="X1000" s="1" t="s">
        <v>138</v>
      </c>
      <c r="Y1000" s="1" t="s">
        <v>138</v>
      </c>
      <c r="Z1000" s="1" t="str">
        <f>IF(Tabla1[[#This Row],[Bajada]] &lt; 14, "no", "si")</f>
        <v>no</v>
      </c>
      <c r="AE1000" s="1">
        <f>COUNTIF(S1000:Z1000, "si")</f>
        <v>7</v>
      </c>
    </row>
    <row r="1001" spans="1:31"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2"/>
        <v>Ver en Google Maps</v>
      </c>
      <c r="M1001" s="5">
        <v>3</v>
      </c>
      <c r="O1001" s="1">
        <f>DAY(Tabla1[[#This Row],[Fecha de rev]])</f>
        <v>0</v>
      </c>
      <c r="P1001" s="1">
        <f>MONTH(Tabla1[[#This Row],[Fecha de rev]])</f>
        <v>1</v>
      </c>
      <c r="Q1001" s="1">
        <f>YEAR(Tabla1[[#This Row],[Fecha de rev]])</f>
        <v>1900</v>
      </c>
      <c r="R1001" s="1">
        <v>2</v>
      </c>
      <c r="S1001" s="1" t="s">
        <v>138</v>
      </c>
      <c r="T1001" s="1" t="s">
        <v>138</v>
      </c>
      <c r="U1001" s="1" t="s">
        <v>138</v>
      </c>
      <c r="V1001" s="1" t="s">
        <v>138</v>
      </c>
      <c r="W1001" s="1" t="s">
        <v>138</v>
      </c>
      <c r="X1001" s="1" t="s">
        <v>138</v>
      </c>
      <c r="Y1001" s="1" t="s">
        <v>138</v>
      </c>
      <c r="Z1001" s="1" t="str">
        <f>IF(Tabla1[[#This Row],[Bajada]] &lt; 14, "no", "si")</f>
        <v>no</v>
      </c>
      <c r="AE1001" s="1">
        <f t="shared" si="31"/>
        <v>7</v>
      </c>
    </row>
    <row r="1002" spans="1:31"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2"/>
        <v>Ver en Google Maps</v>
      </c>
      <c r="M1002" s="5">
        <v>1</v>
      </c>
      <c r="O1002" s="1">
        <f>DAY(Tabla1[[#This Row],[Fecha de rev]])</f>
        <v>0</v>
      </c>
      <c r="P1002" s="1">
        <f>MONTH(Tabla1[[#This Row],[Fecha de rev]])</f>
        <v>1</v>
      </c>
      <c r="Q1002" s="1">
        <f>YEAR(Tabla1[[#This Row],[Fecha de rev]])</f>
        <v>1900</v>
      </c>
      <c r="Z1002" s="1" t="str">
        <f>IF(Tabla1[[#This Row],[Bajada]] &lt; 14, "no", "si")</f>
        <v>no</v>
      </c>
    </row>
    <row r="1003" spans="1:31"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2"/>
        <v>Ver en Google Maps</v>
      </c>
      <c r="M1003" s="5">
        <v>3</v>
      </c>
      <c r="O1003" s="1">
        <f>DAY(Tabla1[[#This Row],[Fecha de rev]])</f>
        <v>0</v>
      </c>
      <c r="P1003" s="1">
        <f>MONTH(Tabla1[[#This Row],[Fecha de rev]])</f>
        <v>1</v>
      </c>
      <c r="Q1003" s="1">
        <f>YEAR(Tabla1[[#This Row],[Fecha de rev]])</f>
        <v>1900</v>
      </c>
      <c r="Z1003" s="1" t="str">
        <f>IF(Tabla1[[#This Row],[Bajada]] &lt; 14, "no", "si")</f>
        <v>no</v>
      </c>
    </row>
    <row r="1004" spans="1:31"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2"/>
        <v>Ver en Google Maps</v>
      </c>
      <c r="M1004" s="5">
        <v>1</v>
      </c>
      <c r="O1004" s="1">
        <f>DAY(Tabla1[[#This Row],[Fecha de rev]])</f>
        <v>0</v>
      </c>
      <c r="P1004" s="1">
        <f>MONTH(Tabla1[[#This Row],[Fecha de rev]])</f>
        <v>1</v>
      </c>
      <c r="Q1004" s="1">
        <f>YEAR(Tabla1[[#This Row],[Fecha de rev]])</f>
        <v>1900</v>
      </c>
      <c r="Z1004" s="1" t="str">
        <f>IF(Tabla1[[#This Row],[Bajada]] &lt; 14, "no", "si")</f>
        <v>no</v>
      </c>
    </row>
    <row r="1005" spans="1:31"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2"/>
        <v>Ver en Google Maps</v>
      </c>
      <c r="M1005" s="5">
        <v>2</v>
      </c>
      <c r="O1005" s="1">
        <f>DAY(Tabla1[[#This Row],[Fecha de rev]])</f>
        <v>0</v>
      </c>
      <c r="P1005" s="1">
        <f>MONTH(Tabla1[[#This Row],[Fecha de rev]])</f>
        <v>1</v>
      </c>
      <c r="Q1005" s="1">
        <f>YEAR(Tabla1[[#This Row],[Fecha de rev]])</f>
        <v>1900</v>
      </c>
      <c r="Z1005" s="1" t="str">
        <f>IF(Tabla1[[#This Row],[Bajada]] &lt; 14, "no", "si")</f>
        <v>no</v>
      </c>
    </row>
    <row r="1006" spans="1:31"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2"/>
        <v>Ver en Google Maps</v>
      </c>
      <c r="M1006" s="5">
        <v>1</v>
      </c>
      <c r="O1006" s="1">
        <f>DAY(Tabla1[[#This Row],[Fecha de rev]])</f>
        <v>0</v>
      </c>
      <c r="P1006" s="1">
        <f>MONTH(Tabla1[[#This Row],[Fecha de rev]])</f>
        <v>1</v>
      </c>
      <c r="Q1006" s="1">
        <f>YEAR(Tabla1[[#This Row],[Fecha de rev]])</f>
        <v>1900</v>
      </c>
      <c r="Z1006" s="1" t="str">
        <f>IF(Tabla1[[#This Row],[Bajada]] &lt; 14, "no", "si")</f>
        <v>no</v>
      </c>
    </row>
    <row r="1007" spans="1:31"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2"/>
        <v>Ver en Google Maps</v>
      </c>
      <c r="M1007" s="5">
        <v>1</v>
      </c>
      <c r="O1007" s="1">
        <f>DAY(Tabla1[[#This Row],[Fecha de rev]])</f>
        <v>0</v>
      </c>
      <c r="P1007" s="1">
        <f>MONTH(Tabla1[[#This Row],[Fecha de rev]])</f>
        <v>1</v>
      </c>
      <c r="Q1007" s="1">
        <f>YEAR(Tabla1[[#This Row],[Fecha de rev]])</f>
        <v>1900</v>
      </c>
      <c r="Z1007" s="1" t="str">
        <f>IF(Tabla1[[#This Row],[Bajada]] &lt; 14, "no", "si")</f>
        <v>no</v>
      </c>
    </row>
    <row r="1008" spans="1:31"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2"/>
        <v>Ver en Google Maps</v>
      </c>
      <c r="M1008" s="5">
        <v>1</v>
      </c>
      <c r="O1008" s="1">
        <f>DAY(Tabla1[[#This Row],[Fecha de rev]])</f>
        <v>0</v>
      </c>
      <c r="P1008" s="1">
        <f>MONTH(Tabla1[[#This Row],[Fecha de rev]])</f>
        <v>1</v>
      </c>
      <c r="Q1008" s="1">
        <f>YEAR(Tabla1[[#This Row],[Fecha de rev]])</f>
        <v>1900</v>
      </c>
      <c r="R1008" s="1">
        <v>2</v>
      </c>
      <c r="S1008" s="1" t="s">
        <v>138</v>
      </c>
      <c r="T1008" s="1" t="s">
        <v>138</v>
      </c>
      <c r="U1008" s="1" t="s">
        <v>138</v>
      </c>
      <c r="V1008" s="1" t="s">
        <v>138</v>
      </c>
      <c r="W1008" s="1" t="s">
        <v>138</v>
      </c>
      <c r="X1008" s="1" t="s">
        <v>138</v>
      </c>
      <c r="Y1008" s="1" t="s">
        <v>138</v>
      </c>
      <c r="Z1008" s="1" t="str">
        <f>IF(Tabla1[[#This Row],[Bajada]] &lt; 14, "no", "si")</f>
        <v>no</v>
      </c>
      <c r="AE1008" s="1">
        <f t="shared" si="31"/>
        <v>7</v>
      </c>
    </row>
    <row r="1009" spans="1:31"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2"/>
        <v>Ver en Google Maps</v>
      </c>
      <c r="M1009" s="5">
        <v>1</v>
      </c>
      <c r="O1009" s="1">
        <f>DAY(Tabla1[[#This Row],[Fecha de rev]])</f>
        <v>0</v>
      </c>
      <c r="P1009" s="1">
        <f>MONTH(Tabla1[[#This Row],[Fecha de rev]])</f>
        <v>1</v>
      </c>
      <c r="Q1009" s="1">
        <f>YEAR(Tabla1[[#This Row],[Fecha de rev]])</f>
        <v>1900</v>
      </c>
      <c r="Z1009" s="1" t="str">
        <f>IF(Tabla1[[#This Row],[Bajada]] &lt; 14, "no", "si")</f>
        <v>no</v>
      </c>
    </row>
    <row r="1010" spans="1:31"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2"/>
        <v>Ver en Google Maps</v>
      </c>
      <c r="M1010" s="5">
        <v>1</v>
      </c>
      <c r="O1010" s="1">
        <f>DAY(Tabla1[[#This Row],[Fecha de rev]])</f>
        <v>0</v>
      </c>
      <c r="P1010" s="1">
        <f>MONTH(Tabla1[[#This Row],[Fecha de rev]])</f>
        <v>1</v>
      </c>
      <c r="Q1010" s="1">
        <f>YEAR(Tabla1[[#This Row],[Fecha de rev]])</f>
        <v>1900</v>
      </c>
      <c r="Z1010" s="1" t="str">
        <f>IF(Tabla1[[#This Row],[Bajada]] &lt; 14, "no", "si")</f>
        <v>no</v>
      </c>
    </row>
    <row r="1011" spans="1:31"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2"/>
        <v>Ver en Google Maps</v>
      </c>
      <c r="M1011" s="5">
        <v>2</v>
      </c>
      <c r="O1011" s="1">
        <f>DAY(Tabla1[[#This Row],[Fecha de rev]])</f>
        <v>0</v>
      </c>
      <c r="P1011" s="1">
        <f>MONTH(Tabla1[[#This Row],[Fecha de rev]])</f>
        <v>1</v>
      </c>
      <c r="Q1011" s="1">
        <f>YEAR(Tabla1[[#This Row],[Fecha de rev]])</f>
        <v>1900</v>
      </c>
      <c r="Z1011" s="1" t="str">
        <f>IF(Tabla1[[#This Row],[Bajada]] &lt; 14, "no", "si")</f>
        <v>no</v>
      </c>
    </row>
    <row r="1012" spans="1:31"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2"/>
        <v>Ver en Google Maps</v>
      </c>
      <c r="M1012" s="5">
        <v>1</v>
      </c>
      <c r="O1012" s="1">
        <f>DAY(Tabla1[[#This Row],[Fecha de rev]])</f>
        <v>0</v>
      </c>
      <c r="P1012" s="1">
        <f>MONTH(Tabla1[[#This Row],[Fecha de rev]])</f>
        <v>1</v>
      </c>
      <c r="Q1012" s="1">
        <f>YEAR(Tabla1[[#This Row],[Fecha de rev]])</f>
        <v>1900</v>
      </c>
      <c r="Z1012" s="1" t="str">
        <f>IF(Tabla1[[#This Row],[Bajada]] &lt; 14, "no", "si")</f>
        <v>no</v>
      </c>
    </row>
    <row r="1013" spans="1:31"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2"/>
        <v>Ver en Google Maps</v>
      </c>
      <c r="M1013" s="5">
        <v>1</v>
      </c>
      <c r="N1013" s="7"/>
      <c r="O1013" s="1">
        <f>DAY(Tabla1[[#This Row],[Fecha de rev]])</f>
        <v>0</v>
      </c>
      <c r="P1013" s="1">
        <f>MONTH(Tabla1[[#This Row],[Fecha de rev]])</f>
        <v>1</v>
      </c>
      <c r="Q1013" s="1">
        <f>YEAR(Tabla1[[#This Row],[Fecha de rev]])</f>
        <v>1900</v>
      </c>
      <c r="R1013" s="1">
        <v>2</v>
      </c>
      <c r="S1013" s="1" t="s">
        <v>138</v>
      </c>
      <c r="T1013" s="1" t="s">
        <v>138</v>
      </c>
      <c r="U1013" s="1" t="s">
        <v>138</v>
      </c>
      <c r="V1013" s="1" t="s">
        <v>138</v>
      </c>
      <c r="W1013" s="1" t="s">
        <v>138</v>
      </c>
      <c r="X1013" s="1" t="s">
        <v>138</v>
      </c>
      <c r="Y1013" s="1" t="s">
        <v>138</v>
      </c>
      <c r="Z1013" s="1" t="str">
        <f>IF(Tabla1[[#This Row],[Bajada]] &lt; 14, "no", "si")</f>
        <v>no</v>
      </c>
      <c r="AC1013" s="2" t="s">
        <v>968</v>
      </c>
      <c r="AD1013" s="2" t="s">
        <v>2437</v>
      </c>
      <c r="AE1013" s="1">
        <f t="shared" si="31"/>
        <v>7</v>
      </c>
    </row>
    <row r="1014" spans="1:31"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2"/>
        <v>Ver en Google Maps</v>
      </c>
      <c r="M1014" s="5">
        <v>2</v>
      </c>
      <c r="O1014" s="1">
        <f>DAY(Tabla1[[#This Row],[Fecha de rev]])</f>
        <v>0</v>
      </c>
      <c r="P1014" s="1">
        <f>MONTH(Tabla1[[#This Row],[Fecha de rev]])</f>
        <v>1</v>
      </c>
      <c r="Q1014" s="1">
        <f>YEAR(Tabla1[[#This Row],[Fecha de rev]])</f>
        <v>1900</v>
      </c>
      <c r="Z1014" s="1" t="str">
        <f>IF(Tabla1[[#This Row],[Bajada]] &lt; 14, "no", "si")</f>
        <v>no</v>
      </c>
    </row>
    <row r="1015" spans="1:31"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2"/>
        <v>Ver en Google Maps</v>
      </c>
      <c r="M1015" s="5">
        <v>2</v>
      </c>
      <c r="O1015" s="1">
        <f>DAY(Tabla1[[#This Row],[Fecha de rev]])</f>
        <v>0</v>
      </c>
      <c r="P1015" s="1">
        <f>MONTH(Tabla1[[#This Row],[Fecha de rev]])</f>
        <v>1</v>
      </c>
      <c r="Q1015" s="1">
        <f>YEAR(Tabla1[[#This Row],[Fecha de rev]])</f>
        <v>1900</v>
      </c>
      <c r="Z1015" s="1" t="str">
        <f>IF(Tabla1[[#This Row],[Bajada]] &lt; 14, "no", "si")</f>
        <v>no</v>
      </c>
    </row>
    <row r="1016" spans="1:31"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2"/>
        <v>Ver en Google Maps</v>
      </c>
      <c r="M1016" s="5">
        <v>2</v>
      </c>
      <c r="O1016" s="1">
        <f>DAY(Tabla1[[#This Row],[Fecha de rev]])</f>
        <v>0</v>
      </c>
      <c r="P1016" s="1">
        <f>MONTH(Tabla1[[#This Row],[Fecha de rev]])</f>
        <v>1</v>
      </c>
      <c r="Q1016" s="1">
        <f>YEAR(Tabla1[[#This Row],[Fecha de rev]])</f>
        <v>1900</v>
      </c>
      <c r="Z1016" s="1" t="str">
        <f>IF(Tabla1[[#This Row],[Bajada]] &lt; 14, "no", "si")</f>
        <v>no</v>
      </c>
    </row>
    <row r="1017" spans="1:31"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2"/>
        <v>Ver en Google Maps</v>
      </c>
      <c r="M1017" s="5">
        <v>2</v>
      </c>
      <c r="O1017" s="1">
        <f>DAY(Tabla1[[#This Row],[Fecha de rev]])</f>
        <v>0</v>
      </c>
      <c r="P1017" s="1">
        <f>MONTH(Tabla1[[#This Row],[Fecha de rev]])</f>
        <v>1</v>
      </c>
      <c r="Q1017" s="1">
        <f>YEAR(Tabla1[[#This Row],[Fecha de rev]])</f>
        <v>1900</v>
      </c>
      <c r="Z1017" s="1" t="str">
        <f>IF(Tabla1[[#This Row],[Bajada]] &lt; 14, "no", "si")</f>
        <v>no</v>
      </c>
    </row>
    <row r="1018" spans="1:31"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2"/>
        <v>Ver en Google Maps</v>
      </c>
      <c r="M1018" s="5">
        <v>1</v>
      </c>
      <c r="O1018" s="1">
        <f>DAY(Tabla1[[#This Row],[Fecha de rev]])</f>
        <v>0</v>
      </c>
      <c r="P1018" s="1">
        <f>MONTH(Tabla1[[#This Row],[Fecha de rev]])</f>
        <v>1</v>
      </c>
      <c r="Q1018" s="1">
        <f>YEAR(Tabla1[[#This Row],[Fecha de rev]])</f>
        <v>1900</v>
      </c>
      <c r="Z1018" s="1" t="str">
        <f>IF(Tabla1[[#This Row],[Bajada]] &lt; 14, "no", "si")</f>
        <v>no</v>
      </c>
    </row>
    <row r="1019" spans="1:31"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2"/>
        <v>Ver en Google Maps</v>
      </c>
      <c r="M1019" s="5">
        <v>1</v>
      </c>
      <c r="O1019" s="1">
        <f>DAY(Tabla1[[#This Row],[Fecha de rev]])</f>
        <v>0</v>
      </c>
      <c r="P1019" s="1">
        <f>MONTH(Tabla1[[#This Row],[Fecha de rev]])</f>
        <v>1</v>
      </c>
      <c r="Q1019" s="1">
        <f>YEAR(Tabla1[[#This Row],[Fecha de rev]])</f>
        <v>1900</v>
      </c>
      <c r="Z1019" s="1" t="str">
        <f>IF(Tabla1[[#This Row],[Bajada]] &lt; 14, "no", "si")</f>
        <v>no</v>
      </c>
    </row>
    <row r="1020" spans="1:31"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2"/>
        <v>Ver en Google Maps</v>
      </c>
      <c r="M1020" s="5">
        <v>1</v>
      </c>
      <c r="O1020" s="1">
        <f>DAY(Tabla1[[#This Row],[Fecha de rev]])</f>
        <v>0</v>
      </c>
      <c r="P1020" s="1">
        <f>MONTH(Tabla1[[#This Row],[Fecha de rev]])</f>
        <v>1</v>
      </c>
      <c r="Q1020" s="1">
        <f>YEAR(Tabla1[[#This Row],[Fecha de rev]])</f>
        <v>1900</v>
      </c>
      <c r="Z1020" s="1" t="str">
        <f>IF(Tabla1[[#This Row],[Bajada]] &lt; 14, "no", "si")</f>
        <v>no</v>
      </c>
    </row>
    <row r="1021" spans="1:31"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2"/>
        <v>Ver en Google Maps</v>
      </c>
      <c r="M1021" s="5">
        <v>1</v>
      </c>
      <c r="N1021" s="7"/>
      <c r="O1021" s="1">
        <f>DAY(Tabla1[[#This Row],[Fecha de rev]])</f>
        <v>0</v>
      </c>
      <c r="P1021" s="1">
        <f>MONTH(Tabla1[[#This Row],[Fecha de rev]])</f>
        <v>1</v>
      </c>
      <c r="Q1021" s="1">
        <f>YEAR(Tabla1[[#This Row],[Fecha de rev]])</f>
        <v>1900</v>
      </c>
      <c r="R1021" s="1">
        <v>2</v>
      </c>
      <c r="S1021" s="1" t="s">
        <v>138</v>
      </c>
      <c r="T1021" s="1" t="s">
        <v>138</v>
      </c>
      <c r="U1021" s="1" t="s">
        <v>138</v>
      </c>
      <c r="V1021" s="1" t="s">
        <v>138</v>
      </c>
      <c r="W1021" s="1" t="s">
        <v>138</v>
      </c>
      <c r="X1021" s="1" t="s">
        <v>138</v>
      </c>
      <c r="Y1021" s="1" t="s">
        <v>138</v>
      </c>
      <c r="Z1021" s="1" t="str">
        <f>IF(Tabla1[[#This Row],[Bajada]] &lt; 14, "no", "si")</f>
        <v>no</v>
      </c>
      <c r="AC1021" s="2" t="s">
        <v>3033</v>
      </c>
      <c r="AD1021" s="2" t="s">
        <v>2437</v>
      </c>
      <c r="AE1021" s="1">
        <f t="shared" si="31"/>
        <v>7</v>
      </c>
    </row>
    <row r="1022" spans="1:31"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2"/>
        <v>Ver en Google Maps</v>
      </c>
      <c r="M1022" s="5">
        <v>1</v>
      </c>
      <c r="O1022" s="1">
        <f>DAY(Tabla1[[#This Row],[Fecha de rev]])</f>
        <v>0</v>
      </c>
      <c r="P1022" s="1">
        <f>MONTH(Tabla1[[#This Row],[Fecha de rev]])</f>
        <v>1</v>
      </c>
      <c r="Q1022" s="1">
        <f>YEAR(Tabla1[[#This Row],[Fecha de rev]])</f>
        <v>1900</v>
      </c>
      <c r="Z1022" s="1" t="str">
        <f>IF(Tabla1[[#This Row],[Bajada]] &lt; 14, "no", "si")</f>
        <v>no</v>
      </c>
    </row>
    <row r="1023" spans="1:31"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2"/>
        <v>Ver en Google Maps</v>
      </c>
      <c r="M1023" s="5">
        <v>1</v>
      </c>
      <c r="O1023" s="1">
        <f>DAY(Tabla1[[#This Row],[Fecha de rev]])</f>
        <v>0</v>
      </c>
      <c r="P1023" s="1">
        <f>MONTH(Tabla1[[#This Row],[Fecha de rev]])</f>
        <v>1</v>
      </c>
      <c r="Q1023" s="1">
        <f>YEAR(Tabla1[[#This Row],[Fecha de rev]])</f>
        <v>1900</v>
      </c>
      <c r="Z1023" s="1" t="str">
        <f>IF(Tabla1[[#This Row],[Bajada]] &lt; 14, "no", "si")</f>
        <v>no</v>
      </c>
    </row>
    <row r="1024" spans="1:31"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2"/>
        <v>Ver en Google Maps</v>
      </c>
      <c r="M1024" s="5">
        <v>1</v>
      </c>
      <c r="O1024" s="1">
        <f>DAY(Tabla1[[#This Row],[Fecha de rev]])</f>
        <v>0</v>
      </c>
      <c r="P1024" s="1">
        <f>MONTH(Tabla1[[#This Row],[Fecha de rev]])</f>
        <v>1</v>
      </c>
      <c r="Q1024" s="1">
        <f>YEAR(Tabla1[[#This Row],[Fecha de rev]])</f>
        <v>1900</v>
      </c>
      <c r="Z1024" s="1" t="str">
        <f>IF(Tabla1[[#This Row],[Bajada]] &lt; 14, "no", "si")</f>
        <v>no</v>
      </c>
    </row>
    <row r="1025" spans="1:31"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2"/>
        <v>Ver en Google Maps</v>
      </c>
      <c r="M1025" s="5">
        <v>1</v>
      </c>
      <c r="O1025" s="1">
        <f>DAY(Tabla1[[#This Row],[Fecha de rev]])</f>
        <v>0</v>
      </c>
      <c r="P1025" s="1">
        <f>MONTH(Tabla1[[#This Row],[Fecha de rev]])</f>
        <v>1</v>
      </c>
      <c r="Q1025" s="1">
        <f>YEAR(Tabla1[[#This Row],[Fecha de rev]])</f>
        <v>1900</v>
      </c>
      <c r="Z1025" s="1" t="str">
        <f>IF(Tabla1[[#This Row],[Bajada]] &lt; 14, "no", "si")</f>
        <v>no</v>
      </c>
    </row>
    <row r="1026" spans="1:31"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2"/>
        <v>Ver en Google Maps</v>
      </c>
      <c r="M1026" s="5">
        <v>2</v>
      </c>
      <c r="O1026" s="1">
        <f>DAY(Tabla1[[#This Row],[Fecha de rev]])</f>
        <v>0</v>
      </c>
      <c r="P1026" s="1">
        <f>MONTH(Tabla1[[#This Row],[Fecha de rev]])</f>
        <v>1</v>
      </c>
      <c r="Q1026" s="1">
        <f>YEAR(Tabla1[[#This Row],[Fecha de rev]])</f>
        <v>1900</v>
      </c>
      <c r="Z1026" s="1" t="str">
        <f>IF(Tabla1[[#This Row],[Bajada]] &lt; 14, "no", "si")</f>
        <v>no</v>
      </c>
    </row>
    <row r="1027" spans="1:31"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2"/>
        <v>Ver en Google Maps</v>
      </c>
      <c r="M1027" s="5">
        <v>1</v>
      </c>
      <c r="O1027" s="1">
        <f>DAY(Tabla1[[#This Row],[Fecha de rev]])</f>
        <v>0</v>
      </c>
      <c r="P1027" s="1">
        <f>MONTH(Tabla1[[#This Row],[Fecha de rev]])</f>
        <v>1</v>
      </c>
      <c r="Q1027" s="1">
        <f>YEAR(Tabla1[[#This Row],[Fecha de rev]])</f>
        <v>1900</v>
      </c>
      <c r="Z1027" s="1" t="str">
        <f>IF(Tabla1[[#This Row],[Bajada]] &lt; 14, "no", "si")</f>
        <v>no</v>
      </c>
    </row>
    <row r="1028" spans="1:31"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2"/>
        <v>Ver en Google Maps</v>
      </c>
      <c r="M1028" s="5">
        <v>1</v>
      </c>
      <c r="O1028" s="1">
        <f>DAY(Tabla1[[#This Row],[Fecha de rev]])</f>
        <v>0</v>
      </c>
      <c r="P1028" s="1">
        <f>MONTH(Tabla1[[#This Row],[Fecha de rev]])</f>
        <v>1</v>
      </c>
      <c r="Q1028" s="1">
        <f>YEAR(Tabla1[[#This Row],[Fecha de rev]])</f>
        <v>1900</v>
      </c>
      <c r="Z1028" s="1" t="str">
        <f>IF(Tabla1[[#This Row],[Bajada]] &lt; 14, "no", "si")</f>
        <v>no</v>
      </c>
    </row>
    <row r="1029" spans="1:31"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2"/>
        <v>Ver en Google Maps</v>
      </c>
      <c r="M1029" s="5">
        <v>1</v>
      </c>
      <c r="O1029" s="1">
        <f>DAY(Tabla1[[#This Row],[Fecha de rev]])</f>
        <v>0</v>
      </c>
      <c r="P1029" s="1">
        <f>MONTH(Tabla1[[#This Row],[Fecha de rev]])</f>
        <v>1</v>
      </c>
      <c r="Q1029" s="1">
        <f>YEAR(Tabla1[[#This Row],[Fecha de rev]])</f>
        <v>1900</v>
      </c>
      <c r="Z1029" s="1" t="str">
        <f>IF(Tabla1[[#This Row],[Bajada]] &lt; 14, "no", "si")</f>
        <v>no</v>
      </c>
    </row>
    <row r="1030" spans="1:31"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2"/>
        <v>Ver en Google Maps</v>
      </c>
      <c r="M1030" s="5">
        <v>2</v>
      </c>
      <c r="O1030" s="1">
        <f>DAY(Tabla1[[#This Row],[Fecha de rev]])</f>
        <v>0</v>
      </c>
      <c r="P1030" s="1">
        <f>MONTH(Tabla1[[#This Row],[Fecha de rev]])</f>
        <v>1</v>
      </c>
      <c r="Q1030" s="1">
        <f>YEAR(Tabla1[[#This Row],[Fecha de rev]])</f>
        <v>1900</v>
      </c>
      <c r="Z1030" s="1" t="str">
        <f>IF(Tabla1[[#This Row],[Bajada]] &lt; 14, "no", "si")</f>
        <v>no</v>
      </c>
    </row>
    <row r="1031" spans="1:31"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2"/>
        <v>Ver en Google Maps</v>
      </c>
      <c r="M1031" s="5">
        <v>2</v>
      </c>
      <c r="O1031" s="1">
        <f>DAY(Tabla1[[#This Row],[Fecha de rev]])</f>
        <v>0</v>
      </c>
      <c r="P1031" s="1">
        <f>MONTH(Tabla1[[#This Row],[Fecha de rev]])</f>
        <v>1</v>
      </c>
      <c r="Q1031" s="1">
        <f>YEAR(Tabla1[[#This Row],[Fecha de rev]])</f>
        <v>1900</v>
      </c>
      <c r="Z1031" s="1" t="str">
        <f>IF(Tabla1[[#This Row],[Bajada]] &lt; 14, "no", "si")</f>
        <v>no</v>
      </c>
    </row>
    <row r="1032" spans="1:31"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2"/>
        <v>Ver en Google Maps</v>
      </c>
      <c r="M1032" s="5">
        <v>1</v>
      </c>
      <c r="O1032" s="1">
        <f>DAY(Tabla1[[#This Row],[Fecha de rev]])</f>
        <v>0</v>
      </c>
      <c r="P1032" s="1">
        <f>MONTH(Tabla1[[#This Row],[Fecha de rev]])</f>
        <v>1</v>
      </c>
      <c r="Q1032" s="1">
        <f>YEAR(Tabla1[[#This Row],[Fecha de rev]])</f>
        <v>1900</v>
      </c>
      <c r="Z1032" s="1" t="str">
        <f>IF(Tabla1[[#This Row],[Bajada]] &lt; 14, "no", "si")</f>
        <v>no</v>
      </c>
    </row>
    <row r="1033" spans="1:31"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2"/>
        <v>Ver en Google Maps</v>
      </c>
      <c r="M1033" s="5">
        <v>2</v>
      </c>
      <c r="O1033" s="1">
        <f>DAY(Tabla1[[#This Row],[Fecha de rev]])</f>
        <v>0</v>
      </c>
      <c r="P1033" s="1">
        <f>MONTH(Tabla1[[#This Row],[Fecha de rev]])</f>
        <v>1</v>
      </c>
      <c r="Q1033" s="1">
        <f>YEAR(Tabla1[[#This Row],[Fecha de rev]])</f>
        <v>1900</v>
      </c>
      <c r="R1033" s="1">
        <v>2</v>
      </c>
      <c r="S1033" s="1" t="s">
        <v>138</v>
      </c>
      <c r="T1033" s="1" t="s">
        <v>138</v>
      </c>
      <c r="U1033" s="1" t="s">
        <v>138</v>
      </c>
      <c r="V1033" s="1" t="s">
        <v>138</v>
      </c>
      <c r="W1033" s="1" t="s">
        <v>138</v>
      </c>
      <c r="X1033" s="1" t="s">
        <v>138</v>
      </c>
      <c r="Y1033" s="1" t="s">
        <v>138</v>
      </c>
      <c r="Z1033" s="1" t="str">
        <f>IF(Tabla1[[#This Row],[Bajada]] &lt; 14, "no", "si")</f>
        <v>no</v>
      </c>
      <c r="AE1033" s="1">
        <f t="shared" ref="AE1033:AE1094" si="33">COUNTIF(S1033:Z1033, "si")</f>
        <v>7</v>
      </c>
    </row>
    <row r="1034" spans="1:31"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2"/>
        <v>Ver en Google Maps</v>
      </c>
      <c r="M1034" s="5">
        <v>2</v>
      </c>
      <c r="N1034" s="7"/>
      <c r="O1034" s="1">
        <f>DAY(Tabla1[[#This Row],[Fecha de rev]])</f>
        <v>0</v>
      </c>
      <c r="P1034" s="1">
        <f>MONTH(Tabla1[[#This Row],[Fecha de rev]])</f>
        <v>1</v>
      </c>
      <c r="Q1034" s="1">
        <f>YEAR(Tabla1[[#This Row],[Fecha de rev]])</f>
        <v>1900</v>
      </c>
      <c r="R1034" s="1">
        <v>2</v>
      </c>
      <c r="S1034" s="1" t="s">
        <v>138</v>
      </c>
      <c r="T1034" s="1" t="s">
        <v>138</v>
      </c>
      <c r="U1034" s="1" t="s">
        <v>138</v>
      </c>
      <c r="V1034" s="1" t="s">
        <v>138</v>
      </c>
      <c r="W1034" s="1" t="s">
        <v>138</v>
      </c>
      <c r="X1034" s="1" t="s">
        <v>138</v>
      </c>
      <c r="Y1034" s="1" t="s">
        <v>138</v>
      </c>
      <c r="Z1034" s="1" t="str">
        <f>IF(Tabla1[[#This Row],[Bajada]] &lt; 14, "no", "si")</f>
        <v>no</v>
      </c>
      <c r="AC1034" s="2" t="s">
        <v>968</v>
      </c>
      <c r="AD1034" s="2" t="s">
        <v>2437</v>
      </c>
      <c r="AE1034" s="1">
        <f t="shared" si="33"/>
        <v>7</v>
      </c>
    </row>
    <row r="1035" spans="1:31"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2"/>
        <v>Ver en Google Maps</v>
      </c>
      <c r="M1035" s="5">
        <v>1</v>
      </c>
      <c r="O1035" s="1">
        <f>DAY(Tabla1[[#This Row],[Fecha de rev]])</f>
        <v>0</v>
      </c>
      <c r="P1035" s="1">
        <f>MONTH(Tabla1[[#This Row],[Fecha de rev]])</f>
        <v>1</v>
      </c>
      <c r="Q1035" s="1">
        <f>YEAR(Tabla1[[#This Row],[Fecha de rev]])</f>
        <v>1900</v>
      </c>
      <c r="R1035" s="1">
        <v>2</v>
      </c>
      <c r="S1035" s="1" t="s">
        <v>138</v>
      </c>
      <c r="T1035" s="1" t="s">
        <v>138</v>
      </c>
      <c r="U1035" s="1" t="s">
        <v>138</v>
      </c>
      <c r="V1035" s="1" t="s">
        <v>138</v>
      </c>
      <c r="W1035" s="1" t="s">
        <v>138</v>
      </c>
      <c r="X1035" s="1" t="s">
        <v>138</v>
      </c>
      <c r="Y1035" s="1" t="s">
        <v>138</v>
      </c>
      <c r="Z1035" s="1" t="str">
        <f>IF(Tabla1[[#This Row],[Bajada]] &lt; 14, "no", "si")</f>
        <v>no</v>
      </c>
      <c r="AE1035" s="1">
        <f t="shared" si="33"/>
        <v>7</v>
      </c>
    </row>
    <row r="1036" spans="1:31"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2"/>
        <v>Ver en Google Maps</v>
      </c>
      <c r="M1036" s="5">
        <v>1</v>
      </c>
      <c r="O1036" s="1">
        <f>DAY(Tabla1[[#This Row],[Fecha de rev]])</f>
        <v>0</v>
      </c>
      <c r="P1036" s="1">
        <f>MONTH(Tabla1[[#This Row],[Fecha de rev]])</f>
        <v>1</v>
      </c>
      <c r="Q1036" s="1">
        <f>YEAR(Tabla1[[#This Row],[Fecha de rev]])</f>
        <v>1900</v>
      </c>
      <c r="Z1036" s="1" t="str">
        <f>IF(Tabla1[[#This Row],[Bajada]] &lt; 14, "no", "si")</f>
        <v>no</v>
      </c>
    </row>
    <row r="1037" spans="1:31"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2"/>
        <v>Ver en Google Maps</v>
      </c>
      <c r="M1037" s="5">
        <v>1</v>
      </c>
      <c r="O1037" s="1">
        <f>DAY(Tabla1[[#This Row],[Fecha de rev]])</f>
        <v>0</v>
      </c>
      <c r="P1037" s="1">
        <f>MONTH(Tabla1[[#This Row],[Fecha de rev]])</f>
        <v>1</v>
      </c>
      <c r="Q1037" s="1">
        <f>YEAR(Tabla1[[#This Row],[Fecha de rev]])</f>
        <v>1900</v>
      </c>
      <c r="Z1037" s="1" t="str">
        <f>IF(Tabla1[[#This Row],[Bajada]] &lt; 14, "no", "si")</f>
        <v>no</v>
      </c>
    </row>
    <row r="1038" spans="1:31"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2"/>
        <v>Ver en Google Maps</v>
      </c>
      <c r="M1038" s="5">
        <v>1</v>
      </c>
      <c r="O1038" s="1">
        <f>DAY(Tabla1[[#This Row],[Fecha de rev]])</f>
        <v>0</v>
      </c>
      <c r="P1038" s="1">
        <f>MONTH(Tabla1[[#This Row],[Fecha de rev]])</f>
        <v>1</v>
      </c>
      <c r="Q1038" s="1">
        <f>YEAR(Tabla1[[#This Row],[Fecha de rev]])</f>
        <v>1900</v>
      </c>
      <c r="Z1038" s="1" t="str">
        <f>IF(Tabla1[[#This Row],[Bajada]] &lt; 14, "no", "si")</f>
        <v>no</v>
      </c>
    </row>
    <row r="1039" spans="1:31"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2"/>
        <v>Ver en Google Maps</v>
      </c>
      <c r="M1039" s="5">
        <v>1</v>
      </c>
      <c r="O1039" s="1">
        <f>DAY(Tabla1[[#This Row],[Fecha de rev]])</f>
        <v>0</v>
      </c>
      <c r="P1039" s="1">
        <f>MONTH(Tabla1[[#This Row],[Fecha de rev]])</f>
        <v>1</v>
      </c>
      <c r="Q1039" s="1">
        <f>YEAR(Tabla1[[#This Row],[Fecha de rev]])</f>
        <v>1900</v>
      </c>
      <c r="R1039" s="1">
        <v>2</v>
      </c>
      <c r="S1039" s="1" t="s">
        <v>138</v>
      </c>
      <c r="T1039" s="1" t="s">
        <v>138</v>
      </c>
      <c r="U1039" s="1" t="s">
        <v>138</v>
      </c>
      <c r="V1039" s="1" t="s">
        <v>138</v>
      </c>
      <c r="W1039" s="1" t="s">
        <v>138</v>
      </c>
      <c r="X1039" s="1" t="s">
        <v>138</v>
      </c>
      <c r="Y1039" s="1" t="s">
        <v>138</v>
      </c>
      <c r="Z1039" s="1" t="str">
        <f>IF(Tabla1[[#This Row],[Bajada]] &lt; 14, "no", "si")</f>
        <v>no</v>
      </c>
      <c r="AE1039" s="1">
        <f t="shared" si="33"/>
        <v>7</v>
      </c>
    </row>
    <row r="1040" spans="1:31"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4">HYPERLINK("https://www.google.com/maps?q=" &amp; I1040 &amp; "," &amp; J1040, "Ver en Google Maps")</f>
        <v>Ver en Google Maps</v>
      </c>
      <c r="M1040" s="5">
        <v>1</v>
      </c>
      <c r="O1040" s="1">
        <f>DAY(Tabla1[[#This Row],[Fecha de rev]])</f>
        <v>0</v>
      </c>
      <c r="P1040" s="1">
        <f>MONTH(Tabla1[[#This Row],[Fecha de rev]])</f>
        <v>1</v>
      </c>
      <c r="Q1040" s="1">
        <f>YEAR(Tabla1[[#This Row],[Fecha de rev]])</f>
        <v>1900</v>
      </c>
      <c r="Z1040" s="1" t="str">
        <f>IF(Tabla1[[#This Row],[Bajada]] &lt; 14, "no", "si")</f>
        <v>no</v>
      </c>
      <c r="AE1040" s="1">
        <f t="shared" si="33"/>
        <v>0</v>
      </c>
    </row>
    <row r="1041" spans="1:31"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4"/>
        <v>Ver en Google Maps</v>
      </c>
      <c r="M1041" s="5">
        <v>1</v>
      </c>
      <c r="O1041" s="1">
        <f>DAY(Tabla1[[#This Row],[Fecha de rev]])</f>
        <v>0</v>
      </c>
      <c r="P1041" s="1">
        <f>MONTH(Tabla1[[#This Row],[Fecha de rev]])</f>
        <v>1</v>
      </c>
      <c r="Q1041" s="1">
        <f>YEAR(Tabla1[[#This Row],[Fecha de rev]])</f>
        <v>1900</v>
      </c>
      <c r="Z1041" s="1" t="str">
        <f>IF(Tabla1[[#This Row],[Bajada]] &lt; 14, "no", "si")</f>
        <v>no</v>
      </c>
    </row>
    <row r="1042" spans="1:31"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4"/>
        <v>Ver en Google Maps</v>
      </c>
      <c r="M1042" s="5">
        <v>1</v>
      </c>
      <c r="O1042" s="1">
        <f>DAY(Tabla1[[#This Row],[Fecha de rev]])</f>
        <v>0</v>
      </c>
      <c r="P1042" s="1">
        <f>MONTH(Tabla1[[#This Row],[Fecha de rev]])</f>
        <v>1</v>
      </c>
      <c r="Q1042" s="1">
        <f>YEAR(Tabla1[[#This Row],[Fecha de rev]])</f>
        <v>1900</v>
      </c>
      <c r="Z1042" s="1" t="str">
        <f>IF(Tabla1[[#This Row],[Bajada]] &lt; 14, "no", "si")</f>
        <v>no</v>
      </c>
    </row>
    <row r="1043" spans="1:31"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4"/>
        <v>Ver en Google Maps</v>
      </c>
      <c r="M1043" s="5">
        <v>2</v>
      </c>
      <c r="O1043" s="1">
        <f>DAY(Tabla1[[#This Row],[Fecha de rev]])</f>
        <v>0</v>
      </c>
      <c r="P1043" s="1">
        <f>MONTH(Tabla1[[#This Row],[Fecha de rev]])</f>
        <v>1</v>
      </c>
      <c r="Q1043" s="1">
        <f>YEAR(Tabla1[[#This Row],[Fecha de rev]])</f>
        <v>1900</v>
      </c>
      <c r="Z1043" s="1" t="str">
        <f>IF(Tabla1[[#This Row],[Bajada]] &lt; 14, "no", "si")</f>
        <v>no</v>
      </c>
    </row>
    <row r="1044" spans="1:31"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4"/>
        <v>Ver en Google Maps</v>
      </c>
      <c r="M1044" s="5">
        <v>1</v>
      </c>
      <c r="O1044" s="1">
        <f>DAY(Tabla1[[#This Row],[Fecha de rev]])</f>
        <v>0</v>
      </c>
      <c r="P1044" s="1">
        <f>MONTH(Tabla1[[#This Row],[Fecha de rev]])</f>
        <v>1</v>
      </c>
      <c r="Q1044" s="1">
        <f>YEAR(Tabla1[[#This Row],[Fecha de rev]])</f>
        <v>1900</v>
      </c>
      <c r="Z1044" s="1" t="str">
        <f>IF(Tabla1[[#This Row],[Bajada]] &lt; 14, "no", "si")</f>
        <v>no</v>
      </c>
    </row>
    <row r="1045" spans="1:31"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4"/>
        <v>Ver en Google Maps</v>
      </c>
      <c r="M1045" s="5">
        <v>1</v>
      </c>
      <c r="O1045" s="1">
        <f>DAY(Tabla1[[#This Row],[Fecha de rev]])</f>
        <v>0</v>
      </c>
      <c r="P1045" s="1">
        <f>MONTH(Tabla1[[#This Row],[Fecha de rev]])</f>
        <v>1</v>
      </c>
      <c r="Q1045" s="1">
        <f>YEAR(Tabla1[[#This Row],[Fecha de rev]])</f>
        <v>1900</v>
      </c>
      <c r="R1045" s="1">
        <v>2</v>
      </c>
      <c r="S1045" s="1" t="s">
        <v>138</v>
      </c>
      <c r="T1045" s="1" t="s">
        <v>138</v>
      </c>
      <c r="U1045" s="1" t="s">
        <v>138</v>
      </c>
      <c r="V1045" s="1" t="s">
        <v>138</v>
      </c>
      <c r="W1045" s="1" t="s">
        <v>138</v>
      </c>
      <c r="X1045" s="1" t="s">
        <v>138</v>
      </c>
      <c r="Y1045" s="1" t="s">
        <v>138</v>
      </c>
      <c r="Z1045" s="1" t="str">
        <f>IF(Tabla1[[#This Row],[Bajada]] &lt; 14, "no", "si")</f>
        <v>no</v>
      </c>
      <c r="AE1045" s="1">
        <f t="shared" si="33"/>
        <v>7</v>
      </c>
    </row>
    <row r="1046" spans="1:31"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4"/>
        <v>Ver en Google Maps</v>
      </c>
      <c r="M1046" s="5">
        <v>1</v>
      </c>
      <c r="O1046" s="1">
        <f>DAY(Tabla1[[#This Row],[Fecha de rev]])</f>
        <v>0</v>
      </c>
      <c r="P1046" s="1">
        <f>MONTH(Tabla1[[#This Row],[Fecha de rev]])</f>
        <v>1</v>
      </c>
      <c r="Q1046" s="1">
        <f>YEAR(Tabla1[[#This Row],[Fecha de rev]])</f>
        <v>1900</v>
      </c>
      <c r="Z1046" s="1" t="str">
        <f>IF(Tabla1[[#This Row],[Bajada]] &lt; 14, "no", "si")</f>
        <v>no</v>
      </c>
    </row>
    <row r="1047" spans="1:31"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4"/>
        <v>Ver en Google Maps</v>
      </c>
      <c r="M1047" s="5">
        <v>2</v>
      </c>
      <c r="O1047" s="1">
        <f>DAY(Tabla1[[#This Row],[Fecha de rev]])</f>
        <v>0</v>
      </c>
      <c r="P1047" s="1">
        <f>MONTH(Tabla1[[#This Row],[Fecha de rev]])</f>
        <v>1</v>
      </c>
      <c r="Q1047" s="1">
        <f>YEAR(Tabla1[[#This Row],[Fecha de rev]])</f>
        <v>1900</v>
      </c>
      <c r="R1047" s="1">
        <v>2</v>
      </c>
      <c r="S1047" s="1" t="s">
        <v>138</v>
      </c>
      <c r="T1047" s="1" t="s">
        <v>138</v>
      </c>
      <c r="U1047" s="1" t="s">
        <v>138</v>
      </c>
      <c r="V1047" s="1" t="s">
        <v>138</v>
      </c>
      <c r="W1047" s="1" t="s">
        <v>138</v>
      </c>
      <c r="X1047" s="1" t="s">
        <v>138</v>
      </c>
      <c r="Y1047" s="1" t="s">
        <v>138</v>
      </c>
      <c r="Z1047" s="1" t="str">
        <f>IF(Tabla1[[#This Row],[Bajada]] &lt; 14, "no", "si")</f>
        <v>no</v>
      </c>
      <c r="AE1047" s="1">
        <f t="shared" si="33"/>
        <v>7</v>
      </c>
    </row>
    <row r="1048" spans="1:31"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4"/>
        <v>Ver en Google Maps</v>
      </c>
      <c r="M1048" s="5">
        <v>2</v>
      </c>
      <c r="O1048" s="1">
        <f>DAY(Tabla1[[#This Row],[Fecha de rev]])</f>
        <v>0</v>
      </c>
      <c r="P1048" s="1">
        <f>MONTH(Tabla1[[#This Row],[Fecha de rev]])</f>
        <v>1</v>
      </c>
      <c r="Q1048" s="1">
        <f>YEAR(Tabla1[[#This Row],[Fecha de rev]])</f>
        <v>1900</v>
      </c>
      <c r="Z1048" s="1" t="str">
        <f>IF(Tabla1[[#This Row],[Bajada]] &lt; 14, "no", "si")</f>
        <v>no</v>
      </c>
    </row>
    <row r="1049" spans="1:31"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4"/>
        <v>Ver en Google Maps</v>
      </c>
      <c r="M1049" s="5">
        <v>1</v>
      </c>
      <c r="N1049" s="7"/>
      <c r="O1049" s="1">
        <f>DAY(Tabla1[[#This Row],[Fecha de rev]])</f>
        <v>0</v>
      </c>
      <c r="P1049" s="1">
        <f>MONTH(Tabla1[[#This Row],[Fecha de rev]])</f>
        <v>1</v>
      </c>
      <c r="Q1049" s="1">
        <f>YEAR(Tabla1[[#This Row],[Fecha de rev]])</f>
        <v>1900</v>
      </c>
      <c r="R1049" s="1">
        <v>2</v>
      </c>
      <c r="S1049" s="1" t="s">
        <v>138</v>
      </c>
      <c r="T1049" s="1" t="s">
        <v>138</v>
      </c>
      <c r="U1049" s="1" t="s">
        <v>138</v>
      </c>
      <c r="V1049" s="1" t="s">
        <v>138</v>
      </c>
      <c r="W1049" s="1" t="s">
        <v>138</v>
      </c>
      <c r="X1049" s="1" t="s">
        <v>138</v>
      </c>
      <c r="Y1049" s="1" t="s">
        <v>138</v>
      </c>
      <c r="Z1049" s="1" t="str">
        <f>IF(Tabla1[[#This Row],[Bajada]] &lt; 14, "no", "si")</f>
        <v>no</v>
      </c>
      <c r="AC1049" s="2" t="s">
        <v>3033</v>
      </c>
      <c r="AD1049" s="2" t="s">
        <v>2437</v>
      </c>
      <c r="AE1049" s="1">
        <f t="shared" si="33"/>
        <v>7</v>
      </c>
    </row>
    <row r="1050" spans="1:31"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4"/>
        <v>Ver en Google Maps</v>
      </c>
      <c r="M1050" s="5">
        <v>1</v>
      </c>
      <c r="O1050" s="1">
        <f>DAY(Tabla1[[#This Row],[Fecha de rev]])</f>
        <v>0</v>
      </c>
      <c r="P1050" s="1">
        <f>MONTH(Tabla1[[#This Row],[Fecha de rev]])</f>
        <v>1</v>
      </c>
      <c r="Q1050" s="1">
        <f>YEAR(Tabla1[[#This Row],[Fecha de rev]])</f>
        <v>1900</v>
      </c>
      <c r="Z1050" s="1" t="str">
        <f>IF(Tabla1[[#This Row],[Bajada]] &lt; 14, "no", "si")</f>
        <v>no</v>
      </c>
    </row>
    <row r="1051" spans="1:31"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4"/>
        <v>Ver en Google Maps</v>
      </c>
      <c r="M1051" s="5">
        <v>2</v>
      </c>
      <c r="O1051" s="1">
        <f>DAY(Tabla1[[#This Row],[Fecha de rev]])</f>
        <v>0</v>
      </c>
      <c r="P1051" s="1">
        <f>MONTH(Tabla1[[#This Row],[Fecha de rev]])</f>
        <v>1</v>
      </c>
      <c r="Q1051" s="1">
        <f>YEAR(Tabla1[[#This Row],[Fecha de rev]])</f>
        <v>1900</v>
      </c>
      <c r="Z1051" s="1" t="str">
        <f>IF(Tabla1[[#This Row],[Bajada]] &lt; 14, "no", "si")</f>
        <v>no</v>
      </c>
      <c r="AE1051" s="1">
        <f t="shared" si="33"/>
        <v>0</v>
      </c>
    </row>
    <row r="1052" spans="1:31"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4"/>
        <v>Ver en Google Maps</v>
      </c>
      <c r="M1052" s="5">
        <v>2</v>
      </c>
      <c r="O1052" s="1">
        <f>DAY(Tabla1[[#This Row],[Fecha de rev]])</f>
        <v>0</v>
      </c>
      <c r="P1052" s="1">
        <f>MONTH(Tabla1[[#This Row],[Fecha de rev]])</f>
        <v>1</v>
      </c>
      <c r="Q1052" s="1">
        <f>YEAR(Tabla1[[#This Row],[Fecha de rev]])</f>
        <v>1900</v>
      </c>
      <c r="Z1052" s="1" t="str">
        <f>IF(Tabla1[[#This Row],[Bajada]] &lt; 14, "no", "si")</f>
        <v>no</v>
      </c>
    </row>
    <row r="1053" spans="1:31"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4"/>
        <v>Ver en Google Maps</v>
      </c>
      <c r="M1053" s="5">
        <v>1</v>
      </c>
      <c r="O1053" s="1">
        <f>DAY(Tabla1[[#This Row],[Fecha de rev]])</f>
        <v>0</v>
      </c>
      <c r="P1053" s="1">
        <f>MONTH(Tabla1[[#This Row],[Fecha de rev]])</f>
        <v>1</v>
      </c>
      <c r="Q1053" s="1">
        <f>YEAR(Tabla1[[#This Row],[Fecha de rev]])</f>
        <v>1900</v>
      </c>
      <c r="Z1053" s="1" t="str">
        <f>IF(Tabla1[[#This Row],[Bajada]] &lt; 14, "no", "si")</f>
        <v>no</v>
      </c>
    </row>
    <row r="1054" spans="1:31"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4"/>
        <v>Ver en Google Maps</v>
      </c>
      <c r="M1054" s="5">
        <v>2</v>
      </c>
      <c r="O1054" s="1">
        <f>DAY(Tabla1[[#This Row],[Fecha de rev]])</f>
        <v>0</v>
      </c>
      <c r="P1054" s="1">
        <f>MONTH(Tabla1[[#This Row],[Fecha de rev]])</f>
        <v>1</v>
      </c>
      <c r="Q1054" s="1">
        <f>YEAR(Tabla1[[#This Row],[Fecha de rev]])</f>
        <v>1900</v>
      </c>
      <c r="Z1054" s="1" t="str">
        <f>IF(Tabla1[[#This Row],[Bajada]] &lt; 14, "no", "si")</f>
        <v>no</v>
      </c>
    </row>
    <row r="1055" spans="1:31"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4"/>
        <v>Ver en Google Maps</v>
      </c>
      <c r="M1055" s="5">
        <v>1</v>
      </c>
      <c r="O1055" s="1">
        <f>DAY(Tabla1[[#This Row],[Fecha de rev]])</f>
        <v>0</v>
      </c>
      <c r="P1055" s="1">
        <f>MONTH(Tabla1[[#This Row],[Fecha de rev]])</f>
        <v>1</v>
      </c>
      <c r="Q1055" s="1">
        <f>YEAR(Tabla1[[#This Row],[Fecha de rev]])</f>
        <v>1900</v>
      </c>
      <c r="Z1055" s="1" t="str">
        <f>IF(Tabla1[[#This Row],[Bajada]] &lt; 14, "no", "si")</f>
        <v>no</v>
      </c>
    </row>
    <row r="1056" spans="1:31"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4"/>
        <v>Ver en Google Maps</v>
      </c>
      <c r="M1056" s="5">
        <v>2</v>
      </c>
      <c r="O1056" s="1">
        <f>DAY(Tabla1[[#This Row],[Fecha de rev]])</f>
        <v>0</v>
      </c>
      <c r="P1056" s="1">
        <f>MONTH(Tabla1[[#This Row],[Fecha de rev]])</f>
        <v>1</v>
      </c>
      <c r="Q1056" s="1">
        <f>YEAR(Tabla1[[#This Row],[Fecha de rev]])</f>
        <v>1900</v>
      </c>
      <c r="Z1056" s="1" t="str">
        <f>IF(Tabla1[[#This Row],[Bajada]] &lt; 14, "no", "si")</f>
        <v>no</v>
      </c>
    </row>
    <row r="1057" spans="1:31"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4"/>
        <v>Ver en Google Maps</v>
      </c>
      <c r="M1057" s="5">
        <v>1</v>
      </c>
      <c r="O1057" s="1">
        <f>DAY(Tabla1[[#This Row],[Fecha de rev]])</f>
        <v>0</v>
      </c>
      <c r="P1057" s="1">
        <f>MONTH(Tabla1[[#This Row],[Fecha de rev]])</f>
        <v>1</v>
      </c>
      <c r="Q1057" s="1">
        <f>YEAR(Tabla1[[#This Row],[Fecha de rev]])</f>
        <v>1900</v>
      </c>
      <c r="Z1057" s="1" t="str">
        <f>IF(Tabla1[[#This Row],[Bajada]] &lt; 14, "no", "si")</f>
        <v>no</v>
      </c>
    </row>
    <row r="1058" spans="1:31"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4"/>
        <v>Ver en Google Maps</v>
      </c>
      <c r="M1058" s="5">
        <v>1</v>
      </c>
      <c r="O1058" s="1">
        <f>DAY(Tabla1[[#This Row],[Fecha de rev]])</f>
        <v>0</v>
      </c>
      <c r="P1058" s="1">
        <f>MONTH(Tabla1[[#This Row],[Fecha de rev]])</f>
        <v>1</v>
      </c>
      <c r="Q1058" s="1">
        <f>YEAR(Tabla1[[#This Row],[Fecha de rev]])</f>
        <v>1900</v>
      </c>
      <c r="Z1058" s="1" t="str">
        <f>IF(Tabla1[[#This Row],[Bajada]] &lt; 14, "no", "si")</f>
        <v>no</v>
      </c>
    </row>
    <row r="1059" spans="1:31"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4"/>
        <v>Ver en Google Maps</v>
      </c>
      <c r="M1059" s="5">
        <v>2</v>
      </c>
      <c r="O1059" s="1">
        <f>DAY(Tabla1[[#This Row],[Fecha de rev]])</f>
        <v>0</v>
      </c>
      <c r="P1059" s="1">
        <f>MONTH(Tabla1[[#This Row],[Fecha de rev]])</f>
        <v>1</v>
      </c>
      <c r="Q1059" s="1">
        <f>YEAR(Tabla1[[#This Row],[Fecha de rev]])</f>
        <v>1900</v>
      </c>
      <c r="Z1059" s="1" t="str">
        <f>IF(Tabla1[[#This Row],[Bajada]] &lt; 14, "no", "si")</f>
        <v>no</v>
      </c>
    </row>
    <row r="1060" spans="1:31"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4"/>
        <v>Ver en Google Maps</v>
      </c>
      <c r="M1060" s="5">
        <v>1</v>
      </c>
      <c r="O1060" s="1">
        <f>DAY(Tabla1[[#This Row],[Fecha de rev]])</f>
        <v>0</v>
      </c>
      <c r="P1060" s="1">
        <f>MONTH(Tabla1[[#This Row],[Fecha de rev]])</f>
        <v>1</v>
      </c>
      <c r="Q1060" s="1">
        <f>YEAR(Tabla1[[#This Row],[Fecha de rev]])</f>
        <v>1900</v>
      </c>
      <c r="Z1060" s="1" t="str">
        <f>IF(Tabla1[[#This Row],[Bajada]] &lt; 14, "no", "si")</f>
        <v>no</v>
      </c>
    </row>
    <row r="1061" spans="1:31"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4"/>
        <v>Ver en Google Maps</v>
      </c>
      <c r="M1061" s="5">
        <v>1</v>
      </c>
      <c r="O1061" s="1">
        <f>DAY(Tabla1[[#This Row],[Fecha de rev]])</f>
        <v>0</v>
      </c>
      <c r="P1061" s="1">
        <f>MONTH(Tabla1[[#This Row],[Fecha de rev]])</f>
        <v>1</v>
      </c>
      <c r="Q1061" s="1">
        <f>YEAR(Tabla1[[#This Row],[Fecha de rev]])</f>
        <v>1900</v>
      </c>
      <c r="R1061" s="1">
        <v>2</v>
      </c>
      <c r="S1061" s="1" t="s">
        <v>138</v>
      </c>
      <c r="T1061" s="1" t="s">
        <v>138</v>
      </c>
      <c r="U1061" s="1" t="s">
        <v>138</v>
      </c>
      <c r="V1061" s="1" t="s">
        <v>138</v>
      </c>
      <c r="W1061" s="1" t="s">
        <v>138</v>
      </c>
      <c r="X1061" s="1" t="s">
        <v>138</v>
      </c>
      <c r="Y1061" s="1" t="s">
        <v>138</v>
      </c>
      <c r="Z1061" s="1" t="str">
        <f>IF(Tabla1[[#This Row],[Bajada]] &lt; 14, "no", "si")</f>
        <v>no</v>
      </c>
      <c r="AE1061" s="1">
        <f t="shared" si="33"/>
        <v>7</v>
      </c>
    </row>
    <row r="1062" spans="1:31"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4"/>
        <v>Ver en Google Maps</v>
      </c>
      <c r="M1062" s="5">
        <v>1</v>
      </c>
      <c r="O1062" s="1">
        <f>DAY(Tabla1[[#This Row],[Fecha de rev]])</f>
        <v>0</v>
      </c>
      <c r="P1062" s="1">
        <f>MONTH(Tabla1[[#This Row],[Fecha de rev]])</f>
        <v>1</v>
      </c>
      <c r="Q1062" s="1">
        <f>YEAR(Tabla1[[#This Row],[Fecha de rev]])</f>
        <v>1900</v>
      </c>
      <c r="Z1062" s="1" t="str">
        <f>IF(Tabla1[[#This Row],[Bajada]] &lt; 14, "no", "si")</f>
        <v>no</v>
      </c>
    </row>
    <row r="1063" spans="1:31"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4"/>
        <v>Ver en Google Maps</v>
      </c>
      <c r="M1063" s="5">
        <v>1</v>
      </c>
      <c r="O1063" s="1">
        <f>DAY(Tabla1[[#This Row],[Fecha de rev]])</f>
        <v>0</v>
      </c>
      <c r="P1063" s="1">
        <f>MONTH(Tabla1[[#This Row],[Fecha de rev]])</f>
        <v>1</v>
      </c>
      <c r="Q1063" s="1">
        <f>YEAR(Tabla1[[#This Row],[Fecha de rev]])</f>
        <v>1900</v>
      </c>
      <c r="Z1063" s="1" t="str">
        <f>IF(Tabla1[[#This Row],[Bajada]] &lt; 14, "no", "si")</f>
        <v>no</v>
      </c>
    </row>
    <row r="1064" spans="1:31"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4"/>
        <v>Ver en Google Maps</v>
      </c>
      <c r="M1064" s="5">
        <v>1</v>
      </c>
      <c r="O1064" s="1">
        <f>DAY(Tabla1[[#This Row],[Fecha de rev]])</f>
        <v>0</v>
      </c>
      <c r="P1064" s="1">
        <f>MONTH(Tabla1[[#This Row],[Fecha de rev]])</f>
        <v>1</v>
      </c>
      <c r="Q1064" s="1">
        <f>YEAR(Tabla1[[#This Row],[Fecha de rev]])</f>
        <v>1900</v>
      </c>
      <c r="Z1064" s="1" t="str">
        <f>IF(Tabla1[[#This Row],[Bajada]] &lt; 14, "no", "si")</f>
        <v>no</v>
      </c>
    </row>
    <row r="1065" spans="1:31"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4"/>
        <v>Ver en Google Maps</v>
      </c>
      <c r="M1065" s="5">
        <v>2</v>
      </c>
      <c r="N1065" s="7"/>
      <c r="O1065" s="1">
        <f>DAY(Tabla1[[#This Row],[Fecha de rev]])</f>
        <v>0</v>
      </c>
      <c r="P1065" s="1">
        <f>MONTH(Tabla1[[#This Row],[Fecha de rev]])</f>
        <v>1</v>
      </c>
      <c r="Q1065" s="1">
        <f>YEAR(Tabla1[[#This Row],[Fecha de rev]])</f>
        <v>1900</v>
      </c>
      <c r="R1065" s="1">
        <v>2</v>
      </c>
      <c r="S1065" s="1" t="s">
        <v>138</v>
      </c>
      <c r="T1065" s="1" t="s">
        <v>138</v>
      </c>
      <c r="U1065" s="1" t="s">
        <v>138</v>
      </c>
      <c r="V1065" s="1" t="s">
        <v>138</v>
      </c>
      <c r="W1065" s="1" t="s">
        <v>138</v>
      </c>
      <c r="X1065" s="1" t="s">
        <v>138</v>
      </c>
      <c r="Y1065" s="1" t="s">
        <v>138</v>
      </c>
      <c r="Z1065" s="1" t="str">
        <f>IF(Tabla1[[#This Row],[Bajada]] &lt; 14, "no", "si")</f>
        <v>no</v>
      </c>
      <c r="AC1065" s="2" t="s">
        <v>968</v>
      </c>
      <c r="AD1065" s="2" t="s">
        <v>2437</v>
      </c>
      <c r="AE1065" s="1">
        <f>COUNTIF(S1065:Z1065, "si")</f>
        <v>7</v>
      </c>
    </row>
    <row r="1066" spans="1:31"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4"/>
        <v>Ver en Google Maps</v>
      </c>
      <c r="M1066" s="5">
        <v>2</v>
      </c>
      <c r="N1066" s="7"/>
      <c r="O1066" s="1">
        <f>DAY(Tabla1[[#This Row],[Fecha de rev]])</f>
        <v>0</v>
      </c>
      <c r="P1066" s="1">
        <f>MONTH(Tabla1[[#This Row],[Fecha de rev]])</f>
        <v>1</v>
      </c>
      <c r="Q1066" s="1">
        <f>YEAR(Tabla1[[#This Row],[Fecha de rev]])</f>
        <v>1900</v>
      </c>
      <c r="R1066" s="1">
        <v>2</v>
      </c>
      <c r="S1066" s="1" t="s">
        <v>138</v>
      </c>
      <c r="T1066" s="1" t="s">
        <v>138</v>
      </c>
      <c r="U1066" s="1" t="s">
        <v>138</v>
      </c>
      <c r="V1066" s="1" t="s">
        <v>138</v>
      </c>
      <c r="W1066" s="1" t="s">
        <v>138</v>
      </c>
      <c r="X1066" s="1" t="s">
        <v>138</v>
      </c>
      <c r="Y1066" s="1" t="s">
        <v>138</v>
      </c>
      <c r="Z1066" s="1" t="str">
        <f>IF(Tabla1[[#This Row],[Bajada]] &lt; 14, "no", "si")</f>
        <v>no</v>
      </c>
      <c r="AC1066" s="2" t="s">
        <v>968</v>
      </c>
      <c r="AD1066" s="2" t="s">
        <v>2437</v>
      </c>
      <c r="AE1066" s="1">
        <f t="shared" si="33"/>
        <v>7</v>
      </c>
    </row>
    <row r="1067" spans="1:31"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4"/>
        <v>Ver en Google Maps</v>
      </c>
      <c r="M1067" s="5">
        <v>1</v>
      </c>
      <c r="O1067" s="1">
        <f>DAY(Tabla1[[#This Row],[Fecha de rev]])</f>
        <v>0</v>
      </c>
      <c r="P1067" s="1">
        <f>MONTH(Tabla1[[#This Row],[Fecha de rev]])</f>
        <v>1</v>
      </c>
      <c r="Q1067" s="1">
        <f>YEAR(Tabla1[[#This Row],[Fecha de rev]])</f>
        <v>1900</v>
      </c>
      <c r="Z1067" s="1" t="str">
        <f>IF(Tabla1[[#This Row],[Bajada]] &lt; 14, "no", "si")</f>
        <v>no</v>
      </c>
    </row>
    <row r="1068" spans="1:31"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4"/>
        <v>Ver en Google Maps</v>
      </c>
      <c r="M1068" s="5">
        <v>2</v>
      </c>
      <c r="O1068" s="1">
        <f>DAY(Tabla1[[#This Row],[Fecha de rev]])</f>
        <v>0</v>
      </c>
      <c r="P1068" s="1">
        <f>MONTH(Tabla1[[#This Row],[Fecha de rev]])</f>
        <v>1</v>
      </c>
      <c r="Q1068" s="1">
        <f>YEAR(Tabla1[[#This Row],[Fecha de rev]])</f>
        <v>1900</v>
      </c>
      <c r="Z1068" s="1" t="str">
        <f>IF(Tabla1[[#This Row],[Bajada]] &lt; 14, "no", "si")</f>
        <v>no</v>
      </c>
    </row>
    <row r="1069" spans="1:31"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4"/>
        <v>Ver en Google Maps</v>
      </c>
      <c r="M1069" s="5">
        <v>1</v>
      </c>
      <c r="O1069" s="1">
        <f>DAY(Tabla1[[#This Row],[Fecha de rev]])</f>
        <v>0</v>
      </c>
      <c r="P1069" s="1">
        <f>MONTH(Tabla1[[#This Row],[Fecha de rev]])</f>
        <v>1</v>
      </c>
      <c r="Q1069" s="1">
        <f>YEAR(Tabla1[[#This Row],[Fecha de rev]])</f>
        <v>1900</v>
      </c>
      <c r="R1069" s="1">
        <v>2</v>
      </c>
      <c r="S1069" s="1" t="s">
        <v>138</v>
      </c>
      <c r="T1069" s="1" t="s">
        <v>138</v>
      </c>
      <c r="U1069" s="1" t="s">
        <v>138</v>
      </c>
      <c r="V1069" s="1" t="s">
        <v>138</v>
      </c>
      <c r="W1069" s="1" t="s">
        <v>138</v>
      </c>
      <c r="X1069" s="1" t="s">
        <v>138</v>
      </c>
      <c r="Y1069" s="1" t="s">
        <v>138</v>
      </c>
      <c r="Z1069" s="1" t="str">
        <f>IF(Tabla1[[#This Row],[Bajada]] &lt; 14, "no", "si")</f>
        <v>no</v>
      </c>
      <c r="AE1069" s="1">
        <f t="shared" si="33"/>
        <v>7</v>
      </c>
    </row>
    <row r="1070" spans="1:31"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4"/>
        <v>Ver en Google Maps</v>
      </c>
      <c r="M1070" s="5">
        <v>1</v>
      </c>
      <c r="O1070" s="1">
        <f>DAY(Tabla1[[#This Row],[Fecha de rev]])</f>
        <v>0</v>
      </c>
      <c r="P1070" s="1">
        <f>MONTH(Tabla1[[#This Row],[Fecha de rev]])</f>
        <v>1</v>
      </c>
      <c r="Q1070" s="1">
        <f>YEAR(Tabla1[[#This Row],[Fecha de rev]])</f>
        <v>1900</v>
      </c>
      <c r="Z1070" s="1" t="str">
        <f>IF(Tabla1[[#This Row],[Bajada]] &lt; 14, "no", "si")</f>
        <v>no</v>
      </c>
    </row>
    <row r="1071" spans="1:31"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4"/>
        <v>Ver en Google Maps</v>
      </c>
      <c r="M1071" s="5">
        <v>1</v>
      </c>
      <c r="O1071" s="1">
        <f>DAY(Tabla1[[#This Row],[Fecha de rev]])</f>
        <v>0</v>
      </c>
      <c r="P1071" s="1">
        <f>MONTH(Tabla1[[#This Row],[Fecha de rev]])</f>
        <v>1</v>
      </c>
      <c r="Q1071" s="1">
        <f>YEAR(Tabla1[[#This Row],[Fecha de rev]])</f>
        <v>1900</v>
      </c>
      <c r="Z1071" s="1" t="str">
        <f>IF(Tabla1[[#This Row],[Bajada]] &lt; 14, "no", "si")</f>
        <v>no</v>
      </c>
    </row>
    <row r="1072" spans="1:31"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4"/>
        <v>Ver en Google Maps</v>
      </c>
      <c r="M1072" s="5">
        <v>1</v>
      </c>
      <c r="O1072" s="1">
        <f>DAY(Tabla1[[#This Row],[Fecha de rev]])</f>
        <v>0</v>
      </c>
      <c r="P1072" s="1">
        <f>MONTH(Tabla1[[#This Row],[Fecha de rev]])</f>
        <v>1</v>
      </c>
      <c r="Q1072" s="1">
        <f>YEAR(Tabla1[[#This Row],[Fecha de rev]])</f>
        <v>1900</v>
      </c>
      <c r="Z1072" s="1" t="str">
        <f>IF(Tabla1[[#This Row],[Bajada]] &lt; 14, "no", "si")</f>
        <v>no</v>
      </c>
    </row>
    <row r="1073" spans="1:31"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O1073" s="1">
        <f>DAY(Tabla1[[#This Row],[Fecha de rev]])</f>
        <v>0</v>
      </c>
      <c r="P1073" s="1">
        <f>MONTH(Tabla1[[#This Row],[Fecha de rev]])</f>
        <v>1</v>
      </c>
      <c r="Q1073" s="1">
        <f>YEAR(Tabla1[[#This Row],[Fecha de rev]])</f>
        <v>1900</v>
      </c>
      <c r="R1073" s="1">
        <v>2</v>
      </c>
      <c r="S1073" s="1" t="s">
        <v>138</v>
      </c>
      <c r="T1073" s="1" t="s">
        <v>138</v>
      </c>
      <c r="U1073" s="1" t="s">
        <v>138</v>
      </c>
      <c r="V1073" s="1" t="s">
        <v>138</v>
      </c>
      <c r="W1073" s="1" t="s">
        <v>138</v>
      </c>
      <c r="X1073" s="1" t="s">
        <v>138</v>
      </c>
      <c r="Y1073" s="1" t="s">
        <v>138</v>
      </c>
      <c r="Z1073" s="1" t="str">
        <f>IF(Tabla1[[#This Row],[Bajada]] &lt; 14, "no", "si")</f>
        <v>no</v>
      </c>
      <c r="AE1073" s="1">
        <f t="shared" si="33"/>
        <v>7</v>
      </c>
    </row>
    <row r="1074" spans="1:31"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4"/>
        <v>Ver en Google Maps</v>
      </c>
      <c r="M1074" s="5">
        <v>1</v>
      </c>
      <c r="O1074" s="1">
        <f>DAY(Tabla1[[#This Row],[Fecha de rev]])</f>
        <v>0</v>
      </c>
      <c r="P1074" s="1">
        <f>MONTH(Tabla1[[#This Row],[Fecha de rev]])</f>
        <v>1</v>
      </c>
      <c r="Q1074" s="1">
        <f>YEAR(Tabla1[[#This Row],[Fecha de rev]])</f>
        <v>1900</v>
      </c>
      <c r="Z1074" s="1" t="str">
        <f>IF(Tabla1[[#This Row],[Bajada]] &lt; 14, "no", "si")</f>
        <v>no</v>
      </c>
    </row>
    <row r="1075" spans="1:31"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4"/>
        <v>Ver en Google Maps</v>
      </c>
      <c r="M1075" s="5">
        <v>1</v>
      </c>
      <c r="O1075" s="1">
        <f>DAY(Tabla1[[#This Row],[Fecha de rev]])</f>
        <v>0</v>
      </c>
      <c r="P1075" s="1">
        <f>MONTH(Tabla1[[#This Row],[Fecha de rev]])</f>
        <v>1</v>
      </c>
      <c r="Q1075" s="1">
        <f>YEAR(Tabla1[[#This Row],[Fecha de rev]])</f>
        <v>1900</v>
      </c>
      <c r="Z1075" s="1" t="str">
        <f>IF(Tabla1[[#This Row],[Bajada]] &lt; 14, "no", "si")</f>
        <v>no</v>
      </c>
    </row>
    <row r="1076" spans="1:31"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4"/>
        <v>Ver en Google Maps</v>
      </c>
      <c r="M1076" s="5">
        <v>1</v>
      </c>
      <c r="O1076" s="1">
        <f>DAY(Tabla1[[#This Row],[Fecha de rev]])</f>
        <v>0</v>
      </c>
      <c r="P1076" s="1">
        <f>MONTH(Tabla1[[#This Row],[Fecha de rev]])</f>
        <v>1</v>
      </c>
      <c r="Q1076" s="1">
        <f>YEAR(Tabla1[[#This Row],[Fecha de rev]])</f>
        <v>1900</v>
      </c>
      <c r="Z1076" s="1" t="str">
        <f>IF(Tabla1[[#This Row],[Bajada]] &lt; 14, "no", "si")</f>
        <v>no</v>
      </c>
    </row>
    <row r="1077" spans="1:31"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4"/>
        <v>Ver en Google Maps</v>
      </c>
      <c r="M1077" s="5">
        <v>1</v>
      </c>
      <c r="O1077" s="1">
        <f>DAY(Tabla1[[#This Row],[Fecha de rev]])</f>
        <v>0</v>
      </c>
      <c r="P1077" s="1">
        <f>MONTH(Tabla1[[#This Row],[Fecha de rev]])</f>
        <v>1</v>
      </c>
      <c r="Q1077" s="1">
        <f>YEAR(Tabla1[[#This Row],[Fecha de rev]])</f>
        <v>1900</v>
      </c>
      <c r="Z1077" s="1" t="str">
        <f>IF(Tabla1[[#This Row],[Bajada]] &lt; 14, "no", "si")</f>
        <v>no</v>
      </c>
    </row>
    <row r="1078" spans="1:31"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4"/>
        <v>Ver en Google Maps</v>
      </c>
      <c r="M1078" s="5">
        <v>1</v>
      </c>
      <c r="O1078" s="1">
        <f>DAY(Tabla1[[#This Row],[Fecha de rev]])</f>
        <v>0</v>
      </c>
      <c r="P1078" s="1">
        <f>MONTH(Tabla1[[#This Row],[Fecha de rev]])</f>
        <v>1</v>
      </c>
      <c r="Q1078" s="1">
        <f>YEAR(Tabla1[[#This Row],[Fecha de rev]])</f>
        <v>1900</v>
      </c>
      <c r="Z1078" s="1" t="str">
        <f>IF(Tabla1[[#This Row],[Bajada]] &lt; 14, "no", "si")</f>
        <v>no</v>
      </c>
    </row>
    <row r="1079" spans="1:31"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4"/>
        <v>Ver en Google Maps</v>
      </c>
      <c r="M1079" s="5">
        <v>1</v>
      </c>
      <c r="O1079" s="1">
        <f>DAY(Tabla1[[#This Row],[Fecha de rev]])</f>
        <v>0</v>
      </c>
      <c r="P1079" s="1">
        <f>MONTH(Tabla1[[#This Row],[Fecha de rev]])</f>
        <v>1</v>
      </c>
      <c r="Q1079" s="1">
        <f>YEAR(Tabla1[[#This Row],[Fecha de rev]])</f>
        <v>1900</v>
      </c>
      <c r="Z1079" s="1" t="str">
        <f>IF(Tabla1[[#This Row],[Bajada]] &lt; 14, "no", "si")</f>
        <v>no</v>
      </c>
    </row>
    <row r="1080" spans="1:31"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4"/>
        <v>Ver en Google Maps</v>
      </c>
      <c r="M1080" s="5">
        <v>2</v>
      </c>
      <c r="O1080" s="1">
        <f>DAY(Tabla1[[#This Row],[Fecha de rev]])</f>
        <v>0</v>
      </c>
      <c r="P1080" s="1">
        <f>MONTH(Tabla1[[#This Row],[Fecha de rev]])</f>
        <v>1</v>
      </c>
      <c r="Q1080" s="1">
        <f>YEAR(Tabla1[[#This Row],[Fecha de rev]])</f>
        <v>1900</v>
      </c>
      <c r="Z1080" s="1" t="str">
        <f>IF(Tabla1[[#This Row],[Bajada]] &lt; 14, "no", "si")</f>
        <v>no</v>
      </c>
    </row>
    <row r="1081" spans="1:31"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4"/>
        <v>Ver en Google Maps</v>
      </c>
      <c r="M1081" s="5">
        <v>2</v>
      </c>
      <c r="O1081" s="1">
        <f>DAY(Tabla1[[#This Row],[Fecha de rev]])</f>
        <v>0</v>
      </c>
      <c r="P1081" s="1">
        <f>MONTH(Tabla1[[#This Row],[Fecha de rev]])</f>
        <v>1</v>
      </c>
      <c r="Q1081" s="1">
        <f>YEAR(Tabla1[[#This Row],[Fecha de rev]])</f>
        <v>1900</v>
      </c>
      <c r="Z1081" s="1" t="str">
        <f>IF(Tabla1[[#This Row],[Bajada]] &lt; 14, "no", "si")</f>
        <v>no</v>
      </c>
    </row>
    <row r="1082" spans="1:31"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4"/>
        <v>Ver en Google Maps</v>
      </c>
      <c r="M1082" s="5">
        <v>1</v>
      </c>
      <c r="O1082" s="1">
        <f>DAY(Tabla1[[#This Row],[Fecha de rev]])</f>
        <v>0</v>
      </c>
      <c r="P1082" s="1">
        <f>MONTH(Tabla1[[#This Row],[Fecha de rev]])</f>
        <v>1</v>
      </c>
      <c r="Q1082" s="1">
        <f>YEAR(Tabla1[[#This Row],[Fecha de rev]])</f>
        <v>1900</v>
      </c>
      <c r="Z1082" s="1" t="str">
        <f>IF(Tabla1[[#This Row],[Bajada]] &lt; 14, "no", "si")</f>
        <v>no</v>
      </c>
    </row>
    <row r="1083" spans="1:31"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4"/>
        <v>Ver en Google Maps</v>
      </c>
      <c r="M1083" s="5">
        <v>2</v>
      </c>
      <c r="O1083" s="1">
        <f>DAY(Tabla1[[#This Row],[Fecha de rev]])</f>
        <v>0</v>
      </c>
      <c r="P1083" s="1">
        <f>MONTH(Tabla1[[#This Row],[Fecha de rev]])</f>
        <v>1</v>
      </c>
      <c r="Q1083" s="1">
        <f>YEAR(Tabla1[[#This Row],[Fecha de rev]])</f>
        <v>1900</v>
      </c>
      <c r="Z1083" s="1" t="str">
        <f>IF(Tabla1[[#This Row],[Bajada]] &lt; 14, "no", "si")</f>
        <v>no</v>
      </c>
    </row>
    <row r="1084" spans="1:31"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4"/>
        <v>Ver en Google Maps</v>
      </c>
      <c r="M1084" s="5">
        <v>1</v>
      </c>
      <c r="N1084" s="7"/>
      <c r="O1084" s="1">
        <f>DAY(Tabla1[[#This Row],[Fecha de rev]])</f>
        <v>0</v>
      </c>
      <c r="P1084" s="1">
        <f>MONTH(Tabla1[[#This Row],[Fecha de rev]])</f>
        <v>1</v>
      </c>
      <c r="Q1084" s="1">
        <f>YEAR(Tabla1[[#This Row],[Fecha de rev]])</f>
        <v>1900</v>
      </c>
      <c r="R1084" s="1">
        <v>2</v>
      </c>
      <c r="S1084" s="1" t="s">
        <v>138</v>
      </c>
      <c r="T1084" s="1" t="s">
        <v>138</v>
      </c>
      <c r="U1084" s="1" t="s">
        <v>138</v>
      </c>
      <c r="V1084" s="1" t="s">
        <v>138</v>
      </c>
      <c r="W1084" s="1" t="s">
        <v>138</v>
      </c>
      <c r="X1084" s="1" t="s">
        <v>138</v>
      </c>
      <c r="Y1084" s="1" t="s">
        <v>138</v>
      </c>
      <c r="Z1084" s="1" t="str">
        <f>IF(Tabla1[[#This Row],[Bajada]] &lt; 14, "no", "si")</f>
        <v>no</v>
      </c>
      <c r="AC1084" s="2" t="s">
        <v>968</v>
      </c>
      <c r="AD1084" s="2" t="s">
        <v>2437</v>
      </c>
      <c r="AE1084" s="1">
        <f t="shared" si="33"/>
        <v>7</v>
      </c>
    </row>
    <row r="1085" spans="1:31"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4"/>
        <v>Ver en Google Maps</v>
      </c>
      <c r="M1085" s="5">
        <v>1</v>
      </c>
      <c r="O1085" s="1">
        <f>DAY(Tabla1[[#This Row],[Fecha de rev]])</f>
        <v>0</v>
      </c>
      <c r="P1085" s="1">
        <f>MONTH(Tabla1[[#This Row],[Fecha de rev]])</f>
        <v>1</v>
      </c>
      <c r="Q1085" s="1">
        <f>YEAR(Tabla1[[#This Row],[Fecha de rev]])</f>
        <v>1900</v>
      </c>
      <c r="R1085" s="1">
        <v>2</v>
      </c>
      <c r="S1085" s="1" t="s">
        <v>138</v>
      </c>
      <c r="T1085" s="1" t="s">
        <v>138</v>
      </c>
      <c r="U1085" s="1" t="s">
        <v>138</v>
      </c>
      <c r="V1085" s="1" t="s">
        <v>138</v>
      </c>
      <c r="W1085" s="1" t="s">
        <v>138</v>
      </c>
      <c r="X1085" s="1" t="s">
        <v>138</v>
      </c>
      <c r="Y1085" s="1" t="s">
        <v>138</v>
      </c>
      <c r="Z1085" s="1" t="str">
        <f>IF(Tabla1[[#This Row],[Bajada]] &lt; 14, "no", "si")</f>
        <v>no</v>
      </c>
      <c r="AE1085" s="1">
        <f t="shared" si="33"/>
        <v>7</v>
      </c>
    </row>
    <row r="1086" spans="1:31"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4"/>
        <v>Ver en Google Maps</v>
      </c>
      <c r="M1086" s="5">
        <v>2</v>
      </c>
      <c r="N1086" s="7"/>
      <c r="O1086" s="1">
        <f>DAY(Tabla1[[#This Row],[Fecha de rev]])</f>
        <v>0</v>
      </c>
      <c r="P1086" s="1">
        <f>MONTH(Tabla1[[#This Row],[Fecha de rev]])</f>
        <v>1</v>
      </c>
      <c r="Q1086" s="1">
        <f>YEAR(Tabla1[[#This Row],[Fecha de rev]])</f>
        <v>1900</v>
      </c>
      <c r="R1086" s="1">
        <v>2</v>
      </c>
      <c r="S1086" s="1" t="s">
        <v>138</v>
      </c>
      <c r="T1086" s="1" t="s">
        <v>138</v>
      </c>
      <c r="U1086" s="1" t="s">
        <v>138</v>
      </c>
      <c r="V1086" s="1" t="s">
        <v>138</v>
      </c>
      <c r="W1086" s="1" t="s">
        <v>138</v>
      </c>
      <c r="X1086" s="1" t="s">
        <v>138</v>
      </c>
      <c r="Y1086" s="1" t="s">
        <v>138</v>
      </c>
      <c r="Z1086" s="1" t="str">
        <f>IF(Tabla1[[#This Row],[Bajada]] &lt; 14, "no", "si")</f>
        <v>no</v>
      </c>
      <c r="AC1086" s="2" t="s">
        <v>1413</v>
      </c>
      <c r="AD1086" s="2" t="s">
        <v>2437</v>
      </c>
      <c r="AE1086" s="1">
        <f t="shared" si="33"/>
        <v>7</v>
      </c>
    </row>
    <row r="1087" spans="1:31"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4"/>
        <v>Ver en Google Maps</v>
      </c>
      <c r="M1087" s="5">
        <v>1</v>
      </c>
      <c r="O1087" s="1">
        <f>DAY(Tabla1[[#This Row],[Fecha de rev]])</f>
        <v>0</v>
      </c>
      <c r="P1087" s="1">
        <f>MONTH(Tabla1[[#This Row],[Fecha de rev]])</f>
        <v>1</v>
      </c>
      <c r="Q1087" s="1">
        <f>YEAR(Tabla1[[#This Row],[Fecha de rev]])</f>
        <v>1900</v>
      </c>
      <c r="Z1087" s="1" t="str">
        <f>IF(Tabla1[[#This Row],[Bajada]] &lt; 14, "no", "si")</f>
        <v>no</v>
      </c>
    </row>
    <row r="1088" spans="1:31"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4"/>
        <v>Ver en Google Maps</v>
      </c>
      <c r="M1088" s="5">
        <v>1</v>
      </c>
      <c r="N1088" s="7"/>
      <c r="O1088" s="1">
        <f>DAY(Tabla1[[#This Row],[Fecha de rev]])</f>
        <v>0</v>
      </c>
      <c r="P1088" s="1">
        <f>MONTH(Tabla1[[#This Row],[Fecha de rev]])</f>
        <v>1</v>
      </c>
      <c r="Q1088" s="1">
        <f>YEAR(Tabla1[[#This Row],[Fecha de rev]])</f>
        <v>1900</v>
      </c>
      <c r="R1088" s="1">
        <v>2</v>
      </c>
      <c r="S1088" s="1" t="s">
        <v>138</v>
      </c>
      <c r="T1088" s="1" t="s">
        <v>138</v>
      </c>
      <c r="U1088" s="1" t="s">
        <v>138</v>
      </c>
      <c r="V1088" s="1" t="s">
        <v>138</v>
      </c>
      <c r="W1088" s="1" t="s">
        <v>138</v>
      </c>
      <c r="X1088" s="1" t="s">
        <v>138</v>
      </c>
      <c r="Y1088" s="1" t="s">
        <v>138</v>
      </c>
      <c r="Z1088" s="1" t="str">
        <f>IF(Tabla1[[#This Row],[Bajada]] &lt; 14, "no", "si")</f>
        <v>no</v>
      </c>
      <c r="AC1088" s="2" t="s">
        <v>968</v>
      </c>
      <c r="AD1088" s="2" t="s">
        <v>2437</v>
      </c>
      <c r="AE1088" s="1">
        <f t="shared" si="33"/>
        <v>7</v>
      </c>
    </row>
    <row r="1089" spans="1:31"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4"/>
        <v>Ver en Google Maps</v>
      </c>
      <c r="M1089" s="5">
        <v>2</v>
      </c>
      <c r="O1089" s="1">
        <f>DAY(Tabla1[[#This Row],[Fecha de rev]])</f>
        <v>0</v>
      </c>
      <c r="P1089" s="1">
        <f>MONTH(Tabla1[[#This Row],[Fecha de rev]])</f>
        <v>1</v>
      </c>
      <c r="Q1089" s="1">
        <f>YEAR(Tabla1[[#This Row],[Fecha de rev]])</f>
        <v>1900</v>
      </c>
      <c r="Z1089" s="1" t="str">
        <f>IF(Tabla1[[#This Row],[Bajada]] &lt; 14, "no", "si")</f>
        <v>no</v>
      </c>
    </row>
    <row r="1090" spans="1:31"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4"/>
        <v>Ver en Google Maps</v>
      </c>
      <c r="M1090" s="5">
        <v>1</v>
      </c>
      <c r="O1090" s="1">
        <f>DAY(Tabla1[[#This Row],[Fecha de rev]])</f>
        <v>0</v>
      </c>
      <c r="P1090" s="1">
        <f>MONTH(Tabla1[[#This Row],[Fecha de rev]])</f>
        <v>1</v>
      </c>
      <c r="Q1090" s="1">
        <f>YEAR(Tabla1[[#This Row],[Fecha de rev]])</f>
        <v>1900</v>
      </c>
      <c r="Z1090" s="1" t="str">
        <f>IF(Tabla1[[#This Row],[Bajada]] &lt; 14, "no", "si")</f>
        <v>no</v>
      </c>
    </row>
    <row r="1091" spans="1:31"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4"/>
        <v>Ver en Google Maps</v>
      </c>
      <c r="M1091" s="5">
        <v>1</v>
      </c>
      <c r="N1091" s="7"/>
      <c r="O1091" s="1">
        <f>DAY(Tabla1[[#This Row],[Fecha de rev]])</f>
        <v>0</v>
      </c>
      <c r="P1091" s="1">
        <f>MONTH(Tabla1[[#This Row],[Fecha de rev]])</f>
        <v>1</v>
      </c>
      <c r="Q1091" s="1">
        <f>YEAR(Tabla1[[#This Row],[Fecha de rev]])</f>
        <v>1900</v>
      </c>
      <c r="R1091" s="1">
        <v>2</v>
      </c>
      <c r="S1091" s="1" t="s">
        <v>138</v>
      </c>
      <c r="T1091" s="1" t="s">
        <v>138</v>
      </c>
      <c r="U1091" s="1" t="s">
        <v>138</v>
      </c>
      <c r="V1091" s="1" t="s">
        <v>138</v>
      </c>
      <c r="W1091" s="1" t="s">
        <v>138</v>
      </c>
      <c r="X1091" s="1" t="s">
        <v>138</v>
      </c>
      <c r="Y1091" s="1" t="s">
        <v>138</v>
      </c>
      <c r="Z1091" s="1" t="str">
        <f>IF(Tabla1[[#This Row],[Bajada]] &lt; 14, "no", "si")</f>
        <v>no</v>
      </c>
      <c r="AC1091" s="2" t="s">
        <v>968</v>
      </c>
      <c r="AD1091" s="2" t="s">
        <v>2437</v>
      </c>
      <c r="AE1091" s="1">
        <f t="shared" si="33"/>
        <v>7</v>
      </c>
    </row>
    <row r="1092" spans="1:31"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4"/>
        <v>Ver en Google Maps</v>
      </c>
      <c r="M1092" s="5">
        <v>1</v>
      </c>
      <c r="O1092" s="1">
        <f>DAY(Tabla1[[#This Row],[Fecha de rev]])</f>
        <v>0</v>
      </c>
      <c r="P1092" s="1">
        <f>MONTH(Tabla1[[#This Row],[Fecha de rev]])</f>
        <v>1</v>
      </c>
      <c r="Q1092" s="1">
        <f>YEAR(Tabla1[[#This Row],[Fecha de rev]])</f>
        <v>1900</v>
      </c>
      <c r="Z1092" s="1" t="str">
        <f>IF(Tabla1[[#This Row],[Bajada]] &lt; 14, "no", "si")</f>
        <v>no</v>
      </c>
    </row>
    <row r="1093" spans="1:31"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4"/>
        <v>Ver en Google Maps</v>
      </c>
      <c r="M1093" s="5">
        <v>1</v>
      </c>
      <c r="O1093" s="1">
        <f>DAY(Tabla1[[#This Row],[Fecha de rev]])</f>
        <v>0</v>
      </c>
      <c r="P1093" s="1">
        <f>MONTH(Tabla1[[#This Row],[Fecha de rev]])</f>
        <v>1</v>
      </c>
      <c r="Q1093" s="1">
        <f>YEAR(Tabla1[[#This Row],[Fecha de rev]])</f>
        <v>1900</v>
      </c>
      <c r="Z1093" s="1" t="str">
        <f>IF(Tabla1[[#This Row],[Bajada]] &lt; 14, "no", "si")</f>
        <v>no</v>
      </c>
      <c r="AE1093" s="1">
        <f t="shared" si="33"/>
        <v>0</v>
      </c>
    </row>
    <row r="1094" spans="1:31"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4"/>
        <v>Ver en Google Maps</v>
      </c>
      <c r="M1094" s="5">
        <v>1</v>
      </c>
      <c r="N1094" s="7"/>
      <c r="O1094" s="1">
        <f>DAY(Tabla1[[#This Row],[Fecha de rev]])</f>
        <v>0</v>
      </c>
      <c r="P1094" s="1">
        <f>MONTH(Tabla1[[#This Row],[Fecha de rev]])</f>
        <v>1</v>
      </c>
      <c r="Q1094" s="1">
        <f>YEAR(Tabla1[[#This Row],[Fecha de rev]])</f>
        <v>1900</v>
      </c>
      <c r="R1094" s="1">
        <v>2</v>
      </c>
      <c r="S1094" s="1" t="s">
        <v>138</v>
      </c>
      <c r="T1094" s="1" t="s">
        <v>138</v>
      </c>
      <c r="U1094" s="1" t="s">
        <v>138</v>
      </c>
      <c r="V1094" s="1" t="s">
        <v>138</v>
      </c>
      <c r="W1094" s="1" t="s">
        <v>138</v>
      </c>
      <c r="X1094" s="1" t="s">
        <v>138</v>
      </c>
      <c r="Y1094" s="1" t="s">
        <v>138</v>
      </c>
      <c r="Z1094" s="1" t="str">
        <f>IF(Tabla1[[#This Row],[Bajada]] &lt; 14, "no", "si")</f>
        <v>no</v>
      </c>
      <c r="AC1094" s="2" t="s">
        <v>3031</v>
      </c>
      <c r="AD1094" s="2" t="s">
        <v>2437</v>
      </c>
      <c r="AE1094" s="1">
        <f t="shared" si="33"/>
        <v>7</v>
      </c>
    </row>
    <row r="1095" spans="1:31"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4"/>
        <v>Ver en Google Maps</v>
      </c>
      <c r="M1095" s="5">
        <v>1</v>
      </c>
      <c r="O1095" s="1">
        <f>DAY(Tabla1[[#This Row],[Fecha de rev]])</f>
        <v>0</v>
      </c>
      <c r="P1095" s="1">
        <f>MONTH(Tabla1[[#This Row],[Fecha de rev]])</f>
        <v>1</v>
      </c>
      <c r="Q1095" s="1">
        <f>YEAR(Tabla1[[#This Row],[Fecha de rev]])</f>
        <v>1900</v>
      </c>
      <c r="Z1095" s="1" t="str">
        <f>IF(Tabla1[[#This Row],[Bajada]] &lt; 14, "no", "si")</f>
        <v>no</v>
      </c>
    </row>
    <row r="1096" spans="1:31"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4"/>
        <v>Ver en Google Maps</v>
      </c>
      <c r="M1096" s="5">
        <v>1</v>
      </c>
      <c r="O1096" s="1">
        <f>DAY(Tabla1[[#This Row],[Fecha de rev]])</f>
        <v>0</v>
      </c>
      <c r="P1096" s="1">
        <f>MONTH(Tabla1[[#This Row],[Fecha de rev]])</f>
        <v>1</v>
      </c>
      <c r="Q1096" s="1">
        <f>YEAR(Tabla1[[#This Row],[Fecha de rev]])</f>
        <v>1900</v>
      </c>
      <c r="Z1096" s="1" t="str">
        <f>IF(Tabla1[[#This Row],[Bajada]] &lt; 14, "no", "si")</f>
        <v>no</v>
      </c>
    </row>
    <row r="1097" spans="1:31"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4"/>
        <v>Ver en Google Maps</v>
      </c>
      <c r="M1097" s="5">
        <v>1</v>
      </c>
      <c r="N1097" s="7"/>
      <c r="O1097" s="1">
        <f>DAY(Tabla1[[#This Row],[Fecha de rev]])</f>
        <v>0</v>
      </c>
      <c r="P1097" s="1">
        <f>MONTH(Tabla1[[#This Row],[Fecha de rev]])</f>
        <v>1</v>
      </c>
      <c r="Q1097" s="1">
        <f>YEAR(Tabla1[[#This Row],[Fecha de rev]])</f>
        <v>1900</v>
      </c>
      <c r="R1097" s="1">
        <v>2</v>
      </c>
      <c r="S1097" s="1" t="s">
        <v>138</v>
      </c>
      <c r="T1097" s="1" t="s">
        <v>138</v>
      </c>
      <c r="U1097" s="1" t="s">
        <v>138</v>
      </c>
      <c r="V1097" s="1" t="s">
        <v>138</v>
      </c>
      <c r="W1097" s="1" t="s">
        <v>138</v>
      </c>
      <c r="X1097" s="1" t="s">
        <v>138</v>
      </c>
      <c r="Y1097" s="1" t="s">
        <v>138</v>
      </c>
      <c r="Z1097" s="1" t="str">
        <f>IF(Tabla1[[#This Row],[Bajada]] &lt; 14, "no", "si")</f>
        <v>no</v>
      </c>
      <c r="AC1097" s="2" t="s">
        <v>968</v>
      </c>
      <c r="AD1097" s="2" t="s">
        <v>2437</v>
      </c>
      <c r="AE1097" s="1">
        <f t="shared" ref="AE1097:AE1138" si="35">COUNTIF(S1097:Z1097, "si")</f>
        <v>7</v>
      </c>
    </row>
    <row r="1098" spans="1:31"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4"/>
        <v>Ver en Google Maps</v>
      </c>
      <c r="M1098" s="5">
        <v>1</v>
      </c>
      <c r="O1098" s="1">
        <f>DAY(Tabla1[[#This Row],[Fecha de rev]])</f>
        <v>0</v>
      </c>
      <c r="P1098" s="1">
        <f>MONTH(Tabla1[[#This Row],[Fecha de rev]])</f>
        <v>1</v>
      </c>
      <c r="Q1098" s="1">
        <f>YEAR(Tabla1[[#This Row],[Fecha de rev]])</f>
        <v>1900</v>
      </c>
      <c r="Z1098" s="1" t="str">
        <f>IF(Tabla1[[#This Row],[Bajada]] &lt; 14, "no", "si")</f>
        <v>no</v>
      </c>
    </row>
    <row r="1099" spans="1:31"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4"/>
        <v>Ver en Google Maps</v>
      </c>
      <c r="M1099" s="5">
        <v>1</v>
      </c>
      <c r="O1099" s="1">
        <f>DAY(Tabla1[[#This Row],[Fecha de rev]])</f>
        <v>0</v>
      </c>
      <c r="P1099" s="1">
        <f>MONTH(Tabla1[[#This Row],[Fecha de rev]])</f>
        <v>1</v>
      </c>
      <c r="Q1099" s="1">
        <f>YEAR(Tabla1[[#This Row],[Fecha de rev]])</f>
        <v>1900</v>
      </c>
      <c r="Z1099" s="1" t="str">
        <f>IF(Tabla1[[#This Row],[Bajada]] &lt; 14, "no", "si")</f>
        <v>no</v>
      </c>
    </row>
    <row r="1100" spans="1:31"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4"/>
        <v>Ver en Google Maps</v>
      </c>
      <c r="M1100" s="5">
        <v>1</v>
      </c>
      <c r="O1100" s="1">
        <f>DAY(Tabla1[[#This Row],[Fecha de rev]])</f>
        <v>0</v>
      </c>
      <c r="P1100" s="1">
        <f>MONTH(Tabla1[[#This Row],[Fecha de rev]])</f>
        <v>1</v>
      </c>
      <c r="Q1100" s="1">
        <f>YEAR(Tabla1[[#This Row],[Fecha de rev]])</f>
        <v>1900</v>
      </c>
      <c r="Z1100" s="1" t="str">
        <f>IF(Tabla1[[#This Row],[Bajada]] &lt; 14, "no", "si")</f>
        <v>no</v>
      </c>
    </row>
    <row r="1101" spans="1:31"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4"/>
        <v>Ver en Google Maps</v>
      </c>
      <c r="M1101" s="5">
        <v>1</v>
      </c>
      <c r="O1101" s="1">
        <f>DAY(Tabla1[[#This Row],[Fecha de rev]])</f>
        <v>0</v>
      </c>
      <c r="P1101" s="1">
        <f>MONTH(Tabla1[[#This Row],[Fecha de rev]])</f>
        <v>1</v>
      </c>
      <c r="Q1101" s="1">
        <f>YEAR(Tabla1[[#This Row],[Fecha de rev]])</f>
        <v>1900</v>
      </c>
      <c r="Z1101" s="1" t="str">
        <f>IF(Tabla1[[#This Row],[Bajada]] &lt; 14, "no", "si")</f>
        <v>no</v>
      </c>
    </row>
    <row r="1102" spans="1:31"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4"/>
        <v>Ver en Google Maps</v>
      </c>
      <c r="M1102" s="5">
        <v>1</v>
      </c>
      <c r="O1102" s="1">
        <f>DAY(Tabla1[[#This Row],[Fecha de rev]])</f>
        <v>0</v>
      </c>
      <c r="P1102" s="1">
        <f>MONTH(Tabla1[[#This Row],[Fecha de rev]])</f>
        <v>1</v>
      </c>
      <c r="Q1102" s="1">
        <f>YEAR(Tabla1[[#This Row],[Fecha de rev]])</f>
        <v>1900</v>
      </c>
      <c r="R1102" s="1">
        <v>2</v>
      </c>
      <c r="S1102" s="1" t="s">
        <v>138</v>
      </c>
      <c r="T1102" s="1" t="s">
        <v>138</v>
      </c>
      <c r="U1102" s="1" t="s">
        <v>138</v>
      </c>
      <c r="V1102" s="1" t="s">
        <v>138</v>
      </c>
      <c r="W1102" s="1" t="s">
        <v>138</v>
      </c>
      <c r="X1102" s="1" t="s">
        <v>138</v>
      </c>
      <c r="Y1102" s="1" t="s">
        <v>138</v>
      </c>
      <c r="Z1102" s="1" t="str">
        <f>IF(Tabla1[[#This Row],[Bajada]] &lt; 14, "no", "si")</f>
        <v>no</v>
      </c>
      <c r="AE1102" s="1">
        <f t="shared" si="35"/>
        <v>7</v>
      </c>
    </row>
    <row r="1103" spans="1:31"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4"/>
        <v>Ver en Google Maps</v>
      </c>
      <c r="M1103" s="5">
        <v>1</v>
      </c>
      <c r="O1103" s="1">
        <f>DAY(Tabla1[[#This Row],[Fecha de rev]])</f>
        <v>0</v>
      </c>
      <c r="P1103" s="1">
        <f>MONTH(Tabla1[[#This Row],[Fecha de rev]])</f>
        <v>1</v>
      </c>
      <c r="Q1103" s="1">
        <f>YEAR(Tabla1[[#This Row],[Fecha de rev]])</f>
        <v>1900</v>
      </c>
      <c r="R1103" s="1">
        <v>2</v>
      </c>
      <c r="S1103" s="1" t="s">
        <v>138</v>
      </c>
      <c r="T1103" s="1" t="s">
        <v>138</v>
      </c>
      <c r="U1103" s="1" t="s">
        <v>138</v>
      </c>
      <c r="V1103" s="1" t="s">
        <v>138</v>
      </c>
      <c r="W1103" s="1" t="s">
        <v>138</v>
      </c>
      <c r="X1103" s="1" t="s">
        <v>138</v>
      </c>
      <c r="Y1103" s="1" t="s">
        <v>138</v>
      </c>
      <c r="Z1103" s="1" t="str">
        <f>IF(Tabla1[[#This Row],[Bajada]] &lt; 14, "no", "si")</f>
        <v>no</v>
      </c>
      <c r="AE1103" s="1">
        <f t="shared" si="35"/>
        <v>7</v>
      </c>
    </row>
    <row r="1104" spans="1:31"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4"/>
        <v>Ver en Google Maps</v>
      </c>
      <c r="M1104" s="5">
        <v>1</v>
      </c>
      <c r="O1104" s="1">
        <f>DAY(Tabla1[[#This Row],[Fecha de rev]])</f>
        <v>0</v>
      </c>
      <c r="P1104" s="1">
        <f>MONTH(Tabla1[[#This Row],[Fecha de rev]])</f>
        <v>1</v>
      </c>
      <c r="Q1104" s="1">
        <f>YEAR(Tabla1[[#This Row],[Fecha de rev]])</f>
        <v>1900</v>
      </c>
      <c r="R1104" s="1">
        <v>2</v>
      </c>
      <c r="S1104" s="1" t="s">
        <v>138</v>
      </c>
      <c r="T1104" s="1" t="s">
        <v>138</v>
      </c>
      <c r="U1104" s="1" t="s">
        <v>138</v>
      </c>
      <c r="V1104" s="1" t="s">
        <v>138</v>
      </c>
      <c r="W1104" s="1" t="s">
        <v>138</v>
      </c>
      <c r="X1104" s="1" t="s">
        <v>138</v>
      </c>
      <c r="Y1104" s="1" t="s">
        <v>138</v>
      </c>
      <c r="Z1104" s="1" t="str">
        <f>IF(Tabla1[[#This Row],[Bajada]] &lt; 14, "no", "si")</f>
        <v>no</v>
      </c>
      <c r="AE1104" s="1">
        <f t="shared" si="35"/>
        <v>7</v>
      </c>
    </row>
    <row r="1105" spans="1:31"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6">HYPERLINK("https://www.google.com/maps?q=" &amp; I1105 &amp; "," &amp; J1105, "Ver en Google Maps")</f>
        <v>Ver en Google Maps</v>
      </c>
      <c r="M1105" s="5">
        <v>1</v>
      </c>
      <c r="O1105" s="1">
        <f>DAY(Tabla1[[#This Row],[Fecha de rev]])</f>
        <v>0</v>
      </c>
      <c r="P1105" s="1">
        <f>MONTH(Tabla1[[#This Row],[Fecha de rev]])</f>
        <v>1</v>
      </c>
      <c r="Q1105" s="1">
        <f>YEAR(Tabla1[[#This Row],[Fecha de rev]])</f>
        <v>1900</v>
      </c>
      <c r="Z1105" s="1" t="str">
        <f>IF(Tabla1[[#This Row],[Bajada]] &lt; 14, "no", "si")</f>
        <v>no</v>
      </c>
      <c r="AE1105" s="1">
        <f t="shared" si="35"/>
        <v>0</v>
      </c>
    </row>
    <row r="1106" spans="1:31"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6"/>
        <v>Ver en Google Maps</v>
      </c>
      <c r="M1106" s="5">
        <v>1</v>
      </c>
      <c r="O1106" s="1">
        <f>DAY(Tabla1[[#This Row],[Fecha de rev]])</f>
        <v>0</v>
      </c>
      <c r="P1106" s="1">
        <f>MONTH(Tabla1[[#This Row],[Fecha de rev]])</f>
        <v>1</v>
      </c>
      <c r="Q1106" s="1">
        <f>YEAR(Tabla1[[#This Row],[Fecha de rev]])</f>
        <v>1900</v>
      </c>
      <c r="R1106" s="1">
        <v>2</v>
      </c>
      <c r="S1106" s="1" t="s">
        <v>138</v>
      </c>
      <c r="T1106" s="1" t="s">
        <v>138</v>
      </c>
      <c r="U1106" s="1" t="s">
        <v>138</v>
      </c>
      <c r="V1106" s="1" t="s">
        <v>138</v>
      </c>
      <c r="W1106" s="1" t="s">
        <v>138</v>
      </c>
      <c r="X1106" s="1" t="s">
        <v>138</v>
      </c>
      <c r="Y1106" s="1" t="s">
        <v>138</v>
      </c>
      <c r="Z1106" s="1" t="str">
        <f>IF(Tabla1[[#This Row],[Bajada]] &lt; 14, "no", "si")</f>
        <v>no</v>
      </c>
      <c r="AE1106" s="1">
        <f t="shared" si="35"/>
        <v>7</v>
      </c>
    </row>
    <row r="1107" spans="1:31"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6"/>
        <v>Ver en Google Maps</v>
      </c>
      <c r="M1107" s="5">
        <v>2</v>
      </c>
      <c r="O1107" s="1">
        <f>DAY(Tabla1[[#This Row],[Fecha de rev]])</f>
        <v>0</v>
      </c>
      <c r="P1107" s="1">
        <f>MONTH(Tabla1[[#This Row],[Fecha de rev]])</f>
        <v>1</v>
      </c>
      <c r="Q1107" s="1">
        <f>YEAR(Tabla1[[#This Row],[Fecha de rev]])</f>
        <v>1900</v>
      </c>
      <c r="Z1107" s="1" t="str">
        <f>IF(Tabla1[[#This Row],[Bajada]] &lt; 14, "no", "si")</f>
        <v>no</v>
      </c>
    </row>
    <row r="1108" spans="1:31"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6"/>
        <v>Ver en Google Maps</v>
      </c>
      <c r="M1108" s="5">
        <v>2</v>
      </c>
      <c r="O1108" s="1">
        <f>DAY(Tabla1[[#This Row],[Fecha de rev]])</f>
        <v>0</v>
      </c>
      <c r="P1108" s="1">
        <f>MONTH(Tabla1[[#This Row],[Fecha de rev]])</f>
        <v>1</v>
      </c>
      <c r="Q1108" s="1">
        <f>YEAR(Tabla1[[#This Row],[Fecha de rev]])</f>
        <v>1900</v>
      </c>
      <c r="Z1108" s="1" t="str">
        <f>IF(Tabla1[[#This Row],[Bajada]] &lt; 14, "no", "si")</f>
        <v>no</v>
      </c>
    </row>
    <row r="1109" spans="1:31"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6"/>
        <v>Ver en Google Maps</v>
      </c>
      <c r="M1109" s="5">
        <v>2</v>
      </c>
      <c r="O1109" s="1">
        <f>DAY(Tabla1[[#This Row],[Fecha de rev]])</f>
        <v>0</v>
      </c>
      <c r="P1109" s="1">
        <f>MONTH(Tabla1[[#This Row],[Fecha de rev]])</f>
        <v>1</v>
      </c>
      <c r="Q1109" s="1">
        <f>YEAR(Tabla1[[#This Row],[Fecha de rev]])</f>
        <v>1900</v>
      </c>
      <c r="Z1109" s="1" t="str">
        <f>IF(Tabla1[[#This Row],[Bajada]] &lt; 14, "no", "si")</f>
        <v>no</v>
      </c>
    </row>
    <row r="1110" spans="1:31"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6"/>
        <v>Ver en Google Maps</v>
      </c>
      <c r="M1110" s="5">
        <v>2</v>
      </c>
      <c r="O1110" s="1">
        <f>DAY(Tabla1[[#This Row],[Fecha de rev]])</f>
        <v>0</v>
      </c>
      <c r="P1110" s="1">
        <f>MONTH(Tabla1[[#This Row],[Fecha de rev]])</f>
        <v>1</v>
      </c>
      <c r="Q1110" s="1">
        <f>YEAR(Tabla1[[#This Row],[Fecha de rev]])</f>
        <v>1900</v>
      </c>
      <c r="Z1110" s="1" t="str">
        <f>IF(Tabla1[[#This Row],[Bajada]] &lt; 14, "no", "si")</f>
        <v>no</v>
      </c>
    </row>
    <row r="1111" spans="1:31"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6"/>
        <v>Ver en Google Maps</v>
      </c>
      <c r="M1111" s="5">
        <v>2</v>
      </c>
      <c r="O1111" s="1">
        <f>DAY(Tabla1[[#This Row],[Fecha de rev]])</f>
        <v>0</v>
      </c>
      <c r="P1111" s="1">
        <f>MONTH(Tabla1[[#This Row],[Fecha de rev]])</f>
        <v>1</v>
      </c>
      <c r="Q1111" s="1">
        <f>YEAR(Tabla1[[#This Row],[Fecha de rev]])</f>
        <v>1900</v>
      </c>
      <c r="Z1111" s="1" t="str">
        <f>IF(Tabla1[[#This Row],[Bajada]] &lt; 14, "no", "si")</f>
        <v>no</v>
      </c>
    </row>
    <row r="1112" spans="1:31"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6"/>
        <v>Ver en Google Maps</v>
      </c>
      <c r="M1112" s="5">
        <v>1</v>
      </c>
      <c r="O1112" s="1">
        <f>DAY(Tabla1[[#This Row],[Fecha de rev]])</f>
        <v>0</v>
      </c>
      <c r="P1112" s="1">
        <f>MONTH(Tabla1[[#This Row],[Fecha de rev]])</f>
        <v>1</v>
      </c>
      <c r="Q1112" s="1">
        <f>YEAR(Tabla1[[#This Row],[Fecha de rev]])</f>
        <v>1900</v>
      </c>
      <c r="R1112" s="1">
        <v>2</v>
      </c>
      <c r="S1112" s="1" t="s">
        <v>138</v>
      </c>
      <c r="T1112" s="1" t="s">
        <v>138</v>
      </c>
      <c r="U1112" s="1" t="s">
        <v>138</v>
      </c>
      <c r="V1112" s="1" t="s">
        <v>138</v>
      </c>
      <c r="W1112" s="1" t="s">
        <v>138</v>
      </c>
      <c r="X1112" s="1" t="s">
        <v>138</v>
      </c>
      <c r="Y1112" s="1" t="s">
        <v>138</v>
      </c>
      <c r="Z1112" s="1" t="str">
        <f>IF(Tabla1[[#This Row],[Bajada]] &lt; 14, "no", "si")</f>
        <v>no</v>
      </c>
      <c r="AE1112" s="1">
        <f t="shared" si="35"/>
        <v>7</v>
      </c>
    </row>
    <row r="1113" spans="1:31"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6"/>
        <v>Ver en Google Maps</v>
      </c>
      <c r="M1113" s="5">
        <v>1</v>
      </c>
      <c r="O1113" s="1">
        <f>DAY(Tabla1[[#This Row],[Fecha de rev]])</f>
        <v>0</v>
      </c>
      <c r="P1113" s="1">
        <f>MONTH(Tabla1[[#This Row],[Fecha de rev]])</f>
        <v>1</v>
      </c>
      <c r="Q1113" s="1">
        <f>YEAR(Tabla1[[#This Row],[Fecha de rev]])</f>
        <v>1900</v>
      </c>
      <c r="Z1113" s="1" t="str">
        <f>IF(Tabla1[[#This Row],[Bajada]] &lt; 14, "no", "si")</f>
        <v>no</v>
      </c>
    </row>
    <row r="1114" spans="1:31"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6"/>
        <v>Ver en Google Maps</v>
      </c>
      <c r="M1114" s="5">
        <v>2</v>
      </c>
      <c r="O1114" s="1">
        <f>DAY(Tabla1[[#This Row],[Fecha de rev]])</f>
        <v>0</v>
      </c>
      <c r="P1114" s="1">
        <f>MONTH(Tabla1[[#This Row],[Fecha de rev]])</f>
        <v>1</v>
      </c>
      <c r="Q1114" s="1">
        <f>YEAR(Tabla1[[#This Row],[Fecha de rev]])</f>
        <v>1900</v>
      </c>
      <c r="Z1114" s="1" t="str">
        <f>IF(Tabla1[[#This Row],[Bajada]] &lt; 14, "no", "si")</f>
        <v>no</v>
      </c>
    </row>
    <row r="1115" spans="1:31"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6"/>
        <v>Ver en Google Maps</v>
      </c>
      <c r="M1115" s="5">
        <v>2</v>
      </c>
      <c r="O1115" s="1">
        <f>DAY(Tabla1[[#This Row],[Fecha de rev]])</f>
        <v>0</v>
      </c>
      <c r="P1115" s="1">
        <f>MONTH(Tabla1[[#This Row],[Fecha de rev]])</f>
        <v>1</v>
      </c>
      <c r="Q1115" s="1">
        <f>YEAR(Tabla1[[#This Row],[Fecha de rev]])</f>
        <v>1900</v>
      </c>
      <c r="R1115" s="1">
        <v>2</v>
      </c>
      <c r="S1115" s="1" t="s">
        <v>138</v>
      </c>
      <c r="T1115" s="1" t="s">
        <v>138</v>
      </c>
      <c r="U1115" s="1" t="s">
        <v>138</v>
      </c>
      <c r="V1115" s="1" t="s">
        <v>138</v>
      </c>
      <c r="W1115" s="1" t="s">
        <v>138</v>
      </c>
      <c r="X1115" s="1" t="s">
        <v>138</v>
      </c>
      <c r="Y1115" s="1" t="s">
        <v>138</v>
      </c>
      <c r="Z1115" s="1" t="str">
        <f>IF(Tabla1[[#This Row],[Bajada]] &lt; 14, "no", "si")</f>
        <v>no</v>
      </c>
      <c r="AE1115" s="1">
        <f t="shared" si="35"/>
        <v>7</v>
      </c>
    </row>
    <row r="1116" spans="1:31"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6"/>
        <v>Ver en Google Maps</v>
      </c>
      <c r="M1116" s="5">
        <v>2</v>
      </c>
      <c r="N1116" s="7"/>
      <c r="O1116" s="1">
        <f>DAY(Tabla1[[#This Row],[Fecha de rev]])</f>
        <v>0</v>
      </c>
      <c r="P1116" s="1">
        <f>MONTH(Tabla1[[#This Row],[Fecha de rev]])</f>
        <v>1</v>
      </c>
      <c r="Q1116" s="1">
        <f>YEAR(Tabla1[[#This Row],[Fecha de rev]])</f>
        <v>1900</v>
      </c>
      <c r="R1116" s="1">
        <v>2</v>
      </c>
      <c r="S1116" s="1" t="s">
        <v>138</v>
      </c>
      <c r="T1116" s="1" t="s">
        <v>138</v>
      </c>
      <c r="U1116" s="1" t="s">
        <v>138</v>
      </c>
      <c r="V1116" s="1" t="s">
        <v>138</v>
      </c>
      <c r="W1116" s="1" t="s">
        <v>138</v>
      </c>
      <c r="X1116" s="1" t="s">
        <v>138</v>
      </c>
      <c r="Y1116" s="1" t="s">
        <v>138</v>
      </c>
      <c r="Z1116" s="1" t="str">
        <f>IF(Tabla1[[#This Row],[Bajada]] &lt; 14, "no", "si")</f>
        <v>no</v>
      </c>
      <c r="AC1116" s="2" t="s">
        <v>968</v>
      </c>
      <c r="AD1116" s="2" t="s">
        <v>2437</v>
      </c>
      <c r="AE1116" s="1">
        <f t="shared" si="35"/>
        <v>7</v>
      </c>
    </row>
    <row r="1117" spans="1:31"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6"/>
        <v>Ver en Google Maps</v>
      </c>
      <c r="M1117" s="5">
        <v>3</v>
      </c>
      <c r="O1117" s="1">
        <f>DAY(Tabla1[[#This Row],[Fecha de rev]])</f>
        <v>0</v>
      </c>
      <c r="P1117" s="1">
        <f>MONTH(Tabla1[[#This Row],[Fecha de rev]])</f>
        <v>1</v>
      </c>
      <c r="Q1117" s="1">
        <f>YEAR(Tabla1[[#This Row],[Fecha de rev]])</f>
        <v>1900</v>
      </c>
      <c r="Z1117" s="1" t="str">
        <f>IF(Tabla1[[#This Row],[Bajada]] &lt; 14, "no", "si")</f>
        <v>no</v>
      </c>
    </row>
    <row r="1118" spans="1:31"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6"/>
        <v>Ver en Google Maps</v>
      </c>
      <c r="M1118" s="5">
        <v>2</v>
      </c>
      <c r="O1118" s="1">
        <f>DAY(Tabla1[[#This Row],[Fecha de rev]])</f>
        <v>0</v>
      </c>
      <c r="P1118" s="1">
        <f>MONTH(Tabla1[[#This Row],[Fecha de rev]])</f>
        <v>1</v>
      </c>
      <c r="Q1118" s="1">
        <f>YEAR(Tabla1[[#This Row],[Fecha de rev]])</f>
        <v>1900</v>
      </c>
      <c r="R1118" s="1">
        <v>2</v>
      </c>
      <c r="S1118" s="1" t="s">
        <v>138</v>
      </c>
      <c r="T1118" s="1" t="s">
        <v>138</v>
      </c>
      <c r="U1118" s="1" t="s">
        <v>138</v>
      </c>
      <c r="V1118" s="1" t="s">
        <v>138</v>
      </c>
      <c r="W1118" s="1" t="s">
        <v>138</v>
      </c>
      <c r="X1118" s="1" t="s">
        <v>138</v>
      </c>
      <c r="Y1118" s="1" t="s">
        <v>138</v>
      </c>
      <c r="Z1118" s="1" t="str">
        <f>IF(Tabla1[[#This Row],[Bajada]] &lt; 14, "no", "si")</f>
        <v>no</v>
      </c>
      <c r="AE1118" s="1">
        <f t="shared" si="35"/>
        <v>7</v>
      </c>
    </row>
    <row r="1119" spans="1:31"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6"/>
        <v>Ver en Google Maps</v>
      </c>
      <c r="M1119" s="5">
        <v>1</v>
      </c>
      <c r="N1119" s="7"/>
      <c r="O1119" s="1">
        <f>DAY(Tabla1[[#This Row],[Fecha de rev]])</f>
        <v>0</v>
      </c>
      <c r="P1119" s="1">
        <f>MONTH(Tabla1[[#This Row],[Fecha de rev]])</f>
        <v>1</v>
      </c>
      <c r="Q1119" s="1">
        <f>YEAR(Tabla1[[#This Row],[Fecha de rev]])</f>
        <v>1900</v>
      </c>
      <c r="R1119" s="1">
        <v>2</v>
      </c>
      <c r="S1119" s="1" t="s">
        <v>138</v>
      </c>
      <c r="T1119" s="1" t="s">
        <v>138</v>
      </c>
      <c r="U1119" s="1" t="s">
        <v>138</v>
      </c>
      <c r="V1119" s="1" t="s">
        <v>138</v>
      </c>
      <c r="W1119" s="1" t="s">
        <v>138</v>
      </c>
      <c r="X1119" s="1" t="s">
        <v>138</v>
      </c>
      <c r="Y1119" s="1" t="s">
        <v>138</v>
      </c>
      <c r="Z1119" s="1" t="str">
        <f>IF(Tabla1[[#This Row],[Bajada]] &lt; 14, "no", "si")</f>
        <v>no</v>
      </c>
      <c r="AC1119" s="2" t="s">
        <v>968</v>
      </c>
      <c r="AD1119" s="2" t="s">
        <v>2437</v>
      </c>
      <c r="AE1119" s="1">
        <f t="shared" si="35"/>
        <v>7</v>
      </c>
    </row>
    <row r="1120" spans="1:31"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6"/>
        <v>Ver en Google Maps</v>
      </c>
      <c r="M1120" s="5">
        <v>2</v>
      </c>
      <c r="O1120" s="1">
        <f>DAY(Tabla1[[#This Row],[Fecha de rev]])</f>
        <v>0</v>
      </c>
      <c r="P1120" s="1">
        <f>MONTH(Tabla1[[#This Row],[Fecha de rev]])</f>
        <v>1</v>
      </c>
      <c r="Q1120" s="1">
        <f>YEAR(Tabla1[[#This Row],[Fecha de rev]])</f>
        <v>1900</v>
      </c>
      <c r="R1120" s="1">
        <v>2</v>
      </c>
      <c r="S1120" s="1" t="s">
        <v>138</v>
      </c>
      <c r="T1120" s="1" t="s">
        <v>138</v>
      </c>
      <c r="U1120" s="1" t="s">
        <v>138</v>
      </c>
      <c r="V1120" s="1" t="s">
        <v>138</v>
      </c>
      <c r="W1120" s="1" t="s">
        <v>138</v>
      </c>
      <c r="X1120" s="1" t="s">
        <v>138</v>
      </c>
      <c r="Y1120" s="1" t="s">
        <v>138</v>
      </c>
      <c r="Z1120" s="1" t="str">
        <f>IF(Tabla1[[#This Row],[Bajada]] &lt; 14, "no", "si")</f>
        <v>no</v>
      </c>
      <c r="AE1120" s="1">
        <f t="shared" si="35"/>
        <v>7</v>
      </c>
    </row>
    <row r="1121" spans="1:31"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6"/>
        <v>Ver en Google Maps</v>
      </c>
      <c r="M1121" s="5">
        <v>1</v>
      </c>
      <c r="N1121" s="7"/>
      <c r="O1121" s="1">
        <f>DAY(Tabla1[[#This Row],[Fecha de rev]])</f>
        <v>0</v>
      </c>
      <c r="P1121" s="1">
        <f>MONTH(Tabla1[[#This Row],[Fecha de rev]])</f>
        <v>1</v>
      </c>
      <c r="Q1121" s="1">
        <f>YEAR(Tabla1[[#This Row],[Fecha de rev]])</f>
        <v>1900</v>
      </c>
      <c r="R1121" s="1">
        <v>2</v>
      </c>
      <c r="S1121" s="1" t="s">
        <v>138</v>
      </c>
      <c r="T1121" s="1" t="s">
        <v>138</v>
      </c>
      <c r="U1121" s="1" t="s">
        <v>138</v>
      </c>
      <c r="V1121" s="1" t="s">
        <v>138</v>
      </c>
      <c r="W1121" s="1" t="s">
        <v>138</v>
      </c>
      <c r="X1121" s="1" t="s">
        <v>138</v>
      </c>
      <c r="Y1121" s="1" t="s">
        <v>138</v>
      </c>
      <c r="Z1121" s="1" t="str">
        <f>IF(Tabla1[[#This Row],[Bajada]] &lt; 14, "no", "si")</f>
        <v>no</v>
      </c>
      <c r="AC1121" s="2" t="s">
        <v>3032</v>
      </c>
      <c r="AD1121" s="2" t="s">
        <v>2437</v>
      </c>
      <c r="AE1121" s="1">
        <f t="shared" si="35"/>
        <v>7</v>
      </c>
    </row>
    <row r="1122" spans="1:31"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6"/>
        <v>Ver en Google Maps</v>
      </c>
      <c r="M1122" s="5">
        <v>1</v>
      </c>
      <c r="O1122" s="1">
        <f>DAY(Tabla1[[#This Row],[Fecha de rev]])</f>
        <v>0</v>
      </c>
      <c r="P1122" s="1">
        <f>MONTH(Tabla1[[#This Row],[Fecha de rev]])</f>
        <v>1</v>
      </c>
      <c r="Q1122" s="1">
        <f>YEAR(Tabla1[[#This Row],[Fecha de rev]])</f>
        <v>1900</v>
      </c>
      <c r="Z1122" s="1" t="str">
        <f>IF(Tabla1[[#This Row],[Bajada]] &lt; 14, "no", "si")</f>
        <v>no</v>
      </c>
    </row>
    <row r="1123" spans="1:31"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6"/>
        <v>Ver en Google Maps</v>
      </c>
      <c r="M1123" s="5">
        <v>2</v>
      </c>
      <c r="O1123" s="1">
        <f>DAY(Tabla1[[#This Row],[Fecha de rev]])</f>
        <v>0</v>
      </c>
      <c r="P1123" s="1">
        <f>MONTH(Tabla1[[#This Row],[Fecha de rev]])</f>
        <v>1</v>
      </c>
      <c r="Q1123" s="1">
        <f>YEAR(Tabla1[[#This Row],[Fecha de rev]])</f>
        <v>1900</v>
      </c>
      <c r="Z1123" s="1" t="str">
        <f>IF(Tabla1[[#This Row],[Bajada]] &lt; 14, "no", "si")</f>
        <v>no</v>
      </c>
    </row>
    <row r="1124" spans="1:31"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6"/>
        <v>Ver en Google Maps</v>
      </c>
      <c r="M1124" s="5">
        <v>2</v>
      </c>
      <c r="O1124" s="1">
        <f>DAY(Tabla1[[#This Row],[Fecha de rev]])</f>
        <v>0</v>
      </c>
      <c r="P1124" s="1">
        <f>MONTH(Tabla1[[#This Row],[Fecha de rev]])</f>
        <v>1</v>
      </c>
      <c r="Q1124" s="1">
        <f>YEAR(Tabla1[[#This Row],[Fecha de rev]])</f>
        <v>1900</v>
      </c>
      <c r="Z1124" s="1" t="str">
        <f>IF(Tabla1[[#This Row],[Bajada]] &lt; 14, "no", "si")</f>
        <v>no</v>
      </c>
    </row>
    <row r="1125" spans="1:31"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6"/>
        <v>Ver en Google Maps</v>
      </c>
      <c r="M1125" s="5">
        <v>1</v>
      </c>
      <c r="O1125" s="1">
        <f>DAY(Tabla1[[#This Row],[Fecha de rev]])</f>
        <v>0</v>
      </c>
      <c r="P1125" s="1">
        <f>MONTH(Tabla1[[#This Row],[Fecha de rev]])</f>
        <v>1</v>
      </c>
      <c r="Q1125" s="1">
        <f>YEAR(Tabla1[[#This Row],[Fecha de rev]])</f>
        <v>1900</v>
      </c>
      <c r="Z1125" s="1" t="str">
        <f>IF(Tabla1[[#This Row],[Bajada]] &lt; 14, "no", "si")</f>
        <v>no</v>
      </c>
    </row>
    <row r="1126" spans="1:31"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6"/>
        <v>Ver en Google Maps</v>
      </c>
      <c r="M1126" s="5">
        <v>1</v>
      </c>
      <c r="O1126" s="1">
        <f>DAY(Tabla1[[#This Row],[Fecha de rev]])</f>
        <v>0</v>
      </c>
      <c r="P1126" s="1">
        <f>MONTH(Tabla1[[#This Row],[Fecha de rev]])</f>
        <v>1</v>
      </c>
      <c r="Q1126" s="1">
        <f>YEAR(Tabla1[[#This Row],[Fecha de rev]])</f>
        <v>1900</v>
      </c>
      <c r="Z1126" s="1" t="str">
        <f>IF(Tabla1[[#This Row],[Bajada]] &lt; 14, "no", "si")</f>
        <v>no</v>
      </c>
    </row>
    <row r="1127" spans="1:31"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6"/>
        <v>Ver en Google Maps</v>
      </c>
      <c r="M1127" s="5">
        <v>1</v>
      </c>
      <c r="O1127" s="1">
        <f>DAY(Tabla1[[#This Row],[Fecha de rev]])</f>
        <v>0</v>
      </c>
      <c r="P1127" s="1">
        <f>MONTH(Tabla1[[#This Row],[Fecha de rev]])</f>
        <v>1</v>
      </c>
      <c r="Q1127" s="1">
        <f>YEAR(Tabla1[[#This Row],[Fecha de rev]])</f>
        <v>1900</v>
      </c>
      <c r="R1127" s="1">
        <v>2</v>
      </c>
      <c r="S1127" s="1" t="s">
        <v>138</v>
      </c>
      <c r="T1127" s="1" t="s">
        <v>138</v>
      </c>
      <c r="U1127" s="1" t="s">
        <v>138</v>
      </c>
      <c r="V1127" s="1" t="s">
        <v>138</v>
      </c>
      <c r="W1127" s="1" t="s">
        <v>138</v>
      </c>
      <c r="X1127" s="1" t="s">
        <v>138</v>
      </c>
      <c r="Y1127" s="1" t="s">
        <v>138</v>
      </c>
      <c r="Z1127" s="1" t="str">
        <f>IF(Tabla1[[#This Row],[Bajada]] &lt; 14, "no", "si")</f>
        <v>no</v>
      </c>
      <c r="AE1127" s="1">
        <f t="shared" si="35"/>
        <v>7</v>
      </c>
    </row>
    <row r="1128" spans="1:31"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6"/>
        <v>Ver en Google Maps</v>
      </c>
      <c r="M1128" s="5">
        <v>1</v>
      </c>
      <c r="O1128" s="1">
        <f>DAY(Tabla1[[#This Row],[Fecha de rev]])</f>
        <v>0</v>
      </c>
      <c r="P1128" s="1">
        <f>MONTH(Tabla1[[#This Row],[Fecha de rev]])</f>
        <v>1</v>
      </c>
      <c r="Q1128" s="1">
        <f>YEAR(Tabla1[[#This Row],[Fecha de rev]])</f>
        <v>1900</v>
      </c>
      <c r="Z1128" s="1" t="str">
        <f>IF(Tabla1[[#This Row],[Bajada]] &lt; 14, "no", "si")</f>
        <v>no</v>
      </c>
    </row>
    <row r="1129" spans="1:31"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6"/>
        <v>Ver en Google Maps</v>
      </c>
      <c r="M1129" s="5">
        <v>2</v>
      </c>
      <c r="N1129" s="7"/>
      <c r="O1129" s="1">
        <f>DAY(Tabla1[[#This Row],[Fecha de rev]])</f>
        <v>0</v>
      </c>
      <c r="P1129" s="1">
        <f>MONTH(Tabla1[[#This Row],[Fecha de rev]])</f>
        <v>1</v>
      </c>
      <c r="Q1129" s="1">
        <f>YEAR(Tabla1[[#This Row],[Fecha de rev]])</f>
        <v>1900</v>
      </c>
      <c r="R1129" s="1">
        <v>2</v>
      </c>
      <c r="S1129" s="1" t="s">
        <v>138</v>
      </c>
      <c r="T1129" s="1" t="s">
        <v>138</v>
      </c>
      <c r="U1129" s="1" t="s">
        <v>138</v>
      </c>
      <c r="V1129" s="1" t="s">
        <v>138</v>
      </c>
      <c r="W1129" s="1" t="s">
        <v>138</v>
      </c>
      <c r="X1129" s="1" t="s">
        <v>138</v>
      </c>
      <c r="Y1129" s="1" t="s">
        <v>138</v>
      </c>
      <c r="Z1129" s="1" t="str">
        <f>IF(Tabla1[[#This Row],[Bajada]] &lt; 14, "no", "si")</f>
        <v>no</v>
      </c>
      <c r="AC1129" s="2" t="s">
        <v>968</v>
      </c>
      <c r="AD1129" s="2" t="s">
        <v>2437</v>
      </c>
      <c r="AE1129" s="1">
        <f t="shared" si="35"/>
        <v>7</v>
      </c>
    </row>
    <row r="1130" spans="1:31"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6"/>
        <v>Ver en Google Maps</v>
      </c>
      <c r="M1130" s="5">
        <v>2</v>
      </c>
      <c r="O1130" s="1">
        <f>DAY(Tabla1[[#This Row],[Fecha de rev]])</f>
        <v>0</v>
      </c>
      <c r="P1130" s="1">
        <f>MONTH(Tabla1[[#This Row],[Fecha de rev]])</f>
        <v>1</v>
      </c>
      <c r="Q1130" s="1">
        <f>YEAR(Tabla1[[#This Row],[Fecha de rev]])</f>
        <v>1900</v>
      </c>
      <c r="Z1130" s="1" t="str">
        <f>IF(Tabla1[[#This Row],[Bajada]] &lt; 14, "no", "si")</f>
        <v>no</v>
      </c>
    </row>
    <row r="1131" spans="1:31"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6"/>
        <v>Ver en Google Maps</v>
      </c>
      <c r="M1131" s="5">
        <v>1</v>
      </c>
      <c r="N1131" s="7"/>
      <c r="O1131" s="1">
        <f>DAY(Tabla1[[#This Row],[Fecha de rev]])</f>
        <v>0</v>
      </c>
      <c r="P1131" s="1">
        <f>MONTH(Tabla1[[#This Row],[Fecha de rev]])</f>
        <v>1</v>
      </c>
      <c r="Q1131" s="1">
        <f>YEAR(Tabla1[[#This Row],[Fecha de rev]])</f>
        <v>1900</v>
      </c>
      <c r="R1131" s="1">
        <v>2</v>
      </c>
      <c r="S1131" s="1" t="s">
        <v>138</v>
      </c>
      <c r="T1131" s="1" t="s">
        <v>138</v>
      </c>
      <c r="U1131" s="1" t="s">
        <v>138</v>
      </c>
      <c r="V1131" s="1" t="s">
        <v>138</v>
      </c>
      <c r="W1131" s="1" t="s">
        <v>138</v>
      </c>
      <c r="X1131" s="1" t="s">
        <v>138</v>
      </c>
      <c r="Y1131" s="1" t="s">
        <v>138</v>
      </c>
      <c r="Z1131" s="1" t="str">
        <f>IF(Tabla1[[#This Row],[Bajada]] &lt; 14, "no", "si")</f>
        <v>no</v>
      </c>
      <c r="AC1131" s="2" t="s">
        <v>968</v>
      </c>
      <c r="AD1131" s="2" t="s">
        <v>2437</v>
      </c>
      <c r="AE1131" s="1">
        <f t="shared" si="35"/>
        <v>7</v>
      </c>
    </row>
    <row r="1132" spans="1:31"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6"/>
        <v>Ver en Google Maps</v>
      </c>
      <c r="M1132" s="5">
        <v>1</v>
      </c>
      <c r="O1132" s="1">
        <f>DAY(Tabla1[[#This Row],[Fecha de rev]])</f>
        <v>0</v>
      </c>
      <c r="P1132" s="1">
        <f>MONTH(Tabla1[[#This Row],[Fecha de rev]])</f>
        <v>1</v>
      </c>
      <c r="Q1132" s="1">
        <f>YEAR(Tabla1[[#This Row],[Fecha de rev]])</f>
        <v>1900</v>
      </c>
      <c r="R1132" s="1">
        <v>2</v>
      </c>
      <c r="S1132" s="1" t="s">
        <v>138</v>
      </c>
      <c r="T1132" s="1" t="s">
        <v>138</v>
      </c>
      <c r="U1132" s="1" t="s">
        <v>138</v>
      </c>
      <c r="V1132" s="1" t="s">
        <v>138</v>
      </c>
      <c r="W1132" s="1" t="s">
        <v>138</v>
      </c>
      <c r="X1132" s="1" t="s">
        <v>138</v>
      </c>
      <c r="Y1132" s="1" t="s">
        <v>138</v>
      </c>
      <c r="Z1132" s="1" t="str">
        <f>IF(Tabla1[[#This Row],[Bajada]] &lt; 14, "no", "si")</f>
        <v>no</v>
      </c>
      <c r="AE1132" s="1">
        <f t="shared" si="35"/>
        <v>7</v>
      </c>
    </row>
    <row r="1133" spans="1:31"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6"/>
        <v>Ver en Google Maps</v>
      </c>
      <c r="M1133" s="5">
        <v>1</v>
      </c>
      <c r="O1133" s="1">
        <f>DAY(Tabla1[[#This Row],[Fecha de rev]])</f>
        <v>0</v>
      </c>
      <c r="P1133" s="1">
        <f>MONTH(Tabla1[[#This Row],[Fecha de rev]])</f>
        <v>1</v>
      </c>
      <c r="Q1133" s="1">
        <f>YEAR(Tabla1[[#This Row],[Fecha de rev]])</f>
        <v>1900</v>
      </c>
      <c r="R1133" s="1">
        <v>2</v>
      </c>
      <c r="S1133" s="1" t="s">
        <v>138</v>
      </c>
      <c r="T1133" s="1" t="s">
        <v>138</v>
      </c>
      <c r="U1133" s="1" t="s">
        <v>138</v>
      </c>
      <c r="V1133" s="1" t="s">
        <v>138</v>
      </c>
      <c r="W1133" s="1" t="s">
        <v>138</v>
      </c>
      <c r="X1133" s="1" t="s">
        <v>138</v>
      </c>
      <c r="Y1133" s="1" t="s">
        <v>138</v>
      </c>
      <c r="Z1133" s="1" t="str">
        <f>IF(Tabla1[[#This Row],[Bajada]] &lt; 14, "no", "si")</f>
        <v>no</v>
      </c>
      <c r="AE1133" s="1">
        <f t="shared" si="35"/>
        <v>7</v>
      </c>
    </row>
    <row r="1134" spans="1:31"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6"/>
        <v>Ver en Google Maps</v>
      </c>
      <c r="M1134" s="5">
        <v>1</v>
      </c>
      <c r="O1134" s="1">
        <f>DAY(Tabla1[[#This Row],[Fecha de rev]])</f>
        <v>0</v>
      </c>
      <c r="P1134" s="1">
        <f>MONTH(Tabla1[[#This Row],[Fecha de rev]])</f>
        <v>1</v>
      </c>
      <c r="Q1134" s="1">
        <f>YEAR(Tabla1[[#This Row],[Fecha de rev]])</f>
        <v>1900</v>
      </c>
      <c r="R1134" s="1">
        <v>2</v>
      </c>
      <c r="S1134" s="1" t="s">
        <v>138</v>
      </c>
      <c r="T1134" s="1" t="s">
        <v>138</v>
      </c>
      <c r="U1134" s="1" t="s">
        <v>138</v>
      </c>
      <c r="V1134" s="1" t="s">
        <v>138</v>
      </c>
      <c r="W1134" s="1" t="s">
        <v>138</v>
      </c>
      <c r="X1134" s="1" t="s">
        <v>138</v>
      </c>
      <c r="Y1134" s="1" t="s">
        <v>138</v>
      </c>
      <c r="Z1134" s="1" t="str">
        <f>IF(Tabla1[[#This Row],[Bajada]] &lt; 14, "no", "si")</f>
        <v>no</v>
      </c>
      <c r="AE1134" s="1">
        <f t="shared" si="35"/>
        <v>7</v>
      </c>
    </row>
    <row r="1135" spans="1:31"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6"/>
        <v>Ver en Google Maps</v>
      </c>
      <c r="M1135" s="5">
        <v>1</v>
      </c>
      <c r="O1135" s="1">
        <f>DAY(Tabla1[[#This Row],[Fecha de rev]])</f>
        <v>0</v>
      </c>
      <c r="P1135" s="1">
        <f>MONTH(Tabla1[[#This Row],[Fecha de rev]])</f>
        <v>1</v>
      </c>
      <c r="Q1135" s="1">
        <f>YEAR(Tabla1[[#This Row],[Fecha de rev]])</f>
        <v>1900</v>
      </c>
      <c r="R1135" s="1">
        <v>2</v>
      </c>
      <c r="S1135" s="1" t="s">
        <v>138</v>
      </c>
      <c r="T1135" s="1" t="s">
        <v>138</v>
      </c>
      <c r="U1135" s="1" t="s">
        <v>138</v>
      </c>
      <c r="V1135" s="1" t="s">
        <v>138</v>
      </c>
      <c r="W1135" s="1" t="s">
        <v>138</v>
      </c>
      <c r="X1135" s="1" t="s">
        <v>138</v>
      </c>
      <c r="Y1135" s="1" t="s">
        <v>138</v>
      </c>
      <c r="Z1135" s="1" t="str">
        <f>IF(Tabla1[[#This Row],[Bajada]] &lt; 14, "no", "si")</f>
        <v>no</v>
      </c>
      <c r="AE1135" s="1">
        <f t="shared" si="35"/>
        <v>7</v>
      </c>
    </row>
    <row r="1136" spans="1:31"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6"/>
        <v>Ver en Google Maps</v>
      </c>
      <c r="M1136" s="5">
        <v>1</v>
      </c>
      <c r="O1136" s="1">
        <f>DAY(Tabla1[[#This Row],[Fecha de rev]])</f>
        <v>0</v>
      </c>
      <c r="P1136" s="1">
        <f>MONTH(Tabla1[[#This Row],[Fecha de rev]])</f>
        <v>1</v>
      </c>
      <c r="Q1136" s="1">
        <f>YEAR(Tabla1[[#This Row],[Fecha de rev]])</f>
        <v>1900</v>
      </c>
      <c r="R1136" s="1">
        <v>2</v>
      </c>
      <c r="S1136" s="1" t="s">
        <v>138</v>
      </c>
      <c r="T1136" s="1" t="s">
        <v>138</v>
      </c>
      <c r="U1136" s="1" t="s">
        <v>138</v>
      </c>
      <c r="V1136" s="1" t="s">
        <v>138</v>
      </c>
      <c r="W1136" s="1" t="s">
        <v>138</v>
      </c>
      <c r="X1136" s="1" t="s">
        <v>138</v>
      </c>
      <c r="Y1136" s="1" t="s">
        <v>138</v>
      </c>
      <c r="Z1136" s="1" t="str">
        <f>IF(Tabla1[[#This Row],[Bajada]] &lt; 14, "no", "si")</f>
        <v>no</v>
      </c>
      <c r="AE1136" s="1">
        <f t="shared" si="35"/>
        <v>7</v>
      </c>
    </row>
    <row r="1137" spans="1:31"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6"/>
        <v>Ver en Google Maps</v>
      </c>
      <c r="M1137" s="5">
        <v>1</v>
      </c>
      <c r="O1137" s="1">
        <f>DAY(Tabla1[[#This Row],[Fecha de rev]])</f>
        <v>0</v>
      </c>
      <c r="P1137" s="1">
        <f>MONTH(Tabla1[[#This Row],[Fecha de rev]])</f>
        <v>1</v>
      </c>
      <c r="Q1137" s="1">
        <f>YEAR(Tabla1[[#This Row],[Fecha de rev]])</f>
        <v>1900</v>
      </c>
      <c r="R1137" s="1">
        <v>2</v>
      </c>
      <c r="S1137" s="1" t="s">
        <v>138</v>
      </c>
      <c r="T1137" s="1" t="s">
        <v>138</v>
      </c>
      <c r="U1137" s="1" t="s">
        <v>138</v>
      </c>
      <c r="V1137" s="1" t="s">
        <v>138</v>
      </c>
      <c r="W1137" s="1" t="s">
        <v>138</v>
      </c>
      <c r="X1137" s="1" t="s">
        <v>138</v>
      </c>
      <c r="Y1137" s="1" t="s">
        <v>138</v>
      </c>
      <c r="Z1137" s="1" t="str">
        <f>IF(Tabla1[[#This Row],[Bajada]] &lt; 14, "no", "si")</f>
        <v>no</v>
      </c>
      <c r="AE1137" s="1">
        <f t="shared" si="35"/>
        <v>7</v>
      </c>
    </row>
    <row r="1138" spans="1:31"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6"/>
        <v>Ver en Google Maps</v>
      </c>
      <c r="M1138" s="40">
        <v>1</v>
      </c>
      <c r="O1138" s="1">
        <f>DAY(Tabla1[[#This Row],[Fecha de rev]])</f>
        <v>0</v>
      </c>
      <c r="P1138" s="1">
        <f>MONTH(Tabla1[[#This Row],[Fecha de rev]])</f>
        <v>1</v>
      </c>
      <c r="Q1138" s="1">
        <f>YEAR(Tabla1[[#This Row],[Fecha de rev]])</f>
        <v>1900</v>
      </c>
      <c r="R1138" s="1">
        <v>2</v>
      </c>
      <c r="S1138" s="1" t="s">
        <v>138</v>
      </c>
      <c r="T1138" s="1" t="s">
        <v>138</v>
      </c>
      <c r="U1138" s="1" t="s">
        <v>138</v>
      </c>
      <c r="V1138" s="1" t="s">
        <v>138</v>
      </c>
      <c r="W1138" s="1" t="s">
        <v>138</v>
      </c>
      <c r="X1138" s="1" t="s">
        <v>138</v>
      </c>
      <c r="Y1138" s="1" t="s">
        <v>138</v>
      </c>
      <c r="Z1138" s="1" t="str">
        <f>IF(Tabla1[[#This Row],[Bajada]] &lt; 14, "no", "si")</f>
        <v>no</v>
      </c>
      <c r="AE1138" s="1">
        <f t="shared" si="35"/>
        <v>7</v>
      </c>
    </row>
  </sheetData>
  <conditionalFormatting sqref="AA2:AA1048576">
    <cfRule type="cellIs" dxfId="11" priority="3" operator="lessThan">
      <formula>14</formula>
    </cfRule>
    <cfRule type="cellIs" dxfId="10" priority="4" operator="greaterThan">
      <formula>14.1</formula>
    </cfRule>
  </conditionalFormatting>
  <conditionalFormatting sqref="AB2:AB1048576">
    <cfRule type="cellIs" dxfId="9" priority="1" operator="lessThan">
      <formula>10</formula>
    </cfRule>
    <cfRule type="cellIs" dxfId="8"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Estadísticas</vt:lpstr>
      <vt:lpstr>BD1</vt:lpstr>
      <vt:lpstr>BD2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Conectividad Sicom</dc:creator>
  <cp:lastModifiedBy>LUCIAN ANDRES  QUIROZ LOZA</cp:lastModifiedBy>
  <dcterms:created xsi:type="dcterms:W3CDTF">2025-09-04T17:26:26Z</dcterms:created>
  <dcterms:modified xsi:type="dcterms:W3CDTF">2025-10-28T19:47:05Z</dcterms:modified>
</cp:coreProperties>
</file>