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oera-my.sharepoint.com/personal/malkatheri_netzeroatlantic_ca/Documents/model update/Modelsheets/Excel Workbooks/"/>
    </mc:Choice>
  </mc:AlternateContent>
  <xr:revisionPtr revIDLastSave="323" documentId="8_{A0C42136-9B58-4F6B-9E25-9DE028F16FD9}" xr6:coauthVersionLast="47" xr6:coauthVersionMax="47" xr10:uidLastSave="{9D22813E-543A-4F8E-A1A8-DC96214ACA58}"/>
  <bookViews>
    <workbookView xWindow="-120" yWindow="-120" windowWidth="29040" windowHeight="15840" tabRatio="858" xr2:uid="{00000000-000D-0000-FFFF-FFFF00000000}"/>
  </bookViews>
  <sheets>
    <sheet name="Technologies and Commodities" sheetId="1" r:id="rId1"/>
    <sheet name="ExistingCapacity" sheetId="2" r:id="rId2"/>
    <sheet name="CostVariable" sheetId="3" r:id="rId3"/>
    <sheet name="CapacityToActivity" sheetId="4" r:id="rId4"/>
    <sheet name="MaxAnnualCapacityFactor" sheetId="10" r:id="rId5"/>
    <sheet name="MinAnnualCapacityFactor" sheetId="11" r:id="rId6"/>
    <sheet name="Efficiency" sheetId="12" r:id="rId7"/>
    <sheet name="EmissionActivity" sheetId="6" r:id="rId8"/>
    <sheet name="LifetimeTech" sheetId="7" r:id="rId9"/>
    <sheet name="Conversion Factors" sheetId="8" r:id="rId10"/>
    <sheet name="Data Sources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D26" i="11"/>
  <c r="D27" i="11"/>
  <c r="D28" i="11"/>
  <c r="D29" i="11"/>
  <c r="D30" i="11"/>
  <c r="D31" i="11"/>
  <c r="D32" i="11"/>
  <c r="D33" i="11"/>
  <c r="D34" i="11"/>
  <c r="D35" i="11"/>
  <c r="D36" i="11"/>
  <c r="E6" i="11"/>
  <c r="E7" i="11"/>
  <c r="E9" i="11"/>
  <c r="E10" i="11"/>
  <c r="E11" i="11"/>
  <c r="E13" i="11"/>
  <c r="E14" i="11"/>
  <c r="E15" i="11"/>
  <c r="E17" i="11"/>
  <c r="E18" i="11"/>
  <c r="E19" i="11"/>
  <c r="E21" i="11"/>
  <c r="E22" i="11"/>
  <c r="E23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" i="11"/>
  <c r="E3" i="11"/>
  <c r="F2" i="11"/>
  <c r="G2" i="11"/>
  <c r="E2" i="11"/>
  <c r="G53" i="3"/>
  <c r="H53" i="3"/>
  <c r="I53" i="3"/>
  <c r="J53" i="3"/>
  <c r="K53" i="3"/>
  <c r="F53" i="3"/>
  <c r="G49" i="3"/>
  <c r="H49" i="3"/>
  <c r="I49" i="3"/>
  <c r="J49" i="3"/>
  <c r="K49" i="3"/>
  <c r="F49" i="3"/>
  <c r="H45" i="3"/>
  <c r="I45" i="3"/>
  <c r="J45" i="3"/>
  <c r="K45" i="3"/>
  <c r="G45" i="3"/>
  <c r="H41" i="3"/>
  <c r="I41" i="3"/>
  <c r="J41" i="3"/>
  <c r="K41" i="3"/>
  <c r="G41" i="3"/>
  <c r="J37" i="3"/>
  <c r="K37" i="3"/>
  <c r="I37" i="3"/>
  <c r="J34" i="3"/>
  <c r="K34" i="3"/>
  <c r="I34" i="3"/>
  <c r="J31" i="3"/>
  <c r="K31" i="3"/>
  <c r="I31" i="3"/>
  <c r="I28" i="3"/>
  <c r="J28" i="3"/>
  <c r="K28" i="3"/>
  <c r="H28" i="3"/>
  <c r="I25" i="3"/>
  <c r="J25" i="3"/>
  <c r="K25" i="3"/>
  <c r="H25" i="3"/>
  <c r="I22" i="3"/>
  <c r="J22" i="3"/>
  <c r="K22" i="3"/>
  <c r="H22" i="3"/>
  <c r="J36" i="2" l="1"/>
  <c r="I36" i="2"/>
  <c r="J30" i="2"/>
  <c r="I30" i="2"/>
  <c r="J24" i="2"/>
  <c r="I24" i="2"/>
  <c r="I12" i="2"/>
  <c r="J12" i="2"/>
  <c r="H18" i="2"/>
  <c r="I18" i="2"/>
  <c r="J18" i="2"/>
  <c r="H27" i="3"/>
  <c r="H24" i="3"/>
  <c r="H21" i="3"/>
  <c r="K43" i="3"/>
  <c r="K44" i="3" s="1"/>
  <c r="K39" i="3"/>
  <c r="K40" i="3" s="1"/>
  <c r="K36" i="3"/>
  <c r="K33" i="3"/>
  <c r="K30" i="3"/>
  <c r="K27" i="3"/>
  <c r="K24" i="3"/>
  <c r="K21" i="3"/>
  <c r="K18" i="3"/>
  <c r="K19" i="3" s="1"/>
  <c r="K15" i="3"/>
  <c r="K16" i="3" s="1"/>
  <c r="K12" i="3"/>
  <c r="K13" i="3" s="1"/>
  <c r="K9" i="3"/>
  <c r="K10" i="3" s="1"/>
  <c r="K6" i="3"/>
  <c r="K7" i="3" s="1"/>
  <c r="K3" i="3"/>
  <c r="K4" i="3" s="1"/>
  <c r="H5" i="8"/>
  <c r="K51" i="3" s="1"/>
  <c r="K52" i="3" s="1"/>
  <c r="K6" i="8"/>
  <c r="C12" i="8"/>
  <c r="C13" i="8"/>
  <c r="B14" i="8"/>
  <c r="C14" i="8"/>
  <c r="D18" i="8"/>
  <c r="D19" i="8"/>
  <c r="D20" i="8"/>
  <c r="I3" i="3"/>
  <c r="I4" i="3" s="1"/>
  <c r="J3" i="3"/>
  <c r="J4" i="3" s="1"/>
  <c r="I6" i="3"/>
  <c r="I7" i="3" s="1"/>
  <c r="J6" i="3"/>
  <c r="J7" i="3" s="1"/>
  <c r="I9" i="3"/>
  <c r="I10" i="3" s="1"/>
  <c r="J9" i="3"/>
  <c r="J10" i="3" s="1"/>
  <c r="I12" i="3"/>
  <c r="I13" i="3" s="1"/>
  <c r="J12" i="3"/>
  <c r="J13" i="3" s="1"/>
  <c r="I15" i="3"/>
  <c r="I16" i="3" s="1"/>
  <c r="J15" i="3"/>
  <c r="J16" i="3" s="1"/>
  <c r="I18" i="3"/>
  <c r="I19" i="3" s="1"/>
  <c r="J18" i="3"/>
  <c r="J19" i="3" s="1"/>
  <c r="I21" i="3"/>
  <c r="J21" i="3"/>
  <c r="I24" i="3"/>
  <c r="J24" i="3"/>
  <c r="I27" i="3"/>
  <c r="J27" i="3"/>
  <c r="I30" i="3"/>
  <c r="J30" i="3"/>
  <c r="I33" i="3"/>
  <c r="J33" i="3"/>
  <c r="I36" i="3"/>
  <c r="J36" i="3"/>
  <c r="G39" i="3"/>
  <c r="G40" i="3" s="1"/>
  <c r="H39" i="3"/>
  <c r="H40" i="3" s="1"/>
  <c r="I39" i="3"/>
  <c r="I40" i="3" s="1"/>
  <c r="J39" i="3"/>
  <c r="J40" i="3" s="1"/>
  <c r="G43" i="3"/>
  <c r="G44" i="3" s="1"/>
  <c r="H43" i="3"/>
  <c r="H44" i="3" s="1"/>
  <c r="I43" i="3"/>
  <c r="I44" i="3" s="1"/>
  <c r="J43" i="3"/>
  <c r="J44" i="3" s="1"/>
  <c r="F47" i="3"/>
  <c r="F48" i="3" s="1"/>
  <c r="G47" i="3"/>
  <c r="G48" i="3" s="1"/>
  <c r="H47" i="3"/>
  <c r="H48" i="3" s="1"/>
  <c r="I47" i="3"/>
  <c r="I48" i="3" s="1"/>
  <c r="J47" i="3"/>
  <c r="J48" i="3" s="1"/>
  <c r="F51" i="3"/>
  <c r="F52" i="3" s="1"/>
  <c r="G51" i="3"/>
  <c r="G52" i="3" s="1"/>
  <c r="H51" i="3"/>
  <c r="H52" i="3" s="1"/>
  <c r="I51" i="3"/>
  <c r="I52" i="3" s="1"/>
  <c r="J51" i="3"/>
  <c r="J52" i="3" s="1"/>
  <c r="X8" i="2"/>
  <c r="K47" i="3" l="1"/>
  <c r="K48" i="3" s="1"/>
</calcChain>
</file>

<file path=xl/sharedStrings.xml><?xml version="1.0" encoding="utf-8"?>
<sst xmlns="http://schemas.openxmlformats.org/spreadsheetml/2006/main" count="2654" uniqueCount="186">
  <si>
    <t>Technologies</t>
  </si>
  <si>
    <t>Database Name</t>
  </si>
  <si>
    <t>Description</t>
  </si>
  <si>
    <t>Details</t>
  </si>
  <si>
    <t>T_LDV_C_GAS_EX</t>
  </si>
  <si>
    <t>Existing light-duty car (gasoline)</t>
  </si>
  <si>
    <t>Vehicle class corresponds to “Cars” from [1]</t>
  </si>
  <si>
    <t>T_LDV_C_DSL_EX</t>
  </si>
  <si>
    <t>Existing light-duty car (diesel)</t>
  </si>
  <si>
    <t>T_LDV_PLT_GAS_EX</t>
  </si>
  <si>
    <t>Existing light-duty passenger truck (gasoline)</t>
  </si>
  <si>
    <t>Vehicle class corresponds to “Passenger Light Trucks” from [1], which includes SUVs.</t>
  </si>
  <si>
    <t>T_LDV_PLT_DSL_EX</t>
  </si>
  <si>
    <t>Existing light-duty passenger truck (diesel)</t>
  </si>
  <si>
    <t>T_LDV_FLT_GAS_EX</t>
  </si>
  <si>
    <t>Existing light-duty freight truck (gasoline)</t>
  </si>
  <si>
    <t>Vehicle class corresponds to “Freight Light Trucks” from [1]</t>
  </si>
  <si>
    <t>T_LDV_FLT_DSL_EX</t>
  </si>
  <si>
    <t>Existing light-duty freight truck (diesel)</t>
  </si>
  <si>
    <t>T_MDV_T_GAS_EX</t>
  </si>
  <si>
    <t>Existing medium duty truck (gasoline)</t>
  </si>
  <si>
    <t>Vehicle class corresponds to “Medium Trucks” from [1]</t>
  </si>
  <si>
    <t>T_MDV_T_DSL_EX</t>
  </si>
  <si>
    <t>Existing medium duty truck (diesel)</t>
  </si>
  <si>
    <t>T_HDV_T_DSL_EX</t>
  </si>
  <si>
    <t>Existing heavy duty truck (diesel)</t>
  </si>
  <si>
    <t>Vehicle class corresponds to “Heavy Trucks” from [1]</t>
  </si>
  <si>
    <t>T_HDV_BC_GAS_EX</t>
  </si>
  <si>
    <t>Existing urban transit bus (gasoline)</t>
  </si>
  <si>
    <t>Vehicle class corresponds to “Urban Transit” from [1]</t>
  </si>
  <si>
    <t>T_HDV_BC_DSL_EX</t>
  </si>
  <si>
    <t>Existing urban transit bus (diesel)</t>
  </si>
  <si>
    <t>T_HDV_BC_CNG_EX</t>
  </si>
  <si>
    <t>Existing urban transit bus (compressed natural gas)</t>
  </si>
  <si>
    <t>T_HDV_WTR_RFO_EX</t>
  </si>
  <si>
    <t>Existing marine Vessel (residual fuel oil)</t>
  </si>
  <si>
    <t>Vehicle class corresponds to “Marine” from [1]</t>
  </si>
  <si>
    <t>T_HDV_WTR_MGO_EX</t>
  </si>
  <si>
    <t>Existing marine Vessel (marine gas oil)</t>
  </si>
  <si>
    <t>T_HDV_AJP_EX</t>
  </si>
  <si>
    <t>Existing airplane</t>
  </si>
  <si>
    <t>Vehicle class corresponds to both “Passenger Air” and “Freight Air” from [1]</t>
  </si>
  <si>
    <t>T_HDV_RF_DSL_EX</t>
  </si>
  <si>
    <t>Existing freight rail (diesel)</t>
  </si>
  <si>
    <t>Vehicle class corresponds to “Freight Rail” from [1]</t>
  </si>
  <si>
    <t>Commodities</t>
  </si>
  <si>
    <t>ethos</t>
  </si>
  <si>
    <t>Non-physical technology used as a starting point for the commodity/process chains.</t>
  </si>
  <si>
    <t>T_DSL</t>
  </si>
  <si>
    <t>Diesel (transportation sector)</t>
  </si>
  <si>
    <t>T_GAS</t>
  </si>
  <si>
    <t>Gasoline (transportation sector)</t>
  </si>
  <si>
    <t>T_CNG</t>
  </si>
  <si>
    <t>Compressed natural gas (transportation sector)</t>
  </si>
  <si>
    <t>T_RFO</t>
  </si>
  <si>
    <t>Residual fuel oil (transportation sector)</t>
  </si>
  <si>
    <t>T_MGO</t>
  </si>
  <si>
    <t>Marine gas oil (transportation sector)</t>
  </si>
  <si>
    <t>T_JTF</t>
  </si>
  <si>
    <t>Jet fuel, after potential blending with aviation biofuel</t>
  </si>
  <si>
    <t>D_TKM_LDV_C</t>
  </si>
  <si>
    <t>Demand for total kilometres driven by cars</t>
  </si>
  <si>
    <t>D_TKM_LDV_PLT</t>
  </si>
  <si>
    <t>Demand for total kilometres driven by passenger trucks</t>
  </si>
  <si>
    <t>D_TKM_LDV_FLT</t>
  </si>
  <si>
    <t>Demand for total kilometres driven by light-duty freight trucks</t>
  </si>
  <si>
    <t>D_TKM_MDV_T</t>
  </si>
  <si>
    <t>Demand for total kilometres driven by medium duty trucks</t>
  </si>
  <si>
    <t>D_TKM_HDV_T</t>
  </si>
  <si>
    <t>Demand for total kilometres driven by heavy duty trucks</t>
  </si>
  <si>
    <t>D_TKM_HDV_BC</t>
  </si>
  <si>
    <t>Demand for total kilometres driven by urban transit buses</t>
  </si>
  <si>
    <t>D_TKM_HDV_WTR</t>
  </si>
  <si>
    <t>Demand for total tonne-kilometres driven by marine vessels</t>
  </si>
  <si>
    <t>D_PKM_HDV_AJP</t>
  </si>
  <si>
    <t>Demand for total passenger kilometres for airplanes</t>
  </si>
  <si>
    <t>D_TKM_HDV_RF</t>
  </si>
  <si>
    <t>Demand for total tonne kilometres for freight rail</t>
  </si>
  <si>
    <t>CO2e</t>
  </si>
  <si>
    <t>Carbon dioxide equivalent</t>
  </si>
  <si>
    <t>CO2</t>
  </si>
  <si>
    <t>Carbon dioxide</t>
  </si>
  <si>
    <t>N2O</t>
  </si>
  <si>
    <t>Nitrous oxide</t>
  </si>
  <si>
    <t>NOX</t>
  </si>
  <si>
    <t>Nitrogen oxides</t>
  </si>
  <si>
    <t>PM25</t>
  </si>
  <si>
    <t>Atmospheric particulate matter</t>
  </si>
  <si>
    <t>SO2</t>
  </si>
  <si>
    <t>Sulfur dioxide</t>
  </si>
  <si>
    <t>CH4</t>
  </si>
  <si>
    <t>Methane</t>
  </si>
  <si>
    <t>Temoa Vintages</t>
  </si>
  <si>
    <t>Region</t>
  </si>
  <si>
    <t>Data Source</t>
  </si>
  <si>
    <t>Unit</t>
  </si>
  <si>
    <t>Notes</t>
  </si>
  <si>
    <t>Include</t>
  </si>
  <si>
    <t>NS</t>
  </si>
  <si>
    <t>[1]</t>
  </si>
  <si>
    <t>k vehicles</t>
  </si>
  <si>
    <t>The total existing stock as reported in the data source is assumed to be equally distributed over the technology’s reported lifetime (in five year intervals).</t>
  </si>
  <si>
    <t>NB</t>
  </si>
  <si>
    <t>PEI</t>
  </si>
  <si>
    <t>NL+LAB</t>
  </si>
  <si>
    <t>NL</t>
  </si>
  <si>
    <t>LAB</t>
  </si>
  <si>
    <t>billion tkm</t>
  </si>
  <si>
    <t xml:space="preserve">Secondary energy [PJ] is taken source and multiplied by existing fleet efficiency [btkm/PJ] to determine existing capacity. The total existing stock as reported in the data source is assumed to be equally distributed over the technology’s reported lifetime (in five year intervals). </t>
  </si>
  <si>
    <t>billion pkm</t>
  </si>
  <si>
    <t xml:space="preserve">Secondary energy [PJ] is taken source and multiplied by existing fleet efficiency [bpkm/PJ] to determine existing capacity. The total existing stock as reported in the data source is assumed to be equally distributed over the technology’s reported lifetime (in five year intervals). </t>
  </si>
  <si>
    <t>Currency</t>
  </si>
  <si>
    <t>All</t>
  </si>
  <si>
    <t>[2]</t>
  </si>
  <si>
    <t>M$/bkm</t>
  </si>
  <si>
    <t>2020 CAD</t>
  </si>
  <si>
    <t>N/A</t>
  </si>
  <si>
    <t>2018 CAD</t>
  </si>
  <si>
    <t>NB, NS</t>
  </si>
  <si>
    <t>NB, NS, PEI, NL</t>
  </si>
  <si>
    <t>[3]</t>
  </si>
  <si>
    <t>M$/btm</t>
  </si>
  <si>
    <t>2018 USD</t>
  </si>
  <si>
    <t>M$/btkm</t>
  </si>
  <si>
    <t>M$/bpmt</t>
  </si>
  <si>
    <t>M$/bpkm</t>
  </si>
  <si>
    <t>Capacity Units</t>
  </si>
  <si>
    <t>Activity Units</t>
  </si>
  <si>
    <t>k units</t>
  </si>
  <si>
    <t>bkm</t>
  </si>
  <si>
    <t>NL, LAB</t>
  </si>
  <si>
    <t>Input Commodity</t>
  </si>
  <si>
    <t>Output Commodity</t>
  </si>
  <si>
    <t>btm/PJ</t>
  </si>
  <si>
    <t>btkm/PJ</t>
  </si>
  <si>
    <t>Emission Commodity</t>
  </si>
  <si>
    <t>[4]</t>
  </si>
  <si>
    <t>kt/bkm</t>
  </si>
  <si>
    <t>[5]</t>
  </si>
  <si>
    <t>kt/btkm</t>
  </si>
  <si>
    <t>kt/bpkm</t>
  </si>
  <si>
    <t>Lifetime (Technical)</t>
  </si>
  <si>
    <t>[6]</t>
  </si>
  <si>
    <t>Years</t>
  </si>
  <si>
    <t>Exchange Rate</t>
  </si>
  <si>
    <t>Source</t>
  </si>
  <si>
    <t xml:space="preserve">USD/CAD </t>
  </si>
  <si>
    <t>[7]</t>
  </si>
  <si>
    <t>Annual Inflation Factor</t>
  </si>
  <si>
    <t>Miles</t>
  </si>
  <si>
    <t>KM</t>
  </si>
  <si>
    <t>MMBtu</t>
  </si>
  <si>
    <t>PJ</t>
  </si>
  <si>
    <t>Population Shares of Newfoundland and Labrador</t>
  </si>
  <si>
    <t>Population (2016)</t>
  </si>
  <si>
    <t>Share</t>
  </si>
  <si>
    <t>[25]</t>
  </si>
  <si>
    <t>[26]</t>
  </si>
  <si>
    <t>Calculated</t>
  </si>
  <si>
    <t>Existing Marine Vessel Efficiency</t>
  </si>
  <si>
    <t>Existing Jet Plane Efficiency</t>
  </si>
  <si>
    <t>Existing Rail Efficiency</t>
  </si>
  <si>
    <t>Sources</t>
  </si>
  <si>
    <t>NRCan, "Comprehensive Energy Use Database. Transportation Sector". [Online]. Available: https://oee.nrcan.gc.ca/corporate/statistics/neud/dpa/menus/trends/comprehensive_tables/list.cfm</t>
  </si>
  <si>
    <t>Argonne National Laboratory, "Alternative Fuel Life-Cycle Environmental and Economic Transportation (AFLEET) Tool", 2019. [Online]. Available: https://greet.es.anl.gov/afleet_tool.</t>
  </si>
  <si>
    <t>Open Energy Outlook for the United States (2021), GitHub Repository, https://github.com/TemoaProject/oeo</t>
  </si>
  <si>
    <t>United States Environmental Protection Agency VT_EPAUS9rT_TRNLDV_v20.1.0full.xlsx database. Available at: https://www.epa.gov/air-research/epaus9rt-energy-systems-database-use-times-model</t>
  </si>
  <si>
    <t>United States Environmental Protection Agency VT_EPAUS9rT_TRNHDV_v20.1.0full.xlsx database. Available at: https://www.epa.gov/air-research/epaus9rt-energy-systems-database-use-times-model</t>
  </si>
  <si>
    <t>Analysis based on Transport Canada vehicle registration data (2010-2014). Communicated by Hajo Ribberank (NRCan).</t>
  </si>
  <si>
    <t>Canada Energy Regulator. Canada's Energy Future 2020 Data Appendices (Reference Case). DOI: https://doi.org/10.35002/zjr8-8x75</t>
  </si>
  <si>
    <t>[8]</t>
  </si>
  <si>
    <t>Statistics Canada. 2017. Newfoundland and Labrador (table). Census Profile. 2016 Census. Statistics Canada Catalogue no. 98-316-X2016001. Ottawa. Released November 29, 2017. https://www12.statcan.gc.ca/census-recensement/2016/dp-pd/prof/index.cfm?Lang=E (accessed October 28, 2021).https://www12.statcan.gc.ca/census-recensement/2016/dp-pd/prof/index.cfm?Lang=E (accessed May 11, 2021).</t>
  </si>
  <si>
    <t>[9]</t>
  </si>
  <si>
    <t>Labrador. (2021). Retrieved May 11, 2021, from https://en.wikipedia.org/wiki/Labrador</t>
  </si>
  <si>
    <t>M$/MMkm</t>
  </si>
  <si>
    <t>M$/MMpkm</t>
  </si>
  <si>
    <t>M$/MMtkm</t>
  </si>
  <si>
    <t>Capacity To Activity</t>
  </si>
  <si>
    <t xml:space="preserve">This number is somewhat arbitrary. It states that 1 capacity units can serve 1000 activity units per year. The overall activity of this technology is limited by its annual capacity factor, though.. See the MaxAnnualCapacityFactor sheet. </t>
  </si>
  <si>
    <t>Calculated parameter. The ratio of the total 2018 sub-sector activity over 2018 total sub-sector stock.</t>
  </si>
  <si>
    <t>Set to 99% of the corresponding MaxAnnualCapacityFactor for computational reasons</t>
  </si>
  <si>
    <t>MMkm/PJ</t>
  </si>
  <si>
    <t>MMtm/PJ</t>
  </si>
  <si>
    <t>MMtkm/PJ</t>
  </si>
  <si>
    <t>MMpmt/PJ</t>
  </si>
  <si>
    <t>MMpkm/PJ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</si>
</sst>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_-* #,##0.00_-;\-* #,##0.00_-;_-* \-??_-;_-@_-"/>
    <numFmt numFmtId="167" formatCode="_-* #,##0_-;\-* #,##0_-;_-* \-??_-;_-@_-"/>
    <numFmt numFmtId="168" formatCode="_-* #,##0.000_-;\-* #,##0.000_-;_-* \-??_-;_-@_-"/>
  </numFmts>
  <fonts count="9" x14ac:knownFonts="1"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2"/>
      <name val="Arial"/>
      <family val="2"/>
      <charset val="1"/>
    </font>
    <font>
      <sz val="10"/>
      <color indexed="8"/>
      <name val="Arial"/>
      <family val="2"/>
      <charset val="1"/>
    </font>
    <font>
      <sz val="10"/>
      <name val="Times New Roman"/>
      <family val="1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MS Shell Dlg 2"/>
    </font>
    <font>
      <sz val="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6"/>
      </patternFill>
    </fill>
    <fill>
      <patternFill patternType="solid">
        <fgColor rgb="FFDDE8CB"/>
        <bgColor rgb="FFFFFFCC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166" fontId="6" fillId="0" borderId="0" applyBorder="0" applyProtection="0"/>
  </cellStyleXfs>
  <cellXfs count="50">
    <xf numFmtId="0" fontId="0" fillId="0" borderId="0" xfId="0"/>
    <xf numFmtId="0" fontId="2" fillId="2" borderId="1" xfId="1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2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2" fillId="2" borderId="1" xfId="0" applyFont="1" applyFill="1" applyBorder="1" applyAlignment="1">
      <alignment wrapText="1"/>
    </xf>
    <xf numFmtId="165" fontId="0" fillId="0" borderId="1" xfId="0" applyNumberFormat="1" applyBorder="1" applyAlignment="1">
      <alignment wrapText="1"/>
    </xf>
    <xf numFmtId="0" fontId="5" fillId="0" borderId="1" xfId="0" applyFont="1" applyBorder="1"/>
    <xf numFmtId="11" fontId="0" fillId="0" borderId="1" xfId="0" applyNumberFormat="1" applyBorder="1"/>
    <xf numFmtId="167" fontId="0" fillId="0" borderId="1" xfId="2" applyNumberFormat="1" applyFont="1" applyBorder="1" applyAlignment="1" applyProtection="1">
      <alignment horizontal="center" vertical="center"/>
    </xf>
    <xf numFmtId="168" fontId="0" fillId="0" borderId="1" xfId="2" applyNumberFormat="1" applyFont="1" applyBorder="1" applyAlignment="1" applyProtection="1">
      <alignment horizontal="center" vertical="center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4" fillId="0" borderId="2" xfId="0" applyFont="1" applyBorder="1" applyAlignment="1">
      <alignment wrapText="1"/>
    </xf>
    <xf numFmtId="0" fontId="0" fillId="0" borderId="2" xfId="0" applyBorder="1" applyAlignment="1">
      <alignment horizontal="left" vertical="center"/>
    </xf>
    <xf numFmtId="0" fontId="2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2" fillId="2" borderId="7" xfId="0" applyFont="1" applyFill="1" applyBorder="1"/>
    <xf numFmtId="164" fontId="7" fillId="4" borderId="2" xfId="0" applyNumberFormat="1" applyFont="1" applyFill="1" applyBorder="1" applyAlignment="1">
      <alignment horizontal="right" vertical="center" wrapText="1"/>
    </xf>
    <xf numFmtId="164" fontId="0" fillId="0" borderId="2" xfId="0" applyNumberFormat="1" applyBorder="1"/>
    <xf numFmtId="0" fontId="7" fillId="4" borderId="6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2" fillId="2" borderId="3" xfId="0" applyFont="1" applyFill="1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7" fillId="4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wrapText="1"/>
    </xf>
    <xf numFmtId="1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8" xfId="0" applyBorder="1"/>
  </cellXfs>
  <cellStyles count="3">
    <cellStyle name="20% - Accent1 2 70" xfId="1" xr:uid="{00000000-0005-0000-0000-000000000000}"/>
    <cellStyle name="Comma" xfId="2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DE8CB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showGridLines="0" tabSelected="1" zoomScale="80" zoomScaleNormal="80" workbookViewId="0">
      <selection activeCell="B20" sqref="B20"/>
    </sheetView>
  </sheetViews>
  <sheetFormatPr defaultColWidth="11.5703125" defaultRowHeight="12.75" x14ac:dyDescent="0.2"/>
  <cols>
    <col min="1" max="1" width="27" customWidth="1"/>
    <col min="2" max="2" width="75.140625" customWidth="1"/>
    <col min="3" max="3" width="73.28515625" customWidth="1"/>
  </cols>
  <sheetData>
    <row r="1" spans="1:3" ht="18" x14ac:dyDescent="0.2">
      <c r="A1" s="27" t="s">
        <v>0</v>
      </c>
      <c r="B1" s="27"/>
      <c r="C1" s="27"/>
    </row>
    <row r="2" spans="1:3" ht="15.75" x14ac:dyDescent="0.25">
      <c r="A2" s="1" t="s">
        <v>1</v>
      </c>
      <c r="B2" s="1" t="s">
        <v>2</v>
      </c>
      <c r="C2" s="1" t="s">
        <v>3</v>
      </c>
    </row>
    <row r="3" spans="1:3" x14ac:dyDescent="0.2">
      <c r="A3" s="2" t="s">
        <v>4</v>
      </c>
      <c r="B3" s="3" t="s">
        <v>5</v>
      </c>
      <c r="C3" s="3" t="s">
        <v>6</v>
      </c>
    </row>
    <row r="4" spans="1:3" x14ac:dyDescent="0.2">
      <c r="A4" s="2" t="s">
        <v>7</v>
      </c>
      <c r="B4" s="3" t="s">
        <v>8</v>
      </c>
      <c r="C4" s="3" t="s">
        <v>6</v>
      </c>
    </row>
    <row r="5" spans="1:3" x14ac:dyDescent="0.2">
      <c r="A5" s="2" t="s">
        <v>9</v>
      </c>
      <c r="B5" s="3" t="s">
        <v>10</v>
      </c>
      <c r="C5" s="3" t="s">
        <v>11</v>
      </c>
    </row>
    <row r="6" spans="1:3" x14ac:dyDescent="0.2">
      <c r="A6" s="4" t="s">
        <v>12</v>
      </c>
      <c r="B6" s="3" t="s">
        <v>13</v>
      </c>
      <c r="C6" s="3" t="s">
        <v>11</v>
      </c>
    </row>
    <row r="7" spans="1:3" x14ac:dyDescent="0.2">
      <c r="A7" s="4" t="s">
        <v>14</v>
      </c>
      <c r="B7" s="3" t="s">
        <v>15</v>
      </c>
      <c r="C7" s="3" t="s">
        <v>16</v>
      </c>
    </row>
    <row r="8" spans="1:3" x14ac:dyDescent="0.2">
      <c r="A8" s="4" t="s">
        <v>17</v>
      </c>
      <c r="B8" s="3" t="s">
        <v>18</v>
      </c>
      <c r="C8" s="3" t="s">
        <v>16</v>
      </c>
    </row>
    <row r="9" spans="1:3" x14ac:dyDescent="0.2">
      <c r="A9" s="4" t="s">
        <v>19</v>
      </c>
      <c r="B9" s="3" t="s">
        <v>20</v>
      </c>
      <c r="C9" s="3" t="s">
        <v>21</v>
      </c>
    </row>
    <row r="10" spans="1:3" x14ac:dyDescent="0.2">
      <c r="A10" s="4" t="s">
        <v>22</v>
      </c>
      <c r="B10" s="3" t="s">
        <v>23</v>
      </c>
      <c r="C10" s="3" t="s">
        <v>21</v>
      </c>
    </row>
    <row r="11" spans="1:3" x14ac:dyDescent="0.2">
      <c r="A11" s="4" t="s">
        <v>24</v>
      </c>
      <c r="B11" s="3" t="s">
        <v>25</v>
      </c>
      <c r="C11" s="3" t="s">
        <v>26</v>
      </c>
    </row>
    <row r="12" spans="1:3" x14ac:dyDescent="0.2">
      <c r="A12" s="4" t="s">
        <v>27</v>
      </c>
      <c r="B12" s="3" t="s">
        <v>28</v>
      </c>
      <c r="C12" s="3" t="s">
        <v>29</v>
      </c>
    </row>
    <row r="13" spans="1:3" x14ac:dyDescent="0.2">
      <c r="A13" s="4" t="s">
        <v>30</v>
      </c>
      <c r="B13" s="3" t="s">
        <v>31</v>
      </c>
      <c r="C13" s="3" t="s">
        <v>29</v>
      </c>
    </row>
    <row r="14" spans="1:3" x14ac:dyDescent="0.2">
      <c r="A14" s="4" t="s">
        <v>32</v>
      </c>
      <c r="B14" s="3" t="s">
        <v>33</v>
      </c>
      <c r="C14" s="3" t="s">
        <v>29</v>
      </c>
    </row>
    <row r="15" spans="1:3" x14ac:dyDescent="0.2">
      <c r="A15" s="4" t="s">
        <v>34</v>
      </c>
      <c r="B15" s="3" t="s">
        <v>35</v>
      </c>
      <c r="C15" s="3" t="s">
        <v>36</v>
      </c>
    </row>
    <row r="16" spans="1:3" x14ac:dyDescent="0.2">
      <c r="A16" s="4" t="s">
        <v>37</v>
      </c>
      <c r="B16" s="3" t="s">
        <v>38</v>
      </c>
      <c r="C16" s="3" t="s">
        <v>36</v>
      </c>
    </row>
    <row r="17" spans="1:3" x14ac:dyDescent="0.2">
      <c r="A17" s="4" t="s">
        <v>39</v>
      </c>
      <c r="B17" s="3" t="s">
        <v>40</v>
      </c>
      <c r="C17" s="3" t="s">
        <v>41</v>
      </c>
    </row>
    <row r="18" spans="1:3" x14ac:dyDescent="0.2">
      <c r="A18" s="4" t="s">
        <v>42</v>
      </c>
      <c r="B18" s="3" t="s">
        <v>43</v>
      </c>
      <c r="C18" s="3" t="s">
        <v>44</v>
      </c>
    </row>
    <row r="22" spans="1:3" ht="18" x14ac:dyDescent="0.2">
      <c r="A22" s="27" t="s">
        <v>45</v>
      </c>
      <c r="B22" s="27"/>
      <c r="C22" s="27"/>
    </row>
    <row r="23" spans="1:3" ht="15.75" x14ac:dyDescent="0.25">
      <c r="A23" s="1" t="s">
        <v>1</v>
      </c>
      <c r="B23" s="1" t="s">
        <v>2</v>
      </c>
      <c r="C23" s="1" t="s">
        <v>3</v>
      </c>
    </row>
    <row r="24" spans="1:3" x14ac:dyDescent="0.2">
      <c r="A24" s="3" t="s">
        <v>46</v>
      </c>
      <c r="B24" s="3" t="s">
        <v>47</v>
      </c>
      <c r="C24" s="3"/>
    </row>
    <row r="25" spans="1:3" x14ac:dyDescent="0.2">
      <c r="A25" s="3" t="s">
        <v>48</v>
      </c>
      <c r="B25" s="3" t="s">
        <v>49</v>
      </c>
      <c r="C25" s="3"/>
    </row>
    <row r="26" spans="1:3" x14ac:dyDescent="0.2">
      <c r="A26" s="3" t="s">
        <v>50</v>
      </c>
      <c r="B26" s="3" t="s">
        <v>51</v>
      </c>
      <c r="C26" s="3"/>
    </row>
    <row r="27" spans="1:3" x14ac:dyDescent="0.2">
      <c r="A27" s="3" t="s">
        <v>52</v>
      </c>
      <c r="B27" s="3" t="s">
        <v>53</v>
      </c>
      <c r="C27" s="3"/>
    </row>
    <row r="28" spans="1:3" x14ac:dyDescent="0.2">
      <c r="A28" s="3" t="s">
        <v>54</v>
      </c>
      <c r="B28" s="3" t="s">
        <v>55</v>
      </c>
      <c r="C28" s="3"/>
    </row>
    <row r="29" spans="1:3" x14ac:dyDescent="0.2">
      <c r="A29" s="3" t="s">
        <v>56</v>
      </c>
      <c r="B29" s="3" t="s">
        <v>57</v>
      </c>
      <c r="C29" s="3"/>
    </row>
    <row r="30" spans="1:3" x14ac:dyDescent="0.2">
      <c r="A30" s="3" t="s">
        <v>58</v>
      </c>
      <c r="B30" s="3" t="s">
        <v>59</v>
      </c>
      <c r="C30" s="3"/>
    </row>
    <row r="31" spans="1:3" x14ac:dyDescent="0.2">
      <c r="A31" s="3" t="s">
        <v>60</v>
      </c>
      <c r="B31" s="3" t="s">
        <v>61</v>
      </c>
      <c r="C31" s="3"/>
    </row>
    <row r="32" spans="1:3" x14ac:dyDescent="0.2">
      <c r="A32" s="3" t="s">
        <v>62</v>
      </c>
      <c r="B32" s="3" t="s">
        <v>63</v>
      </c>
      <c r="C32" s="3"/>
    </row>
    <row r="33" spans="1:3" x14ac:dyDescent="0.2">
      <c r="A33" s="3" t="s">
        <v>64</v>
      </c>
      <c r="B33" s="3" t="s">
        <v>65</v>
      </c>
      <c r="C33" s="3"/>
    </row>
    <row r="34" spans="1:3" x14ac:dyDescent="0.2">
      <c r="A34" s="3" t="s">
        <v>66</v>
      </c>
      <c r="B34" s="3" t="s">
        <v>67</v>
      </c>
      <c r="C34" s="3"/>
    </row>
    <row r="35" spans="1:3" x14ac:dyDescent="0.2">
      <c r="A35" s="3" t="s">
        <v>68</v>
      </c>
      <c r="B35" s="3" t="s">
        <v>69</v>
      </c>
      <c r="C35" s="3"/>
    </row>
    <row r="36" spans="1:3" x14ac:dyDescent="0.2">
      <c r="A36" s="3" t="s">
        <v>70</v>
      </c>
      <c r="B36" s="3" t="s">
        <v>71</v>
      </c>
      <c r="C36" s="3"/>
    </row>
    <row r="37" spans="1:3" x14ac:dyDescent="0.2">
      <c r="A37" s="3" t="s">
        <v>72</v>
      </c>
      <c r="B37" s="3" t="s">
        <v>73</v>
      </c>
      <c r="C37" s="3"/>
    </row>
    <row r="38" spans="1:3" x14ac:dyDescent="0.2">
      <c r="A38" s="3" t="s">
        <v>74</v>
      </c>
      <c r="B38" s="3" t="s">
        <v>75</v>
      </c>
      <c r="C38" s="3"/>
    </row>
    <row r="39" spans="1:3" x14ac:dyDescent="0.2">
      <c r="A39" s="3" t="s">
        <v>76</v>
      </c>
      <c r="B39" s="3" t="s">
        <v>77</v>
      </c>
      <c r="C39" s="3"/>
    </row>
    <row r="40" spans="1:3" x14ac:dyDescent="0.2">
      <c r="A40" s="3" t="s">
        <v>78</v>
      </c>
      <c r="B40" s="3" t="s">
        <v>79</v>
      </c>
      <c r="C40" s="3"/>
    </row>
    <row r="41" spans="1:3" x14ac:dyDescent="0.2">
      <c r="A41" s="3" t="s">
        <v>80</v>
      </c>
      <c r="B41" s="3" t="s">
        <v>81</v>
      </c>
      <c r="C41" s="3"/>
    </row>
    <row r="42" spans="1:3" x14ac:dyDescent="0.2">
      <c r="A42" s="3" t="s">
        <v>82</v>
      </c>
      <c r="B42" s="3" t="s">
        <v>83</v>
      </c>
      <c r="C42" s="3"/>
    </row>
    <row r="43" spans="1:3" x14ac:dyDescent="0.2">
      <c r="A43" s="3" t="s">
        <v>84</v>
      </c>
      <c r="B43" s="3" t="s">
        <v>85</v>
      </c>
      <c r="C43" s="3"/>
    </row>
    <row r="44" spans="1:3" x14ac:dyDescent="0.2">
      <c r="A44" s="3" t="s">
        <v>86</v>
      </c>
      <c r="B44" s="3" t="s">
        <v>87</v>
      </c>
      <c r="C44" s="3"/>
    </row>
    <row r="45" spans="1:3" x14ac:dyDescent="0.2">
      <c r="A45" s="3" t="s">
        <v>88</v>
      </c>
      <c r="B45" s="3" t="s">
        <v>89</v>
      </c>
      <c r="C45" s="3"/>
    </row>
    <row r="46" spans="1:3" x14ac:dyDescent="0.2">
      <c r="A46" s="3" t="s">
        <v>90</v>
      </c>
      <c r="B46" s="3" t="s">
        <v>91</v>
      </c>
      <c r="C46" s="3"/>
    </row>
  </sheetData>
  <sheetProtection selectLockedCells="1" selectUnlockedCells="1"/>
  <mergeCells count="2">
    <mergeCell ref="A1:C1"/>
    <mergeCell ref="A22:C22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0"/>
  <sheetViews>
    <sheetView showGridLines="0" zoomScale="80" zoomScaleNormal="80" workbookViewId="0">
      <selection activeCell="B50" sqref="B50"/>
    </sheetView>
  </sheetViews>
  <sheetFormatPr defaultColWidth="11.5703125" defaultRowHeight="12.75" x14ac:dyDescent="0.2"/>
  <cols>
    <col min="1" max="1" width="15" customWidth="1"/>
    <col min="2" max="2" width="34" customWidth="1"/>
  </cols>
  <sheetData>
    <row r="1" spans="1:12" ht="12.75" customHeight="1" x14ac:dyDescent="0.2">
      <c r="B1" s="15" t="s">
        <v>144</v>
      </c>
      <c r="C1" s="15">
        <v>2018</v>
      </c>
      <c r="D1" s="15">
        <v>2020</v>
      </c>
      <c r="E1" s="15" t="s">
        <v>145</v>
      </c>
    </row>
    <row r="2" spans="1:12" ht="12.75" customHeight="1" x14ac:dyDescent="0.2">
      <c r="B2" s="15" t="s">
        <v>146</v>
      </c>
      <c r="C2" s="3">
        <v>1.3</v>
      </c>
      <c r="D2" s="3">
        <v>1.38</v>
      </c>
      <c r="E2" s="3" t="s">
        <v>147</v>
      </c>
    </row>
    <row r="4" spans="1:12" ht="12.75" customHeight="1" x14ac:dyDescent="0.2">
      <c r="B4" s="15" t="s">
        <v>148</v>
      </c>
      <c r="C4" s="3">
        <v>1.02</v>
      </c>
      <c r="G4" s="15" t="s">
        <v>149</v>
      </c>
      <c r="H4" s="15" t="s">
        <v>150</v>
      </c>
      <c r="K4" s="15" t="s">
        <v>151</v>
      </c>
      <c r="L4" s="15" t="s">
        <v>152</v>
      </c>
    </row>
    <row r="5" spans="1:12" ht="12.75" customHeight="1" x14ac:dyDescent="0.2">
      <c r="F5" s="15" t="s">
        <v>149</v>
      </c>
      <c r="G5" s="3">
        <v>1</v>
      </c>
      <c r="H5" s="3">
        <f>1/G6</f>
        <v>0.62137273664980675</v>
      </c>
      <c r="J5" s="15" t="s">
        <v>152</v>
      </c>
      <c r="K5" s="3">
        <v>1</v>
      </c>
      <c r="L5" s="16">
        <v>947800</v>
      </c>
    </row>
    <row r="6" spans="1:12" ht="12.75" customHeight="1" x14ac:dyDescent="0.2">
      <c r="F6" s="15" t="s">
        <v>150</v>
      </c>
      <c r="G6" s="3">
        <v>1.60934</v>
      </c>
      <c r="H6" s="3">
        <v>1</v>
      </c>
      <c r="J6" s="15" t="s">
        <v>151</v>
      </c>
      <c r="K6" s="3">
        <f>1/L5</f>
        <v>1.0550749103186325E-6</v>
      </c>
      <c r="L6" s="3">
        <v>1</v>
      </c>
    </row>
    <row r="7" spans="1:12" ht="12.75" customHeight="1" x14ac:dyDescent="0.2">
      <c r="K7" s="8"/>
    </row>
    <row r="8" spans="1:12" ht="12.75" customHeight="1" x14ac:dyDescent="0.2"/>
    <row r="10" spans="1:12" ht="15.75" x14ac:dyDescent="0.25">
      <c r="A10" s="32" t="s">
        <v>153</v>
      </c>
      <c r="B10" s="32"/>
      <c r="C10" s="32"/>
      <c r="D10" s="32"/>
    </row>
    <row r="11" spans="1:12" ht="15.75" x14ac:dyDescent="0.25">
      <c r="A11" s="5" t="s">
        <v>93</v>
      </c>
      <c r="B11" s="5" t="s">
        <v>154</v>
      </c>
      <c r="C11" s="5" t="s">
        <v>155</v>
      </c>
      <c r="D11" s="5" t="s">
        <v>145</v>
      </c>
    </row>
    <row r="12" spans="1:12" ht="12.75" customHeight="1" x14ac:dyDescent="0.2">
      <c r="A12" s="3" t="s">
        <v>104</v>
      </c>
      <c r="B12" s="17">
        <v>519716</v>
      </c>
      <c r="C12" s="18">
        <f>B12/B12</f>
        <v>1</v>
      </c>
      <c r="D12" s="3" t="s">
        <v>156</v>
      </c>
    </row>
    <row r="13" spans="1:12" ht="12.75" customHeight="1" x14ac:dyDescent="0.2">
      <c r="A13" s="3" t="s">
        <v>106</v>
      </c>
      <c r="B13" s="17">
        <v>27197</v>
      </c>
      <c r="C13" s="3">
        <f>B13/B12</f>
        <v>5.2330503582725951E-2</v>
      </c>
      <c r="D13" s="7" t="s">
        <v>157</v>
      </c>
    </row>
    <row r="14" spans="1:12" ht="12.75" customHeight="1" x14ac:dyDescent="0.2">
      <c r="A14" s="3" t="s">
        <v>105</v>
      </c>
      <c r="B14" s="17">
        <f>B12-B13</f>
        <v>492519</v>
      </c>
      <c r="C14" s="7">
        <f>B14/B12</f>
        <v>0.94766949641727405</v>
      </c>
      <c r="D14" s="3" t="s">
        <v>158</v>
      </c>
    </row>
    <row r="17" spans="2:5" ht="12.75" customHeight="1" x14ac:dyDescent="0.2">
      <c r="C17" s="15" t="s">
        <v>133</v>
      </c>
      <c r="D17" s="15" t="s">
        <v>134</v>
      </c>
      <c r="E17" s="15" t="s">
        <v>145</v>
      </c>
    </row>
    <row r="18" spans="2:5" ht="12.75" customHeight="1" x14ac:dyDescent="0.2">
      <c r="B18" s="15" t="s">
        <v>159</v>
      </c>
      <c r="C18" s="7">
        <v>1.4645999999999999</v>
      </c>
      <c r="D18" s="3">
        <f>C18*$G$6</f>
        <v>2.3570393639999998</v>
      </c>
      <c r="E18" s="3" t="s">
        <v>120</v>
      </c>
    </row>
    <row r="19" spans="2:5" ht="12.75" customHeight="1" x14ac:dyDescent="0.2">
      <c r="B19" s="15" t="s">
        <v>160</v>
      </c>
      <c r="C19" s="3">
        <v>0.43</v>
      </c>
      <c r="D19" s="3">
        <f>C19*$G$6</f>
        <v>0.69201619999999997</v>
      </c>
      <c r="E19" s="3" t="s">
        <v>120</v>
      </c>
    </row>
    <row r="20" spans="2:5" ht="12.75" customHeight="1" x14ac:dyDescent="0.2">
      <c r="B20" s="15" t="s">
        <v>161</v>
      </c>
      <c r="C20" s="3">
        <v>3.2342</v>
      </c>
      <c r="D20" s="3">
        <f>C20*$G$6</f>
        <v>5.2049274279999995</v>
      </c>
      <c r="E20" s="3" t="s">
        <v>120</v>
      </c>
    </row>
  </sheetData>
  <sheetProtection selectLockedCells="1" selectUnlockedCells="1"/>
  <mergeCells count="1">
    <mergeCell ref="A10:D10"/>
  </mergeCells>
  <pageMargins left="0.78749999999999998" right="0.78749999999999998" top="0.78749999999999998" bottom="0.78749999999999998" header="0.51181102362204722" footer="0.51181102362204722"/>
  <pageSetup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showGridLines="0" zoomScale="80" zoomScaleNormal="80" workbookViewId="0">
      <selection activeCell="C1" sqref="C1"/>
    </sheetView>
  </sheetViews>
  <sheetFormatPr defaultColWidth="11.5703125" defaultRowHeight="12.75" x14ac:dyDescent="0.2"/>
  <cols>
    <col min="2" max="2" width="0" hidden="1" customWidth="1"/>
  </cols>
  <sheetData>
    <row r="1" spans="1:2" ht="15.75" x14ac:dyDescent="0.2">
      <c r="A1" s="33" t="s">
        <v>162</v>
      </c>
      <c r="B1" s="33"/>
    </row>
    <row r="2" spans="1:2" x14ac:dyDescent="0.2">
      <c r="A2" s="3" t="s">
        <v>99</v>
      </c>
      <c r="B2" s="3" t="s">
        <v>163</v>
      </c>
    </row>
    <row r="3" spans="1:2" x14ac:dyDescent="0.2">
      <c r="A3" s="3" t="s">
        <v>113</v>
      </c>
      <c r="B3" s="3" t="s">
        <v>164</v>
      </c>
    </row>
    <row r="4" spans="1:2" x14ac:dyDescent="0.2">
      <c r="A4" s="3" t="s">
        <v>120</v>
      </c>
      <c r="B4" s="3" t="s">
        <v>165</v>
      </c>
    </row>
    <row r="5" spans="1:2" x14ac:dyDescent="0.2">
      <c r="A5" s="3" t="s">
        <v>136</v>
      </c>
      <c r="B5" s="3" t="s">
        <v>166</v>
      </c>
    </row>
    <row r="6" spans="1:2" x14ac:dyDescent="0.2">
      <c r="A6" s="3" t="s">
        <v>138</v>
      </c>
      <c r="B6" s="3" t="s">
        <v>167</v>
      </c>
    </row>
    <row r="7" spans="1:2" x14ac:dyDescent="0.2">
      <c r="A7" s="3" t="s">
        <v>142</v>
      </c>
      <c r="B7" s="3" t="s">
        <v>168</v>
      </c>
    </row>
    <row r="8" spans="1:2" x14ac:dyDescent="0.2">
      <c r="A8" s="3" t="s">
        <v>147</v>
      </c>
      <c r="B8" s="3" t="s">
        <v>169</v>
      </c>
    </row>
    <row r="9" spans="1:2" x14ac:dyDescent="0.2">
      <c r="A9" s="3" t="s">
        <v>170</v>
      </c>
      <c r="B9" s="3" t="s">
        <v>171</v>
      </c>
    </row>
    <row r="10" spans="1:2" x14ac:dyDescent="0.2">
      <c r="A10" s="3" t="s">
        <v>172</v>
      </c>
      <c r="B10" s="3" t="s">
        <v>173</v>
      </c>
    </row>
  </sheetData>
  <sheetProtection selectLockedCells="1" selectUnlockedCells="1"/>
  <mergeCells count="1">
    <mergeCell ref="A1:B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4"/>
  <sheetViews>
    <sheetView showGridLines="0" topLeftCell="A30" zoomScale="73" zoomScaleNormal="100" workbookViewId="0">
      <selection activeCell="K19" sqref="K19"/>
    </sheetView>
  </sheetViews>
  <sheetFormatPr defaultColWidth="11.5703125" defaultRowHeight="12.75" x14ac:dyDescent="0.2"/>
  <cols>
    <col min="1" max="1" width="23.85546875" customWidth="1"/>
    <col min="3" max="3" width="15" customWidth="1"/>
    <col min="11" max="11" width="255.7109375" bestFit="1" customWidth="1"/>
  </cols>
  <sheetData>
    <row r="1" spans="1:24" ht="12.75" customHeight="1" x14ac:dyDescent="0.2">
      <c r="E1" s="28" t="s">
        <v>92</v>
      </c>
      <c r="F1" s="28"/>
      <c r="G1" s="28"/>
      <c r="H1" s="28"/>
      <c r="I1" s="28"/>
      <c r="J1" s="28"/>
    </row>
    <row r="2" spans="1:24" ht="17.100000000000001" customHeight="1" x14ac:dyDescent="0.25">
      <c r="A2" s="5" t="s">
        <v>1</v>
      </c>
      <c r="B2" s="5" t="s">
        <v>93</v>
      </c>
      <c r="C2" s="5" t="s">
        <v>94</v>
      </c>
      <c r="D2" s="5" t="s">
        <v>95</v>
      </c>
      <c r="E2" s="36">
        <v>1995</v>
      </c>
      <c r="F2" s="36">
        <v>2000</v>
      </c>
      <c r="G2" s="36">
        <v>2005</v>
      </c>
      <c r="H2" s="36">
        <v>2010</v>
      </c>
      <c r="I2" s="36">
        <v>2015</v>
      </c>
      <c r="J2" s="36">
        <v>2019</v>
      </c>
      <c r="K2" s="5" t="s">
        <v>96</v>
      </c>
      <c r="L2" s="5" t="s">
        <v>97</v>
      </c>
    </row>
    <row r="3" spans="1:24" ht="12.75" customHeight="1" x14ac:dyDescent="0.2">
      <c r="A3" s="29" t="s">
        <v>4</v>
      </c>
      <c r="B3" s="3" t="s">
        <v>98</v>
      </c>
      <c r="C3" s="3" t="s">
        <v>99</v>
      </c>
      <c r="D3" s="34" t="s">
        <v>100</v>
      </c>
      <c r="E3" s="37"/>
      <c r="F3" s="38">
        <v>0</v>
      </c>
      <c r="G3" s="38">
        <v>0</v>
      </c>
      <c r="H3" s="38">
        <v>168.40831605996615</v>
      </c>
      <c r="I3" s="38">
        <v>126.30623704497461</v>
      </c>
      <c r="J3" s="38">
        <v>101.04498963597969</v>
      </c>
      <c r="K3" s="35" t="s">
        <v>101</v>
      </c>
      <c r="L3" s="3">
        <v>1</v>
      </c>
    </row>
    <row r="4" spans="1:24" ht="12.75" customHeight="1" x14ac:dyDescent="0.2">
      <c r="A4" s="29"/>
      <c r="B4" s="3" t="s">
        <v>102</v>
      </c>
      <c r="C4" s="3" t="s">
        <v>99</v>
      </c>
      <c r="D4" s="34" t="s">
        <v>100</v>
      </c>
      <c r="E4" s="37"/>
      <c r="F4" s="38">
        <v>0</v>
      </c>
      <c r="G4" s="38">
        <v>0</v>
      </c>
      <c r="H4" s="38">
        <v>148.32719426853845</v>
      </c>
      <c r="I4" s="38">
        <v>111.24539570140384</v>
      </c>
      <c r="J4" s="38">
        <v>88.996316561123066</v>
      </c>
      <c r="K4" s="35" t="s">
        <v>101</v>
      </c>
      <c r="L4" s="3">
        <v>1</v>
      </c>
    </row>
    <row r="5" spans="1:24" ht="12.75" customHeight="1" x14ac:dyDescent="0.2">
      <c r="A5" s="29"/>
      <c r="B5" s="3" t="s">
        <v>103</v>
      </c>
      <c r="C5" s="3" t="s">
        <v>99</v>
      </c>
      <c r="D5" s="34" t="s">
        <v>100</v>
      </c>
      <c r="E5" s="37"/>
      <c r="F5" s="38">
        <v>0</v>
      </c>
      <c r="G5" s="38">
        <v>0</v>
      </c>
      <c r="H5" s="38">
        <v>22.04422177516177</v>
      </c>
      <c r="I5" s="38">
        <v>22.04422177516177</v>
      </c>
      <c r="J5" s="38">
        <v>17.635377420129416</v>
      </c>
      <c r="K5" s="35" t="s">
        <v>101</v>
      </c>
      <c r="L5" s="3">
        <v>1</v>
      </c>
    </row>
    <row r="6" spans="1:24" ht="12.75" customHeight="1" x14ac:dyDescent="0.2">
      <c r="A6" s="29"/>
      <c r="B6" s="3" t="s">
        <v>104</v>
      </c>
      <c r="C6" s="3" t="s">
        <v>99</v>
      </c>
      <c r="D6" s="34" t="s">
        <v>100</v>
      </c>
      <c r="E6" s="37"/>
      <c r="F6" s="38">
        <v>0</v>
      </c>
      <c r="G6" s="38">
        <v>0</v>
      </c>
      <c r="H6" s="38">
        <v>146.21089166346451</v>
      </c>
      <c r="I6" s="38">
        <v>73.105445831732268</v>
      </c>
      <c r="J6" s="38">
        <v>58.48435666538581</v>
      </c>
      <c r="K6" s="35" t="s">
        <v>101</v>
      </c>
      <c r="L6" s="3"/>
    </row>
    <row r="7" spans="1:24" ht="12.75" customHeight="1" x14ac:dyDescent="0.2">
      <c r="A7" s="29"/>
      <c r="B7" s="3" t="s">
        <v>105</v>
      </c>
      <c r="C7" s="3" t="s">
        <v>99</v>
      </c>
      <c r="D7" s="34" t="s">
        <v>100</v>
      </c>
      <c r="E7" s="37"/>
      <c r="F7" s="38">
        <v>0</v>
      </c>
      <c r="G7" s="38">
        <v>0</v>
      </c>
      <c r="H7" s="38">
        <v>138.55960207343605</v>
      </c>
      <c r="I7" s="38">
        <v>69.279801036718027</v>
      </c>
      <c r="J7" s="38">
        <v>55.42384082937442</v>
      </c>
      <c r="K7" s="35" t="s">
        <v>101</v>
      </c>
      <c r="L7" s="3">
        <v>1</v>
      </c>
    </row>
    <row r="8" spans="1:24" ht="12.75" customHeight="1" x14ac:dyDescent="0.2">
      <c r="A8" s="29"/>
      <c r="B8" s="3" t="s">
        <v>106</v>
      </c>
      <c r="C8" s="3" t="s">
        <v>99</v>
      </c>
      <c r="D8" s="34" t="s">
        <v>100</v>
      </c>
      <c r="E8" s="37"/>
      <c r="F8" s="38">
        <v>0</v>
      </c>
      <c r="G8" s="38">
        <v>0</v>
      </c>
      <c r="H8" s="38">
        <v>7.6512895900284867</v>
      </c>
      <c r="I8" s="38">
        <v>3.8256447950142434</v>
      </c>
      <c r="J8" s="38">
        <v>3.0605158360113949</v>
      </c>
      <c r="K8" s="35" t="s">
        <v>101</v>
      </c>
      <c r="L8" s="3">
        <v>1</v>
      </c>
      <c r="X8" t="e">
        <f>#REF!/#REF!</f>
        <v>#REF!</v>
      </c>
    </row>
    <row r="9" spans="1:24" ht="12.75" customHeight="1" x14ac:dyDescent="0.2">
      <c r="A9" s="29" t="s">
        <v>7</v>
      </c>
      <c r="B9" s="3" t="s">
        <v>98</v>
      </c>
      <c r="C9" s="3" t="s">
        <v>99</v>
      </c>
      <c r="D9" s="34" t="s">
        <v>100</v>
      </c>
      <c r="E9" s="37"/>
      <c r="F9" s="38">
        <v>0</v>
      </c>
      <c r="G9" s="38">
        <v>0</v>
      </c>
      <c r="H9" s="38">
        <v>2.2666036945863386</v>
      </c>
      <c r="I9" s="38">
        <v>1.6999527709397539</v>
      </c>
      <c r="J9" s="38">
        <v>1.3599622167518031</v>
      </c>
      <c r="K9" s="35" t="s">
        <v>101</v>
      </c>
      <c r="L9" s="3">
        <v>1</v>
      </c>
    </row>
    <row r="10" spans="1:24" ht="12.75" customHeight="1" x14ac:dyDescent="0.2">
      <c r="A10" s="29"/>
      <c r="B10" s="3" t="s">
        <v>102</v>
      </c>
      <c r="C10" s="3" t="s">
        <v>99</v>
      </c>
      <c r="D10" s="34" t="s">
        <v>100</v>
      </c>
      <c r="E10" s="37"/>
      <c r="F10" s="38">
        <v>0</v>
      </c>
      <c r="G10" s="38">
        <v>0</v>
      </c>
      <c r="H10" s="38">
        <v>1.5545181222493025</v>
      </c>
      <c r="I10" s="38">
        <v>1.1658885916869768</v>
      </c>
      <c r="J10" s="38">
        <v>0.93271087334958147</v>
      </c>
      <c r="K10" s="35" t="s">
        <v>101</v>
      </c>
      <c r="L10" s="3">
        <v>1</v>
      </c>
    </row>
    <row r="11" spans="1:24" ht="12.75" customHeight="1" x14ac:dyDescent="0.2">
      <c r="A11" s="29"/>
      <c r="B11" s="3" t="s">
        <v>103</v>
      </c>
      <c r="C11" s="3" t="s">
        <v>99</v>
      </c>
      <c r="D11" s="34" t="s">
        <v>100</v>
      </c>
      <c r="E11" s="37"/>
      <c r="F11" s="38">
        <v>0</v>
      </c>
      <c r="G11" s="38">
        <v>0</v>
      </c>
      <c r="H11" s="38">
        <v>0.27096136670654669</v>
      </c>
      <c r="I11" s="38">
        <v>0.27096136670654669</v>
      </c>
      <c r="J11" s="38">
        <v>0.21676909336523734</v>
      </c>
      <c r="K11" s="35" t="s">
        <v>101</v>
      </c>
      <c r="L11" s="3">
        <v>1</v>
      </c>
    </row>
    <row r="12" spans="1:24" ht="12.75" customHeight="1" x14ac:dyDescent="0.2">
      <c r="A12" s="29"/>
      <c r="B12" s="3" t="s">
        <v>104</v>
      </c>
      <c r="C12" s="3" t="s">
        <v>99</v>
      </c>
      <c r="D12" s="34" t="s">
        <v>100</v>
      </c>
      <c r="E12" s="37"/>
      <c r="F12" s="38">
        <v>0</v>
      </c>
      <c r="G12" s="38">
        <v>0</v>
      </c>
      <c r="H12" s="38">
        <v>0</v>
      </c>
      <c r="I12" s="38">
        <f>SUM(I13:I14)</f>
        <v>0.63143240941885082</v>
      </c>
      <c r="J12" s="38">
        <f>SUM(J13:J14)</f>
        <v>0.5051459275350807</v>
      </c>
      <c r="K12" s="35" t="s">
        <v>101</v>
      </c>
      <c r="L12" s="3"/>
    </row>
    <row r="13" spans="1:24" ht="12.75" customHeight="1" x14ac:dyDescent="0.2">
      <c r="A13" s="29"/>
      <c r="B13" s="3" t="s">
        <v>105</v>
      </c>
      <c r="C13" s="3" t="s">
        <v>99</v>
      </c>
      <c r="D13" s="34" t="s">
        <v>100</v>
      </c>
      <c r="E13" s="37"/>
      <c r="F13" s="38"/>
      <c r="G13" s="38"/>
      <c r="H13" s="38">
        <v>0</v>
      </c>
      <c r="I13" s="38">
        <v>0.59843240941885079</v>
      </c>
      <c r="J13" s="38">
        <v>0.47874592753508066</v>
      </c>
      <c r="K13" s="35" t="s">
        <v>101</v>
      </c>
      <c r="L13" s="3">
        <v>1</v>
      </c>
    </row>
    <row r="14" spans="1:24" ht="12.75" customHeight="1" x14ac:dyDescent="0.2">
      <c r="A14" s="29"/>
      <c r="B14" s="3" t="s">
        <v>106</v>
      </c>
      <c r="C14" s="3" t="s">
        <v>99</v>
      </c>
      <c r="D14" s="34" t="s">
        <v>100</v>
      </c>
      <c r="E14" s="37"/>
      <c r="F14" s="38">
        <v>0</v>
      </c>
      <c r="G14" s="38">
        <v>0</v>
      </c>
      <c r="H14" s="38">
        <v>0</v>
      </c>
      <c r="I14" s="37">
        <v>3.3000000000000002E-2</v>
      </c>
      <c r="J14" s="37">
        <v>2.64E-2</v>
      </c>
      <c r="K14" s="35" t="s">
        <v>101</v>
      </c>
      <c r="L14" s="3">
        <v>1</v>
      </c>
    </row>
    <row r="15" spans="1:24" ht="12.75" customHeight="1" x14ac:dyDescent="0.2">
      <c r="A15" s="29" t="s">
        <v>9</v>
      </c>
      <c r="B15" s="3" t="s">
        <v>98</v>
      </c>
      <c r="C15" s="3" t="s">
        <v>99</v>
      </c>
      <c r="D15" s="34" t="s">
        <v>100</v>
      </c>
      <c r="E15" s="37"/>
      <c r="F15" s="38">
        <v>0</v>
      </c>
      <c r="G15" s="38">
        <v>0</v>
      </c>
      <c r="H15" s="38">
        <v>127.81119881050923</v>
      </c>
      <c r="I15" s="38">
        <v>95.858399107881922</v>
      </c>
      <c r="J15" s="38">
        <v>76.686719286305532</v>
      </c>
      <c r="K15" s="35" t="s">
        <v>101</v>
      </c>
      <c r="L15" s="3">
        <v>1</v>
      </c>
    </row>
    <row r="16" spans="1:24" ht="12.75" customHeight="1" x14ac:dyDescent="0.2">
      <c r="A16" s="29"/>
      <c r="B16" s="3" t="s">
        <v>102</v>
      </c>
      <c r="C16" s="3" t="s">
        <v>99</v>
      </c>
      <c r="D16" s="34" t="s">
        <v>100</v>
      </c>
      <c r="E16" s="38"/>
      <c r="F16" s="38">
        <v>0</v>
      </c>
      <c r="G16" s="38">
        <v>0</v>
      </c>
      <c r="H16" s="37">
        <v>129.89500000000001</v>
      </c>
      <c r="I16" s="37">
        <v>97.421300000000002</v>
      </c>
      <c r="J16" s="37">
        <v>77.936999999999998</v>
      </c>
      <c r="K16" s="35" t="s">
        <v>101</v>
      </c>
      <c r="L16" s="3">
        <v>1</v>
      </c>
    </row>
    <row r="17" spans="1:12" ht="12.75" customHeight="1" x14ac:dyDescent="0.2">
      <c r="A17" s="29"/>
      <c r="B17" s="3" t="s">
        <v>103</v>
      </c>
      <c r="C17" s="3" t="s">
        <v>99</v>
      </c>
      <c r="D17" s="34" t="s">
        <v>100</v>
      </c>
      <c r="E17" s="38"/>
      <c r="F17" s="38">
        <v>0</v>
      </c>
      <c r="G17" s="38">
        <v>0</v>
      </c>
      <c r="H17" s="37">
        <v>17.158000000000001</v>
      </c>
      <c r="I17" s="37">
        <v>17.158000000000001</v>
      </c>
      <c r="J17" s="37">
        <v>13.7264</v>
      </c>
      <c r="K17" s="35" t="s">
        <v>101</v>
      </c>
      <c r="L17" s="3">
        <v>1</v>
      </c>
    </row>
    <row r="18" spans="1:12" ht="12.75" customHeight="1" x14ac:dyDescent="0.2">
      <c r="A18" s="29"/>
      <c r="B18" s="3" t="s">
        <v>104</v>
      </c>
      <c r="C18" s="3" t="s">
        <v>99</v>
      </c>
      <c r="D18" s="34" t="s">
        <v>100</v>
      </c>
      <c r="E18" s="38"/>
      <c r="F18" s="38">
        <v>0</v>
      </c>
      <c r="G18" s="38">
        <v>0</v>
      </c>
      <c r="H18" s="38">
        <f t="shared" ref="H18:I18" si="0">SUM(H19:H20)</f>
        <v>0</v>
      </c>
      <c r="I18" s="38">
        <f t="shared" si="0"/>
        <v>84.530600000000007</v>
      </c>
      <c r="J18" s="38">
        <f>SUM(J19:J20)</f>
        <v>67.624499999999998</v>
      </c>
      <c r="K18" s="35" t="s">
        <v>101</v>
      </c>
      <c r="L18" s="3"/>
    </row>
    <row r="19" spans="1:12" ht="12.75" customHeight="1" x14ac:dyDescent="0.2">
      <c r="A19" s="29"/>
      <c r="B19" s="3" t="s">
        <v>105</v>
      </c>
      <c r="C19" s="3" t="s">
        <v>99</v>
      </c>
      <c r="D19" s="34" t="s">
        <v>100</v>
      </c>
      <c r="E19" s="38"/>
      <c r="F19" s="38">
        <v>0</v>
      </c>
      <c r="G19" s="38">
        <v>0</v>
      </c>
      <c r="H19" s="38">
        <v>0</v>
      </c>
      <c r="I19" s="37">
        <v>80.107100000000003</v>
      </c>
      <c r="J19" s="37">
        <v>64.085700000000003</v>
      </c>
      <c r="K19" s="35" t="s">
        <v>101</v>
      </c>
      <c r="L19" s="3">
        <v>1</v>
      </c>
    </row>
    <row r="20" spans="1:12" ht="12.75" customHeight="1" x14ac:dyDescent="0.2">
      <c r="A20" s="29"/>
      <c r="B20" s="3" t="s">
        <v>106</v>
      </c>
      <c r="C20" s="3" t="s">
        <v>99</v>
      </c>
      <c r="D20" s="34" t="s">
        <v>100</v>
      </c>
      <c r="E20" s="37"/>
      <c r="F20" s="38">
        <v>0</v>
      </c>
      <c r="G20" s="38">
        <v>0</v>
      </c>
      <c r="H20" s="38">
        <v>0</v>
      </c>
      <c r="I20" s="37">
        <v>4.4234999999999998</v>
      </c>
      <c r="J20" s="37">
        <v>3.5388000000000002</v>
      </c>
      <c r="K20" s="35" t="s">
        <v>101</v>
      </c>
      <c r="L20" s="3">
        <v>1</v>
      </c>
    </row>
    <row r="21" spans="1:12" ht="12.75" customHeight="1" x14ac:dyDescent="0.2">
      <c r="A21" s="29" t="s">
        <v>12</v>
      </c>
      <c r="B21" s="3" t="s">
        <v>98</v>
      </c>
      <c r="C21" s="3" t="s">
        <v>99</v>
      </c>
      <c r="D21" s="34" t="s">
        <v>100</v>
      </c>
      <c r="E21" s="37"/>
      <c r="F21" s="38">
        <v>0</v>
      </c>
      <c r="G21" s="38">
        <v>0</v>
      </c>
      <c r="H21" s="37">
        <v>0.83809999999999996</v>
      </c>
      <c r="I21" s="37">
        <v>0.62849999999999995</v>
      </c>
      <c r="J21" s="37">
        <v>0.50280000000000002</v>
      </c>
      <c r="K21" s="35" t="s">
        <v>101</v>
      </c>
      <c r="L21" s="3">
        <v>1</v>
      </c>
    </row>
    <row r="22" spans="1:12" ht="12.75" customHeight="1" x14ac:dyDescent="0.2">
      <c r="A22" s="29"/>
      <c r="B22" s="3" t="s">
        <v>102</v>
      </c>
      <c r="C22" s="3" t="s">
        <v>99</v>
      </c>
      <c r="D22" s="34" t="s">
        <v>100</v>
      </c>
      <c r="E22" s="37"/>
      <c r="F22" s="38">
        <v>0</v>
      </c>
      <c r="G22" s="38">
        <v>0</v>
      </c>
      <c r="H22" s="37">
        <v>0.77259999999999995</v>
      </c>
      <c r="I22" s="37">
        <v>0.57950000000000002</v>
      </c>
      <c r="J22" s="37">
        <v>0.46360000000000001</v>
      </c>
      <c r="K22" s="35" t="s">
        <v>101</v>
      </c>
      <c r="L22" s="3">
        <v>1</v>
      </c>
    </row>
    <row r="23" spans="1:12" ht="12.75" customHeight="1" x14ac:dyDescent="0.2">
      <c r="A23" s="29"/>
      <c r="B23" s="3" t="s">
        <v>103</v>
      </c>
      <c r="C23" s="3" t="s">
        <v>99</v>
      </c>
      <c r="D23" s="34" t="s">
        <v>100</v>
      </c>
      <c r="E23" s="38"/>
      <c r="F23" s="38">
        <v>0</v>
      </c>
      <c r="G23" s="38">
        <v>0</v>
      </c>
      <c r="H23" s="37">
        <v>0.1547</v>
      </c>
      <c r="I23" s="37">
        <v>0.1547</v>
      </c>
      <c r="J23" s="37">
        <v>0.12379999999999999</v>
      </c>
      <c r="K23" s="35" t="s">
        <v>101</v>
      </c>
      <c r="L23" s="3">
        <v>1</v>
      </c>
    </row>
    <row r="24" spans="1:12" ht="12.75" customHeight="1" x14ac:dyDescent="0.2">
      <c r="A24" s="29"/>
      <c r="B24" s="3" t="s">
        <v>104</v>
      </c>
      <c r="C24" s="3" t="s">
        <v>99</v>
      </c>
      <c r="D24" s="34" t="s">
        <v>100</v>
      </c>
      <c r="E24" s="38"/>
      <c r="F24" s="38"/>
      <c r="G24" s="38"/>
      <c r="H24" s="38"/>
      <c r="I24" s="38">
        <f>SUM(I25:I26)</f>
        <v>0.5707000000000001</v>
      </c>
      <c r="J24" s="38">
        <f>SUM(J25:J26)</f>
        <v>0.45649999999999996</v>
      </c>
      <c r="K24" s="35" t="s">
        <v>101</v>
      </c>
      <c r="L24" s="3"/>
    </row>
    <row r="25" spans="1:12" ht="12.75" customHeight="1" x14ac:dyDescent="0.2">
      <c r="A25" s="29"/>
      <c r="B25" s="3" t="s">
        <v>105</v>
      </c>
      <c r="C25" s="3" t="s">
        <v>99</v>
      </c>
      <c r="D25" s="34" t="s">
        <v>100</v>
      </c>
      <c r="E25" s="38"/>
      <c r="F25" s="38"/>
      <c r="G25" s="38"/>
      <c r="H25" s="38"/>
      <c r="I25" s="37">
        <v>0.54090000000000005</v>
      </c>
      <c r="J25" s="37">
        <v>0.43269999999999997</v>
      </c>
      <c r="K25" s="35" t="s">
        <v>101</v>
      </c>
      <c r="L25" s="3">
        <v>1</v>
      </c>
    </row>
    <row r="26" spans="1:12" ht="12.75" customHeight="1" x14ac:dyDescent="0.2">
      <c r="A26" s="29"/>
      <c r="B26" s="3" t="s">
        <v>106</v>
      </c>
      <c r="C26" s="3" t="s">
        <v>99</v>
      </c>
      <c r="D26" s="34" t="s">
        <v>100</v>
      </c>
      <c r="E26" s="38"/>
      <c r="F26" s="38"/>
      <c r="G26" s="38"/>
      <c r="H26" s="38"/>
      <c r="I26" s="37">
        <v>2.98E-2</v>
      </c>
      <c r="J26" s="37">
        <v>2.3800000000000002E-2</v>
      </c>
      <c r="K26" s="35" t="s">
        <v>101</v>
      </c>
      <c r="L26" s="3">
        <v>1</v>
      </c>
    </row>
    <row r="27" spans="1:12" ht="12.75" customHeight="1" x14ac:dyDescent="0.2">
      <c r="A27" s="29" t="s">
        <v>14</v>
      </c>
      <c r="B27" s="3" t="s">
        <v>98</v>
      </c>
      <c r="C27" s="3" t="s">
        <v>99</v>
      </c>
      <c r="D27" s="34" t="s">
        <v>100</v>
      </c>
      <c r="E27" s="38"/>
      <c r="F27" s="38"/>
      <c r="G27" s="38"/>
      <c r="H27" s="37">
        <v>35.363500000000002</v>
      </c>
      <c r="I27" s="37">
        <v>26.522600000000001</v>
      </c>
      <c r="J27" s="37">
        <v>21.2181</v>
      </c>
      <c r="K27" s="35" t="s">
        <v>101</v>
      </c>
      <c r="L27" s="3">
        <v>1</v>
      </c>
    </row>
    <row r="28" spans="1:12" ht="12.75" customHeight="1" x14ac:dyDescent="0.2">
      <c r="A28" s="29"/>
      <c r="B28" s="3" t="s">
        <v>102</v>
      </c>
      <c r="C28" s="3" t="s">
        <v>99</v>
      </c>
      <c r="D28" s="34" t="s">
        <v>100</v>
      </c>
      <c r="E28" s="38"/>
      <c r="F28" s="38"/>
      <c r="G28" s="38"/>
      <c r="H28" s="37">
        <v>36.336500000000001</v>
      </c>
      <c r="I28" s="37">
        <v>27.252400000000002</v>
      </c>
      <c r="J28" s="37">
        <v>21.8019</v>
      </c>
      <c r="K28" s="35" t="s">
        <v>101</v>
      </c>
      <c r="L28" s="3">
        <v>1</v>
      </c>
    </row>
    <row r="29" spans="1:12" ht="12.75" customHeight="1" x14ac:dyDescent="0.2">
      <c r="A29" s="29"/>
      <c r="B29" s="3" t="s">
        <v>103</v>
      </c>
      <c r="C29" s="3" t="s">
        <v>99</v>
      </c>
      <c r="D29" s="34" t="s">
        <v>100</v>
      </c>
      <c r="E29" s="38"/>
      <c r="F29" s="38"/>
      <c r="G29" s="38"/>
      <c r="H29" s="37">
        <v>4.851</v>
      </c>
      <c r="I29" s="37">
        <v>4.851</v>
      </c>
      <c r="J29" s="37">
        <v>3.8807999999999998</v>
      </c>
      <c r="K29" s="35" t="s">
        <v>101</v>
      </c>
      <c r="L29" s="3">
        <v>1</v>
      </c>
    </row>
    <row r="30" spans="1:12" ht="12.75" customHeight="1" x14ac:dyDescent="0.2">
      <c r="A30" s="29"/>
      <c r="B30" s="3" t="s">
        <v>104</v>
      </c>
      <c r="C30" s="3" t="s">
        <v>99</v>
      </c>
      <c r="D30" s="34" t="s">
        <v>100</v>
      </c>
      <c r="E30" s="38">
        <v>0</v>
      </c>
      <c r="F30" s="38">
        <v>0</v>
      </c>
      <c r="G30" s="38">
        <v>0</v>
      </c>
      <c r="H30" s="38">
        <v>0</v>
      </c>
      <c r="I30" s="38">
        <f>SUM(I31:I32)</f>
        <v>23.350900000000003</v>
      </c>
      <c r="J30" s="38">
        <f>SUM(J31:J32)</f>
        <v>18.680699999999998</v>
      </c>
      <c r="K30" s="35" t="s">
        <v>101</v>
      </c>
      <c r="L30" s="3"/>
    </row>
    <row r="31" spans="1:12" ht="12.75" customHeight="1" x14ac:dyDescent="0.2">
      <c r="A31" s="29"/>
      <c r="B31" s="3" t="s">
        <v>105</v>
      </c>
      <c r="C31" s="3" t="s">
        <v>99</v>
      </c>
      <c r="D31" s="34" t="s">
        <v>100</v>
      </c>
      <c r="E31" s="38">
        <v>0</v>
      </c>
      <c r="F31" s="38">
        <v>0</v>
      </c>
      <c r="G31" s="38">
        <v>0</v>
      </c>
      <c r="H31" s="38">
        <v>0</v>
      </c>
      <c r="I31" s="37">
        <v>22.129000000000001</v>
      </c>
      <c r="J31" s="37">
        <v>17.703199999999999</v>
      </c>
      <c r="K31" s="35" t="s">
        <v>101</v>
      </c>
      <c r="L31" s="3">
        <v>1</v>
      </c>
    </row>
    <row r="32" spans="1:12" ht="12.75" customHeight="1" x14ac:dyDescent="0.2">
      <c r="A32" s="29"/>
      <c r="B32" s="3" t="s">
        <v>106</v>
      </c>
      <c r="C32" s="3" t="s">
        <v>99</v>
      </c>
      <c r="D32" s="34" t="s">
        <v>100</v>
      </c>
      <c r="E32" s="38">
        <v>0</v>
      </c>
      <c r="F32" s="38">
        <v>0</v>
      </c>
      <c r="G32" s="38">
        <v>0</v>
      </c>
      <c r="H32" s="38">
        <v>0</v>
      </c>
      <c r="I32" s="37">
        <v>1.2219</v>
      </c>
      <c r="J32" s="37">
        <v>0.97750000000000004</v>
      </c>
      <c r="K32" s="35" t="s">
        <v>101</v>
      </c>
      <c r="L32" s="3">
        <v>1</v>
      </c>
    </row>
    <row r="33" spans="1:12" ht="12.75" customHeight="1" x14ac:dyDescent="0.2">
      <c r="A33" s="29" t="s">
        <v>17</v>
      </c>
      <c r="B33" s="3" t="s">
        <v>98</v>
      </c>
      <c r="C33" s="3" t="s">
        <v>99</v>
      </c>
      <c r="D33" s="34" t="s">
        <v>100</v>
      </c>
      <c r="E33" s="38">
        <v>0</v>
      </c>
      <c r="F33" s="38">
        <v>0</v>
      </c>
      <c r="G33" s="38">
        <v>0</v>
      </c>
      <c r="H33" s="37">
        <v>0.2278</v>
      </c>
      <c r="I33" s="37">
        <v>0.1709</v>
      </c>
      <c r="J33" s="37">
        <v>0.13669999999999999</v>
      </c>
      <c r="K33" s="35" t="s">
        <v>101</v>
      </c>
      <c r="L33" s="3">
        <v>1</v>
      </c>
    </row>
    <row r="34" spans="1:12" ht="12.75" customHeight="1" x14ac:dyDescent="0.2">
      <c r="A34" s="29"/>
      <c r="B34" s="3" t="s">
        <v>102</v>
      </c>
      <c r="C34" s="3" t="s">
        <v>99</v>
      </c>
      <c r="D34" s="34" t="s">
        <v>100</v>
      </c>
      <c r="E34" s="38">
        <v>0</v>
      </c>
      <c r="F34" s="38">
        <v>0</v>
      </c>
      <c r="G34" s="38">
        <v>0</v>
      </c>
      <c r="H34" s="37">
        <v>0.2112</v>
      </c>
      <c r="I34" s="37">
        <v>0.15840000000000001</v>
      </c>
      <c r="J34" s="37">
        <v>0.12670000000000001</v>
      </c>
      <c r="K34" s="35" t="s">
        <v>101</v>
      </c>
      <c r="L34" s="3">
        <v>1</v>
      </c>
    </row>
    <row r="35" spans="1:12" ht="12.75" customHeight="1" x14ac:dyDescent="0.2">
      <c r="A35" s="29"/>
      <c r="B35" s="3" t="s">
        <v>103</v>
      </c>
      <c r="C35" s="3" t="s">
        <v>99</v>
      </c>
      <c r="D35" s="34" t="s">
        <v>100</v>
      </c>
      <c r="E35" s="38">
        <v>0</v>
      </c>
      <c r="F35" s="38">
        <v>0</v>
      </c>
      <c r="G35" s="38">
        <v>0</v>
      </c>
      <c r="H35" s="37">
        <v>4.2599999999999999E-2</v>
      </c>
      <c r="I35" s="37">
        <v>4.2599999999999999E-2</v>
      </c>
      <c r="J35" s="37">
        <v>3.4099999999999998E-2</v>
      </c>
      <c r="K35" s="35" t="s">
        <v>101</v>
      </c>
      <c r="L35" s="3">
        <v>1</v>
      </c>
    </row>
    <row r="36" spans="1:12" ht="12.75" customHeight="1" x14ac:dyDescent="0.2">
      <c r="A36" s="29"/>
      <c r="B36" s="3" t="s">
        <v>104</v>
      </c>
      <c r="C36" s="3" t="s">
        <v>99</v>
      </c>
      <c r="D36" s="34" t="s">
        <v>100</v>
      </c>
      <c r="E36" s="38">
        <v>0</v>
      </c>
      <c r="F36" s="38">
        <v>0</v>
      </c>
      <c r="G36" s="38">
        <v>0</v>
      </c>
      <c r="H36" s="38"/>
      <c r="I36" s="38">
        <f>SUM(I37:I38)</f>
        <v>0.154</v>
      </c>
      <c r="J36" s="38">
        <f>SUM(J37:J38)</f>
        <v>0.1232</v>
      </c>
      <c r="K36" s="35" t="s">
        <v>101</v>
      </c>
      <c r="L36" s="3"/>
    </row>
    <row r="37" spans="1:12" ht="12.75" customHeight="1" x14ac:dyDescent="0.2">
      <c r="A37" s="29"/>
      <c r="B37" s="3" t="s">
        <v>105</v>
      </c>
      <c r="C37" s="3" t="s">
        <v>99</v>
      </c>
      <c r="D37" s="34" t="s">
        <v>100</v>
      </c>
      <c r="E37" s="38">
        <v>0</v>
      </c>
      <c r="F37" s="38">
        <v>0</v>
      </c>
      <c r="G37" s="38">
        <v>0</v>
      </c>
      <c r="H37" s="38"/>
      <c r="I37" s="37">
        <v>0.14599999999999999</v>
      </c>
      <c r="J37" s="37">
        <v>0.1168</v>
      </c>
      <c r="K37" s="35" t="s">
        <v>101</v>
      </c>
      <c r="L37" s="3">
        <v>1</v>
      </c>
    </row>
    <row r="38" spans="1:12" ht="12.75" customHeight="1" x14ac:dyDescent="0.2">
      <c r="A38" s="29"/>
      <c r="B38" s="3" t="s">
        <v>106</v>
      </c>
      <c r="C38" s="3" t="s">
        <v>99</v>
      </c>
      <c r="D38" s="34" t="s">
        <v>100</v>
      </c>
      <c r="E38" s="38">
        <v>0</v>
      </c>
      <c r="F38" s="38">
        <v>0</v>
      </c>
      <c r="G38" s="38">
        <v>0</v>
      </c>
      <c r="H38" s="38"/>
      <c r="I38" s="37">
        <v>8.0000000000000002E-3</v>
      </c>
      <c r="J38" s="37">
        <v>6.4000000000000003E-3</v>
      </c>
      <c r="K38" s="35" t="s">
        <v>101</v>
      </c>
      <c r="L38" s="3">
        <v>1</v>
      </c>
    </row>
    <row r="39" spans="1:12" ht="12.75" customHeight="1" x14ac:dyDescent="0.2">
      <c r="A39" s="29" t="s">
        <v>19</v>
      </c>
      <c r="B39" s="3" t="s">
        <v>98</v>
      </c>
      <c r="C39" s="3" t="s">
        <v>99</v>
      </c>
      <c r="D39" s="34" t="s">
        <v>100</v>
      </c>
      <c r="E39" s="38">
        <v>0</v>
      </c>
      <c r="F39" s="38">
        <v>0</v>
      </c>
      <c r="G39" s="38">
        <v>5.7217837149012496</v>
      </c>
      <c r="H39" s="38">
        <v>4.5774269719209997</v>
      </c>
      <c r="I39" s="38">
        <v>4.5774269719209997</v>
      </c>
      <c r="J39" s="38">
        <v>3.6619415775367998</v>
      </c>
      <c r="K39" s="35" t="s">
        <v>101</v>
      </c>
      <c r="L39" s="3">
        <v>1</v>
      </c>
    </row>
    <row r="40" spans="1:12" ht="12.75" customHeight="1" x14ac:dyDescent="0.2">
      <c r="A40" s="29"/>
      <c r="B40" s="3" t="s">
        <v>102</v>
      </c>
      <c r="C40" s="3" t="s">
        <v>99</v>
      </c>
      <c r="D40" s="34" t="s">
        <v>100</v>
      </c>
      <c r="E40" s="38">
        <v>0</v>
      </c>
      <c r="F40" s="38">
        <v>0</v>
      </c>
      <c r="G40" s="38">
        <v>4.8242107654713156</v>
      </c>
      <c r="H40" s="38">
        <v>3.8593686123770525</v>
      </c>
      <c r="I40" s="38">
        <v>3.8593686123770525</v>
      </c>
      <c r="J40" s="38">
        <v>3.0874948899016421</v>
      </c>
      <c r="K40" s="35" t="s">
        <v>101</v>
      </c>
      <c r="L40" s="3">
        <v>1</v>
      </c>
    </row>
    <row r="41" spans="1:12" ht="12.75" customHeight="1" x14ac:dyDescent="0.2">
      <c r="A41" s="29"/>
      <c r="B41" s="3" t="s">
        <v>103</v>
      </c>
      <c r="C41" s="3" t="s">
        <v>99</v>
      </c>
      <c r="D41" s="34" t="s">
        <v>100</v>
      </c>
      <c r="E41" s="38">
        <v>0</v>
      </c>
      <c r="F41" s="38">
        <v>0</v>
      </c>
      <c r="G41" s="38">
        <v>0.88348212637422374</v>
      </c>
      <c r="H41" s="38">
        <v>0.70678570109937899</v>
      </c>
      <c r="I41" s="38">
        <v>0.70678570109937899</v>
      </c>
      <c r="J41" s="38">
        <v>0.56542856087950322</v>
      </c>
      <c r="K41" s="35" t="s">
        <v>101</v>
      </c>
      <c r="L41" s="3">
        <v>1</v>
      </c>
    </row>
    <row r="42" spans="1:12" ht="12.75" customHeight="1" x14ac:dyDescent="0.2">
      <c r="A42" s="29"/>
      <c r="B42" s="3" t="s">
        <v>104</v>
      </c>
      <c r="C42" s="3" t="s">
        <v>99</v>
      </c>
      <c r="D42" s="34" t="s">
        <v>100</v>
      </c>
      <c r="E42" s="38">
        <v>0</v>
      </c>
      <c r="F42" s="38">
        <v>0</v>
      </c>
      <c r="G42" s="38">
        <v>2.9711387998914209</v>
      </c>
      <c r="H42" s="38">
        <v>2.376911039913137</v>
      </c>
      <c r="I42" s="38">
        <v>2.376911039913137</v>
      </c>
      <c r="J42" s="38">
        <v>1.9015288319305095</v>
      </c>
      <c r="K42" s="35" t="s">
        <v>101</v>
      </c>
      <c r="L42" s="3"/>
    </row>
    <row r="43" spans="1:12" ht="12.75" customHeight="1" x14ac:dyDescent="0.2">
      <c r="A43" s="29"/>
      <c r="B43" s="3" t="s">
        <v>105</v>
      </c>
      <c r="C43" s="3" t="s">
        <v>99</v>
      </c>
      <c r="D43" s="34" t="s">
        <v>100</v>
      </c>
      <c r="E43" s="38">
        <v>0</v>
      </c>
      <c r="F43" s="38">
        <v>0</v>
      </c>
      <c r="G43" s="38">
        <v>2.8156576102789268</v>
      </c>
      <c r="H43" s="38">
        <v>2.2525260882231417</v>
      </c>
      <c r="I43" s="38">
        <v>2.2525260882231417</v>
      </c>
      <c r="J43" s="38">
        <v>1.8020208705785132</v>
      </c>
      <c r="K43" s="35" t="s">
        <v>101</v>
      </c>
      <c r="L43" s="3">
        <v>1</v>
      </c>
    </row>
    <row r="44" spans="1:12" ht="12.75" customHeight="1" x14ac:dyDescent="0.2">
      <c r="A44" s="29"/>
      <c r="B44" s="3" t="s">
        <v>106</v>
      </c>
      <c r="C44" s="3" t="s">
        <v>99</v>
      </c>
      <c r="D44" s="34" t="s">
        <v>100</v>
      </c>
      <c r="E44" s="38">
        <v>0</v>
      </c>
      <c r="F44" s="38">
        <v>0</v>
      </c>
      <c r="G44" s="38">
        <v>0.15548118961249408</v>
      </c>
      <c r="H44" s="38">
        <v>0.12438495168999528</v>
      </c>
      <c r="I44" s="38">
        <v>0.12438495168999528</v>
      </c>
      <c r="J44" s="38">
        <v>9.9507961351996216E-2</v>
      </c>
      <c r="K44" s="35" t="s">
        <v>101</v>
      </c>
      <c r="L44" s="3">
        <v>1</v>
      </c>
    </row>
    <row r="45" spans="1:12" ht="12.75" customHeight="1" x14ac:dyDescent="0.2">
      <c r="A45" s="29" t="s">
        <v>22</v>
      </c>
      <c r="B45" s="3" t="s">
        <v>98</v>
      </c>
      <c r="C45" s="3" t="s">
        <v>99</v>
      </c>
      <c r="D45" s="34" t="s">
        <v>100</v>
      </c>
      <c r="E45" s="38">
        <v>0</v>
      </c>
      <c r="F45" s="38">
        <v>0</v>
      </c>
      <c r="G45" s="38">
        <v>4.9555053969433542</v>
      </c>
      <c r="H45" s="38">
        <v>3.9644043175546839</v>
      </c>
      <c r="I45" s="38">
        <v>3.9644043175546839</v>
      </c>
      <c r="J45" s="38">
        <v>3.1715234540437471</v>
      </c>
      <c r="K45" s="35" t="s">
        <v>101</v>
      </c>
      <c r="L45" s="3">
        <v>1</v>
      </c>
    </row>
    <row r="46" spans="1:12" ht="12.75" customHeight="1" x14ac:dyDescent="0.2">
      <c r="A46" s="29"/>
      <c r="B46" s="3" t="s">
        <v>102</v>
      </c>
      <c r="C46" s="3" t="s">
        <v>99</v>
      </c>
      <c r="D46" s="34" t="s">
        <v>100</v>
      </c>
      <c r="E46" s="38">
        <v>0</v>
      </c>
      <c r="F46" s="38">
        <v>0</v>
      </c>
      <c r="G46" s="38">
        <v>4.4792265732253282</v>
      </c>
      <c r="H46" s="38">
        <v>3.5833812585802631</v>
      </c>
      <c r="I46" s="38">
        <v>3.5833812585802631</v>
      </c>
      <c r="J46" s="38">
        <v>2.8667050068642106</v>
      </c>
      <c r="K46" s="35" t="s">
        <v>101</v>
      </c>
      <c r="L46" s="3">
        <v>1</v>
      </c>
    </row>
    <row r="47" spans="1:12" ht="12.75" customHeight="1" x14ac:dyDescent="0.2">
      <c r="A47" s="29"/>
      <c r="B47" s="3" t="s">
        <v>103</v>
      </c>
      <c r="C47" s="3" t="s">
        <v>99</v>
      </c>
      <c r="D47" s="34" t="s">
        <v>100</v>
      </c>
      <c r="E47" s="38">
        <v>0</v>
      </c>
      <c r="F47" s="38">
        <v>0</v>
      </c>
      <c r="G47" s="38">
        <v>1.0211342231837566</v>
      </c>
      <c r="H47" s="38">
        <v>0.81690737854700535</v>
      </c>
      <c r="I47" s="38">
        <v>0.81690737854700535</v>
      </c>
      <c r="J47" s="38">
        <v>0.65352590283760426</v>
      </c>
      <c r="K47" s="35" t="s">
        <v>101</v>
      </c>
      <c r="L47" s="3">
        <v>1</v>
      </c>
    </row>
    <row r="48" spans="1:12" ht="12.75" customHeight="1" x14ac:dyDescent="0.2">
      <c r="A48" s="29"/>
      <c r="B48" s="3" t="s">
        <v>104</v>
      </c>
      <c r="C48" s="3" t="s">
        <v>99</v>
      </c>
      <c r="D48" s="34" t="s">
        <v>100</v>
      </c>
      <c r="E48" s="38">
        <v>0</v>
      </c>
      <c r="F48" s="38">
        <v>0</v>
      </c>
      <c r="G48" s="38">
        <v>3.927427268647171</v>
      </c>
      <c r="H48" s="38">
        <v>3.1419418149177369</v>
      </c>
      <c r="I48" s="38">
        <v>3.1419418149177369</v>
      </c>
      <c r="J48" s="38">
        <v>2.5135534519341896</v>
      </c>
      <c r="K48" s="35" t="s">
        <v>101</v>
      </c>
      <c r="L48" s="3"/>
    </row>
    <row r="49" spans="1:12" ht="12.75" customHeight="1" x14ac:dyDescent="0.2">
      <c r="A49" s="29"/>
      <c r="B49" s="3" t="s">
        <v>105</v>
      </c>
      <c r="C49" s="3" t="s">
        <v>99</v>
      </c>
      <c r="D49" s="34" t="s">
        <v>100</v>
      </c>
      <c r="E49" s="38">
        <v>0</v>
      </c>
      <c r="F49" s="38">
        <v>0</v>
      </c>
      <c r="G49" s="38">
        <v>3.7219030218943341</v>
      </c>
      <c r="H49" s="38">
        <v>2.9775224175154675</v>
      </c>
      <c r="I49" s="38">
        <v>2.9775224175154675</v>
      </c>
      <c r="J49" s="38">
        <v>2.3820179340123739</v>
      </c>
      <c r="K49" s="35" t="s">
        <v>101</v>
      </c>
      <c r="L49" s="3">
        <v>1</v>
      </c>
    </row>
    <row r="50" spans="1:12" ht="12.75" customHeight="1" x14ac:dyDescent="0.2">
      <c r="A50" s="29"/>
      <c r="B50" s="3" t="s">
        <v>106</v>
      </c>
      <c r="C50" s="3" t="s">
        <v>99</v>
      </c>
      <c r="D50" s="34" t="s">
        <v>100</v>
      </c>
      <c r="E50" s="38">
        <v>0</v>
      </c>
      <c r="F50" s="38">
        <v>0</v>
      </c>
      <c r="G50" s="38">
        <v>0.20552424675283637</v>
      </c>
      <c r="H50" s="38">
        <v>0.1644193974022691</v>
      </c>
      <c r="I50" s="38">
        <v>0.1644193974022691</v>
      </c>
      <c r="J50" s="38">
        <v>0.13153551792181528</v>
      </c>
      <c r="K50" s="35" t="s">
        <v>101</v>
      </c>
      <c r="L50" s="3">
        <v>1</v>
      </c>
    </row>
    <row r="51" spans="1:12" ht="12.75" customHeight="1" x14ac:dyDescent="0.2">
      <c r="A51" s="29" t="s">
        <v>24</v>
      </c>
      <c r="B51" s="3" t="s">
        <v>98</v>
      </c>
      <c r="C51" s="3" t="s">
        <v>99</v>
      </c>
      <c r="D51" s="34" t="s">
        <v>100</v>
      </c>
      <c r="E51" s="38">
        <v>0</v>
      </c>
      <c r="F51" s="38">
        <v>0</v>
      </c>
      <c r="G51" s="38">
        <v>3.1842684913410069</v>
      </c>
      <c r="H51" s="38">
        <v>2.5474147930728055</v>
      </c>
      <c r="I51" s="38">
        <v>2.5474147930728055</v>
      </c>
      <c r="J51" s="38">
        <v>2.0379318344582442</v>
      </c>
      <c r="K51" s="35" t="s">
        <v>101</v>
      </c>
      <c r="L51" s="3">
        <v>1</v>
      </c>
    </row>
    <row r="52" spans="1:12" ht="12.75" customHeight="1" x14ac:dyDescent="0.2">
      <c r="A52" s="29"/>
      <c r="B52" s="3" t="s">
        <v>102</v>
      </c>
      <c r="C52" s="3" t="s">
        <v>99</v>
      </c>
      <c r="D52" s="34" t="s">
        <v>100</v>
      </c>
      <c r="E52" s="38">
        <v>0</v>
      </c>
      <c r="F52" s="38">
        <v>0</v>
      </c>
      <c r="G52" s="38">
        <v>4.1308018540856581</v>
      </c>
      <c r="H52" s="38">
        <v>3.3046414832685267</v>
      </c>
      <c r="I52" s="38">
        <v>3.3046414832685267</v>
      </c>
      <c r="J52" s="38">
        <v>2.6437131866148214</v>
      </c>
      <c r="K52" s="35" t="s">
        <v>101</v>
      </c>
      <c r="L52" s="3">
        <v>1</v>
      </c>
    </row>
    <row r="53" spans="1:12" ht="12.75" customHeight="1" x14ac:dyDescent="0.2">
      <c r="A53" s="29"/>
      <c r="B53" s="3" t="s">
        <v>103</v>
      </c>
      <c r="C53" s="3" t="s">
        <v>99</v>
      </c>
      <c r="D53" s="34" t="s">
        <v>100</v>
      </c>
      <c r="E53" s="38">
        <v>0</v>
      </c>
      <c r="F53" s="38">
        <v>0</v>
      </c>
      <c r="G53" s="38">
        <v>0.99875607029033553</v>
      </c>
      <c r="H53" s="38">
        <v>0.79900485623226847</v>
      </c>
      <c r="I53" s="38">
        <v>0.79900485623226847</v>
      </c>
      <c r="J53" s="38">
        <v>0.63920388498581482</v>
      </c>
      <c r="K53" s="35" t="s">
        <v>101</v>
      </c>
      <c r="L53" s="3">
        <v>1</v>
      </c>
    </row>
    <row r="54" spans="1:12" ht="12.75" customHeight="1" x14ac:dyDescent="0.2">
      <c r="A54" s="29"/>
      <c r="B54" s="3" t="s">
        <v>104</v>
      </c>
      <c r="C54" s="3" t="s">
        <v>99</v>
      </c>
      <c r="D54" s="34" t="s">
        <v>100</v>
      </c>
      <c r="E54" s="38">
        <v>0</v>
      </c>
      <c r="F54" s="38">
        <v>0</v>
      </c>
      <c r="G54" s="38">
        <v>1.721385000096753</v>
      </c>
      <c r="H54" s="38">
        <v>1.3771080000774025</v>
      </c>
      <c r="I54" s="38">
        <v>1.3771080000774025</v>
      </c>
      <c r="J54" s="38">
        <v>1.101686400061922</v>
      </c>
      <c r="K54" s="35" t="s">
        <v>101</v>
      </c>
      <c r="L54" s="3"/>
    </row>
    <row r="55" spans="1:12" ht="12.75" customHeight="1" x14ac:dyDescent="0.2">
      <c r="A55" s="29"/>
      <c r="B55" s="3" t="s">
        <v>105</v>
      </c>
      <c r="C55" s="3" t="s">
        <v>99</v>
      </c>
      <c r="D55" s="34" t="s">
        <v>100</v>
      </c>
      <c r="E55" s="38">
        <v>0</v>
      </c>
      <c r="F55" s="38">
        <v>0</v>
      </c>
      <c r="G55" s="38">
        <v>1.6313040561819394</v>
      </c>
      <c r="H55" s="38">
        <v>1.3050432449455516</v>
      </c>
      <c r="I55" s="38">
        <v>1.3050432449455516</v>
      </c>
      <c r="J55" s="38">
        <v>1.0440345959564412</v>
      </c>
      <c r="K55" s="35" t="s">
        <v>101</v>
      </c>
      <c r="L55" s="3">
        <v>1</v>
      </c>
    </row>
    <row r="56" spans="1:12" ht="12.75" customHeight="1" x14ac:dyDescent="0.2">
      <c r="A56" s="29"/>
      <c r="B56" s="3" t="s">
        <v>106</v>
      </c>
      <c r="C56" s="3" t="s">
        <v>99</v>
      </c>
      <c r="D56" s="34" t="s">
        <v>100</v>
      </c>
      <c r="E56" s="38">
        <v>0</v>
      </c>
      <c r="F56" s="38">
        <v>0</v>
      </c>
      <c r="G56" s="38">
        <v>9.0080943914813846E-2</v>
      </c>
      <c r="H56" s="38">
        <v>7.206475513185108E-2</v>
      </c>
      <c r="I56" s="38">
        <v>7.206475513185108E-2</v>
      </c>
      <c r="J56" s="38">
        <v>5.7651804105480868E-2</v>
      </c>
      <c r="K56" s="35" t="s">
        <v>101</v>
      </c>
      <c r="L56" s="3">
        <v>1</v>
      </c>
    </row>
    <row r="57" spans="1:12" ht="14.65" customHeight="1" x14ac:dyDescent="0.2">
      <c r="A57" s="29" t="s">
        <v>27</v>
      </c>
      <c r="B57" s="3" t="s">
        <v>98</v>
      </c>
      <c r="C57" s="3" t="s">
        <v>99</v>
      </c>
      <c r="D57" s="34" t="s">
        <v>100</v>
      </c>
      <c r="E57" s="38">
        <v>0</v>
      </c>
      <c r="F57" s="38">
        <v>0</v>
      </c>
      <c r="G57" s="38">
        <v>0</v>
      </c>
      <c r="H57" s="38">
        <v>0</v>
      </c>
      <c r="I57" s="38">
        <v>4.3846436875000002E-3</v>
      </c>
      <c r="J57" s="38">
        <v>3.5077149500000004E-3</v>
      </c>
      <c r="K57" s="35" t="s">
        <v>101</v>
      </c>
      <c r="L57" s="3">
        <v>1</v>
      </c>
    </row>
    <row r="58" spans="1:12" ht="14.65" customHeight="1" x14ac:dyDescent="0.2">
      <c r="A58" s="29"/>
      <c r="B58" s="3" t="s">
        <v>102</v>
      </c>
      <c r="C58" s="3" t="s">
        <v>99</v>
      </c>
      <c r="D58" s="34" t="s">
        <v>100</v>
      </c>
      <c r="E58" s="38">
        <v>0</v>
      </c>
      <c r="F58" s="38">
        <v>0</v>
      </c>
      <c r="G58" s="38">
        <v>0</v>
      </c>
      <c r="H58" s="38">
        <v>0</v>
      </c>
      <c r="I58" s="38">
        <v>6.9275747999999991E-3</v>
      </c>
      <c r="J58" s="38">
        <v>5.5420598399999995E-3</v>
      </c>
      <c r="K58" s="35" t="s">
        <v>101</v>
      </c>
      <c r="L58" s="3">
        <v>1</v>
      </c>
    </row>
    <row r="59" spans="1:12" ht="14.65" customHeight="1" x14ac:dyDescent="0.2">
      <c r="A59" s="29"/>
      <c r="B59" s="3" t="s">
        <v>103</v>
      </c>
      <c r="C59" s="3" t="s">
        <v>99</v>
      </c>
      <c r="D59" s="34" t="s">
        <v>100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5" t="s">
        <v>101</v>
      </c>
      <c r="L59" s="3"/>
    </row>
    <row r="60" spans="1:12" ht="12.75" customHeight="1" x14ac:dyDescent="0.2">
      <c r="A60" s="29"/>
      <c r="B60" s="3" t="s">
        <v>105</v>
      </c>
      <c r="C60" s="3" t="s">
        <v>99</v>
      </c>
      <c r="D60" s="34" t="s">
        <v>100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5" t="s">
        <v>101</v>
      </c>
      <c r="L60" s="3"/>
    </row>
    <row r="61" spans="1:12" ht="14.65" customHeight="1" x14ac:dyDescent="0.2">
      <c r="A61" s="29" t="s">
        <v>30</v>
      </c>
      <c r="B61" s="3" t="s">
        <v>98</v>
      </c>
      <c r="C61" s="3" t="s">
        <v>99</v>
      </c>
      <c r="D61" s="34" t="s">
        <v>100</v>
      </c>
      <c r="E61" s="38">
        <v>0</v>
      </c>
      <c r="F61" s="38">
        <v>0</v>
      </c>
      <c r="G61" s="38">
        <v>0</v>
      </c>
      <c r="H61" s="38">
        <v>0</v>
      </c>
      <c r="I61" s="38">
        <v>0.22746089752083334</v>
      </c>
      <c r="J61" s="38">
        <v>0.18196871801666667</v>
      </c>
      <c r="K61" s="35" t="s">
        <v>101</v>
      </c>
      <c r="L61" s="3">
        <v>1</v>
      </c>
    </row>
    <row r="62" spans="1:12" ht="14.65" customHeight="1" x14ac:dyDescent="0.2">
      <c r="A62" s="29"/>
      <c r="B62" s="3" t="s">
        <v>102</v>
      </c>
      <c r="C62" s="3" t="s">
        <v>99</v>
      </c>
      <c r="D62" s="34" t="s">
        <v>100</v>
      </c>
      <c r="E62" s="38">
        <v>0</v>
      </c>
      <c r="F62" s="38">
        <v>0</v>
      </c>
      <c r="G62" s="38">
        <v>0</v>
      </c>
      <c r="H62" s="38">
        <v>0</v>
      </c>
      <c r="I62" s="38">
        <v>0.48105243959999994</v>
      </c>
      <c r="J62" s="38">
        <v>0.38484195167999996</v>
      </c>
      <c r="K62" s="35" t="s">
        <v>101</v>
      </c>
      <c r="L62" s="3">
        <v>1</v>
      </c>
    </row>
    <row r="63" spans="1:12" ht="14.65" customHeight="1" x14ac:dyDescent="0.2">
      <c r="A63" s="29"/>
      <c r="B63" s="3" t="s">
        <v>103</v>
      </c>
      <c r="C63" s="3" t="s">
        <v>99</v>
      </c>
      <c r="D63" s="34" t="s">
        <v>100</v>
      </c>
      <c r="E63" s="38">
        <v>0</v>
      </c>
      <c r="F63" s="38">
        <v>0</v>
      </c>
      <c r="G63" s="38">
        <v>0</v>
      </c>
      <c r="H63" s="38">
        <v>0</v>
      </c>
      <c r="I63" s="38">
        <v>1.4822502450000002E-2</v>
      </c>
      <c r="J63" s="38">
        <v>1.1858001960000001E-2</v>
      </c>
      <c r="K63" s="35" t="s">
        <v>101</v>
      </c>
      <c r="L63" s="3">
        <v>1</v>
      </c>
    </row>
    <row r="64" spans="1:12" ht="14.65" customHeight="1" x14ac:dyDescent="0.2">
      <c r="A64" s="29"/>
      <c r="B64" s="3" t="s">
        <v>105</v>
      </c>
      <c r="C64" s="3" t="s">
        <v>99</v>
      </c>
      <c r="D64" s="34" t="s">
        <v>100</v>
      </c>
      <c r="E64" s="38">
        <v>0</v>
      </c>
      <c r="F64" s="38">
        <v>0</v>
      </c>
      <c r="G64" s="38">
        <v>0</v>
      </c>
      <c r="H64" s="38">
        <v>0</v>
      </c>
      <c r="I64" s="38">
        <v>0.18399949468749999</v>
      </c>
      <c r="J64" s="38">
        <v>0.14719959575</v>
      </c>
      <c r="K64" s="35" t="s">
        <v>101</v>
      </c>
      <c r="L64" s="3">
        <v>1</v>
      </c>
    </row>
    <row r="65" spans="1:12" ht="14.65" customHeight="1" x14ac:dyDescent="0.2">
      <c r="A65" s="29" t="s">
        <v>32</v>
      </c>
      <c r="B65" s="3" t="s">
        <v>98</v>
      </c>
      <c r="C65" s="3" t="s">
        <v>99</v>
      </c>
      <c r="D65" s="34" t="s">
        <v>100</v>
      </c>
      <c r="E65" s="38">
        <v>0</v>
      </c>
      <c r="F65" s="38">
        <v>0</v>
      </c>
      <c r="G65" s="38">
        <v>0</v>
      </c>
      <c r="H65" s="38">
        <v>0</v>
      </c>
      <c r="I65" s="38">
        <v>4.1071128187500007E-2</v>
      </c>
      <c r="J65" s="38">
        <v>3.2856902550000004E-2</v>
      </c>
      <c r="K65" s="35" t="s">
        <v>101</v>
      </c>
      <c r="L65" s="3">
        <v>1</v>
      </c>
    </row>
    <row r="66" spans="1:12" ht="14.65" customHeight="1" x14ac:dyDescent="0.2">
      <c r="A66" s="29"/>
      <c r="B66" s="3" t="s">
        <v>102</v>
      </c>
      <c r="C66" s="3" t="s">
        <v>99</v>
      </c>
      <c r="D66" s="34" t="s">
        <v>100</v>
      </c>
      <c r="E66" s="38">
        <v>0</v>
      </c>
      <c r="F66" s="38">
        <v>0</v>
      </c>
      <c r="G66" s="38">
        <v>0</v>
      </c>
      <c r="H66" s="38">
        <v>0</v>
      </c>
      <c r="I66" s="38">
        <v>6.0835973333333334E-4</v>
      </c>
      <c r="J66" s="38">
        <v>4.8668778666666667E-4</v>
      </c>
      <c r="K66" s="35" t="s">
        <v>101</v>
      </c>
      <c r="L66" s="3">
        <v>1</v>
      </c>
    </row>
    <row r="67" spans="1:12" ht="12.75" customHeight="1" x14ac:dyDescent="0.2">
      <c r="A67" s="29"/>
      <c r="B67" s="3" t="s">
        <v>103</v>
      </c>
      <c r="C67" s="3" t="s">
        <v>99</v>
      </c>
      <c r="D67" s="34" t="s">
        <v>100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5" t="s">
        <v>101</v>
      </c>
      <c r="L67" s="3"/>
    </row>
    <row r="68" spans="1:12" ht="12.75" customHeight="1" x14ac:dyDescent="0.2">
      <c r="A68" s="29"/>
      <c r="B68" s="3" t="s">
        <v>105</v>
      </c>
      <c r="C68" s="3" t="s">
        <v>99</v>
      </c>
      <c r="D68" s="34" t="s">
        <v>100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5" t="s">
        <v>101</v>
      </c>
      <c r="L68" s="3"/>
    </row>
    <row r="69" spans="1:12" ht="14.65" customHeight="1" x14ac:dyDescent="0.2">
      <c r="A69" s="29" t="s">
        <v>34</v>
      </c>
      <c r="B69" s="3" t="s">
        <v>98</v>
      </c>
      <c r="C69" s="3" t="s">
        <v>99</v>
      </c>
      <c r="D69" s="34" t="s">
        <v>107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5" t="s">
        <v>108</v>
      </c>
      <c r="L69" s="3">
        <v>0</v>
      </c>
    </row>
    <row r="70" spans="1:12" ht="14.65" customHeight="1" x14ac:dyDescent="0.2">
      <c r="A70" s="29"/>
      <c r="B70" s="3" t="s">
        <v>102</v>
      </c>
      <c r="C70" s="3" t="s">
        <v>99</v>
      </c>
      <c r="D70" s="34" t="s">
        <v>107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5" t="s">
        <v>108</v>
      </c>
      <c r="L70" s="3">
        <v>0</v>
      </c>
    </row>
    <row r="71" spans="1:12" ht="14.65" customHeight="1" x14ac:dyDescent="0.2">
      <c r="A71" s="29"/>
      <c r="B71" s="3" t="s">
        <v>103</v>
      </c>
      <c r="C71" s="3" t="s">
        <v>99</v>
      </c>
      <c r="D71" s="34" t="s">
        <v>107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5" t="s">
        <v>108</v>
      </c>
      <c r="L71" s="3"/>
    </row>
    <row r="72" spans="1:12" ht="14.65" customHeight="1" x14ac:dyDescent="0.2">
      <c r="A72" s="29"/>
      <c r="B72" s="3" t="s">
        <v>105</v>
      </c>
      <c r="C72" s="3" t="s">
        <v>99</v>
      </c>
      <c r="D72" s="34" t="s">
        <v>107</v>
      </c>
      <c r="E72" s="38">
        <v>0</v>
      </c>
      <c r="F72" s="38"/>
      <c r="G72" s="38">
        <v>0.24937476471120001</v>
      </c>
      <c r="H72" s="38">
        <v>0.24937476471120001</v>
      </c>
      <c r="I72" s="38">
        <v>0.24937476471120001</v>
      </c>
      <c r="J72" s="38">
        <v>0.19949981176896001</v>
      </c>
      <c r="K72" s="35" t="s">
        <v>108</v>
      </c>
      <c r="L72" s="3">
        <v>1</v>
      </c>
    </row>
    <row r="73" spans="1:12" ht="14.65" customHeight="1" x14ac:dyDescent="0.2">
      <c r="A73" s="29" t="s">
        <v>37</v>
      </c>
      <c r="B73" s="3" t="s">
        <v>98</v>
      </c>
      <c r="C73" s="3" t="s">
        <v>99</v>
      </c>
      <c r="D73" s="34" t="s">
        <v>107</v>
      </c>
      <c r="E73" s="38">
        <v>0</v>
      </c>
      <c r="F73" s="38">
        <v>1.8592326503231997</v>
      </c>
      <c r="G73" s="38">
        <v>1.8592326503231997</v>
      </c>
      <c r="H73" s="38">
        <v>1.8592326503231997</v>
      </c>
      <c r="I73" s="38">
        <v>1.8592326503231997</v>
      </c>
      <c r="J73" s="38">
        <v>1.4873861202585599</v>
      </c>
      <c r="K73" s="35" t="s">
        <v>108</v>
      </c>
      <c r="L73" s="3">
        <v>1</v>
      </c>
    </row>
    <row r="74" spans="1:12" ht="14.65" customHeight="1" x14ac:dyDescent="0.2">
      <c r="A74" s="29"/>
      <c r="B74" s="3" t="s">
        <v>102</v>
      </c>
      <c r="C74" s="3" t="s">
        <v>99</v>
      </c>
      <c r="D74" s="34" t="s">
        <v>107</v>
      </c>
      <c r="E74" s="38">
        <v>0</v>
      </c>
      <c r="F74" s="38">
        <v>1.2600732439943998</v>
      </c>
      <c r="G74" s="38">
        <v>1.2600732439943998</v>
      </c>
      <c r="H74" s="38">
        <v>1.2600732439943998</v>
      </c>
      <c r="I74" s="38">
        <v>1.2600732439943998</v>
      </c>
      <c r="J74" s="38">
        <v>1.0080585951955199</v>
      </c>
      <c r="K74" s="35" t="s">
        <v>108</v>
      </c>
      <c r="L74" s="3">
        <v>1</v>
      </c>
    </row>
    <row r="75" spans="1:12" ht="14.65" customHeight="1" x14ac:dyDescent="0.2">
      <c r="A75" s="29"/>
      <c r="B75" s="3" t="s">
        <v>103</v>
      </c>
      <c r="C75" s="3" t="s">
        <v>99</v>
      </c>
      <c r="D75" s="34" t="s">
        <v>107</v>
      </c>
      <c r="E75" s="38">
        <v>0</v>
      </c>
      <c r="F75" s="38">
        <v>0.96355769200319985</v>
      </c>
      <c r="G75" s="38">
        <v>0.96355769200319985</v>
      </c>
      <c r="H75" s="38">
        <v>0.96355769200319985</v>
      </c>
      <c r="I75" s="38">
        <v>0.96355769200319985</v>
      </c>
      <c r="J75" s="38">
        <v>0.77084615360255992</v>
      </c>
      <c r="K75" s="35" t="s">
        <v>108</v>
      </c>
      <c r="L75" s="3">
        <v>1</v>
      </c>
    </row>
    <row r="76" spans="1:12" ht="14.65" customHeight="1" x14ac:dyDescent="0.2">
      <c r="A76" s="29"/>
      <c r="B76" s="3" t="s">
        <v>105</v>
      </c>
      <c r="C76" s="3" t="s">
        <v>99</v>
      </c>
      <c r="D76" s="34" t="s">
        <v>107</v>
      </c>
      <c r="E76" s="38">
        <v>0</v>
      </c>
      <c r="F76" s="38">
        <v>1.3694398704839996</v>
      </c>
      <c r="G76" s="38">
        <v>1.3694398704839996</v>
      </c>
      <c r="H76" s="38">
        <v>1.3694398704839996</v>
      </c>
      <c r="I76" s="38">
        <v>1.3694398704839996</v>
      </c>
      <c r="J76" s="38">
        <v>1.0955518963871997</v>
      </c>
      <c r="K76" s="35" t="s">
        <v>108</v>
      </c>
      <c r="L76" s="3">
        <v>1</v>
      </c>
    </row>
    <row r="77" spans="1:12" ht="12.75" customHeight="1" x14ac:dyDescent="0.2">
      <c r="A77" s="29" t="s">
        <v>39</v>
      </c>
      <c r="B77" s="3" t="s">
        <v>98</v>
      </c>
      <c r="C77" s="3" t="s">
        <v>99</v>
      </c>
      <c r="D77" s="34" t="s">
        <v>109</v>
      </c>
      <c r="E77" s="38">
        <v>0.77275142333333335</v>
      </c>
      <c r="F77" s="38">
        <v>0.77275142333333335</v>
      </c>
      <c r="G77" s="38">
        <v>0.77275142333333335</v>
      </c>
      <c r="H77" s="38">
        <v>0.77275142333333335</v>
      </c>
      <c r="I77" s="38">
        <v>0.77275142333333335</v>
      </c>
      <c r="J77" s="38">
        <v>0.61820113866666671</v>
      </c>
      <c r="K77" s="35" t="s">
        <v>110</v>
      </c>
      <c r="L77" s="3">
        <v>1</v>
      </c>
    </row>
    <row r="78" spans="1:12" ht="12.75" customHeight="1" x14ac:dyDescent="0.2">
      <c r="A78" s="29"/>
      <c r="B78" s="3" t="s">
        <v>102</v>
      </c>
      <c r="C78" s="3" t="s">
        <v>99</v>
      </c>
      <c r="D78" s="34" t="s">
        <v>109</v>
      </c>
      <c r="E78" s="38">
        <v>0.18453765333333333</v>
      </c>
      <c r="F78" s="38">
        <v>0.18453765333333333</v>
      </c>
      <c r="G78" s="38">
        <v>0.18453765333333333</v>
      </c>
      <c r="H78" s="38">
        <v>0.18453765333333333</v>
      </c>
      <c r="I78" s="38">
        <v>0.18453765333333333</v>
      </c>
      <c r="J78" s="38">
        <v>0.14763012266666667</v>
      </c>
      <c r="K78" s="35" t="s">
        <v>110</v>
      </c>
      <c r="L78" s="3">
        <v>1</v>
      </c>
    </row>
    <row r="79" spans="1:12" ht="12.75" customHeight="1" x14ac:dyDescent="0.2">
      <c r="A79" s="29"/>
      <c r="B79" s="3" t="s">
        <v>103</v>
      </c>
      <c r="C79" s="3" t="s">
        <v>99</v>
      </c>
      <c r="D79" s="34" t="s">
        <v>109</v>
      </c>
      <c r="E79" s="38">
        <v>4.6134413333333332E-2</v>
      </c>
      <c r="F79" s="38">
        <v>4.6134413333333332E-2</v>
      </c>
      <c r="G79" s="38">
        <v>4.6134413333333332E-2</v>
      </c>
      <c r="H79" s="38">
        <v>4.6134413333333332E-2</v>
      </c>
      <c r="I79" s="38">
        <v>4.6134413333333332E-2</v>
      </c>
      <c r="J79" s="38">
        <v>3.6907530666666667E-2</v>
      </c>
      <c r="K79" s="35" t="s">
        <v>110</v>
      </c>
      <c r="L79" s="3">
        <v>1</v>
      </c>
    </row>
    <row r="80" spans="1:12" ht="12.75" customHeight="1" x14ac:dyDescent="0.2">
      <c r="A80" s="29"/>
      <c r="B80" s="3" t="s">
        <v>105</v>
      </c>
      <c r="C80" s="3" t="s">
        <v>99</v>
      </c>
      <c r="D80" s="34" t="s">
        <v>109</v>
      </c>
      <c r="E80" s="38">
        <v>1.6493052766666669</v>
      </c>
      <c r="F80" s="38">
        <v>1.6493052766666669</v>
      </c>
      <c r="G80" s="38">
        <v>1.6493052766666669</v>
      </c>
      <c r="H80" s="38">
        <v>1.6493052766666669</v>
      </c>
      <c r="I80" s="38">
        <v>1.6493052766666669</v>
      </c>
      <c r="J80" s="38">
        <v>1.3194442213333335</v>
      </c>
      <c r="K80" s="35" t="s">
        <v>110</v>
      </c>
      <c r="L80" s="3">
        <v>1</v>
      </c>
    </row>
    <row r="81" spans="1:12" ht="14.65" customHeight="1" x14ac:dyDescent="0.2">
      <c r="A81" s="29" t="s">
        <v>42</v>
      </c>
      <c r="B81" s="3" t="s">
        <v>98</v>
      </c>
      <c r="C81" s="3" t="s">
        <v>99</v>
      </c>
      <c r="D81" s="34" t="s">
        <v>107</v>
      </c>
      <c r="E81" s="38">
        <v>1.7655408781663586</v>
      </c>
      <c r="F81" s="38">
        <v>1.7655408781663586</v>
      </c>
      <c r="G81" s="38">
        <v>1.7655408781663586</v>
      </c>
      <c r="H81" s="38">
        <v>1.7655408781663586</v>
      </c>
      <c r="I81" s="38">
        <v>1.7655408781663586</v>
      </c>
      <c r="J81" s="38">
        <v>1.4124327025330869</v>
      </c>
      <c r="K81" s="35" t="s">
        <v>108</v>
      </c>
      <c r="L81" s="3">
        <v>1</v>
      </c>
    </row>
    <row r="82" spans="1:12" ht="14.65" customHeight="1" x14ac:dyDescent="0.2">
      <c r="A82" s="29"/>
      <c r="B82" s="3" t="s">
        <v>102</v>
      </c>
      <c r="C82" s="3" t="s">
        <v>99</v>
      </c>
      <c r="D82" s="34" t="s">
        <v>107</v>
      </c>
      <c r="E82" s="38">
        <v>1.7349758093333332</v>
      </c>
      <c r="F82" s="38">
        <v>1.7349758093333332</v>
      </c>
      <c r="G82" s="38">
        <v>1.7349758093333332</v>
      </c>
      <c r="H82" s="38">
        <v>1.7349758093333332</v>
      </c>
      <c r="I82" s="38">
        <v>1.7349758093333332</v>
      </c>
      <c r="J82" s="38">
        <v>1.3879806474666665</v>
      </c>
      <c r="K82" s="35" t="s">
        <v>108</v>
      </c>
      <c r="L82" s="3">
        <v>1</v>
      </c>
    </row>
    <row r="83" spans="1:12" ht="12.75" customHeight="1" x14ac:dyDescent="0.2">
      <c r="A83" s="29"/>
      <c r="B83" s="3" t="s">
        <v>103</v>
      </c>
      <c r="C83" s="3" t="s">
        <v>99</v>
      </c>
      <c r="D83" s="34" t="s">
        <v>107</v>
      </c>
      <c r="E83" s="38">
        <v>0</v>
      </c>
      <c r="F83" s="38">
        <v>0</v>
      </c>
      <c r="G83" s="38">
        <v>0</v>
      </c>
      <c r="H83" s="38">
        <v>0</v>
      </c>
      <c r="I83" s="38">
        <v>0</v>
      </c>
      <c r="J83" s="38">
        <v>0</v>
      </c>
      <c r="K83" s="35" t="s">
        <v>108</v>
      </c>
      <c r="L83" s="3"/>
    </row>
    <row r="84" spans="1:12" ht="12.75" customHeight="1" x14ac:dyDescent="0.2">
      <c r="A84" s="29"/>
      <c r="B84" s="3" t="s">
        <v>105</v>
      </c>
      <c r="C84" s="3" t="s">
        <v>99</v>
      </c>
      <c r="D84" s="34" t="s">
        <v>107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5" t="s">
        <v>108</v>
      </c>
      <c r="L84" s="3"/>
    </row>
  </sheetData>
  <sheetProtection selectLockedCells="1" selectUnlockedCells="1"/>
  <mergeCells count="17">
    <mergeCell ref="A65:A68"/>
    <mergeCell ref="A69:A72"/>
    <mergeCell ref="A73:A76"/>
    <mergeCell ref="A77:A80"/>
    <mergeCell ref="A81:A84"/>
    <mergeCell ref="E1:J1"/>
    <mergeCell ref="A61:A64"/>
    <mergeCell ref="A3:A8"/>
    <mergeCell ref="A9:A14"/>
    <mergeCell ref="A15:A20"/>
    <mergeCell ref="A21:A26"/>
    <mergeCell ref="A27:A32"/>
    <mergeCell ref="A33:A38"/>
    <mergeCell ref="A39:A44"/>
    <mergeCell ref="A45:A50"/>
    <mergeCell ref="A51:A56"/>
    <mergeCell ref="A57:A60"/>
  </mergeCells>
  <pageMargins left="0.78749999999999998" right="0.78749999999999998" top="0.78749999999999998" bottom="0.78749999999999998" header="0.51181102362204722" footer="0.51181102362204722"/>
  <pageSetup orientation="portrait" useFirstPageNumber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3"/>
  <sheetViews>
    <sheetView showGridLines="0" topLeftCell="A25" zoomScaleNormal="100" workbookViewId="0">
      <selection activeCell="P55" sqref="P55"/>
    </sheetView>
  </sheetViews>
  <sheetFormatPr defaultColWidth="11.5703125" defaultRowHeight="12.75" x14ac:dyDescent="0.2"/>
  <cols>
    <col min="1" max="1" width="19.5703125" customWidth="1"/>
  </cols>
  <sheetData>
    <row r="1" spans="1:16" ht="17.100000000000001" customHeight="1" x14ac:dyDescent="0.25">
      <c r="A1" s="42" t="s">
        <v>1</v>
      </c>
      <c r="B1" s="42" t="s">
        <v>93</v>
      </c>
      <c r="C1" s="42" t="s">
        <v>94</v>
      </c>
      <c r="D1" s="42" t="s">
        <v>95</v>
      </c>
      <c r="E1" s="42" t="s">
        <v>111</v>
      </c>
      <c r="F1" s="42">
        <v>1995</v>
      </c>
      <c r="G1" s="42">
        <v>2000</v>
      </c>
      <c r="H1" s="42">
        <v>2005</v>
      </c>
      <c r="I1" s="42">
        <v>2010</v>
      </c>
      <c r="J1" s="42">
        <v>2015</v>
      </c>
      <c r="K1" s="42">
        <v>2019</v>
      </c>
      <c r="L1" s="42" t="s">
        <v>96</v>
      </c>
      <c r="M1" s="42" t="s">
        <v>97</v>
      </c>
    </row>
    <row r="2" spans="1:16" ht="14.65" customHeight="1" x14ac:dyDescent="0.2">
      <c r="A2" s="40" t="s">
        <v>4</v>
      </c>
      <c r="B2" s="22" t="s">
        <v>112</v>
      </c>
      <c r="C2" s="43" t="s">
        <v>113</v>
      </c>
      <c r="D2" s="22" t="s">
        <v>114</v>
      </c>
      <c r="E2" s="22" t="s">
        <v>115</v>
      </c>
      <c r="F2" s="44" t="s">
        <v>116</v>
      </c>
      <c r="G2" s="44" t="s">
        <v>116</v>
      </c>
      <c r="H2" s="44" t="s">
        <v>116</v>
      </c>
      <c r="I2" s="44">
        <v>121.875</v>
      </c>
      <c r="J2" s="44">
        <v>121.875</v>
      </c>
      <c r="K2" s="44">
        <v>121.875</v>
      </c>
      <c r="L2" s="22"/>
      <c r="M2" s="22"/>
      <c r="P2" s="8"/>
    </row>
    <row r="3" spans="1:16" ht="14.65" customHeight="1" x14ac:dyDescent="0.2">
      <c r="A3" s="40"/>
      <c r="B3" s="22" t="s">
        <v>112</v>
      </c>
      <c r="C3" s="43" t="s">
        <v>113</v>
      </c>
      <c r="D3" s="22" t="s">
        <v>114</v>
      </c>
      <c r="E3" s="22" t="s">
        <v>117</v>
      </c>
      <c r="F3" s="44" t="s">
        <v>116</v>
      </c>
      <c r="G3" s="44" t="s">
        <v>116</v>
      </c>
      <c r="H3" s="44" t="s">
        <v>116</v>
      </c>
      <c r="I3" s="22">
        <f>I2*'Conversion Factors'!$C$4^-2</f>
        <v>117.14244521337947</v>
      </c>
      <c r="J3" s="22">
        <f>J2*'Conversion Factors'!$C$4^-2</f>
        <v>117.14244521337947</v>
      </c>
      <c r="K3" s="22">
        <f>K2*'Conversion Factors'!$C$4^-2</f>
        <v>117.14244521337947</v>
      </c>
      <c r="L3" s="22"/>
      <c r="M3" s="22"/>
    </row>
    <row r="4" spans="1:16" ht="14.65" customHeight="1" x14ac:dyDescent="0.2">
      <c r="A4" s="40"/>
      <c r="B4" s="22" t="s">
        <v>112</v>
      </c>
      <c r="C4" s="43" t="s">
        <v>113</v>
      </c>
      <c r="D4" s="45" t="s">
        <v>174</v>
      </c>
      <c r="E4" s="22" t="s">
        <v>117</v>
      </c>
      <c r="F4" s="44" t="s">
        <v>116</v>
      </c>
      <c r="G4" s="44" t="s">
        <v>116</v>
      </c>
      <c r="H4" s="44" t="s">
        <v>116</v>
      </c>
      <c r="I4" s="22">
        <f>I3/1000</f>
        <v>0.11714244521337948</v>
      </c>
      <c r="J4" s="22">
        <f t="shared" ref="J4:K4" si="0">J3/1000</f>
        <v>0.11714244521337948</v>
      </c>
      <c r="K4" s="22">
        <f t="shared" si="0"/>
        <v>0.11714244521337948</v>
      </c>
      <c r="L4" s="22"/>
      <c r="M4" s="22">
        <v>1</v>
      </c>
    </row>
    <row r="5" spans="1:16" ht="14.65" customHeight="1" x14ac:dyDescent="0.2">
      <c r="A5" s="40" t="s">
        <v>7</v>
      </c>
      <c r="B5" s="22" t="s">
        <v>112</v>
      </c>
      <c r="C5" s="43" t="s">
        <v>113</v>
      </c>
      <c r="D5" s="22" t="s">
        <v>114</v>
      </c>
      <c r="E5" s="22" t="s">
        <v>115</v>
      </c>
      <c r="F5" s="44" t="s">
        <v>116</v>
      </c>
      <c r="G5" s="44" t="s">
        <v>116</v>
      </c>
      <c r="H5" s="44" t="s">
        <v>116</v>
      </c>
      <c r="I5" s="44">
        <v>185.25</v>
      </c>
      <c r="J5" s="44">
        <v>185.25</v>
      </c>
      <c r="K5" s="44">
        <v>185.25</v>
      </c>
      <c r="L5" s="44"/>
      <c r="M5" s="44"/>
      <c r="N5" s="8"/>
    </row>
    <row r="6" spans="1:16" ht="14.65" customHeight="1" x14ac:dyDescent="0.2">
      <c r="A6" s="40"/>
      <c r="B6" s="22" t="s">
        <v>112</v>
      </c>
      <c r="C6" s="43" t="s">
        <v>113</v>
      </c>
      <c r="D6" s="22" t="s">
        <v>114</v>
      </c>
      <c r="E6" s="22" t="s">
        <v>117</v>
      </c>
      <c r="F6" s="44" t="s">
        <v>116</v>
      </c>
      <c r="G6" s="44" t="s">
        <v>116</v>
      </c>
      <c r="H6" s="44" t="s">
        <v>116</v>
      </c>
      <c r="I6" s="22">
        <f>I5*'Conversion Factors'!$C$4^-2</f>
        <v>178.0565167243368</v>
      </c>
      <c r="J6" s="22">
        <f>J5*'Conversion Factors'!$C$4^-2</f>
        <v>178.0565167243368</v>
      </c>
      <c r="K6" s="22">
        <f>K5*'Conversion Factors'!$C$4^-2</f>
        <v>178.0565167243368</v>
      </c>
      <c r="L6" s="22"/>
      <c r="M6" s="22"/>
    </row>
    <row r="7" spans="1:16" ht="14.65" customHeight="1" x14ac:dyDescent="0.2">
      <c r="A7" s="40"/>
      <c r="B7" s="22" t="s">
        <v>112</v>
      </c>
      <c r="C7" s="43" t="s">
        <v>113</v>
      </c>
      <c r="D7" s="45" t="s">
        <v>174</v>
      </c>
      <c r="E7" s="22" t="s">
        <v>117</v>
      </c>
      <c r="F7" s="44" t="s">
        <v>116</v>
      </c>
      <c r="G7" s="44" t="s">
        <v>116</v>
      </c>
      <c r="H7" s="44" t="s">
        <v>116</v>
      </c>
      <c r="I7" s="22">
        <f>I6/1000</f>
        <v>0.17805651672433681</v>
      </c>
      <c r="J7" s="22">
        <f t="shared" ref="J7:K7" si="1">J6/1000</f>
        <v>0.17805651672433681</v>
      </c>
      <c r="K7" s="22">
        <f t="shared" si="1"/>
        <v>0.17805651672433681</v>
      </c>
      <c r="L7" s="22"/>
      <c r="M7" s="22">
        <v>1</v>
      </c>
    </row>
    <row r="8" spans="1:16" ht="14.85" customHeight="1" x14ac:dyDescent="0.2">
      <c r="A8" s="40" t="s">
        <v>9</v>
      </c>
      <c r="B8" s="22" t="s">
        <v>112</v>
      </c>
      <c r="C8" s="43" t="s">
        <v>113</v>
      </c>
      <c r="D8" s="22" t="s">
        <v>114</v>
      </c>
      <c r="E8" s="22" t="s">
        <v>115</v>
      </c>
      <c r="F8" s="44" t="s">
        <v>116</v>
      </c>
      <c r="G8" s="44" t="s">
        <v>116</v>
      </c>
      <c r="H8" s="44" t="s">
        <v>116</v>
      </c>
      <c r="I8" s="22">
        <v>127.5625</v>
      </c>
      <c r="J8" s="22">
        <v>127.5625</v>
      </c>
      <c r="K8" s="22">
        <v>127.5625</v>
      </c>
      <c r="L8" s="22"/>
      <c r="M8" s="22"/>
    </row>
    <row r="9" spans="1:16" ht="14.85" customHeight="1" x14ac:dyDescent="0.2">
      <c r="A9" s="40"/>
      <c r="B9" s="22" t="s">
        <v>112</v>
      </c>
      <c r="C9" s="43" t="s">
        <v>113</v>
      </c>
      <c r="D9" s="22" t="s">
        <v>114</v>
      </c>
      <c r="E9" s="22" t="s">
        <v>117</v>
      </c>
      <c r="F9" s="44" t="s">
        <v>116</v>
      </c>
      <c r="G9" s="44" t="s">
        <v>116</v>
      </c>
      <c r="H9" s="44" t="s">
        <v>116</v>
      </c>
      <c r="I9" s="22">
        <f>I8*'Conversion Factors'!$C$4^-2</f>
        <v>122.60909265667051</v>
      </c>
      <c r="J9" s="22">
        <f>J8*'Conversion Factors'!$C$4^-2</f>
        <v>122.60909265667051</v>
      </c>
      <c r="K9" s="22">
        <f>K8*'Conversion Factors'!$C$4^-2</f>
        <v>122.60909265667051</v>
      </c>
      <c r="L9" s="22"/>
      <c r="M9" s="22"/>
    </row>
    <row r="10" spans="1:16" ht="14.85" customHeight="1" x14ac:dyDescent="0.2">
      <c r="A10" s="40"/>
      <c r="B10" s="22" t="s">
        <v>112</v>
      </c>
      <c r="C10" s="43" t="s">
        <v>113</v>
      </c>
      <c r="D10" s="45" t="s">
        <v>174</v>
      </c>
      <c r="E10" s="22" t="s">
        <v>117</v>
      </c>
      <c r="F10" s="44" t="s">
        <v>116</v>
      </c>
      <c r="G10" s="44" t="s">
        <v>116</v>
      </c>
      <c r="H10" s="44" t="s">
        <v>116</v>
      </c>
      <c r="I10" s="22">
        <f>I9/1000</f>
        <v>0.12260909265667051</v>
      </c>
      <c r="J10" s="22">
        <f t="shared" ref="J10:K10" si="2">J9/1000</f>
        <v>0.12260909265667051</v>
      </c>
      <c r="K10" s="22">
        <f t="shared" si="2"/>
        <v>0.12260909265667051</v>
      </c>
      <c r="L10" s="22"/>
      <c r="M10" s="22">
        <v>1</v>
      </c>
    </row>
    <row r="11" spans="1:16" ht="14.85" customHeight="1" x14ac:dyDescent="0.2">
      <c r="A11" s="40" t="s">
        <v>12</v>
      </c>
      <c r="B11" s="22" t="s">
        <v>112</v>
      </c>
      <c r="C11" s="43" t="s">
        <v>113</v>
      </c>
      <c r="D11" s="22" t="s">
        <v>114</v>
      </c>
      <c r="E11" s="22" t="s">
        <v>115</v>
      </c>
      <c r="F11" s="44" t="s">
        <v>116</v>
      </c>
      <c r="G11" s="44" t="s">
        <v>116</v>
      </c>
      <c r="H11" s="44" t="s">
        <v>116</v>
      </c>
      <c r="I11" s="22">
        <v>194.1875</v>
      </c>
      <c r="J11" s="22">
        <v>194.1875</v>
      </c>
      <c r="K11" s="22">
        <v>194.1875</v>
      </c>
      <c r="L11" s="22"/>
      <c r="M11" s="22"/>
    </row>
    <row r="12" spans="1:16" ht="14.85" customHeight="1" x14ac:dyDescent="0.2">
      <c r="A12" s="40"/>
      <c r="B12" s="22" t="s">
        <v>112</v>
      </c>
      <c r="C12" s="43" t="s">
        <v>113</v>
      </c>
      <c r="D12" s="22" t="s">
        <v>114</v>
      </c>
      <c r="E12" s="22" t="s">
        <v>117</v>
      </c>
      <c r="F12" s="44" t="s">
        <v>116</v>
      </c>
      <c r="G12" s="44" t="s">
        <v>116</v>
      </c>
      <c r="H12" s="44" t="s">
        <v>116</v>
      </c>
      <c r="I12" s="22">
        <f>I11*'Conversion Factors'!$C$4^-2</f>
        <v>186.64696270665129</v>
      </c>
      <c r="J12" s="22">
        <f>J11*'Conversion Factors'!$C$4^-2</f>
        <v>186.64696270665129</v>
      </c>
      <c r="K12" s="22">
        <f>K11*'Conversion Factors'!$C$4^-2</f>
        <v>186.64696270665129</v>
      </c>
      <c r="L12" s="22"/>
      <c r="M12" s="22"/>
    </row>
    <row r="13" spans="1:16" ht="14.85" customHeight="1" x14ac:dyDescent="0.2">
      <c r="A13" s="40"/>
      <c r="B13" s="22" t="s">
        <v>112</v>
      </c>
      <c r="C13" s="43" t="s">
        <v>113</v>
      </c>
      <c r="D13" s="45" t="s">
        <v>174</v>
      </c>
      <c r="E13" s="22" t="s">
        <v>117</v>
      </c>
      <c r="F13" s="44" t="s">
        <v>116</v>
      </c>
      <c r="G13" s="44" t="s">
        <v>116</v>
      </c>
      <c r="H13" s="44" t="s">
        <v>116</v>
      </c>
      <c r="I13" s="22">
        <f>I12/1000</f>
        <v>0.18664696270665129</v>
      </c>
      <c r="J13" s="22">
        <f t="shared" ref="J13:K13" si="3">J12/1000</f>
        <v>0.18664696270665129</v>
      </c>
      <c r="K13" s="22">
        <f t="shared" si="3"/>
        <v>0.18664696270665129</v>
      </c>
      <c r="L13" s="22"/>
      <c r="M13" s="22">
        <v>1</v>
      </c>
    </row>
    <row r="14" spans="1:16" ht="14.85" customHeight="1" x14ac:dyDescent="0.2">
      <c r="A14" s="40" t="s">
        <v>14</v>
      </c>
      <c r="B14" s="22" t="s">
        <v>112</v>
      </c>
      <c r="C14" s="43" t="s">
        <v>113</v>
      </c>
      <c r="D14" s="22" t="s">
        <v>114</v>
      </c>
      <c r="E14" s="22" t="s">
        <v>115</v>
      </c>
      <c r="F14" s="44" t="s">
        <v>116</v>
      </c>
      <c r="G14" s="44" t="s">
        <v>116</v>
      </c>
      <c r="H14" s="44" t="s">
        <v>116</v>
      </c>
      <c r="I14" s="44">
        <v>171.4375</v>
      </c>
      <c r="J14" s="44">
        <v>171.4375</v>
      </c>
      <c r="K14" s="44">
        <v>171.4375</v>
      </c>
      <c r="L14" s="22"/>
      <c r="M14" s="44"/>
    </row>
    <row r="15" spans="1:16" ht="14.85" customHeight="1" x14ac:dyDescent="0.2">
      <c r="A15" s="40"/>
      <c r="B15" s="22" t="s">
        <v>112</v>
      </c>
      <c r="C15" s="43" t="s">
        <v>113</v>
      </c>
      <c r="D15" s="22" t="s">
        <v>114</v>
      </c>
      <c r="E15" s="22" t="s">
        <v>117</v>
      </c>
      <c r="F15" s="44" t="s">
        <v>116</v>
      </c>
      <c r="G15" s="44" t="s">
        <v>116</v>
      </c>
      <c r="H15" s="44" t="s">
        <v>116</v>
      </c>
      <c r="I15" s="22">
        <f>I14*'Conversion Factors'!$C$4^-2</f>
        <v>164.78037293348712</v>
      </c>
      <c r="J15" s="22">
        <f>J14*'Conversion Factors'!$C$4^-2</f>
        <v>164.78037293348712</v>
      </c>
      <c r="K15" s="22">
        <f>K14*'Conversion Factors'!$C$4^-2</f>
        <v>164.78037293348712</v>
      </c>
      <c r="L15" s="22"/>
      <c r="M15" s="22"/>
    </row>
    <row r="16" spans="1:16" ht="14.85" customHeight="1" x14ac:dyDescent="0.2">
      <c r="A16" s="40"/>
      <c r="B16" s="22" t="s">
        <v>112</v>
      </c>
      <c r="C16" s="43" t="s">
        <v>113</v>
      </c>
      <c r="D16" s="45" t="s">
        <v>174</v>
      </c>
      <c r="E16" s="22" t="s">
        <v>117</v>
      </c>
      <c r="F16" s="44" t="s">
        <v>116</v>
      </c>
      <c r="G16" s="44" t="s">
        <v>116</v>
      </c>
      <c r="H16" s="44" t="s">
        <v>116</v>
      </c>
      <c r="I16" s="22">
        <f>I15/1000</f>
        <v>0.1647803729334871</v>
      </c>
      <c r="J16" s="22">
        <f t="shared" ref="J16:K16" si="4">J15/1000</f>
        <v>0.1647803729334871</v>
      </c>
      <c r="K16" s="22">
        <f t="shared" si="4"/>
        <v>0.1647803729334871</v>
      </c>
      <c r="L16" s="22"/>
      <c r="M16" s="22">
        <v>1</v>
      </c>
    </row>
    <row r="17" spans="1:13" ht="14.85" customHeight="1" x14ac:dyDescent="0.2">
      <c r="A17" s="40" t="s">
        <v>17</v>
      </c>
      <c r="B17" s="22" t="s">
        <v>112</v>
      </c>
      <c r="C17" s="43" t="s">
        <v>113</v>
      </c>
      <c r="D17" s="22" t="s">
        <v>114</v>
      </c>
      <c r="E17" s="22" t="s">
        <v>115</v>
      </c>
      <c r="F17" s="44" t="s">
        <v>116</v>
      </c>
      <c r="G17" s="44" t="s">
        <v>116</v>
      </c>
      <c r="H17" s="44" t="s">
        <v>116</v>
      </c>
      <c r="I17" s="22">
        <v>251.875</v>
      </c>
      <c r="J17" s="22">
        <v>251.875</v>
      </c>
      <c r="K17" s="22">
        <v>251.875</v>
      </c>
      <c r="L17" s="22"/>
      <c r="M17" s="22"/>
    </row>
    <row r="18" spans="1:13" ht="14.85" customHeight="1" x14ac:dyDescent="0.2">
      <c r="A18" s="40"/>
      <c r="B18" s="22" t="s">
        <v>112</v>
      </c>
      <c r="C18" s="43" t="s">
        <v>113</v>
      </c>
      <c r="D18" s="22" t="s">
        <v>114</v>
      </c>
      <c r="E18" s="22" t="s">
        <v>117</v>
      </c>
      <c r="F18" s="44" t="s">
        <v>116</v>
      </c>
      <c r="G18" s="44" t="s">
        <v>116</v>
      </c>
      <c r="H18" s="44" t="s">
        <v>116</v>
      </c>
      <c r="I18" s="22">
        <f>I17*'Conversion Factors'!$C$4^-2</f>
        <v>242.09438677431757</v>
      </c>
      <c r="J18" s="22">
        <f>J17*'Conversion Factors'!$C$4^-2</f>
        <v>242.09438677431757</v>
      </c>
      <c r="K18" s="22">
        <f>K17*'Conversion Factors'!$C$4^-2</f>
        <v>242.09438677431757</v>
      </c>
      <c r="L18" s="22"/>
      <c r="M18" s="22"/>
    </row>
    <row r="19" spans="1:13" ht="14.85" customHeight="1" x14ac:dyDescent="0.2">
      <c r="A19" s="40"/>
      <c r="B19" s="22" t="s">
        <v>112</v>
      </c>
      <c r="C19" s="43" t="s">
        <v>113</v>
      </c>
      <c r="D19" s="45" t="s">
        <v>174</v>
      </c>
      <c r="E19" s="22" t="s">
        <v>117</v>
      </c>
      <c r="F19" s="44" t="s">
        <v>116</v>
      </c>
      <c r="G19" s="44" t="s">
        <v>116</v>
      </c>
      <c r="H19" s="44" t="s">
        <v>116</v>
      </c>
      <c r="I19" s="22">
        <f>I18/1000</f>
        <v>0.24209438677431758</v>
      </c>
      <c r="J19" s="22">
        <f t="shared" ref="J19:K19" si="5">J18/1000</f>
        <v>0.24209438677431758</v>
      </c>
      <c r="K19" s="22">
        <f t="shared" si="5"/>
        <v>0.24209438677431758</v>
      </c>
      <c r="L19" s="22"/>
      <c r="M19" s="22">
        <v>1</v>
      </c>
    </row>
    <row r="20" spans="1:13" ht="14.85" customHeight="1" x14ac:dyDescent="0.2">
      <c r="A20" s="40" t="s">
        <v>19</v>
      </c>
      <c r="B20" s="22" t="s">
        <v>112</v>
      </c>
      <c r="C20" s="43" t="s">
        <v>113</v>
      </c>
      <c r="D20" s="22" t="s">
        <v>114</v>
      </c>
      <c r="E20" s="22" t="s">
        <v>115</v>
      </c>
      <c r="F20" s="44" t="s">
        <v>116</v>
      </c>
      <c r="G20" s="44" t="s">
        <v>116</v>
      </c>
      <c r="H20" s="22">
        <v>108.133852691218</v>
      </c>
      <c r="I20" s="22">
        <v>108.133852691218</v>
      </c>
      <c r="J20" s="22">
        <v>108.133852691218</v>
      </c>
      <c r="K20" s="22">
        <v>108.133852691218</v>
      </c>
      <c r="L20" s="22"/>
      <c r="M20" s="22"/>
    </row>
    <row r="21" spans="1:13" ht="14.85" customHeight="1" x14ac:dyDescent="0.2">
      <c r="A21" s="40"/>
      <c r="B21" s="22" t="s">
        <v>112</v>
      </c>
      <c r="C21" s="43" t="s">
        <v>113</v>
      </c>
      <c r="D21" s="22" t="s">
        <v>114</v>
      </c>
      <c r="E21" s="22" t="s">
        <v>117</v>
      </c>
      <c r="F21" s="44" t="s">
        <v>116</v>
      </c>
      <c r="G21" s="44" t="s">
        <v>116</v>
      </c>
      <c r="H21" s="22">
        <f>H20*'Conversion Factors'!$C$4^-2</f>
        <v>103.93488340178585</v>
      </c>
      <c r="I21" s="22">
        <f>I20*'Conversion Factors'!$C$4^-2</f>
        <v>103.93488340178585</v>
      </c>
      <c r="J21" s="22">
        <f>J20*'Conversion Factors'!$C$4^-2</f>
        <v>103.93488340178585</v>
      </c>
      <c r="K21" s="22">
        <f>K20*'Conversion Factors'!$C$4^-2</f>
        <v>103.93488340178585</v>
      </c>
      <c r="L21" s="22"/>
      <c r="M21" s="22"/>
    </row>
    <row r="22" spans="1:13" ht="14.85" customHeight="1" x14ac:dyDescent="0.2">
      <c r="A22" s="40"/>
      <c r="B22" s="22" t="s">
        <v>112</v>
      </c>
      <c r="C22" s="43" t="s">
        <v>113</v>
      </c>
      <c r="D22" s="45" t="s">
        <v>174</v>
      </c>
      <c r="E22" s="22" t="s">
        <v>117</v>
      </c>
      <c r="F22" s="44" t="s">
        <v>116</v>
      </c>
      <c r="G22" s="44" t="s">
        <v>116</v>
      </c>
      <c r="H22" s="22">
        <f>H21/1000</f>
        <v>0.10393488340178586</v>
      </c>
      <c r="I22" s="22">
        <f t="shared" ref="I22:K22" si="6">I21/1000</f>
        <v>0.10393488340178586</v>
      </c>
      <c r="J22" s="22">
        <f t="shared" si="6"/>
        <v>0.10393488340178586</v>
      </c>
      <c r="K22" s="22">
        <f t="shared" si="6"/>
        <v>0.10393488340178586</v>
      </c>
      <c r="L22" s="22"/>
      <c r="M22" s="22">
        <v>1</v>
      </c>
    </row>
    <row r="23" spans="1:13" ht="14.85" customHeight="1" x14ac:dyDescent="0.2">
      <c r="A23" s="40" t="s">
        <v>22</v>
      </c>
      <c r="B23" s="22" t="s">
        <v>112</v>
      </c>
      <c r="C23" s="43" t="s">
        <v>113</v>
      </c>
      <c r="D23" s="22" t="s">
        <v>114</v>
      </c>
      <c r="E23" s="22" t="s">
        <v>115</v>
      </c>
      <c r="F23" s="44" t="s">
        <v>116</v>
      </c>
      <c r="G23" s="44" t="s">
        <v>116</v>
      </c>
      <c r="H23" s="22">
        <v>190.666666666667</v>
      </c>
      <c r="I23" s="22">
        <v>190.666666666667</v>
      </c>
      <c r="J23" s="22">
        <v>190.666666666667</v>
      </c>
      <c r="K23" s="22">
        <v>190.666666666667</v>
      </c>
      <c r="L23" s="22"/>
      <c r="M23" s="22"/>
    </row>
    <row r="24" spans="1:13" ht="14.85" customHeight="1" x14ac:dyDescent="0.2">
      <c r="A24" s="40"/>
      <c r="B24" s="22" t="s">
        <v>112</v>
      </c>
      <c r="C24" s="43" t="s">
        <v>113</v>
      </c>
      <c r="D24" s="22" t="s">
        <v>114</v>
      </c>
      <c r="E24" s="22" t="s">
        <v>117</v>
      </c>
      <c r="F24" s="44" t="s">
        <v>116</v>
      </c>
      <c r="G24" s="44" t="s">
        <v>116</v>
      </c>
      <c r="H24" s="22">
        <f>H23*'Conversion Factors'!$C$4^-2</f>
        <v>183.26284762270953</v>
      </c>
      <c r="I24" s="22">
        <f>I23*'Conversion Factors'!$C$4^-2</f>
        <v>183.26284762270953</v>
      </c>
      <c r="J24" s="22">
        <f>J23*'Conversion Factors'!$C$4^-2</f>
        <v>183.26284762270953</v>
      </c>
      <c r="K24" s="22">
        <f>K23*'Conversion Factors'!$C$4^-2</f>
        <v>183.26284762270953</v>
      </c>
      <c r="L24" s="22"/>
      <c r="M24" s="22"/>
    </row>
    <row r="25" spans="1:13" ht="14.85" customHeight="1" x14ac:dyDescent="0.2">
      <c r="A25" s="40"/>
      <c r="B25" s="22" t="s">
        <v>112</v>
      </c>
      <c r="C25" s="43" t="s">
        <v>113</v>
      </c>
      <c r="D25" s="45" t="s">
        <v>174</v>
      </c>
      <c r="E25" s="22" t="s">
        <v>117</v>
      </c>
      <c r="F25" s="44" t="s">
        <v>116</v>
      </c>
      <c r="G25" s="44" t="s">
        <v>116</v>
      </c>
      <c r="H25" s="22">
        <f>H24/1000</f>
        <v>0.18326284762270953</v>
      </c>
      <c r="I25" s="22">
        <f t="shared" ref="I25:K25" si="7">I24/1000</f>
        <v>0.18326284762270953</v>
      </c>
      <c r="J25" s="22">
        <f t="shared" si="7"/>
        <v>0.18326284762270953</v>
      </c>
      <c r="K25" s="22">
        <f t="shared" si="7"/>
        <v>0.18326284762270953</v>
      </c>
      <c r="L25" s="22"/>
      <c r="M25" s="22">
        <v>1</v>
      </c>
    </row>
    <row r="26" spans="1:13" ht="14.85" customHeight="1" x14ac:dyDescent="0.2">
      <c r="A26" s="40" t="s">
        <v>24</v>
      </c>
      <c r="B26" s="22" t="s">
        <v>112</v>
      </c>
      <c r="C26" s="43" t="s">
        <v>113</v>
      </c>
      <c r="D26" s="22" t="s">
        <v>114</v>
      </c>
      <c r="E26" s="22" t="s">
        <v>115</v>
      </c>
      <c r="F26" s="44" t="s">
        <v>116</v>
      </c>
      <c r="G26" s="44" t="s">
        <v>116</v>
      </c>
      <c r="H26" s="22">
        <v>154.375</v>
      </c>
      <c r="I26" s="22">
        <v>154.375</v>
      </c>
      <c r="J26" s="22">
        <v>154.375</v>
      </c>
      <c r="K26" s="22">
        <v>154.375</v>
      </c>
      <c r="L26" s="22"/>
      <c r="M26" s="22"/>
    </row>
    <row r="27" spans="1:13" ht="14.85" customHeight="1" x14ac:dyDescent="0.2">
      <c r="A27" s="40"/>
      <c r="B27" s="22" t="s">
        <v>112</v>
      </c>
      <c r="C27" s="43" t="s">
        <v>113</v>
      </c>
      <c r="D27" s="22" t="s">
        <v>114</v>
      </c>
      <c r="E27" s="22" t="s">
        <v>117</v>
      </c>
      <c r="F27" s="44" t="s">
        <v>116</v>
      </c>
      <c r="G27" s="44" t="s">
        <v>116</v>
      </c>
      <c r="H27" s="22">
        <f>H26*'Conversion Factors'!$C$4^-2</f>
        <v>148.380430603614</v>
      </c>
      <c r="I27" s="22">
        <f>I26*'Conversion Factors'!$C$4^-2</f>
        <v>148.380430603614</v>
      </c>
      <c r="J27" s="22">
        <f>J26*'Conversion Factors'!$C$4^-2</f>
        <v>148.380430603614</v>
      </c>
      <c r="K27" s="22">
        <f>K26*'Conversion Factors'!$C$4^-2</f>
        <v>148.380430603614</v>
      </c>
      <c r="L27" s="22"/>
      <c r="M27" s="22"/>
    </row>
    <row r="28" spans="1:13" ht="14.85" customHeight="1" x14ac:dyDescent="0.2">
      <c r="A28" s="40"/>
      <c r="B28" s="22" t="s">
        <v>112</v>
      </c>
      <c r="C28" s="43" t="s">
        <v>113</v>
      </c>
      <c r="D28" s="45" t="s">
        <v>174</v>
      </c>
      <c r="E28" s="22" t="s">
        <v>117</v>
      </c>
      <c r="F28" s="44" t="s">
        <v>116</v>
      </c>
      <c r="G28" s="44" t="s">
        <v>116</v>
      </c>
      <c r="H28" s="22">
        <f>H27/1000</f>
        <v>0.148380430603614</v>
      </c>
      <c r="I28" s="22">
        <f t="shared" ref="I28:K28" si="8">I27/1000</f>
        <v>0.148380430603614</v>
      </c>
      <c r="J28" s="22">
        <f t="shared" si="8"/>
        <v>0.148380430603614</v>
      </c>
      <c r="K28" s="22">
        <f t="shared" si="8"/>
        <v>0.148380430603614</v>
      </c>
      <c r="L28" s="22"/>
      <c r="M28" s="22">
        <v>1</v>
      </c>
    </row>
    <row r="29" spans="1:13" ht="12.75" customHeight="1" x14ac:dyDescent="0.2">
      <c r="A29" s="40" t="s">
        <v>27</v>
      </c>
      <c r="B29" s="22" t="s">
        <v>118</v>
      </c>
      <c r="C29" s="43" t="s">
        <v>113</v>
      </c>
      <c r="D29" s="22" t="s">
        <v>114</v>
      </c>
      <c r="E29" s="22" t="s">
        <v>115</v>
      </c>
      <c r="F29" s="44" t="s">
        <v>116</v>
      </c>
      <c r="G29" s="44" t="s">
        <v>116</v>
      </c>
      <c r="H29" s="44" t="s">
        <v>116</v>
      </c>
      <c r="I29" s="22">
        <v>641.875</v>
      </c>
      <c r="J29" s="22">
        <v>641.875</v>
      </c>
      <c r="K29" s="22">
        <v>641.875</v>
      </c>
      <c r="L29" s="22"/>
      <c r="M29" s="22"/>
    </row>
    <row r="30" spans="1:13" ht="14.85" customHeight="1" x14ac:dyDescent="0.2">
      <c r="A30" s="40"/>
      <c r="B30" s="22" t="s">
        <v>118</v>
      </c>
      <c r="C30" s="43" t="s">
        <v>113</v>
      </c>
      <c r="D30" s="22" t="s">
        <v>114</v>
      </c>
      <c r="E30" s="22" t="s">
        <v>117</v>
      </c>
      <c r="F30" s="44" t="s">
        <v>116</v>
      </c>
      <c r="G30" s="44" t="s">
        <v>116</v>
      </c>
      <c r="H30" s="44" t="s">
        <v>116</v>
      </c>
      <c r="I30" s="22">
        <f>I29*'Conversion Factors'!$C$4^-2</f>
        <v>616.9502114571319</v>
      </c>
      <c r="J30" s="22">
        <f>J29*'Conversion Factors'!$C$4^-2</f>
        <v>616.9502114571319</v>
      </c>
      <c r="K30" s="22">
        <f>K29*'Conversion Factors'!$C$4^-2</f>
        <v>616.9502114571319</v>
      </c>
      <c r="L30" s="22"/>
      <c r="M30" s="22"/>
    </row>
    <row r="31" spans="1:13" ht="14.85" customHeight="1" x14ac:dyDescent="0.2">
      <c r="A31" s="40"/>
      <c r="B31" s="22" t="s">
        <v>118</v>
      </c>
      <c r="C31" s="43" t="s">
        <v>113</v>
      </c>
      <c r="D31" s="45" t="s">
        <v>174</v>
      </c>
      <c r="E31" s="22" t="s">
        <v>117</v>
      </c>
      <c r="F31" s="44" t="s">
        <v>116</v>
      </c>
      <c r="G31" s="44" t="s">
        <v>116</v>
      </c>
      <c r="H31" s="44" t="s">
        <v>116</v>
      </c>
      <c r="I31" s="22">
        <f>I30/1000</f>
        <v>0.61695021145713191</v>
      </c>
      <c r="J31" s="22">
        <f t="shared" ref="J31:K31" si="9">J30/1000</f>
        <v>0.61695021145713191</v>
      </c>
      <c r="K31" s="22">
        <f t="shared" si="9"/>
        <v>0.61695021145713191</v>
      </c>
      <c r="L31" s="22"/>
      <c r="M31" s="22">
        <v>1</v>
      </c>
    </row>
    <row r="32" spans="1:13" ht="14.85" customHeight="1" x14ac:dyDescent="0.2">
      <c r="A32" s="40" t="s">
        <v>30</v>
      </c>
      <c r="B32" s="22" t="s">
        <v>119</v>
      </c>
      <c r="C32" s="43" t="s">
        <v>113</v>
      </c>
      <c r="D32" s="22" t="s">
        <v>114</v>
      </c>
      <c r="E32" s="22" t="s">
        <v>115</v>
      </c>
      <c r="F32" s="44" t="s">
        <v>116</v>
      </c>
      <c r="G32" s="44" t="s">
        <v>116</v>
      </c>
      <c r="H32" s="44" t="s">
        <v>116</v>
      </c>
      <c r="I32" s="22">
        <v>641.875</v>
      </c>
      <c r="J32" s="22">
        <v>641.875</v>
      </c>
      <c r="K32" s="22">
        <v>641.875</v>
      </c>
      <c r="L32" s="22"/>
      <c r="M32" s="22"/>
    </row>
    <row r="33" spans="1:13" ht="14.85" customHeight="1" x14ac:dyDescent="0.2">
      <c r="A33" s="40"/>
      <c r="B33" s="22" t="s">
        <v>119</v>
      </c>
      <c r="C33" s="43" t="s">
        <v>113</v>
      </c>
      <c r="D33" s="22" t="s">
        <v>114</v>
      </c>
      <c r="E33" s="22" t="s">
        <v>117</v>
      </c>
      <c r="F33" s="44" t="s">
        <v>116</v>
      </c>
      <c r="G33" s="44" t="s">
        <v>116</v>
      </c>
      <c r="H33" s="44" t="s">
        <v>116</v>
      </c>
      <c r="I33" s="22">
        <f>I32*'Conversion Factors'!$C$4^-2</f>
        <v>616.9502114571319</v>
      </c>
      <c r="J33" s="22">
        <f>J32*'Conversion Factors'!$C$4^-2</f>
        <v>616.9502114571319</v>
      </c>
      <c r="K33" s="22">
        <f>K32*'Conversion Factors'!$C$4^-2</f>
        <v>616.9502114571319</v>
      </c>
      <c r="L33" s="22"/>
      <c r="M33" s="22"/>
    </row>
    <row r="34" spans="1:13" ht="14.85" customHeight="1" x14ac:dyDescent="0.2">
      <c r="A34" s="40"/>
      <c r="B34" s="22" t="s">
        <v>119</v>
      </c>
      <c r="C34" s="43" t="s">
        <v>113</v>
      </c>
      <c r="D34" s="45" t="s">
        <v>174</v>
      </c>
      <c r="E34" s="22" t="s">
        <v>117</v>
      </c>
      <c r="F34" s="44" t="s">
        <v>116</v>
      </c>
      <c r="G34" s="44" t="s">
        <v>116</v>
      </c>
      <c r="H34" s="44" t="s">
        <v>116</v>
      </c>
      <c r="I34" s="22">
        <f>I33/1000</f>
        <v>0.61695021145713191</v>
      </c>
      <c r="J34" s="22">
        <f t="shared" ref="J34:K34" si="10">J33/1000</f>
        <v>0.61695021145713191</v>
      </c>
      <c r="K34" s="22">
        <f t="shared" si="10"/>
        <v>0.61695021145713191</v>
      </c>
      <c r="L34" s="22"/>
      <c r="M34" s="22">
        <v>1</v>
      </c>
    </row>
    <row r="35" spans="1:13" ht="14.85" customHeight="1" x14ac:dyDescent="0.2">
      <c r="A35" s="40" t="s">
        <v>32</v>
      </c>
      <c r="B35" s="22" t="s">
        <v>118</v>
      </c>
      <c r="C35" s="43" t="s">
        <v>113</v>
      </c>
      <c r="D35" s="22" t="s">
        <v>114</v>
      </c>
      <c r="E35" s="22" t="s">
        <v>115</v>
      </c>
      <c r="F35" s="44" t="s">
        <v>116</v>
      </c>
      <c r="G35" s="44" t="s">
        <v>116</v>
      </c>
      <c r="H35" s="44" t="s">
        <v>116</v>
      </c>
      <c r="I35" s="22">
        <v>690.625</v>
      </c>
      <c r="J35" s="22">
        <v>690.625</v>
      </c>
      <c r="K35" s="22">
        <v>690.625</v>
      </c>
      <c r="L35" s="22"/>
      <c r="M35" s="22"/>
    </row>
    <row r="36" spans="1:13" ht="14.85" customHeight="1" x14ac:dyDescent="0.2">
      <c r="A36" s="40"/>
      <c r="B36" s="22" t="s">
        <v>118</v>
      </c>
      <c r="C36" s="43" t="s">
        <v>113</v>
      </c>
      <c r="D36" s="22" t="s">
        <v>114</v>
      </c>
      <c r="E36" s="22" t="s">
        <v>117</v>
      </c>
      <c r="F36" s="44" t="s">
        <v>116</v>
      </c>
      <c r="G36" s="44" t="s">
        <v>116</v>
      </c>
      <c r="H36" s="44" t="s">
        <v>116</v>
      </c>
      <c r="I36" s="22">
        <f>I35*'Conversion Factors'!$C$4^-2</f>
        <v>663.80718954248368</v>
      </c>
      <c r="J36" s="22">
        <f>J35*'Conversion Factors'!$C$4^-2</f>
        <v>663.80718954248368</v>
      </c>
      <c r="K36" s="22">
        <f>K35*'Conversion Factors'!$C$4^-2</f>
        <v>663.80718954248368</v>
      </c>
      <c r="L36" s="22"/>
      <c r="M36" s="22"/>
    </row>
    <row r="37" spans="1:13" ht="14.85" customHeight="1" x14ac:dyDescent="0.2">
      <c r="A37" s="40"/>
      <c r="B37" s="22" t="s">
        <v>118</v>
      </c>
      <c r="C37" s="43" t="s">
        <v>113</v>
      </c>
      <c r="D37" s="45" t="s">
        <v>174</v>
      </c>
      <c r="E37" s="22" t="s">
        <v>117</v>
      </c>
      <c r="F37" s="44" t="s">
        <v>116</v>
      </c>
      <c r="G37" s="44" t="s">
        <v>116</v>
      </c>
      <c r="H37" s="44" t="s">
        <v>116</v>
      </c>
      <c r="I37" s="22">
        <f>I36/1000</f>
        <v>0.66380718954248363</v>
      </c>
      <c r="J37" s="22">
        <f t="shared" ref="J37:K37" si="11">J36/1000</f>
        <v>0.66380718954248363</v>
      </c>
      <c r="K37" s="22">
        <f t="shared" si="11"/>
        <v>0.66380718954248363</v>
      </c>
      <c r="L37" s="22"/>
      <c r="M37" s="22">
        <v>1</v>
      </c>
    </row>
    <row r="38" spans="1:13" ht="14.65" customHeight="1" x14ac:dyDescent="0.2">
      <c r="A38" s="40" t="s">
        <v>34</v>
      </c>
      <c r="B38" s="22" t="s">
        <v>105</v>
      </c>
      <c r="C38" s="22" t="s">
        <v>120</v>
      </c>
      <c r="D38" s="22" t="s">
        <v>121</v>
      </c>
      <c r="E38" s="22" t="s">
        <v>122</v>
      </c>
      <c r="F38" s="44" t="s">
        <v>116</v>
      </c>
      <c r="G38" s="22">
        <v>0.27600000000000002</v>
      </c>
      <c r="H38" s="22">
        <v>0.27600000000000002</v>
      </c>
      <c r="I38" s="22">
        <v>0.27600000000000002</v>
      </c>
      <c r="J38" s="22">
        <v>0.27600000000000002</v>
      </c>
      <c r="K38" s="22">
        <v>0.27600000000000002</v>
      </c>
      <c r="L38" s="22"/>
      <c r="M38" s="22"/>
    </row>
    <row r="39" spans="1:13" ht="14.65" customHeight="1" x14ac:dyDescent="0.2">
      <c r="A39" s="40"/>
      <c r="B39" s="22" t="s">
        <v>105</v>
      </c>
      <c r="C39" s="22" t="s">
        <v>120</v>
      </c>
      <c r="D39" s="22" t="s">
        <v>123</v>
      </c>
      <c r="E39" s="22" t="s">
        <v>122</v>
      </c>
      <c r="F39" s="44" t="s">
        <v>116</v>
      </c>
      <c r="G39" s="22">
        <f>G38*'Conversion Factors'!$H$5</f>
        <v>0.17149887531534669</v>
      </c>
      <c r="H39" s="22">
        <f>H38*'Conversion Factors'!$H$5</f>
        <v>0.17149887531534669</v>
      </c>
      <c r="I39" s="22">
        <f>I38*'Conversion Factors'!$H$5</f>
        <v>0.17149887531534669</v>
      </c>
      <c r="J39" s="22">
        <f>J38*'Conversion Factors'!$H$5</f>
        <v>0.17149887531534669</v>
      </c>
      <c r="K39" s="22">
        <f>K38*'Conversion Factors'!$H$5</f>
        <v>0.17149887531534669</v>
      </c>
      <c r="L39" s="22"/>
      <c r="M39" s="22"/>
    </row>
    <row r="40" spans="1:13" ht="14.65" customHeight="1" x14ac:dyDescent="0.2">
      <c r="A40" s="40"/>
      <c r="B40" s="22" t="s">
        <v>105</v>
      </c>
      <c r="C40" s="22" t="s">
        <v>120</v>
      </c>
      <c r="D40" s="22" t="s">
        <v>123</v>
      </c>
      <c r="E40" s="22" t="s">
        <v>117</v>
      </c>
      <c r="F40" s="44" t="s">
        <v>116</v>
      </c>
      <c r="G40" s="22">
        <f>G39*'Conversion Factors'!$C$2</f>
        <v>0.2229485379099507</v>
      </c>
      <c r="H40" s="22">
        <f>H39*'Conversion Factors'!$C$2</f>
        <v>0.2229485379099507</v>
      </c>
      <c r="I40" s="22">
        <f>I39*'Conversion Factors'!$C$2</f>
        <v>0.2229485379099507</v>
      </c>
      <c r="J40" s="22">
        <f>J39*'Conversion Factors'!$C$2</f>
        <v>0.2229485379099507</v>
      </c>
      <c r="K40" s="22">
        <f>K39*'Conversion Factors'!$C$2</f>
        <v>0.2229485379099507</v>
      </c>
      <c r="L40" s="22"/>
      <c r="M40" s="22"/>
    </row>
    <row r="41" spans="1:13" ht="14.65" customHeight="1" x14ac:dyDescent="0.2">
      <c r="A41" s="40"/>
      <c r="B41" s="22" t="s">
        <v>105</v>
      </c>
      <c r="C41" s="22" t="s">
        <v>120</v>
      </c>
      <c r="D41" s="45" t="s">
        <v>176</v>
      </c>
      <c r="E41" s="22" t="s">
        <v>117</v>
      </c>
      <c r="F41" s="44" t="s">
        <v>116</v>
      </c>
      <c r="G41" s="22">
        <f>G40/1000</f>
        <v>2.2294853790995071E-4</v>
      </c>
      <c r="H41" s="22">
        <f t="shared" ref="H41:K41" si="12">H40/1000</f>
        <v>2.2294853790995071E-4</v>
      </c>
      <c r="I41" s="22">
        <f t="shared" si="12"/>
        <v>2.2294853790995071E-4</v>
      </c>
      <c r="J41" s="22">
        <f t="shared" si="12"/>
        <v>2.2294853790995071E-4</v>
      </c>
      <c r="K41" s="22">
        <f t="shared" si="12"/>
        <v>2.2294853790995071E-4</v>
      </c>
      <c r="L41" s="22"/>
      <c r="M41" s="22">
        <v>1</v>
      </c>
    </row>
    <row r="42" spans="1:13" ht="14.65" customHeight="1" x14ac:dyDescent="0.2">
      <c r="A42" s="40" t="s">
        <v>37</v>
      </c>
      <c r="B42" s="22" t="s">
        <v>119</v>
      </c>
      <c r="C42" s="22" t="s">
        <v>120</v>
      </c>
      <c r="D42" s="22" t="s">
        <v>121</v>
      </c>
      <c r="E42" s="22" t="s">
        <v>122</v>
      </c>
      <c r="F42" s="44" t="s">
        <v>116</v>
      </c>
      <c r="G42" s="22">
        <v>0.26700000000000002</v>
      </c>
      <c r="H42" s="22">
        <v>0.26700000000000002</v>
      </c>
      <c r="I42" s="22">
        <v>0.26700000000000002</v>
      </c>
      <c r="J42" s="22">
        <v>0.26700000000000002</v>
      </c>
      <c r="K42" s="22">
        <v>0.26700000000000002</v>
      </c>
      <c r="L42" s="22"/>
      <c r="M42" s="22"/>
    </row>
    <row r="43" spans="1:13" ht="14.65" customHeight="1" x14ac:dyDescent="0.2">
      <c r="A43" s="40"/>
      <c r="B43" s="22" t="s">
        <v>119</v>
      </c>
      <c r="C43" s="22" t="s">
        <v>120</v>
      </c>
      <c r="D43" s="22" t="s">
        <v>123</v>
      </c>
      <c r="E43" s="22" t="s">
        <v>122</v>
      </c>
      <c r="F43" s="44" t="s">
        <v>116</v>
      </c>
      <c r="G43" s="22">
        <f>G42*'Conversion Factors'!$H$5</f>
        <v>0.16590652068549841</v>
      </c>
      <c r="H43" s="22">
        <f>H42*'Conversion Factors'!$H$5</f>
        <v>0.16590652068549841</v>
      </c>
      <c r="I43" s="22">
        <f>I42*'Conversion Factors'!$H$5</f>
        <v>0.16590652068549841</v>
      </c>
      <c r="J43" s="22">
        <f>J42*'Conversion Factors'!$H$5</f>
        <v>0.16590652068549841</v>
      </c>
      <c r="K43" s="22">
        <f>K42*'Conversion Factors'!$H$5</f>
        <v>0.16590652068549841</v>
      </c>
      <c r="L43" s="22"/>
      <c r="M43" s="22"/>
    </row>
    <row r="44" spans="1:13" ht="14.65" customHeight="1" x14ac:dyDescent="0.2">
      <c r="A44" s="40"/>
      <c r="B44" s="22" t="s">
        <v>119</v>
      </c>
      <c r="C44" s="22" t="s">
        <v>120</v>
      </c>
      <c r="D44" s="22" t="s">
        <v>123</v>
      </c>
      <c r="E44" s="22" t="s">
        <v>117</v>
      </c>
      <c r="F44" s="44" t="s">
        <v>116</v>
      </c>
      <c r="G44" s="22">
        <f>G43*'Conversion Factors'!$C$2</f>
        <v>0.21567847689114794</v>
      </c>
      <c r="H44" s="22">
        <f>H43*'Conversion Factors'!$C$2</f>
        <v>0.21567847689114794</v>
      </c>
      <c r="I44" s="22">
        <f>I43*'Conversion Factors'!$C$2</f>
        <v>0.21567847689114794</v>
      </c>
      <c r="J44" s="22">
        <f>J43*'Conversion Factors'!$C$2</f>
        <v>0.21567847689114794</v>
      </c>
      <c r="K44" s="22">
        <f>K43*'Conversion Factors'!$C$2</f>
        <v>0.21567847689114794</v>
      </c>
      <c r="L44" s="22"/>
      <c r="M44" s="22"/>
    </row>
    <row r="45" spans="1:13" ht="14.65" customHeight="1" x14ac:dyDescent="0.2">
      <c r="A45" s="40"/>
      <c r="B45" s="22" t="s">
        <v>119</v>
      </c>
      <c r="C45" s="22" t="s">
        <v>120</v>
      </c>
      <c r="D45" s="45" t="s">
        <v>176</v>
      </c>
      <c r="E45" s="22" t="s">
        <v>117</v>
      </c>
      <c r="F45" s="44" t="s">
        <v>116</v>
      </c>
      <c r="G45" s="22">
        <f>G44/1000</f>
        <v>2.1567847689114795E-4</v>
      </c>
      <c r="H45" s="22">
        <f t="shared" ref="H45:K45" si="13">H44/1000</f>
        <v>2.1567847689114795E-4</v>
      </c>
      <c r="I45" s="22">
        <f t="shared" si="13"/>
        <v>2.1567847689114795E-4</v>
      </c>
      <c r="J45" s="22">
        <f t="shared" si="13"/>
        <v>2.1567847689114795E-4</v>
      </c>
      <c r="K45" s="22">
        <f t="shared" si="13"/>
        <v>2.1567847689114795E-4</v>
      </c>
      <c r="L45" s="22"/>
      <c r="M45" s="22">
        <v>1</v>
      </c>
    </row>
    <row r="46" spans="1:13" ht="14.65" customHeight="1" x14ac:dyDescent="0.2">
      <c r="A46" s="40" t="s">
        <v>39</v>
      </c>
      <c r="B46" s="22" t="s">
        <v>119</v>
      </c>
      <c r="C46" s="22" t="s">
        <v>120</v>
      </c>
      <c r="D46" s="22" t="s">
        <v>124</v>
      </c>
      <c r="E46" s="22" t="s">
        <v>122</v>
      </c>
      <c r="F46" s="22">
        <v>9.0380000000000003</v>
      </c>
      <c r="G46" s="22">
        <v>9.0380000000000003</v>
      </c>
      <c r="H46" s="22">
        <v>9.0380000000000003</v>
      </c>
      <c r="I46" s="22">
        <v>9.0380000000000003</v>
      </c>
      <c r="J46" s="22">
        <v>9.0380000000000003</v>
      </c>
      <c r="K46" s="22">
        <v>9.0380000000000003</v>
      </c>
      <c r="L46" s="22"/>
      <c r="M46" s="22"/>
    </row>
    <row r="47" spans="1:13" ht="14.65" customHeight="1" x14ac:dyDescent="0.2">
      <c r="A47" s="40"/>
      <c r="B47" s="22" t="s">
        <v>119</v>
      </c>
      <c r="C47" s="22" t="s">
        <v>120</v>
      </c>
      <c r="D47" s="22" t="s">
        <v>124</v>
      </c>
      <c r="E47" s="22" t="s">
        <v>122</v>
      </c>
      <c r="F47" s="22">
        <f>F46*'Conversion Factors'!$H$5</f>
        <v>5.6159667938409532</v>
      </c>
      <c r="G47" s="22">
        <f>G46*'Conversion Factors'!$H$5</f>
        <v>5.6159667938409532</v>
      </c>
      <c r="H47" s="22">
        <f>H46*'Conversion Factors'!$H$5</f>
        <v>5.6159667938409532</v>
      </c>
      <c r="I47" s="22">
        <f>I46*'Conversion Factors'!$H$5</f>
        <v>5.6159667938409532</v>
      </c>
      <c r="J47" s="22">
        <f>J46*'Conversion Factors'!$H$5</f>
        <v>5.6159667938409532</v>
      </c>
      <c r="K47" s="22">
        <f>K46*'Conversion Factors'!$H$5</f>
        <v>5.6159667938409532</v>
      </c>
      <c r="L47" s="22"/>
      <c r="M47" s="22"/>
    </row>
    <row r="48" spans="1:13" ht="14.65" customHeight="1" x14ac:dyDescent="0.2">
      <c r="A48" s="40"/>
      <c r="B48" s="22" t="s">
        <v>119</v>
      </c>
      <c r="C48" s="22" t="s">
        <v>120</v>
      </c>
      <c r="D48" s="22" t="s">
        <v>125</v>
      </c>
      <c r="E48" s="22" t="s">
        <v>117</v>
      </c>
      <c r="F48" s="22">
        <f>F47*'Conversion Factors'!$C$2</f>
        <v>7.3007568319932394</v>
      </c>
      <c r="G48" s="22">
        <f>G47*'Conversion Factors'!$C$2</f>
        <v>7.3007568319932394</v>
      </c>
      <c r="H48" s="22">
        <f>H47*'Conversion Factors'!$C$2</f>
        <v>7.3007568319932394</v>
      </c>
      <c r="I48" s="22">
        <f>I47*'Conversion Factors'!$C$2</f>
        <v>7.3007568319932394</v>
      </c>
      <c r="J48" s="22">
        <f>J47*'Conversion Factors'!$C$2</f>
        <v>7.3007568319932394</v>
      </c>
      <c r="K48" s="22">
        <f>K47*'Conversion Factors'!$C$2</f>
        <v>7.3007568319932394</v>
      </c>
      <c r="L48" s="22"/>
      <c r="M48" s="22"/>
    </row>
    <row r="49" spans="1:13" ht="14.65" customHeight="1" x14ac:dyDescent="0.2">
      <c r="A49" s="40"/>
      <c r="B49" s="22" t="s">
        <v>119</v>
      </c>
      <c r="C49" s="22" t="s">
        <v>120</v>
      </c>
      <c r="D49" s="45" t="s">
        <v>175</v>
      </c>
      <c r="E49" s="22" t="s">
        <v>117</v>
      </c>
      <c r="F49" s="22">
        <f>F48/1000</f>
        <v>7.3007568319932393E-3</v>
      </c>
      <c r="G49" s="22">
        <f t="shared" ref="G49:K49" si="14">G48/1000</f>
        <v>7.3007568319932393E-3</v>
      </c>
      <c r="H49" s="22">
        <f t="shared" si="14"/>
        <v>7.3007568319932393E-3</v>
      </c>
      <c r="I49" s="22">
        <f t="shared" si="14"/>
        <v>7.3007568319932393E-3</v>
      </c>
      <c r="J49" s="22">
        <f t="shared" si="14"/>
        <v>7.3007568319932393E-3</v>
      </c>
      <c r="K49" s="22">
        <f t="shared" si="14"/>
        <v>7.3007568319932393E-3</v>
      </c>
      <c r="L49" s="22"/>
      <c r="M49" s="22">
        <v>1</v>
      </c>
    </row>
    <row r="50" spans="1:13" ht="14.65" customHeight="1" x14ac:dyDescent="0.2">
      <c r="A50" s="40" t="s">
        <v>42</v>
      </c>
      <c r="B50" s="22" t="s">
        <v>118</v>
      </c>
      <c r="C50" s="22" t="s">
        <v>120</v>
      </c>
      <c r="D50" s="22" t="s">
        <v>121</v>
      </c>
      <c r="E50" s="22" t="s">
        <v>122</v>
      </c>
      <c r="F50" s="22">
        <v>1.9652000000000001</v>
      </c>
      <c r="G50" s="22">
        <v>1.9652000000000001</v>
      </c>
      <c r="H50" s="22">
        <v>1.9652000000000001</v>
      </c>
      <c r="I50" s="22">
        <v>1.9652000000000001</v>
      </c>
      <c r="J50" s="22">
        <v>1.9652000000000001</v>
      </c>
      <c r="K50" s="22">
        <v>1.9652000000000001</v>
      </c>
      <c r="L50" s="22"/>
      <c r="M50" s="22"/>
    </row>
    <row r="51" spans="1:13" ht="14.65" customHeight="1" x14ac:dyDescent="0.2">
      <c r="A51" s="40"/>
      <c r="B51" s="22" t="s">
        <v>118</v>
      </c>
      <c r="C51" s="22" t="s">
        <v>120</v>
      </c>
      <c r="D51" s="22" t="s">
        <v>123</v>
      </c>
      <c r="E51" s="22" t="s">
        <v>122</v>
      </c>
      <c r="F51" s="22">
        <f>F50*'Conversion Factors'!$H$5</f>
        <v>1.2211217020642002</v>
      </c>
      <c r="G51" s="22">
        <f>G50*'Conversion Factors'!$H$5</f>
        <v>1.2211217020642002</v>
      </c>
      <c r="H51" s="22">
        <f>H50*'Conversion Factors'!$H$5</f>
        <v>1.2211217020642002</v>
      </c>
      <c r="I51" s="22">
        <f>I50*'Conversion Factors'!$H$5</f>
        <v>1.2211217020642002</v>
      </c>
      <c r="J51" s="22">
        <f>J50*'Conversion Factors'!$H$5</f>
        <v>1.2211217020642002</v>
      </c>
      <c r="K51" s="22">
        <f>K50*'Conversion Factors'!$H$5</f>
        <v>1.2211217020642002</v>
      </c>
      <c r="L51" s="22"/>
      <c r="M51" s="22"/>
    </row>
    <row r="52" spans="1:13" ht="14.65" customHeight="1" x14ac:dyDescent="0.2">
      <c r="A52" s="40"/>
      <c r="B52" s="22" t="s">
        <v>118</v>
      </c>
      <c r="C52" s="22" t="s">
        <v>120</v>
      </c>
      <c r="D52" s="22" t="s">
        <v>123</v>
      </c>
      <c r="E52" s="22" t="s">
        <v>117</v>
      </c>
      <c r="F52" s="22">
        <f>F51*'Conversion Factors'!$C$2</f>
        <v>1.5874582126834604</v>
      </c>
      <c r="G52" s="22">
        <f>G51*'Conversion Factors'!$C$2</f>
        <v>1.5874582126834604</v>
      </c>
      <c r="H52" s="22">
        <f>H51*'Conversion Factors'!$C$2</f>
        <v>1.5874582126834604</v>
      </c>
      <c r="I52" s="22">
        <f>I51*'Conversion Factors'!$C$2</f>
        <v>1.5874582126834604</v>
      </c>
      <c r="J52" s="22">
        <f>J51*'Conversion Factors'!$C$2</f>
        <v>1.5874582126834604</v>
      </c>
      <c r="K52" s="22">
        <f>K51*'Conversion Factors'!$C$2</f>
        <v>1.5874582126834604</v>
      </c>
      <c r="L52" s="22"/>
      <c r="M52" s="22"/>
    </row>
    <row r="53" spans="1:13" ht="12.75" customHeight="1" x14ac:dyDescent="0.2">
      <c r="A53" s="41"/>
      <c r="B53" s="22" t="s">
        <v>118</v>
      </c>
      <c r="C53" s="22" t="s">
        <v>120</v>
      </c>
      <c r="D53" s="45" t="s">
        <v>176</v>
      </c>
      <c r="E53" s="22" t="s">
        <v>117</v>
      </c>
      <c r="F53" s="22">
        <f>F52/1000</f>
        <v>1.5874582126834604E-3</v>
      </c>
      <c r="G53" s="22">
        <f t="shared" ref="G53:K53" si="15">G52/1000</f>
        <v>1.5874582126834604E-3</v>
      </c>
      <c r="H53" s="22">
        <f t="shared" si="15"/>
        <v>1.5874582126834604E-3</v>
      </c>
      <c r="I53" s="22">
        <f t="shared" si="15"/>
        <v>1.5874582126834604E-3</v>
      </c>
      <c r="J53" s="22">
        <f t="shared" si="15"/>
        <v>1.5874582126834604E-3</v>
      </c>
      <c r="K53" s="22">
        <f t="shared" si="15"/>
        <v>1.5874582126834604E-3</v>
      </c>
      <c r="L53" s="22"/>
      <c r="M53" s="22">
        <v>1</v>
      </c>
    </row>
  </sheetData>
  <sheetProtection selectLockedCells="1" selectUnlockedCells="1"/>
  <mergeCells count="16">
    <mergeCell ref="A50:A53"/>
    <mergeCell ref="A32:A34"/>
    <mergeCell ref="A35:A37"/>
    <mergeCell ref="A38:A41"/>
    <mergeCell ref="A42:A45"/>
    <mergeCell ref="A46:A49"/>
    <mergeCell ref="A17:A19"/>
    <mergeCell ref="A20:A22"/>
    <mergeCell ref="A23:A25"/>
    <mergeCell ref="A26:A28"/>
    <mergeCell ref="A29:A31"/>
    <mergeCell ref="A2:A4"/>
    <mergeCell ref="A5:A7"/>
    <mergeCell ref="A8:A10"/>
    <mergeCell ref="A11:A13"/>
    <mergeCell ref="A14:A16"/>
  </mergeCells>
  <phoneticPr fontId="8" type="noConversion"/>
  <pageMargins left="0.78749999999999998" right="0.78749999999999998" top="0.78749999999999998" bottom="0.78749999999999998" header="0.51181102362204722" footer="0.51181102362204722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5536"/>
  <sheetViews>
    <sheetView showGridLines="0" topLeftCell="A2" zoomScale="80" zoomScaleNormal="80" workbookViewId="0">
      <selection activeCell="F2" sqref="F2:F49"/>
    </sheetView>
  </sheetViews>
  <sheetFormatPr defaultColWidth="11.5703125" defaultRowHeight="12.75" x14ac:dyDescent="0.2"/>
  <cols>
    <col min="1" max="1" width="23.140625" customWidth="1"/>
    <col min="2" max="2" width="19.28515625" customWidth="1"/>
    <col min="3" max="3" width="15.85546875" customWidth="1"/>
    <col min="4" max="4" width="10.42578125" customWidth="1"/>
    <col min="5" max="5" width="22.42578125" customWidth="1"/>
    <col min="6" max="6" width="208.5703125" bestFit="1" customWidth="1"/>
  </cols>
  <sheetData>
    <row r="1" spans="1:7" ht="48" customHeight="1" x14ac:dyDescent="0.25">
      <c r="A1" s="9" t="s">
        <v>1</v>
      </c>
      <c r="B1" s="9" t="s">
        <v>126</v>
      </c>
      <c r="C1" s="9" t="s">
        <v>127</v>
      </c>
      <c r="D1" s="9" t="s">
        <v>93</v>
      </c>
      <c r="E1" s="46" t="s">
        <v>177</v>
      </c>
      <c r="F1" s="9" t="s">
        <v>96</v>
      </c>
      <c r="G1" s="9" t="s">
        <v>97</v>
      </c>
    </row>
    <row r="2" spans="1:7" ht="14.65" customHeight="1" x14ac:dyDescent="0.2">
      <c r="A2" s="29" t="s">
        <v>4</v>
      </c>
      <c r="B2" s="6" t="s">
        <v>128</v>
      </c>
      <c r="C2" s="6" t="s">
        <v>129</v>
      </c>
      <c r="D2" s="3" t="s">
        <v>98</v>
      </c>
      <c r="E2" s="47">
        <v>1000</v>
      </c>
      <c r="F2" s="48" t="s">
        <v>178</v>
      </c>
      <c r="G2" s="3">
        <v>1</v>
      </c>
    </row>
    <row r="3" spans="1:7" ht="14.65" customHeight="1" x14ac:dyDescent="0.2">
      <c r="A3" s="29"/>
      <c r="B3" s="6" t="s">
        <v>128</v>
      </c>
      <c r="C3" s="6" t="s">
        <v>129</v>
      </c>
      <c r="D3" s="3" t="s">
        <v>102</v>
      </c>
      <c r="E3" s="47">
        <v>1000</v>
      </c>
      <c r="F3" s="48" t="s">
        <v>178</v>
      </c>
      <c r="G3" s="3">
        <v>1</v>
      </c>
    </row>
    <row r="4" spans="1:7" ht="14.65" customHeight="1" x14ac:dyDescent="0.2">
      <c r="A4" s="29"/>
      <c r="B4" s="6" t="s">
        <v>128</v>
      </c>
      <c r="C4" s="6" t="s">
        <v>129</v>
      </c>
      <c r="D4" s="3" t="s">
        <v>103</v>
      </c>
      <c r="E4" s="47">
        <v>1000</v>
      </c>
      <c r="F4" s="48" t="s">
        <v>178</v>
      </c>
      <c r="G4" s="3">
        <v>1</v>
      </c>
    </row>
    <row r="5" spans="1:7" ht="14.65" customHeight="1" x14ac:dyDescent="0.2">
      <c r="A5" s="29"/>
      <c r="B5" s="6" t="s">
        <v>128</v>
      </c>
      <c r="C5" s="6" t="s">
        <v>129</v>
      </c>
      <c r="D5" s="3" t="s">
        <v>130</v>
      </c>
      <c r="E5" s="47">
        <v>1000</v>
      </c>
      <c r="F5" s="48" t="s">
        <v>178</v>
      </c>
      <c r="G5" s="3">
        <v>1</v>
      </c>
    </row>
    <row r="6" spans="1:7" ht="14.65" customHeight="1" x14ac:dyDescent="0.2">
      <c r="A6" s="29" t="s">
        <v>7</v>
      </c>
      <c r="B6" s="6" t="s">
        <v>128</v>
      </c>
      <c r="C6" s="6" t="s">
        <v>129</v>
      </c>
      <c r="D6" s="3" t="s">
        <v>98</v>
      </c>
      <c r="E6" s="47">
        <v>1000</v>
      </c>
      <c r="F6" s="48" t="s">
        <v>178</v>
      </c>
      <c r="G6" s="3">
        <v>1</v>
      </c>
    </row>
    <row r="7" spans="1:7" ht="14.65" customHeight="1" x14ac:dyDescent="0.2">
      <c r="A7" s="29"/>
      <c r="B7" s="6" t="s">
        <v>128</v>
      </c>
      <c r="C7" s="6" t="s">
        <v>129</v>
      </c>
      <c r="D7" s="3" t="s">
        <v>102</v>
      </c>
      <c r="E7" s="47">
        <v>1000</v>
      </c>
      <c r="F7" s="48" t="s">
        <v>178</v>
      </c>
      <c r="G7" s="3">
        <v>1</v>
      </c>
    </row>
    <row r="8" spans="1:7" ht="14.65" customHeight="1" x14ac:dyDescent="0.2">
      <c r="A8" s="29"/>
      <c r="B8" s="6" t="s">
        <v>128</v>
      </c>
      <c r="C8" s="6" t="s">
        <v>129</v>
      </c>
      <c r="D8" s="3" t="s">
        <v>103</v>
      </c>
      <c r="E8" s="47">
        <v>1000</v>
      </c>
      <c r="F8" s="48" t="s">
        <v>178</v>
      </c>
      <c r="G8" s="3">
        <v>1</v>
      </c>
    </row>
    <row r="9" spans="1:7" ht="14.65" customHeight="1" x14ac:dyDescent="0.2">
      <c r="A9" s="29"/>
      <c r="B9" s="6" t="s">
        <v>128</v>
      </c>
      <c r="C9" s="6" t="s">
        <v>129</v>
      </c>
      <c r="D9" s="3" t="s">
        <v>130</v>
      </c>
      <c r="E9" s="47">
        <v>1000</v>
      </c>
      <c r="F9" s="48" t="s">
        <v>178</v>
      </c>
      <c r="G9" s="3">
        <v>1</v>
      </c>
    </row>
    <row r="10" spans="1:7" ht="14.65" customHeight="1" x14ac:dyDescent="0.2">
      <c r="A10" s="29" t="s">
        <v>9</v>
      </c>
      <c r="B10" s="6" t="s">
        <v>128</v>
      </c>
      <c r="C10" s="6" t="s">
        <v>129</v>
      </c>
      <c r="D10" s="3" t="s">
        <v>98</v>
      </c>
      <c r="E10" s="47">
        <v>1000</v>
      </c>
      <c r="F10" s="48" t="s">
        <v>178</v>
      </c>
      <c r="G10" s="3">
        <v>1</v>
      </c>
    </row>
    <row r="11" spans="1:7" ht="14.65" customHeight="1" x14ac:dyDescent="0.2">
      <c r="A11" s="29"/>
      <c r="B11" s="6" t="s">
        <v>128</v>
      </c>
      <c r="C11" s="6" t="s">
        <v>129</v>
      </c>
      <c r="D11" s="3" t="s">
        <v>102</v>
      </c>
      <c r="E11" s="47">
        <v>1000</v>
      </c>
      <c r="F11" s="48" t="s">
        <v>178</v>
      </c>
      <c r="G11" s="3">
        <v>1</v>
      </c>
    </row>
    <row r="12" spans="1:7" ht="14.65" customHeight="1" x14ac:dyDescent="0.2">
      <c r="A12" s="29"/>
      <c r="B12" s="6" t="s">
        <v>128</v>
      </c>
      <c r="C12" s="6" t="s">
        <v>129</v>
      </c>
      <c r="D12" s="3" t="s">
        <v>103</v>
      </c>
      <c r="E12" s="47">
        <v>1000</v>
      </c>
      <c r="F12" s="48" t="s">
        <v>178</v>
      </c>
      <c r="G12" s="3">
        <v>1</v>
      </c>
    </row>
    <row r="13" spans="1:7" ht="14.65" customHeight="1" x14ac:dyDescent="0.2">
      <c r="A13" s="29"/>
      <c r="B13" s="6" t="s">
        <v>128</v>
      </c>
      <c r="C13" s="6" t="s">
        <v>129</v>
      </c>
      <c r="D13" s="3" t="s">
        <v>130</v>
      </c>
      <c r="E13" s="47">
        <v>1000</v>
      </c>
      <c r="F13" s="48" t="s">
        <v>178</v>
      </c>
      <c r="G13" s="3">
        <v>1</v>
      </c>
    </row>
    <row r="14" spans="1:7" ht="14.65" customHeight="1" x14ac:dyDescent="0.2">
      <c r="A14" s="29" t="s">
        <v>12</v>
      </c>
      <c r="B14" s="6" t="s">
        <v>128</v>
      </c>
      <c r="C14" s="6" t="s">
        <v>129</v>
      </c>
      <c r="D14" s="3" t="s">
        <v>98</v>
      </c>
      <c r="E14" s="47">
        <v>1000</v>
      </c>
      <c r="F14" s="48" t="s">
        <v>178</v>
      </c>
      <c r="G14" s="3">
        <v>1</v>
      </c>
    </row>
    <row r="15" spans="1:7" ht="14.65" customHeight="1" x14ac:dyDescent="0.2">
      <c r="A15" s="29"/>
      <c r="B15" s="6" t="s">
        <v>128</v>
      </c>
      <c r="C15" s="6" t="s">
        <v>129</v>
      </c>
      <c r="D15" s="3" t="s">
        <v>102</v>
      </c>
      <c r="E15" s="47">
        <v>1000</v>
      </c>
      <c r="F15" s="48" t="s">
        <v>178</v>
      </c>
      <c r="G15" s="3">
        <v>1</v>
      </c>
    </row>
    <row r="16" spans="1:7" ht="14.65" customHeight="1" x14ac:dyDescent="0.2">
      <c r="A16" s="29"/>
      <c r="B16" s="6" t="s">
        <v>128</v>
      </c>
      <c r="C16" s="6" t="s">
        <v>129</v>
      </c>
      <c r="D16" s="3" t="s">
        <v>103</v>
      </c>
      <c r="E16" s="47">
        <v>1000</v>
      </c>
      <c r="F16" s="48" t="s">
        <v>178</v>
      </c>
      <c r="G16" s="3">
        <v>1</v>
      </c>
    </row>
    <row r="17" spans="1:7" ht="14.65" customHeight="1" x14ac:dyDescent="0.2">
      <c r="A17" s="29"/>
      <c r="B17" s="6" t="s">
        <v>128</v>
      </c>
      <c r="C17" s="6" t="s">
        <v>129</v>
      </c>
      <c r="D17" s="3" t="s">
        <v>130</v>
      </c>
      <c r="E17" s="47">
        <v>1000</v>
      </c>
      <c r="F17" s="48" t="s">
        <v>178</v>
      </c>
      <c r="G17" s="3">
        <v>1</v>
      </c>
    </row>
    <row r="18" spans="1:7" ht="14.65" customHeight="1" x14ac:dyDescent="0.2">
      <c r="A18" s="29" t="s">
        <v>14</v>
      </c>
      <c r="B18" s="6" t="s">
        <v>128</v>
      </c>
      <c r="C18" s="6" t="s">
        <v>129</v>
      </c>
      <c r="D18" s="3" t="s">
        <v>98</v>
      </c>
      <c r="E18" s="47">
        <v>1000</v>
      </c>
      <c r="F18" s="48" t="s">
        <v>178</v>
      </c>
      <c r="G18" s="3">
        <v>1</v>
      </c>
    </row>
    <row r="19" spans="1:7" ht="14.65" customHeight="1" x14ac:dyDescent="0.2">
      <c r="A19" s="29"/>
      <c r="B19" s="6" t="s">
        <v>128</v>
      </c>
      <c r="C19" s="6" t="s">
        <v>129</v>
      </c>
      <c r="D19" s="3" t="s">
        <v>102</v>
      </c>
      <c r="E19" s="47">
        <v>1000</v>
      </c>
      <c r="F19" s="48" t="s">
        <v>178</v>
      </c>
      <c r="G19" s="3">
        <v>1</v>
      </c>
    </row>
    <row r="20" spans="1:7" ht="14.65" customHeight="1" x14ac:dyDescent="0.2">
      <c r="A20" s="29"/>
      <c r="B20" s="6" t="s">
        <v>128</v>
      </c>
      <c r="C20" s="6" t="s">
        <v>129</v>
      </c>
      <c r="D20" s="3" t="s">
        <v>103</v>
      </c>
      <c r="E20" s="47">
        <v>1000</v>
      </c>
      <c r="F20" s="48" t="s">
        <v>178</v>
      </c>
      <c r="G20" s="3">
        <v>1</v>
      </c>
    </row>
    <row r="21" spans="1:7" ht="14.65" customHeight="1" x14ac:dyDescent="0.2">
      <c r="A21" s="29"/>
      <c r="B21" s="6" t="s">
        <v>128</v>
      </c>
      <c r="C21" s="6" t="s">
        <v>129</v>
      </c>
      <c r="D21" s="3" t="s">
        <v>130</v>
      </c>
      <c r="E21" s="47">
        <v>1000</v>
      </c>
      <c r="F21" s="48" t="s">
        <v>178</v>
      </c>
      <c r="G21" s="3">
        <v>1</v>
      </c>
    </row>
    <row r="22" spans="1:7" ht="14.65" customHeight="1" x14ac:dyDescent="0.2">
      <c r="A22" s="29" t="s">
        <v>17</v>
      </c>
      <c r="B22" s="6" t="s">
        <v>128</v>
      </c>
      <c r="C22" s="6" t="s">
        <v>129</v>
      </c>
      <c r="D22" s="3" t="s">
        <v>98</v>
      </c>
      <c r="E22" s="47">
        <v>1000</v>
      </c>
      <c r="F22" s="48" t="s">
        <v>178</v>
      </c>
      <c r="G22" s="3">
        <v>1</v>
      </c>
    </row>
    <row r="23" spans="1:7" ht="14.65" customHeight="1" x14ac:dyDescent="0.2">
      <c r="A23" s="29"/>
      <c r="B23" s="6" t="s">
        <v>128</v>
      </c>
      <c r="C23" s="6" t="s">
        <v>129</v>
      </c>
      <c r="D23" s="3" t="s">
        <v>102</v>
      </c>
      <c r="E23" s="47">
        <v>1000</v>
      </c>
      <c r="F23" s="48" t="s">
        <v>178</v>
      </c>
      <c r="G23" s="3">
        <v>1</v>
      </c>
    </row>
    <row r="24" spans="1:7" ht="14.65" customHeight="1" x14ac:dyDescent="0.2">
      <c r="A24" s="29"/>
      <c r="B24" s="6" t="s">
        <v>128</v>
      </c>
      <c r="C24" s="6" t="s">
        <v>129</v>
      </c>
      <c r="D24" s="3" t="s">
        <v>103</v>
      </c>
      <c r="E24" s="47">
        <v>1000</v>
      </c>
      <c r="F24" s="48" t="s">
        <v>178</v>
      </c>
      <c r="G24" s="3">
        <v>1</v>
      </c>
    </row>
    <row r="25" spans="1:7" ht="14.65" customHeight="1" x14ac:dyDescent="0.2">
      <c r="A25" s="29"/>
      <c r="B25" s="6" t="s">
        <v>128</v>
      </c>
      <c r="C25" s="6" t="s">
        <v>129</v>
      </c>
      <c r="D25" s="3" t="s">
        <v>130</v>
      </c>
      <c r="E25" s="47">
        <v>1000</v>
      </c>
      <c r="F25" s="48" t="s">
        <v>178</v>
      </c>
      <c r="G25" s="3">
        <v>1</v>
      </c>
    </row>
    <row r="26" spans="1:7" ht="14.65" customHeight="1" x14ac:dyDescent="0.2">
      <c r="A26" s="29" t="s">
        <v>19</v>
      </c>
      <c r="B26" s="6" t="s">
        <v>128</v>
      </c>
      <c r="C26" s="6" t="s">
        <v>129</v>
      </c>
      <c r="D26" s="3" t="s">
        <v>98</v>
      </c>
      <c r="E26" s="47">
        <v>1000</v>
      </c>
      <c r="F26" s="48" t="s">
        <v>178</v>
      </c>
      <c r="G26" s="3">
        <v>1</v>
      </c>
    </row>
    <row r="27" spans="1:7" ht="14.65" customHeight="1" x14ac:dyDescent="0.2">
      <c r="A27" s="29"/>
      <c r="B27" s="6" t="s">
        <v>128</v>
      </c>
      <c r="C27" s="6" t="s">
        <v>129</v>
      </c>
      <c r="D27" s="3" t="s">
        <v>102</v>
      </c>
      <c r="E27" s="47">
        <v>1000</v>
      </c>
      <c r="F27" s="48" t="s">
        <v>178</v>
      </c>
      <c r="G27" s="3">
        <v>1</v>
      </c>
    </row>
    <row r="28" spans="1:7" ht="14.65" customHeight="1" x14ac:dyDescent="0.2">
      <c r="A28" s="29"/>
      <c r="B28" s="6" t="s">
        <v>128</v>
      </c>
      <c r="C28" s="6" t="s">
        <v>129</v>
      </c>
      <c r="D28" s="3" t="s">
        <v>103</v>
      </c>
      <c r="E28" s="47">
        <v>1000</v>
      </c>
      <c r="F28" s="48" t="s">
        <v>178</v>
      </c>
      <c r="G28" s="3"/>
    </row>
    <row r="29" spans="1:7" ht="14.65" customHeight="1" x14ac:dyDescent="0.2">
      <c r="A29" s="29"/>
      <c r="B29" s="6" t="s">
        <v>128</v>
      </c>
      <c r="C29" s="6" t="s">
        <v>129</v>
      </c>
      <c r="D29" s="3" t="s">
        <v>130</v>
      </c>
      <c r="E29" s="47">
        <v>1000</v>
      </c>
      <c r="F29" s="48" t="s">
        <v>178</v>
      </c>
      <c r="G29" s="3"/>
    </row>
    <row r="30" spans="1:7" ht="14.65" customHeight="1" x14ac:dyDescent="0.2">
      <c r="A30" s="29" t="s">
        <v>22</v>
      </c>
      <c r="B30" s="6" t="s">
        <v>128</v>
      </c>
      <c r="C30" s="6" t="s">
        <v>129</v>
      </c>
      <c r="D30" s="3" t="s">
        <v>98</v>
      </c>
      <c r="E30" s="47">
        <v>1000</v>
      </c>
      <c r="F30" s="48" t="s">
        <v>178</v>
      </c>
      <c r="G30" s="3">
        <v>1</v>
      </c>
    </row>
    <row r="31" spans="1:7" ht="14.65" customHeight="1" x14ac:dyDescent="0.2">
      <c r="A31" s="29"/>
      <c r="B31" s="6" t="s">
        <v>128</v>
      </c>
      <c r="C31" s="6" t="s">
        <v>129</v>
      </c>
      <c r="D31" s="3" t="s">
        <v>102</v>
      </c>
      <c r="E31" s="47">
        <v>1000</v>
      </c>
      <c r="F31" s="48" t="s">
        <v>178</v>
      </c>
      <c r="G31" s="3">
        <v>1</v>
      </c>
    </row>
    <row r="32" spans="1:7" ht="14.65" customHeight="1" x14ac:dyDescent="0.2">
      <c r="A32" s="29"/>
      <c r="B32" s="6" t="s">
        <v>128</v>
      </c>
      <c r="C32" s="6" t="s">
        <v>129</v>
      </c>
      <c r="D32" s="3" t="s">
        <v>103</v>
      </c>
      <c r="E32" s="47">
        <v>1000</v>
      </c>
      <c r="F32" s="48" t="s">
        <v>178</v>
      </c>
      <c r="G32" s="3">
        <v>1</v>
      </c>
    </row>
    <row r="33" spans="1:17" ht="14.65" customHeight="1" x14ac:dyDescent="0.2">
      <c r="A33" s="29"/>
      <c r="B33" s="6" t="s">
        <v>128</v>
      </c>
      <c r="C33" s="6" t="s">
        <v>129</v>
      </c>
      <c r="D33" s="3" t="s">
        <v>130</v>
      </c>
      <c r="E33" s="47">
        <v>1000</v>
      </c>
      <c r="F33" s="48" t="s">
        <v>178</v>
      </c>
      <c r="G33" s="3">
        <v>1</v>
      </c>
      <c r="Q33" s="8"/>
    </row>
    <row r="34" spans="1:17" ht="14.65" customHeight="1" x14ac:dyDescent="0.2">
      <c r="A34" s="29" t="s">
        <v>24</v>
      </c>
      <c r="B34" s="6" t="s">
        <v>128</v>
      </c>
      <c r="C34" s="6" t="s">
        <v>129</v>
      </c>
      <c r="D34" s="3" t="s">
        <v>98</v>
      </c>
      <c r="E34" s="47">
        <v>1000</v>
      </c>
      <c r="F34" s="48" t="s">
        <v>178</v>
      </c>
      <c r="G34" s="3">
        <v>1</v>
      </c>
    </row>
    <row r="35" spans="1:17" ht="14.65" customHeight="1" x14ac:dyDescent="0.2">
      <c r="A35" s="29"/>
      <c r="B35" s="6" t="s">
        <v>128</v>
      </c>
      <c r="C35" s="6" t="s">
        <v>129</v>
      </c>
      <c r="D35" s="3" t="s">
        <v>102</v>
      </c>
      <c r="E35" s="47">
        <v>1000</v>
      </c>
      <c r="F35" s="48" t="s">
        <v>178</v>
      </c>
      <c r="G35" s="3">
        <v>1</v>
      </c>
    </row>
    <row r="36" spans="1:17" ht="14.65" customHeight="1" x14ac:dyDescent="0.2">
      <c r="A36" s="29"/>
      <c r="B36" s="6" t="s">
        <v>128</v>
      </c>
      <c r="C36" s="6" t="s">
        <v>129</v>
      </c>
      <c r="D36" s="3" t="s">
        <v>103</v>
      </c>
      <c r="E36" s="47">
        <v>1000</v>
      </c>
      <c r="F36" s="48" t="s">
        <v>178</v>
      </c>
      <c r="G36" s="3">
        <v>1</v>
      </c>
    </row>
    <row r="37" spans="1:17" ht="14.65" customHeight="1" x14ac:dyDescent="0.2">
      <c r="A37" s="29"/>
      <c r="B37" s="6" t="s">
        <v>128</v>
      </c>
      <c r="C37" s="6" t="s">
        <v>129</v>
      </c>
      <c r="D37" s="3" t="s">
        <v>130</v>
      </c>
      <c r="E37" s="47">
        <v>1000</v>
      </c>
      <c r="F37" s="48" t="s">
        <v>178</v>
      </c>
      <c r="G37" s="3">
        <v>1</v>
      </c>
    </row>
    <row r="38" spans="1:17" ht="14.65" customHeight="1" x14ac:dyDescent="0.2">
      <c r="A38" s="29" t="s">
        <v>27</v>
      </c>
      <c r="B38" s="6" t="s">
        <v>128</v>
      </c>
      <c r="C38" s="6" t="s">
        <v>129</v>
      </c>
      <c r="D38" s="3" t="s">
        <v>98</v>
      </c>
      <c r="E38" s="47">
        <v>1000</v>
      </c>
      <c r="F38" s="48" t="s">
        <v>178</v>
      </c>
      <c r="G38" s="3">
        <v>1</v>
      </c>
    </row>
    <row r="39" spans="1:17" ht="14.65" customHeight="1" x14ac:dyDescent="0.2">
      <c r="A39" s="29"/>
      <c r="B39" s="6" t="s">
        <v>128</v>
      </c>
      <c r="C39" s="6" t="s">
        <v>129</v>
      </c>
      <c r="D39" s="3" t="s">
        <v>102</v>
      </c>
      <c r="E39" s="47">
        <v>1000</v>
      </c>
      <c r="F39" s="48" t="s">
        <v>178</v>
      </c>
      <c r="G39" s="3">
        <v>1</v>
      </c>
    </row>
    <row r="40" spans="1:17" ht="14.65" customHeight="1" x14ac:dyDescent="0.2">
      <c r="A40" s="29"/>
      <c r="B40" s="6" t="s">
        <v>128</v>
      </c>
      <c r="C40" s="6" t="s">
        <v>129</v>
      </c>
      <c r="D40" s="3" t="s">
        <v>103</v>
      </c>
      <c r="E40" s="47">
        <v>1000</v>
      </c>
      <c r="F40" s="48" t="s">
        <v>178</v>
      </c>
      <c r="G40" s="3"/>
    </row>
    <row r="41" spans="1:17" ht="14.65" customHeight="1" x14ac:dyDescent="0.2">
      <c r="A41" s="29"/>
      <c r="B41" s="6" t="s">
        <v>128</v>
      </c>
      <c r="C41" s="6" t="s">
        <v>129</v>
      </c>
      <c r="D41" s="3" t="s">
        <v>105</v>
      </c>
      <c r="E41" s="47">
        <v>1000</v>
      </c>
      <c r="F41" s="48" t="s">
        <v>178</v>
      </c>
      <c r="G41" s="3"/>
    </row>
    <row r="42" spans="1:17" ht="14.65" customHeight="1" x14ac:dyDescent="0.2">
      <c r="A42" s="29" t="s">
        <v>30</v>
      </c>
      <c r="B42" s="6" t="s">
        <v>128</v>
      </c>
      <c r="C42" s="6" t="s">
        <v>129</v>
      </c>
      <c r="D42" s="3" t="s">
        <v>98</v>
      </c>
      <c r="E42" s="47">
        <v>1000</v>
      </c>
      <c r="F42" s="48" t="s">
        <v>178</v>
      </c>
      <c r="G42" s="3">
        <v>1</v>
      </c>
    </row>
    <row r="43" spans="1:17" ht="14.65" customHeight="1" x14ac:dyDescent="0.2">
      <c r="A43" s="29"/>
      <c r="B43" s="6" t="s">
        <v>128</v>
      </c>
      <c r="C43" s="6" t="s">
        <v>129</v>
      </c>
      <c r="D43" s="3" t="s">
        <v>102</v>
      </c>
      <c r="E43" s="47">
        <v>1000</v>
      </c>
      <c r="F43" s="48" t="s">
        <v>178</v>
      </c>
      <c r="G43" s="3">
        <v>1</v>
      </c>
    </row>
    <row r="44" spans="1:17" ht="14.65" customHeight="1" x14ac:dyDescent="0.2">
      <c r="A44" s="29"/>
      <c r="B44" s="6" t="s">
        <v>128</v>
      </c>
      <c r="C44" s="6" t="s">
        <v>129</v>
      </c>
      <c r="D44" s="3" t="s">
        <v>103</v>
      </c>
      <c r="E44" s="47">
        <v>1000</v>
      </c>
      <c r="F44" s="48" t="s">
        <v>178</v>
      </c>
      <c r="G44" s="3">
        <v>1</v>
      </c>
    </row>
    <row r="45" spans="1:17" ht="14.65" customHeight="1" x14ac:dyDescent="0.2">
      <c r="A45" s="29"/>
      <c r="B45" s="6" t="s">
        <v>128</v>
      </c>
      <c r="C45" s="6" t="s">
        <v>129</v>
      </c>
      <c r="D45" s="3" t="s">
        <v>105</v>
      </c>
      <c r="E45" s="47">
        <v>1000</v>
      </c>
      <c r="F45" s="48" t="s">
        <v>178</v>
      </c>
      <c r="G45" s="3">
        <v>1</v>
      </c>
    </row>
    <row r="46" spans="1:17" ht="14.65" customHeight="1" x14ac:dyDescent="0.2">
      <c r="A46" s="29" t="s">
        <v>32</v>
      </c>
      <c r="B46" s="6" t="s">
        <v>128</v>
      </c>
      <c r="C46" s="6" t="s">
        <v>129</v>
      </c>
      <c r="D46" s="3" t="s">
        <v>98</v>
      </c>
      <c r="E46" s="47">
        <v>1000</v>
      </c>
      <c r="F46" s="48" t="s">
        <v>178</v>
      </c>
      <c r="G46" s="3">
        <v>1</v>
      </c>
    </row>
    <row r="47" spans="1:17" ht="14.65" customHeight="1" x14ac:dyDescent="0.2">
      <c r="A47" s="29"/>
      <c r="B47" s="6" t="s">
        <v>128</v>
      </c>
      <c r="C47" s="6" t="s">
        <v>129</v>
      </c>
      <c r="D47" s="3" t="s">
        <v>102</v>
      </c>
      <c r="E47" s="47">
        <v>1000</v>
      </c>
      <c r="F47" s="48" t="s">
        <v>178</v>
      </c>
      <c r="G47" s="3">
        <v>1</v>
      </c>
    </row>
    <row r="48" spans="1:17" ht="14.65" customHeight="1" x14ac:dyDescent="0.2">
      <c r="A48" s="29"/>
      <c r="B48" s="6" t="s">
        <v>128</v>
      </c>
      <c r="C48" s="6" t="s">
        <v>129</v>
      </c>
      <c r="D48" s="3" t="s">
        <v>103</v>
      </c>
      <c r="E48" s="47">
        <v>1000</v>
      </c>
      <c r="F48" s="48" t="s">
        <v>178</v>
      </c>
      <c r="G48" s="3"/>
    </row>
    <row r="49" spans="1:7" ht="14.65" customHeight="1" x14ac:dyDescent="0.2">
      <c r="A49" s="29"/>
      <c r="B49" s="6" t="s">
        <v>128</v>
      </c>
      <c r="C49" s="6" t="s">
        <v>129</v>
      </c>
      <c r="D49" s="3" t="s">
        <v>105</v>
      </c>
      <c r="E49" s="47">
        <v>1000</v>
      </c>
      <c r="F49" s="48" t="s">
        <v>178</v>
      </c>
      <c r="G49" s="3"/>
    </row>
    <row r="50" spans="1:7" ht="14.65" customHeight="1" x14ac:dyDescent="0.2">
      <c r="A50" s="31"/>
      <c r="B50" s="31"/>
      <c r="C50" s="31"/>
    </row>
    <row r="51" spans="1:7" ht="14.65" customHeight="1" x14ac:dyDescent="0.2">
      <c r="A51" s="31"/>
      <c r="B51" s="31"/>
      <c r="C51" s="31"/>
    </row>
    <row r="52" spans="1:7" ht="14.65" customHeight="1" x14ac:dyDescent="0.2">
      <c r="A52" s="31"/>
      <c r="B52" s="31"/>
      <c r="C52" s="31"/>
    </row>
    <row r="53" spans="1:7" ht="14.65" customHeight="1" x14ac:dyDescent="0.2">
      <c r="A53" s="31"/>
      <c r="B53" s="31"/>
      <c r="C53" s="31"/>
    </row>
    <row r="54" spans="1:7" ht="14.65" customHeight="1" x14ac:dyDescent="0.2">
      <c r="A54" s="31"/>
      <c r="B54" s="31"/>
      <c r="C54" s="31"/>
    </row>
    <row r="55" spans="1:7" ht="14.65" customHeight="1" x14ac:dyDescent="0.2">
      <c r="A55" s="31"/>
      <c r="B55" s="31"/>
      <c r="C55" s="31"/>
    </row>
    <row r="56" spans="1:7" ht="14.65" customHeight="1" x14ac:dyDescent="0.2">
      <c r="A56" s="31"/>
      <c r="B56" s="31"/>
      <c r="C56" s="31"/>
    </row>
    <row r="57" spans="1:7" ht="14.65" customHeight="1" x14ac:dyDescent="0.2">
      <c r="A57" s="31"/>
      <c r="B57" s="31"/>
      <c r="C57" s="31"/>
    </row>
    <row r="58" spans="1:7" ht="14.65" customHeight="1" x14ac:dyDescent="0.2">
      <c r="A58" s="31"/>
      <c r="B58" s="31"/>
      <c r="C58" s="31"/>
    </row>
    <row r="59" spans="1:7" ht="14.65" customHeight="1" x14ac:dyDescent="0.2">
      <c r="A59" s="31"/>
      <c r="B59" s="31"/>
      <c r="C59" s="31"/>
    </row>
    <row r="60" spans="1:7" ht="14.65" customHeight="1" x14ac:dyDescent="0.2">
      <c r="A60" s="31"/>
      <c r="B60" s="31"/>
      <c r="C60" s="31"/>
    </row>
    <row r="61" spans="1:7" ht="14.65" customHeight="1" x14ac:dyDescent="0.2">
      <c r="A61" s="31"/>
      <c r="B61" s="31"/>
      <c r="C61" s="31"/>
    </row>
    <row r="62" spans="1:7" ht="14.65" customHeight="1" x14ac:dyDescent="0.2">
      <c r="A62" s="31"/>
      <c r="B62" s="31"/>
      <c r="C62" s="31"/>
    </row>
    <row r="63" spans="1:7" ht="14.65" customHeight="1" x14ac:dyDescent="0.2">
      <c r="A63" s="31"/>
      <c r="B63" s="31"/>
      <c r="C63" s="31"/>
    </row>
    <row r="64" spans="1:7" ht="14.65" customHeight="1" x14ac:dyDescent="0.2">
      <c r="A64" s="31"/>
      <c r="B64" s="31"/>
      <c r="C64" s="31"/>
    </row>
    <row r="65" spans="1:3" ht="14.65" customHeight="1" x14ac:dyDescent="0.2">
      <c r="A65" s="31"/>
      <c r="B65" s="31"/>
      <c r="C65" s="31"/>
    </row>
    <row r="66" spans="1:3" ht="14.65" customHeight="1" x14ac:dyDescent="0.2">
      <c r="A66" s="31"/>
      <c r="B66" s="31"/>
      <c r="C66" s="31"/>
    </row>
    <row r="67" spans="1:3" ht="14.65" customHeight="1" x14ac:dyDescent="0.2">
      <c r="A67" s="31"/>
      <c r="B67" s="31"/>
      <c r="C67" s="31"/>
    </row>
    <row r="68" spans="1:3" ht="14.65" customHeight="1" x14ac:dyDescent="0.2">
      <c r="A68" s="31"/>
      <c r="B68" s="31"/>
      <c r="C68" s="31"/>
    </row>
    <row r="69" spans="1:3" ht="14.65" customHeight="1" x14ac:dyDescent="0.2">
      <c r="A69" s="31"/>
      <c r="B69" s="31"/>
      <c r="C69" s="31"/>
    </row>
    <row r="70" spans="1:3" ht="14.65" customHeight="1" x14ac:dyDescent="0.2">
      <c r="A70" s="31"/>
      <c r="B70" s="31"/>
      <c r="C70" s="31"/>
    </row>
    <row r="71" spans="1:3" ht="14.65" customHeight="1" x14ac:dyDescent="0.2">
      <c r="A71" s="31"/>
      <c r="B71" s="31"/>
      <c r="C71" s="31"/>
    </row>
    <row r="72" spans="1:3" ht="14.65" customHeight="1" x14ac:dyDescent="0.2">
      <c r="A72" s="31"/>
      <c r="B72" s="31"/>
      <c r="C72" s="31"/>
    </row>
    <row r="73" spans="1:3" ht="14.65" customHeight="1" x14ac:dyDescent="0.2">
      <c r="A73" s="31"/>
      <c r="B73" s="31"/>
      <c r="C73" s="31"/>
    </row>
    <row r="74" spans="1:3" ht="14.65" customHeight="1" x14ac:dyDescent="0.2">
      <c r="A74" s="31"/>
      <c r="B74" s="31"/>
      <c r="C74" s="31"/>
    </row>
    <row r="75" spans="1:3" ht="14.65" customHeight="1" x14ac:dyDescent="0.2">
      <c r="A75" s="31"/>
      <c r="B75" s="31"/>
      <c r="C75" s="31"/>
    </row>
    <row r="76" spans="1:3" ht="14.65" customHeight="1" x14ac:dyDescent="0.2">
      <c r="A76" s="31"/>
      <c r="B76" s="31"/>
      <c r="C76" s="31"/>
    </row>
    <row r="77" spans="1:3" ht="14.65" customHeight="1" x14ac:dyDescent="0.2">
      <c r="A77" s="31"/>
      <c r="B77" s="31"/>
      <c r="C77" s="31"/>
    </row>
    <row r="65536" ht="12.75" customHeight="1" x14ac:dyDescent="0.2"/>
  </sheetData>
  <sheetProtection selectLockedCells="1" selectUnlockedCells="1"/>
  <mergeCells count="33">
    <mergeCell ref="A62:A65"/>
    <mergeCell ref="B62:B65"/>
    <mergeCell ref="C62:C65"/>
    <mergeCell ref="A74:A77"/>
    <mergeCell ref="B74:B77"/>
    <mergeCell ref="C74:C77"/>
    <mergeCell ref="A66:A69"/>
    <mergeCell ref="B66:B69"/>
    <mergeCell ref="C66:C69"/>
    <mergeCell ref="A70:A73"/>
    <mergeCell ref="B70:B73"/>
    <mergeCell ref="C70:C73"/>
    <mergeCell ref="A54:A57"/>
    <mergeCell ref="B54:B57"/>
    <mergeCell ref="C54:C57"/>
    <mergeCell ref="A58:A61"/>
    <mergeCell ref="B58:B61"/>
    <mergeCell ref="C58:C61"/>
    <mergeCell ref="A42:A45"/>
    <mergeCell ref="A46:A49"/>
    <mergeCell ref="A50:A53"/>
    <mergeCell ref="B50:B53"/>
    <mergeCell ref="C50:C53"/>
    <mergeCell ref="A22:A25"/>
    <mergeCell ref="A26:A29"/>
    <mergeCell ref="A30:A33"/>
    <mergeCell ref="A34:A37"/>
    <mergeCell ref="A38:A41"/>
    <mergeCell ref="A2:A5"/>
    <mergeCell ref="A6:A9"/>
    <mergeCell ref="A10:A13"/>
    <mergeCell ref="A14:A17"/>
    <mergeCell ref="A18:A21"/>
  </mergeCells>
  <pageMargins left="0.78749999999999998" right="0.78749999999999998" top="0.78749999999999998" bottom="0.78749999999999998" header="0.51181102362204722" footer="0.51181102362204722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5536"/>
  <sheetViews>
    <sheetView workbookViewId="0">
      <selection activeCell="D2" sqref="D2:G49"/>
    </sheetView>
  </sheetViews>
  <sheetFormatPr defaultColWidth="11.5703125" defaultRowHeight="12.75" x14ac:dyDescent="0.2"/>
  <cols>
    <col min="1" max="1" width="23.140625" customWidth="1"/>
    <col min="2" max="2" width="19.28515625" customWidth="1"/>
    <col min="3" max="7" width="10.42578125" customWidth="1"/>
    <col min="8" max="8" width="15.28515625" customWidth="1"/>
    <col min="9" max="9" width="73.7109375" bestFit="1" customWidth="1"/>
  </cols>
  <sheetData>
    <row r="1" spans="1:10" ht="48" customHeight="1" x14ac:dyDescent="0.25">
      <c r="A1" s="9" t="s">
        <v>1</v>
      </c>
      <c r="B1" s="9" t="s">
        <v>126</v>
      </c>
      <c r="C1" s="25" t="s">
        <v>93</v>
      </c>
      <c r="D1" s="5">
        <v>2005</v>
      </c>
      <c r="E1" s="5">
        <v>2010</v>
      </c>
      <c r="F1" s="5">
        <v>2015</v>
      </c>
      <c r="G1" s="5">
        <v>2019</v>
      </c>
      <c r="H1" s="9" t="s">
        <v>94</v>
      </c>
      <c r="I1" s="9" t="s">
        <v>96</v>
      </c>
      <c r="J1" s="9" t="s">
        <v>97</v>
      </c>
    </row>
    <row r="2" spans="1:10" ht="14.65" customHeight="1" x14ac:dyDescent="0.2">
      <c r="A2" s="29" t="s">
        <v>4</v>
      </c>
      <c r="B2" s="6" t="s">
        <v>128</v>
      </c>
      <c r="C2" s="22" t="s">
        <v>98</v>
      </c>
      <c r="D2" s="38" t="s">
        <v>116</v>
      </c>
      <c r="E2" s="38">
        <v>2.2784129279999999E-2</v>
      </c>
      <c r="F2" s="38">
        <v>2.2784129279999999E-2</v>
      </c>
      <c r="G2" s="38">
        <v>2.2784129279999999E-2</v>
      </c>
      <c r="H2" s="26" t="s">
        <v>99</v>
      </c>
      <c r="I2" s="22" t="s">
        <v>179</v>
      </c>
      <c r="J2" s="3">
        <v>1</v>
      </c>
    </row>
    <row r="3" spans="1:10" ht="14.65" customHeight="1" x14ac:dyDescent="0.2">
      <c r="A3" s="29"/>
      <c r="B3" s="6" t="s">
        <v>128</v>
      </c>
      <c r="C3" s="22" t="s">
        <v>102</v>
      </c>
      <c r="D3" s="38" t="s">
        <v>116</v>
      </c>
      <c r="E3" s="38">
        <v>1.5729452639999999E-2</v>
      </c>
      <c r="F3" s="38">
        <v>1.5729452639999999E-2</v>
      </c>
      <c r="G3" s="38">
        <v>1.5729452639999999E-2</v>
      </c>
      <c r="H3" s="26" t="s">
        <v>99</v>
      </c>
      <c r="I3" s="22" t="s">
        <v>179</v>
      </c>
      <c r="J3" s="3">
        <v>1</v>
      </c>
    </row>
    <row r="4" spans="1:10" ht="14.65" customHeight="1" x14ac:dyDescent="0.2">
      <c r="A4" s="29"/>
      <c r="B4" s="6" t="s">
        <v>128</v>
      </c>
      <c r="C4" s="22" t="s">
        <v>103</v>
      </c>
      <c r="D4" s="38" t="s">
        <v>116</v>
      </c>
      <c r="E4" s="38" t="s">
        <v>116</v>
      </c>
      <c r="F4" s="38">
        <v>1.4387393789999998E-2</v>
      </c>
      <c r="G4" s="38">
        <v>1.4387393789999998E-2</v>
      </c>
      <c r="H4" s="26" t="s">
        <v>99</v>
      </c>
      <c r="I4" s="22" t="s">
        <v>179</v>
      </c>
      <c r="J4" s="3">
        <v>1</v>
      </c>
    </row>
    <row r="5" spans="1:10" ht="14.65" customHeight="1" x14ac:dyDescent="0.2">
      <c r="A5" s="29"/>
      <c r="B5" s="6" t="s">
        <v>128</v>
      </c>
      <c r="C5" s="22" t="s">
        <v>130</v>
      </c>
      <c r="D5" s="38" t="s">
        <v>116</v>
      </c>
      <c r="E5" s="38">
        <v>1.8840733073235642E-2</v>
      </c>
      <c r="F5" s="38">
        <v>1.8840733073235642E-2</v>
      </c>
      <c r="G5" s="38">
        <v>1.8840733073235642E-2</v>
      </c>
      <c r="H5" s="26" t="s">
        <v>99</v>
      </c>
      <c r="I5" s="22" t="s">
        <v>179</v>
      </c>
      <c r="J5" s="3">
        <v>1</v>
      </c>
    </row>
    <row r="6" spans="1:10" ht="14.65" customHeight="1" x14ac:dyDescent="0.2">
      <c r="A6" s="29" t="s">
        <v>7</v>
      </c>
      <c r="B6" s="6" t="s">
        <v>128</v>
      </c>
      <c r="C6" s="22" t="s">
        <v>98</v>
      </c>
      <c r="D6" s="38" t="s">
        <v>116</v>
      </c>
      <c r="E6" s="38">
        <v>2.2784129279999999E-2</v>
      </c>
      <c r="F6" s="38">
        <v>2.2784129279999999E-2</v>
      </c>
      <c r="G6" s="38">
        <v>2.2784129279999999E-2</v>
      </c>
      <c r="H6" s="26" t="s">
        <v>99</v>
      </c>
      <c r="I6" s="22" t="s">
        <v>179</v>
      </c>
      <c r="J6" s="3">
        <v>1</v>
      </c>
    </row>
    <row r="7" spans="1:10" ht="14.65" customHeight="1" x14ac:dyDescent="0.2">
      <c r="A7" s="29"/>
      <c r="B7" s="6" t="s">
        <v>128</v>
      </c>
      <c r="C7" s="22" t="s">
        <v>102</v>
      </c>
      <c r="D7" s="38" t="s">
        <v>116</v>
      </c>
      <c r="E7" s="38">
        <v>1.5729452639999999E-2</v>
      </c>
      <c r="F7" s="38">
        <v>1.5729452639999999E-2</v>
      </c>
      <c r="G7" s="38">
        <v>1.5729452639999999E-2</v>
      </c>
      <c r="H7" s="26" t="s">
        <v>99</v>
      </c>
      <c r="I7" s="22" t="s">
        <v>179</v>
      </c>
      <c r="J7" s="3">
        <v>1</v>
      </c>
    </row>
    <row r="8" spans="1:10" ht="14.65" customHeight="1" x14ac:dyDescent="0.2">
      <c r="A8" s="29"/>
      <c r="B8" s="6" t="s">
        <v>128</v>
      </c>
      <c r="C8" s="22" t="s">
        <v>103</v>
      </c>
      <c r="D8" s="38" t="s">
        <v>116</v>
      </c>
      <c r="E8" s="38" t="s">
        <v>116</v>
      </c>
      <c r="F8" s="38">
        <v>1.4387393789999998E-2</v>
      </c>
      <c r="G8" s="38">
        <v>1.4387393789999998E-2</v>
      </c>
      <c r="H8" s="26" t="s">
        <v>99</v>
      </c>
      <c r="I8" s="22" t="s">
        <v>179</v>
      </c>
      <c r="J8" s="3">
        <v>1</v>
      </c>
    </row>
    <row r="9" spans="1:10" ht="14.65" customHeight="1" x14ac:dyDescent="0.2">
      <c r="A9" s="29"/>
      <c r="B9" s="6" t="s">
        <v>128</v>
      </c>
      <c r="C9" s="22" t="s">
        <v>130</v>
      </c>
      <c r="D9" s="38" t="s">
        <v>116</v>
      </c>
      <c r="E9" s="38">
        <v>1.8840733073235642E-2</v>
      </c>
      <c r="F9" s="38">
        <v>1.8840733073235642E-2</v>
      </c>
      <c r="G9" s="38">
        <v>1.8840733073235642E-2</v>
      </c>
      <c r="H9" s="26" t="s">
        <v>99</v>
      </c>
      <c r="I9" s="22" t="s">
        <v>179</v>
      </c>
      <c r="J9" s="3">
        <v>1</v>
      </c>
    </row>
    <row r="10" spans="1:10" ht="14.65" customHeight="1" x14ac:dyDescent="0.2">
      <c r="A10" s="29" t="s">
        <v>9</v>
      </c>
      <c r="B10" s="6" t="s">
        <v>128</v>
      </c>
      <c r="C10" s="22" t="s">
        <v>98</v>
      </c>
      <c r="D10" s="38" t="s">
        <v>116</v>
      </c>
      <c r="E10" s="38">
        <v>2.3911230715020004E-2</v>
      </c>
      <c r="F10" s="38">
        <v>2.3911230715020004E-2</v>
      </c>
      <c r="G10" s="38">
        <v>2.3911230715020004E-2</v>
      </c>
      <c r="H10" s="26" t="s">
        <v>99</v>
      </c>
      <c r="I10" s="22" t="s">
        <v>179</v>
      </c>
      <c r="J10" s="3">
        <v>1</v>
      </c>
    </row>
    <row r="11" spans="1:10" ht="14.65" customHeight="1" x14ac:dyDescent="0.2">
      <c r="A11" s="29"/>
      <c r="B11" s="6" t="s">
        <v>128</v>
      </c>
      <c r="C11" s="22" t="s">
        <v>102</v>
      </c>
      <c r="D11" s="38" t="s">
        <v>116</v>
      </c>
      <c r="E11" s="38">
        <v>1.6522955014500001E-2</v>
      </c>
      <c r="F11" s="38">
        <v>1.6522955014500001E-2</v>
      </c>
      <c r="G11" s="38">
        <v>1.6522955014500001E-2</v>
      </c>
      <c r="H11" s="26" t="s">
        <v>99</v>
      </c>
      <c r="I11" s="22" t="s">
        <v>179</v>
      </c>
      <c r="J11" s="3">
        <v>1</v>
      </c>
    </row>
    <row r="12" spans="1:10" ht="14.65" customHeight="1" x14ac:dyDescent="0.2">
      <c r="A12" s="29"/>
      <c r="B12" s="6" t="s">
        <v>128</v>
      </c>
      <c r="C12" s="22" t="s">
        <v>103</v>
      </c>
      <c r="D12" s="38" t="s">
        <v>116</v>
      </c>
      <c r="E12" s="38" t="s">
        <v>116</v>
      </c>
      <c r="F12" s="38">
        <v>1.5214316127119997E-2</v>
      </c>
      <c r="G12" s="38">
        <v>1.5214316127119997E-2</v>
      </c>
      <c r="H12" s="26" t="s">
        <v>99</v>
      </c>
      <c r="I12" s="22" t="s">
        <v>179</v>
      </c>
      <c r="J12" s="3">
        <v>1</v>
      </c>
    </row>
    <row r="13" spans="1:10" ht="14.65" customHeight="1" x14ac:dyDescent="0.2">
      <c r="A13" s="29"/>
      <c r="B13" s="6" t="s">
        <v>128</v>
      </c>
      <c r="C13" s="22" t="s">
        <v>130</v>
      </c>
      <c r="D13" s="38" t="s">
        <v>116</v>
      </c>
      <c r="E13" s="38">
        <v>1.969374716007756E-2</v>
      </c>
      <c r="F13" s="38">
        <v>1.969374716007756E-2</v>
      </c>
      <c r="G13" s="38">
        <v>1.969374716007756E-2</v>
      </c>
      <c r="H13" s="26" t="s">
        <v>99</v>
      </c>
      <c r="I13" s="22" t="s">
        <v>179</v>
      </c>
      <c r="J13" s="3">
        <v>1</v>
      </c>
    </row>
    <row r="14" spans="1:10" ht="14.65" customHeight="1" x14ac:dyDescent="0.2">
      <c r="A14" s="29" t="s">
        <v>12</v>
      </c>
      <c r="B14" s="6" t="s">
        <v>128</v>
      </c>
      <c r="C14" s="22" t="s">
        <v>98</v>
      </c>
      <c r="D14" s="38" t="s">
        <v>116</v>
      </c>
      <c r="E14" s="38">
        <v>2.3911230715020004E-2</v>
      </c>
      <c r="F14" s="38">
        <v>2.3911230715020004E-2</v>
      </c>
      <c r="G14" s="38">
        <v>2.3911230715020004E-2</v>
      </c>
      <c r="H14" s="26" t="s">
        <v>99</v>
      </c>
      <c r="I14" s="22" t="s">
        <v>179</v>
      </c>
      <c r="J14" s="3">
        <v>1</v>
      </c>
    </row>
    <row r="15" spans="1:10" ht="14.65" customHeight="1" x14ac:dyDescent="0.2">
      <c r="A15" s="29"/>
      <c r="B15" s="6" t="s">
        <v>128</v>
      </c>
      <c r="C15" s="22" t="s">
        <v>102</v>
      </c>
      <c r="D15" s="38" t="s">
        <v>116</v>
      </c>
      <c r="E15" s="38">
        <v>1.6522955014500001E-2</v>
      </c>
      <c r="F15" s="38">
        <v>1.6522955014500001E-2</v>
      </c>
      <c r="G15" s="38">
        <v>1.6522955014500001E-2</v>
      </c>
      <c r="H15" s="26" t="s">
        <v>99</v>
      </c>
      <c r="I15" s="22" t="s">
        <v>179</v>
      </c>
      <c r="J15" s="3">
        <v>1</v>
      </c>
    </row>
    <row r="16" spans="1:10" ht="14.65" customHeight="1" x14ac:dyDescent="0.2">
      <c r="A16" s="29"/>
      <c r="B16" s="6" t="s">
        <v>128</v>
      </c>
      <c r="C16" s="22" t="s">
        <v>103</v>
      </c>
      <c r="D16" s="38" t="s">
        <v>116</v>
      </c>
      <c r="E16" s="38" t="s">
        <v>116</v>
      </c>
      <c r="F16" s="38">
        <v>1.5214316127119997E-2</v>
      </c>
      <c r="G16" s="38">
        <v>1.5214316127119997E-2</v>
      </c>
      <c r="H16" s="26" t="s">
        <v>99</v>
      </c>
      <c r="I16" s="22" t="s">
        <v>179</v>
      </c>
      <c r="J16" s="3">
        <v>1</v>
      </c>
    </row>
    <row r="17" spans="1:10" ht="14.65" customHeight="1" x14ac:dyDescent="0.2">
      <c r="A17" s="29"/>
      <c r="B17" s="6" t="s">
        <v>128</v>
      </c>
      <c r="C17" s="22" t="s">
        <v>130</v>
      </c>
      <c r="D17" s="38" t="s">
        <v>116</v>
      </c>
      <c r="E17" s="38">
        <v>1.969374716007756E-2</v>
      </c>
      <c r="F17" s="38">
        <v>1.969374716007756E-2</v>
      </c>
      <c r="G17" s="38">
        <v>1.969374716007756E-2</v>
      </c>
      <c r="H17" s="26" t="s">
        <v>99</v>
      </c>
      <c r="I17" s="22" t="s">
        <v>179</v>
      </c>
      <c r="J17" s="3">
        <v>1</v>
      </c>
    </row>
    <row r="18" spans="1:10" ht="14.65" customHeight="1" x14ac:dyDescent="0.2">
      <c r="A18" s="29" t="s">
        <v>14</v>
      </c>
      <c r="B18" s="6" t="s">
        <v>128</v>
      </c>
      <c r="C18" s="22" t="s">
        <v>98</v>
      </c>
      <c r="D18" s="38" t="s">
        <v>116</v>
      </c>
      <c r="E18" s="38">
        <v>2.434342924134E-2</v>
      </c>
      <c r="F18" s="38">
        <v>2.434342924134E-2</v>
      </c>
      <c r="G18" s="38">
        <v>2.434342924134E-2</v>
      </c>
      <c r="H18" s="26" t="s">
        <v>99</v>
      </c>
      <c r="I18" s="22" t="s">
        <v>179</v>
      </c>
      <c r="J18" s="3">
        <v>1</v>
      </c>
    </row>
    <row r="19" spans="1:10" ht="14.65" customHeight="1" x14ac:dyDescent="0.2">
      <c r="A19" s="29"/>
      <c r="B19" s="6" t="s">
        <v>128</v>
      </c>
      <c r="C19" s="22" t="s">
        <v>102</v>
      </c>
      <c r="D19" s="38" t="s">
        <v>116</v>
      </c>
      <c r="E19" s="38">
        <v>1.6764551371260004E-2</v>
      </c>
      <c r="F19" s="38">
        <v>1.6764551371260004E-2</v>
      </c>
      <c r="G19" s="38">
        <v>1.6764551371260004E-2</v>
      </c>
      <c r="H19" s="26" t="s">
        <v>99</v>
      </c>
      <c r="I19" s="22" t="s">
        <v>179</v>
      </c>
      <c r="J19" s="3">
        <v>1</v>
      </c>
    </row>
    <row r="20" spans="1:10" ht="14.65" customHeight="1" x14ac:dyDescent="0.2">
      <c r="A20" s="29"/>
      <c r="B20" s="6" t="s">
        <v>128</v>
      </c>
      <c r="C20" s="22" t="s">
        <v>103</v>
      </c>
      <c r="D20" s="38" t="s">
        <v>116</v>
      </c>
      <c r="E20" s="38" t="s">
        <v>116</v>
      </c>
      <c r="F20" s="38">
        <v>1.538962263828E-2</v>
      </c>
      <c r="G20" s="38">
        <v>1.538962263828E-2</v>
      </c>
      <c r="H20" s="26" t="s">
        <v>99</v>
      </c>
      <c r="I20" s="22" t="s">
        <v>179</v>
      </c>
      <c r="J20" s="3">
        <v>1</v>
      </c>
    </row>
    <row r="21" spans="1:10" ht="14.65" customHeight="1" x14ac:dyDescent="0.2">
      <c r="A21" s="29"/>
      <c r="B21" s="6" t="s">
        <v>128</v>
      </c>
      <c r="C21" s="22" t="s">
        <v>130</v>
      </c>
      <c r="D21" s="38" t="s">
        <v>116</v>
      </c>
      <c r="E21" s="38">
        <v>2.0056145245468632E-2</v>
      </c>
      <c r="F21" s="38">
        <v>2.0056145245468632E-2</v>
      </c>
      <c r="G21" s="38">
        <v>2.0056145245468632E-2</v>
      </c>
      <c r="H21" s="26" t="s">
        <v>99</v>
      </c>
      <c r="I21" s="22" t="s">
        <v>179</v>
      </c>
      <c r="J21" s="3">
        <v>1</v>
      </c>
    </row>
    <row r="22" spans="1:10" ht="14.65" customHeight="1" x14ac:dyDescent="0.2">
      <c r="A22" s="29" t="s">
        <v>17</v>
      </c>
      <c r="B22" s="6" t="s">
        <v>128</v>
      </c>
      <c r="C22" s="22" t="s">
        <v>98</v>
      </c>
      <c r="D22" s="38" t="s">
        <v>116</v>
      </c>
      <c r="E22" s="38">
        <v>2.434342924134E-2</v>
      </c>
      <c r="F22" s="38">
        <v>2.434342924134E-2</v>
      </c>
      <c r="G22" s="38">
        <v>2.434342924134E-2</v>
      </c>
      <c r="H22" s="26" t="s">
        <v>99</v>
      </c>
      <c r="I22" s="22" t="s">
        <v>179</v>
      </c>
      <c r="J22" s="3">
        <v>1</v>
      </c>
    </row>
    <row r="23" spans="1:10" ht="14.65" customHeight="1" x14ac:dyDescent="0.2">
      <c r="A23" s="29"/>
      <c r="B23" s="6" t="s">
        <v>128</v>
      </c>
      <c r="C23" s="22" t="s">
        <v>102</v>
      </c>
      <c r="D23" s="38" t="s">
        <v>116</v>
      </c>
      <c r="E23" s="38">
        <v>1.6764551371260004E-2</v>
      </c>
      <c r="F23" s="38">
        <v>1.6764551371260004E-2</v>
      </c>
      <c r="G23" s="38">
        <v>1.6764551371260004E-2</v>
      </c>
      <c r="H23" s="26" t="s">
        <v>99</v>
      </c>
      <c r="I23" s="22" t="s">
        <v>179</v>
      </c>
      <c r="J23" s="3">
        <v>1</v>
      </c>
    </row>
    <row r="24" spans="1:10" ht="14.65" customHeight="1" x14ac:dyDescent="0.2">
      <c r="A24" s="29"/>
      <c r="B24" s="6" t="s">
        <v>128</v>
      </c>
      <c r="C24" s="22" t="s">
        <v>103</v>
      </c>
      <c r="D24" s="38" t="s">
        <v>116</v>
      </c>
      <c r="E24" s="38" t="s">
        <v>116</v>
      </c>
      <c r="F24" s="38">
        <v>1.538962263828E-2</v>
      </c>
      <c r="G24" s="38">
        <v>1.538962263828E-2</v>
      </c>
      <c r="H24" s="26" t="s">
        <v>99</v>
      </c>
      <c r="I24" s="22" t="s">
        <v>179</v>
      </c>
      <c r="J24" s="3">
        <v>1</v>
      </c>
    </row>
    <row r="25" spans="1:10" ht="14.65" customHeight="1" x14ac:dyDescent="0.2">
      <c r="A25" s="29"/>
      <c r="B25" s="6" t="s">
        <v>128</v>
      </c>
      <c r="C25" s="22" t="s">
        <v>130</v>
      </c>
      <c r="D25" s="38" t="s">
        <v>116</v>
      </c>
      <c r="E25" s="38">
        <v>2.0056145245468632E-2</v>
      </c>
      <c r="F25" s="38">
        <v>2.0056145245468632E-2</v>
      </c>
      <c r="G25" s="38">
        <v>2.0056145245468632E-2</v>
      </c>
      <c r="H25" s="26" t="s">
        <v>99</v>
      </c>
      <c r="I25" s="22" t="s">
        <v>179</v>
      </c>
      <c r="J25" s="3">
        <v>1</v>
      </c>
    </row>
    <row r="26" spans="1:10" ht="14.65" customHeight="1" x14ac:dyDescent="0.2">
      <c r="A26" s="29" t="s">
        <v>19</v>
      </c>
      <c r="B26" s="6" t="s">
        <v>128</v>
      </c>
      <c r="C26" s="22" t="s">
        <v>98</v>
      </c>
      <c r="D26" s="38">
        <v>2.2473850138739999E-2</v>
      </c>
      <c r="E26" s="38">
        <v>2.2473850138739999E-2</v>
      </c>
      <c r="F26" s="38">
        <v>2.2473850138739999E-2</v>
      </c>
      <c r="G26" s="38">
        <v>2.2473850138739999E-2</v>
      </c>
      <c r="H26" s="26" t="s">
        <v>99</v>
      </c>
      <c r="I26" s="22" t="s">
        <v>179</v>
      </c>
      <c r="J26" s="3">
        <v>1</v>
      </c>
    </row>
    <row r="27" spans="1:10" ht="14.65" customHeight="1" x14ac:dyDescent="0.2">
      <c r="A27" s="29"/>
      <c r="B27" s="6" t="s">
        <v>128</v>
      </c>
      <c r="C27" s="22" t="s">
        <v>102</v>
      </c>
      <c r="D27" s="38">
        <v>1.827812861523E-2</v>
      </c>
      <c r="E27" s="38">
        <v>1.827812861523E-2</v>
      </c>
      <c r="F27" s="38">
        <v>1.827812861523E-2</v>
      </c>
      <c r="G27" s="38">
        <v>1.827812861523E-2</v>
      </c>
      <c r="H27" s="26" t="s">
        <v>99</v>
      </c>
      <c r="I27" s="22" t="s">
        <v>179</v>
      </c>
      <c r="J27" s="3">
        <v>1</v>
      </c>
    </row>
    <row r="28" spans="1:10" ht="14.65" customHeight="1" x14ac:dyDescent="0.2">
      <c r="A28" s="29"/>
      <c r="B28" s="6" t="s">
        <v>128</v>
      </c>
      <c r="C28" s="22" t="s">
        <v>103</v>
      </c>
      <c r="D28" s="38">
        <v>1.9137439949759999E-2</v>
      </c>
      <c r="E28" s="38">
        <v>1.9137439949759999E-2</v>
      </c>
      <c r="F28" s="38">
        <v>1.9137439949759999E-2</v>
      </c>
      <c r="G28" s="38">
        <v>1.9137439949759999E-2</v>
      </c>
      <c r="H28" s="26" t="s">
        <v>99</v>
      </c>
      <c r="I28" s="22" t="s">
        <v>179</v>
      </c>
      <c r="J28" s="3">
        <v>1</v>
      </c>
    </row>
    <row r="29" spans="1:10" ht="14.65" customHeight="1" x14ac:dyDescent="0.2">
      <c r="A29" s="29"/>
      <c r="B29" s="6" t="s">
        <v>128</v>
      </c>
      <c r="C29" s="22" t="s">
        <v>130</v>
      </c>
      <c r="D29" s="38">
        <v>2.5384846690054214E-2</v>
      </c>
      <c r="E29" s="38">
        <v>2.5384846690054214E-2</v>
      </c>
      <c r="F29" s="38">
        <v>2.5384846690054214E-2</v>
      </c>
      <c r="G29" s="38">
        <v>2.5384846690054214E-2</v>
      </c>
      <c r="H29" s="26" t="s">
        <v>99</v>
      </c>
      <c r="I29" s="22" t="s">
        <v>179</v>
      </c>
      <c r="J29" s="3">
        <v>1</v>
      </c>
    </row>
    <row r="30" spans="1:10" ht="14.65" customHeight="1" x14ac:dyDescent="0.2">
      <c r="A30" s="29" t="s">
        <v>22</v>
      </c>
      <c r="B30" s="6" t="s">
        <v>128</v>
      </c>
      <c r="C30" s="22" t="s">
        <v>98</v>
      </c>
      <c r="D30" s="38">
        <v>2.2473850138739999E-2</v>
      </c>
      <c r="E30" s="38">
        <v>2.2473850138739999E-2</v>
      </c>
      <c r="F30" s="38">
        <v>2.2473850138739999E-2</v>
      </c>
      <c r="G30" s="38">
        <v>2.2473850138739999E-2</v>
      </c>
      <c r="H30" s="26" t="s">
        <v>99</v>
      </c>
      <c r="I30" s="22" t="s">
        <v>179</v>
      </c>
      <c r="J30" s="3">
        <v>1</v>
      </c>
    </row>
    <row r="31" spans="1:10" ht="14.65" customHeight="1" x14ac:dyDescent="0.2">
      <c r="A31" s="29"/>
      <c r="B31" s="6" t="s">
        <v>128</v>
      </c>
      <c r="C31" s="22" t="s">
        <v>102</v>
      </c>
      <c r="D31" s="38">
        <v>1.827812861523E-2</v>
      </c>
      <c r="E31" s="38">
        <v>1.827812861523E-2</v>
      </c>
      <c r="F31" s="38">
        <v>1.827812861523E-2</v>
      </c>
      <c r="G31" s="38">
        <v>1.827812861523E-2</v>
      </c>
      <c r="H31" s="26" t="s">
        <v>99</v>
      </c>
      <c r="I31" s="22" t="s">
        <v>179</v>
      </c>
      <c r="J31" s="3">
        <v>1</v>
      </c>
    </row>
    <row r="32" spans="1:10" ht="14.65" customHeight="1" x14ac:dyDescent="0.2">
      <c r="A32" s="29"/>
      <c r="B32" s="6" t="s">
        <v>128</v>
      </c>
      <c r="C32" s="22" t="s">
        <v>103</v>
      </c>
      <c r="D32" s="38">
        <v>1.9137439949759999E-2</v>
      </c>
      <c r="E32" s="38">
        <v>1.9137439949759999E-2</v>
      </c>
      <c r="F32" s="38">
        <v>1.9137439949759999E-2</v>
      </c>
      <c r="G32" s="38">
        <v>1.9137439949759999E-2</v>
      </c>
      <c r="H32" s="26" t="s">
        <v>99</v>
      </c>
      <c r="I32" s="22" t="s">
        <v>179</v>
      </c>
      <c r="J32" s="3">
        <v>1</v>
      </c>
    </row>
    <row r="33" spans="1:10" ht="14.65" customHeight="1" x14ac:dyDescent="0.2">
      <c r="A33" s="29"/>
      <c r="B33" s="6" t="s">
        <v>128</v>
      </c>
      <c r="C33" s="22" t="s">
        <v>130</v>
      </c>
      <c r="D33" s="38">
        <v>2.5384846690054214E-2</v>
      </c>
      <c r="E33" s="38">
        <v>2.5384846690054214E-2</v>
      </c>
      <c r="F33" s="38">
        <v>2.5384846690054214E-2</v>
      </c>
      <c r="G33" s="38">
        <v>2.5384846690054214E-2</v>
      </c>
      <c r="H33" s="26" t="s">
        <v>99</v>
      </c>
      <c r="I33" s="22" t="s">
        <v>179</v>
      </c>
      <c r="J33" s="3">
        <v>1</v>
      </c>
    </row>
    <row r="34" spans="1:10" ht="14.65" customHeight="1" x14ac:dyDescent="0.2">
      <c r="A34" s="29" t="s">
        <v>24</v>
      </c>
      <c r="B34" s="6" t="s">
        <v>128</v>
      </c>
      <c r="C34" s="22" t="s">
        <v>98</v>
      </c>
      <c r="D34" s="38">
        <v>8.8353482272109984E-2</v>
      </c>
      <c r="E34" s="38">
        <v>8.8353482272109984E-2</v>
      </c>
      <c r="F34" s="38">
        <v>8.8353482272109984E-2</v>
      </c>
      <c r="G34" s="38">
        <v>8.8353482272109984E-2</v>
      </c>
      <c r="H34" s="26" t="s">
        <v>99</v>
      </c>
      <c r="I34" s="22" t="s">
        <v>179</v>
      </c>
      <c r="J34" s="3">
        <v>1</v>
      </c>
    </row>
    <row r="35" spans="1:10" ht="14.65" customHeight="1" x14ac:dyDescent="0.2">
      <c r="A35" s="29"/>
      <c r="B35" s="6" t="s">
        <v>128</v>
      </c>
      <c r="C35" s="22" t="s">
        <v>102</v>
      </c>
      <c r="D35" s="38">
        <v>4.0066932055589997E-2</v>
      </c>
      <c r="E35" s="38">
        <v>4.0066932055589997E-2</v>
      </c>
      <c r="F35" s="38">
        <v>4.0066932055589997E-2</v>
      </c>
      <c r="G35" s="38">
        <v>4.0066932055589997E-2</v>
      </c>
      <c r="H35" s="26" t="s">
        <v>99</v>
      </c>
      <c r="I35" s="22" t="s">
        <v>179</v>
      </c>
      <c r="J35" s="3">
        <v>1</v>
      </c>
    </row>
    <row r="36" spans="1:10" ht="14.65" customHeight="1" x14ac:dyDescent="0.2">
      <c r="A36" s="29"/>
      <c r="B36" s="6" t="s">
        <v>128</v>
      </c>
      <c r="C36" s="22" t="s">
        <v>103</v>
      </c>
      <c r="D36" s="38">
        <v>3.1688054105399995E-2</v>
      </c>
      <c r="E36" s="38">
        <v>3.1688054105399995E-2</v>
      </c>
      <c r="F36" s="38">
        <v>3.1688054105399995E-2</v>
      </c>
      <c r="G36" s="38">
        <v>3.1688054105399995E-2</v>
      </c>
      <c r="H36" s="26" t="s">
        <v>99</v>
      </c>
      <c r="I36" s="22" t="s">
        <v>179</v>
      </c>
      <c r="J36" s="3">
        <v>1</v>
      </c>
    </row>
    <row r="37" spans="1:10" ht="14.65" customHeight="1" x14ac:dyDescent="0.2">
      <c r="A37" s="29"/>
      <c r="B37" s="6" t="s">
        <v>128</v>
      </c>
      <c r="C37" s="22" t="s">
        <v>130</v>
      </c>
      <c r="D37" s="38" t="s">
        <v>116</v>
      </c>
      <c r="E37" s="38">
        <v>0.14431523547382114</v>
      </c>
      <c r="F37" s="38">
        <v>0.14431523547382114</v>
      </c>
      <c r="G37" s="38">
        <v>0.14431523547382114</v>
      </c>
      <c r="H37" s="26" t="s">
        <v>99</v>
      </c>
      <c r="I37" s="22" t="s">
        <v>179</v>
      </c>
      <c r="J37" s="3">
        <v>1</v>
      </c>
    </row>
    <row r="38" spans="1:10" ht="14.65" customHeight="1" x14ac:dyDescent="0.2">
      <c r="A38" s="29" t="s">
        <v>27</v>
      </c>
      <c r="B38" s="6" t="s">
        <v>128</v>
      </c>
      <c r="C38" s="22" t="s">
        <v>98</v>
      </c>
      <c r="D38" s="38" t="s">
        <v>116</v>
      </c>
      <c r="E38" s="38">
        <v>7.0741342248252306E-2</v>
      </c>
      <c r="F38" s="38">
        <v>7.0741342248252306E-2</v>
      </c>
      <c r="G38" s="38">
        <v>7.0741342248252306E-2</v>
      </c>
      <c r="H38" s="26" t="s">
        <v>99</v>
      </c>
      <c r="I38" s="22" t="s">
        <v>179</v>
      </c>
      <c r="J38" s="3">
        <v>1</v>
      </c>
    </row>
    <row r="39" spans="1:10" ht="14.65" customHeight="1" x14ac:dyDescent="0.2">
      <c r="A39" s="29"/>
      <c r="B39" s="6" t="s">
        <v>128</v>
      </c>
      <c r="C39" s="22" t="s">
        <v>102</v>
      </c>
      <c r="D39" s="38" t="s">
        <v>116</v>
      </c>
      <c r="E39" s="38">
        <v>5.8296938578493815E-2</v>
      </c>
      <c r="F39" s="38">
        <v>5.8296938578493815E-2</v>
      </c>
      <c r="G39" s="38">
        <v>5.8296938578493815E-2</v>
      </c>
      <c r="H39" s="26" t="s">
        <v>99</v>
      </c>
      <c r="I39" s="22" t="s">
        <v>179</v>
      </c>
      <c r="J39" s="3">
        <v>1</v>
      </c>
    </row>
    <row r="40" spans="1:10" ht="14.65" customHeight="1" x14ac:dyDescent="0.2">
      <c r="A40" s="29"/>
      <c r="B40" s="6" t="s">
        <v>128</v>
      </c>
      <c r="C40" s="22" t="s">
        <v>103</v>
      </c>
      <c r="D40" s="38" t="s">
        <v>116</v>
      </c>
      <c r="E40" s="38">
        <v>6.6463394104145673E-2</v>
      </c>
      <c r="F40" s="38">
        <v>6.6463394104145673E-2</v>
      </c>
      <c r="G40" s="38">
        <v>6.6463394104145673E-2</v>
      </c>
      <c r="H40" s="26" t="s">
        <v>99</v>
      </c>
      <c r="I40" s="22" t="s">
        <v>179</v>
      </c>
      <c r="J40" s="3"/>
    </row>
    <row r="41" spans="1:10" ht="14.65" customHeight="1" x14ac:dyDescent="0.2">
      <c r="A41" s="29"/>
      <c r="B41" s="6" t="s">
        <v>128</v>
      </c>
      <c r="C41" s="22" t="s">
        <v>105</v>
      </c>
      <c r="D41" s="38" t="s">
        <v>116</v>
      </c>
      <c r="E41" s="38">
        <v>9.5368206521739135E-2</v>
      </c>
      <c r="F41" s="38">
        <v>9.5368206521739135E-2</v>
      </c>
      <c r="G41" s="38">
        <v>9.5368206521739135E-2</v>
      </c>
      <c r="H41" s="26" t="s">
        <v>99</v>
      </c>
      <c r="I41" s="22" t="s">
        <v>179</v>
      </c>
      <c r="J41" s="3"/>
    </row>
    <row r="42" spans="1:10" ht="14.65" customHeight="1" x14ac:dyDescent="0.2">
      <c r="A42" s="29" t="s">
        <v>30</v>
      </c>
      <c r="B42" s="6" t="s">
        <v>128</v>
      </c>
      <c r="C42" s="22" t="s">
        <v>98</v>
      </c>
      <c r="D42" s="38" t="s">
        <v>116</v>
      </c>
      <c r="E42" s="38">
        <v>7.0741342248252306E-2</v>
      </c>
      <c r="F42" s="38">
        <v>7.0741342248252306E-2</v>
      </c>
      <c r="G42" s="38">
        <v>7.0741342248252306E-2</v>
      </c>
      <c r="H42" s="26" t="s">
        <v>99</v>
      </c>
      <c r="I42" s="22" t="s">
        <v>179</v>
      </c>
      <c r="J42" s="3">
        <v>1</v>
      </c>
    </row>
    <row r="43" spans="1:10" ht="14.65" customHeight="1" x14ac:dyDescent="0.2">
      <c r="A43" s="29"/>
      <c r="B43" s="6" t="s">
        <v>128</v>
      </c>
      <c r="C43" s="22" t="s">
        <v>102</v>
      </c>
      <c r="D43" s="38" t="s">
        <v>116</v>
      </c>
      <c r="E43" s="38">
        <v>5.8296938578493815E-2</v>
      </c>
      <c r="F43" s="38">
        <v>5.8296938578493815E-2</v>
      </c>
      <c r="G43" s="38">
        <v>5.8296938578493815E-2</v>
      </c>
      <c r="H43" s="26" t="s">
        <v>99</v>
      </c>
      <c r="I43" s="22" t="s">
        <v>179</v>
      </c>
      <c r="J43" s="3">
        <v>1</v>
      </c>
    </row>
    <row r="44" spans="1:10" ht="14.65" customHeight="1" x14ac:dyDescent="0.2">
      <c r="A44" s="29"/>
      <c r="B44" s="6" t="s">
        <v>128</v>
      </c>
      <c r="C44" s="22" t="s">
        <v>103</v>
      </c>
      <c r="D44" s="38" t="s">
        <v>116</v>
      </c>
      <c r="E44" s="38">
        <v>6.6463394104145673E-2</v>
      </c>
      <c r="F44" s="38">
        <v>6.6463394104145673E-2</v>
      </c>
      <c r="G44" s="38">
        <v>6.6463394104145673E-2</v>
      </c>
      <c r="H44" s="26" t="s">
        <v>99</v>
      </c>
      <c r="I44" s="22" t="s">
        <v>179</v>
      </c>
      <c r="J44" s="3">
        <v>1</v>
      </c>
    </row>
    <row r="45" spans="1:10" ht="14.65" customHeight="1" x14ac:dyDescent="0.2">
      <c r="A45" s="29"/>
      <c r="B45" s="6" t="s">
        <v>128</v>
      </c>
      <c r="C45" s="22" t="s">
        <v>105</v>
      </c>
      <c r="D45" s="38" t="s">
        <v>116</v>
      </c>
      <c r="E45" s="38">
        <v>9.5368206521739135E-2</v>
      </c>
      <c r="F45" s="38">
        <v>9.5368206521739135E-2</v>
      </c>
      <c r="G45" s="38">
        <v>9.5368206521739135E-2</v>
      </c>
      <c r="H45" s="26" t="s">
        <v>99</v>
      </c>
      <c r="I45" s="22" t="s">
        <v>179</v>
      </c>
      <c r="J45" s="3">
        <v>1</v>
      </c>
    </row>
    <row r="46" spans="1:10" ht="14.65" customHeight="1" x14ac:dyDescent="0.2">
      <c r="A46" s="29" t="s">
        <v>32</v>
      </c>
      <c r="B46" s="6" t="s">
        <v>128</v>
      </c>
      <c r="C46" s="22" t="s">
        <v>98</v>
      </c>
      <c r="D46" s="38" t="s">
        <v>116</v>
      </c>
      <c r="E46" s="38">
        <v>7.0741342248252306E-2</v>
      </c>
      <c r="F46" s="38">
        <v>7.0741342248252306E-2</v>
      </c>
      <c r="G46" s="38">
        <v>7.0741342248252306E-2</v>
      </c>
      <c r="H46" s="26" t="s">
        <v>99</v>
      </c>
      <c r="I46" s="22" t="s">
        <v>179</v>
      </c>
      <c r="J46" s="3">
        <v>1</v>
      </c>
    </row>
    <row r="47" spans="1:10" ht="14.65" customHeight="1" x14ac:dyDescent="0.2">
      <c r="A47" s="29"/>
      <c r="B47" s="6" t="s">
        <v>128</v>
      </c>
      <c r="C47" s="22" t="s">
        <v>102</v>
      </c>
      <c r="D47" s="38" t="s">
        <v>116</v>
      </c>
      <c r="E47" s="38">
        <v>5.8296938578493815E-2</v>
      </c>
      <c r="F47" s="38">
        <v>5.8296938578493815E-2</v>
      </c>
      <c r="G47" s="38">
        <v>5.8296938578493815E-2</v>
      </c>
      <c r="H47" s="26" t="s">
        <v>99</v>
      </c>
      <c r="I47" s="22" t="s">
        <v>179</v>
      </c>
      <c r="J47" s="3">
        <v>1</v>
      </c>
    </row>
    <row r="48" spans="1:10" ht="14.65" customHeight="1" x14ac:dyDescent="0.2">
      <c r="A48" s="29"/>
      <c r="B48" s="6" t="s">
        <v>128</v>
      </c>
      <c r="C48" s="22" t="s">
        <v>103</v>
      </c>
      <c r="D48" s="38" t="s">
        <v>116</v>
      </c>
      <c r="E48" s="38">
        <v>6.6463394104145673E-2</v>
      </c>
      <c r="F48" s="38">
        <v>6.6463394104145673E-2</v>
      </c>
      <c r="G48" s="38">
        <v>6.6463394104145673E-2</v>
      </c>
      <c r="H48" s="26" t="s">
        <v>99</v>
      </c>
      <c r="I48" s="22" t="s">
        <v>179</v>
      </c>
      <c r="J48" s="3"/>
    </row>
    <row r="49" spans="1:10" ht="14.65" customHeight="1" x14ac:dyDescent="0.2">
      <c r="A49" s="29"/>
      <c r="B49" s="6" t="s">
        <v>128</v>
      </c>
      <c r="C49" s="22" t="s">
        <v>105</v>
      </c>
      <c r="D49" s="38" t="s">
        <v>116</v>
      </c>
      <c r="E49" s="38">
        <v>9.5368206521739135E-2</v>
      </c>
      <c r="F49" s="38">
        <v>9.5368206521739135E-2</v>
      </c>
      <c r="G49" s="38">
        <v>9.5368206521739135E-2</v>
      </c>
      <c r="H49" s="26" t="s">
        <v>99</v>
      </c>
      <c r="I49" s="22" t="s">
        <v>179</v>
      </c>
      <c r="J49" s="3"/>
    </row>
    <row r="50" spans="1:10" ht="14.65" customHeight="1" x14ac:dyDescent="0.2">
      <c r="A50" s="31"/>
      <c r="B50" s="31"/>
      <c r="H50" s="10"/>
    </row>
    <row r="51" spans="1:10" ht="14.65" customHeight="1" x14ac:dyDescent="0.2">
      <c r="A51" s="31"/>
      <c r="B51" s="31"/>
      <c r="H51" s="10"/>
    </row>
    <row r="52" spans="1:10" ht="14.65" customHeight="1" x14ac:dyDescent="0.2">
      <c r="A52" s="31"/>
      <c r="B52" s="31"/>
      <c r="H52" s="10"/>
    </row>
    <row r="53" spans="1:10" ht="14.65" customHeight="1" x14ac:dyDescent="0.2">
      <c r="A53" s="31"/>
      <c r="B53" s="31"/>
      <c r="H53" s="10"/>
    </row>
    <row r="54" spans="1:10" ht="14.65" customHeight="1" x14ac:dyDescent="0.2">
      <c r="A54" s="31"/>
      <c r="B54" s="31"/>
      <c r="H54" s="10"/>
    </row>
    <row r="55" spans="1:10" ht="14.65" customHeight="1" x14ac:dyDescent="0.2">
      <c r="A55" s="31"/>
      <c r="B55" s="31"/>
      <c r="H55" s="10"/>
    </row>
    <row r="56" spans="1:10" ht="14.65" customHeight="1" x14ac:dyDescent="0.2">
      <c r="A56" s="31"/>
      <c r="B56" s="31"/>
      <c r="H56" s="10"/>
    </row>
    <row r="57" spans="1:10" ht="14.65" customHeight="1" x14ac:dyDescent="0.2">
      <c r="A57" s="31"/>
      <c r="B57" s="31"/>
      <c r="H57" s="10"/>
    </row>
    <row r="58" spans="1:10" ht="14.65" customHeight="1" x14ac:dyDescent="0.2">
      <c r="A58" s="31"/>
      <c r="B58" s="31"/>
      <c r="H58" s="10"/>
    </row>
    <row r="59" spans="1:10" ht="14.65" customHeight="1" x14ac:dyDescent="0.2">
      <c r="A59" s="31"/>
      <c r="B59" s="31"/>
      <c r="H59" s="10"/>
    </row>
    <row r="60" spans="1:10" ht="14.65" customHeight="1" x14ac:dyDescent="0.2">
      <c r="A60" s="31"/>
      <c r="B60" s="31"/>
      <c r="H60" s="10"/>
    </row>
    <row r="61" spans="1:10" ht="14.65" customHeight="1" x14ac:dyDescent="0.2">
      <c r="A61" s="31"/>
      <c r="B61" s="31"/>
      <c r="H61" s="10"/>
    </row>
    <row r="62" spans="1:10" ht="14.65" customHeight="1" x14ac:dyDescent="0.2">
      <c r="A62" s="31"/>
      <c r="B62" s="31"/>
      <c r="H62" s="10"/>
    </row>
    <row r="63" spans="1:10" ht="14.65" customHeight="1" x14ac:dyDescent="0.2">
      <c r="A63" s="31"/>
      <c r="B63" s="31"/>
      <c r="H63" s="10"/>
    </row>
    <row r="64" spans="1:10" ht="14.65" customHeight="1" x14ac:dyDescent="0.2">
      <c r="A64" s="31"/>
      <c r="B64" s="31"/>
      <c r="H64" s="10"/>
    </row>
    <row r="65" spans="1:8" ht="14.65" customHeight="1" x14ac:dyDescent="0.2">
      <c r="A65" s="31"/>
      <c r="B65" s="31"/>
      <c r="H65" s="10"/>
    </row>
    <row r="66" spans="1:8" ht="14.65" customHeight="1" x14ac:dyDescent="0.2">
      <c r="A66" s="31"/>
      <c r="B66" s="31"/>
      <c r="H66" s="10"/>
    </row>
    <row r="67" spans="1:8" ht="14.65" customHeight="1" x14ac:dyDescent="0.2">
      <c r="A67" s="31"/>
      <c r="B67" s="31"/>
      <c r="H67" s="10"/>
    </row>
    <row r="68" spans="1:8" ht="14.65" customHeight="1" x14ac:dyDescent="0.2">
      <c r="A68" s="31"/>
      <c r="B68" s="31"/>
      <c r="H68" s="10"/>
    </row>
    <row r="69" spans="1:8" ht="14.65" customHeight="1" x14ac:dyDescent="0.2">
      <c r="A69" s="31"/>
      <c r="B69" s="31"/>
      <c r="H69" s="10"/>
    </row>
    <row r="70" spans="1:8" ht="14.65" customHeight="1" x14ac:dyDescent="0.2">
      <c r="A70" s="31"/>
      <c r="B70" s="31"/>
      <c r="H70" s="10"/>
    </row>
    <row r="71" spans="1:8" ht="14.65" customHeight="1" x14ac:dyDescent="0.2">
      <c r="A71" s="31"/>
      <c r="B71" s="31"/>
      <c r="H71" s="10"/>
    </row>
    <row r="72" spans="1:8" ht="14.65" customHeight="1" x14ac:dyDescent="0.2">
      <c r="A72" s="31"/>
      <c r="B72" s="31"/>
      <c r="H72" s="10"/>
    </row>
    <row r="73" spans="1:8" ht="14.65" customHeight="1" x14ac:dyDescent="0.2">
      <c r="A73" s="31"/>
      <c r="B73" s="31"/>
      <c r="H73" s="10"/>
    </row>
    <row r="74" spans="1:8" ht="14.65" customHeight="1" x14ac:dyDescent="0.2">
      <c r="A74" s="31"/>
      <c r="B74" s="31"/>
      <c r="H74" s="10"/>
    </row>
    <row r="75" spans="1:8" ht="14.65" customHeight="1" x14ac:dyDescent="0.2">
      <c r="A75" s="31"/>
      <c r="B75" s="31"/>
      <c r="H75" s="10"/>
    </row>
    <row r="76" spans="1:8" ht="14.65" customHeight="1" x14ac:dyDescent="0.2">
      <c r="A76" s="31"/>
      <c r="B76" s="31"/>
      <c r="H76" s="10"/>
    </row>
    <row r="77" spans="1:8" ht="14.65" customHeight="1" x14ac:dyDescent="0.2">
      <c r="A77" s="31"/>
      <c r="B77" s="31"/>
      <c r="H77" s="10"/>
    </row>
    <row r="65536" ht="12.75" customHeight="1" x14ac:dyDescent="0.2"/>
  </sheetData>
  <mergeCells count="26">
    <mergeCell ref="A46:A49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50:A53"/>
    <mergeCell ref="B50:B53"/>
    <mergeCell ref="A54:A57"/>
    <mergeCell ref="B54:B57"/>
    <mergeCell ref="A58:A61"/>
    <mergeCell ref="B58:B61"/>
    <mergeCell ref="A62:A65"/>
    <mergeCell ref="B62:B65"/>
    <mergeCell ref="A74:A77"/>
    <mergeCell ref="B74:B77"/>
    <mergeCell ref="A66:A69"/>
    <mergeCell ref="B66:B69"/>
    <mergeCell ref="A70:A73"/>
    <mergeCell ref="B70:B7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5A6D-B35C-48EC-A82A-7CDA0330BC1A}">
  <dimension ref="A1:J65536"/>
  <sheetViews>
    <sheetView workbookViewId="0">
      <selection activeCell="D33" sqref="D33"/>
    </sheetView>
  </sheetViews>
  <sheetFormatPr defaultColWidth="11.5703125" defaultRowHeight="12.75" x14ac:dyDescent="0.2"/>
  <cols>
    <col min="1" max="1" width="23.140625" customWidth="1"/>
    <col min="2" max="2" width="19.28515625" customWidth="1"/>
    <col min="3" max="7" width="10.42578125" customWidth="1"/>
    <col min="8" max="8" width="15.28515625" customWidth="1"/>
    <col min="9" max="9" width="73.7109375" bestFit="1" customWidth="1"/>
  </cols>
  <sheetData>
    <row r="1" spans="1:10" ht="48" customHeight="1" x14ac:dyDescent="0.25">
      <c r="A1" s="9" t="s">
        <v>1</v>
      </c>
      <c r="B1" s="9" t="s">
        <v>126</v>
      </c>
      <c r="C1" s="25" t="s">
        <v>93</v>
      </c>
      <c r="D1" s="5">
        <v>2005</v>
      </c>
      <c r="E1" s="5">
        <v>2010</v>
      </c>
      <c r="F1" s="5">
        <v>2015</v>
      </c>
      <c r="G1" s="5">
        <v>2019</v>
      </c>
      <c r="H1" s="9" t="s">
        <v>94</v>
      </c>
      <c r="I1" s="9" t="s">
        <v>96</v>
      </c>
      <c r="J1" s="9" t="s">
        <v>97</v>
      </c>
    </row>
    <row r="2" spans="1:10" ht="14.65" customHeight="1" x14ac:dyDescent="0.2">
      <c r="A2" s="29" t="s">
        <v>4</v>
      </c>
      <c r="B2" s="6" t="s">
        <v>128</v>
      </c>
      <c r="C2" s="22" t="s">
        <v>98</v>
      </c>
      <c r="D2" s="38" t="s">
        <v>116</v>
      </c>
      <c r="E2" s="38">
        <f>0.99*MaxAnnualCapacityFactor!E2+0</f>
        <v>2.25562879872E-2</v>
      </c>
      <c r="F2" s="38">
        <f>0.99*MaxAnnualCapacityFactor!F2+0</f>
        <v>2.25562879872E-2</v>
      </c>
      <c r="G2" s="38">
        <f>0.99*MaxAnnualCapacityFactor!G2+0</f>
        <v>2.25562879872E-2</v>
      </c>
      <c r="H2" s="26" t="s">
        <v>99</v>
      </c>
      <c r="I2" s="39" t="s">
        <v>180</v>
      </c>
      <c r="J2" s="3">
        <v>1</v>
      </c>
    </row>
    <row r="3" spans="1:10" ht="14.65" customHeight="1" x14ac:dyDescent="0.2">
      <c r="A3" s="29"/>
      <c r="B3" s="6" t="s">
        <v>128</v>
      </c>
      <c r="C3" s="22" t="s">
        <v>102</v>
      </c>
      <c r="D3" s="38" t="s">
        <v>116</v>
      </c>
      <c r="E3" s="38">
        <f>0.99*MaxAnnualCapacityFactor!E3+0</f>
        <v>1.5572158113599998E-2</v>
      </c>
      <c r="F3" s="38">
        <f>0.99*MaxAnnualCapacityFactor!F3+0</f>
        <v>1.5572158113599998E-2</v>
      </c>
      <c r="G3" s="38">
        <f>0.99*MaxAnnualCapacityFactor!G3+0</f>
        <v>1.5572158113599998E-2</v>
      </c>
      <c r="H3" s="26" t="s">
        <v>99</v>
      </c>
      <c r="I3" s="39" t="s">
        <v>180</v>
      </c>
      <c r="J3" s="3">
        <v>1</v>
      </c>
    </row>
    <row r="4" spans="1:10" ht="14.65" customHeight="1" x14ac:dyDescent="0.2">
      <c r="A4" s="29"/>
      <c r="B4" s="6" t="s">
        <v>128</v>
      </c>
      <c r="C4" s="22" t="s">
        <v>103</v>
      </c>
      <c r="D4" s="38" t="s">
        <v>116</v>
      </c>
      <c r="E4" s="38" t="s">
        <v>116</v>
      </c>
      <c r="F4" s="38">
        <f>0.99*MaxAnnualCapacityFactor!F4+0</f>
        <v>1.4243519852099998E-2</v>
      </c>
      <c r="G4" s="38">
        <f>0.99*MaxAnnualCapacityFactor!G4+0</f>
        <v>1.4243519852099998E-2</v>
      </c>
      <c r="H4" s="26" t="s">
        <v>99</v>
      </c>
      <c r="I4" s="39" t="s">
        <v>180</v>
      </c>
      <c r="J4" s="3">
        <v>1</v>
      </c>
    </row>
    <row r="5" spans="1:10" ht="14.65" customHeight="1" x14ac:dyDescent="0.2">
      <c r="A5" s="29"/>
      <c r="B5" s="6" t="s">
        <v>128</v>
      </c>
      <c r="C5" s="22" t="s">
        <v>130</v>
      </c>
      <c r="D5" s="38" t="s">
        <v>116</v>
      </c>
      <c r="E5" s="38">
        <f>0.99*MaxAnnualCapacityFactor!E5+0</f>
        <v>1.8652325742503285E-2</v>
      </c>
      <c r="F5" s="38">
        <f>0.99*MaxAnnualCapacityFactor!F5+0</f>
        <v>1.8652325742503285E-2</v>
      </c>
      <c r="G5" s="38">
        <f>0.99*MaxAnnualCapacityFactor!G5+0</f>
        <v>1.8652325742503285E-2</v>
      </c>
      <c r="H5" s="26" t="s">
        <v>99</v>
      </c>
      <c r="I5" s="39" t="s">
        <v>180</v>
      </c>
      <c r="J5" s="3">
        <v>1</v>
      </c>
    </row>
    <row r="6" spans="1:10" ht="14.65" customHeight="1" x14ac:dyDescent="0.2">
      <c r="A6" s="29" t="s">
        <v>7</v>
      </c>
      <c r="B6" s="6" t="s">
        <v>128</v>
      </c>
      <c r="C6" s="22" t="s">
        <v>98</v>
      </c>
      <c r="D6" s="38" t="s">
        <v>116</v>
      </c>
      <c r="E6" s="38">
        <f>0.99*MaxAnnualCapacityFactor!E6+0</f>
        <v>2.25562879872E-2</v>
      </c>
      <c r="F6" s="38">
        <f>0.99*MaxAnnualCapacityFactor!F6+0</f>
        <v>2.25562879872E-2</v>
      </c>
      <c r="G6" s="38">
        <f>0.99*MaxAnnualCapacityFactor!G6+0</f>
        <v>2.25562879872E-2</v>
      </c>
      <c r="H6" s="26" t="s">
        <v>99</v>
      </c>
      <c r="I6" s="39" t="s">
        <v>180</v>
      </c>
      <c r="J6" s="3">
        <v>1</v>
      </c>
    </row>
    <row r="7" spans="1:10" ht="14.65" customHeight="1" x14ac:dyDescent="0.2">
      <c r="A7" s="29"/>
      <c r="B7" s="6" t="s">
        <v>128</v>
      </c>
      <c r="C7" s="22" t="s">
        <v>102</v>
      </c>
      <c r="D7" s="38" t="s">
        <v>116</v>
      </c>
      <c r="E7" s="38">
        <f>0.99*MaxAnnualCapacityFactor!E7+0</f>
        <v>1.5572158113599998E-2</v>
      </c>
      <c r="F7" s="38">
        <f>0.99*MaxAnnualCapacityFactor!F7+0</f>
        <v>1.5572158113599998E-2</v>
      </c>
      <c r="G7" s="38">
        <f>0.99*MaxAnnualCapacityFactor!G7+0</f>
        <v>1.5572158113599998E-2</v>
      </c>
      <c r="H7" s="26" t="s">
        <v>99</v>
      </c>
      <c r="I7" s="39" t="s">
        <v>180</v>
      </c>
      <c r="J7" s="3">
        <v>1</v>
      </c>
    </row>
    <row r="8" spans="1:10" ht="14.65" customHeight="1" x14ac:dyDescent="0.2">
      <c r="A8" s="29"/>
      <c r="B8" s="6" t="s">
        <v>128</v>
      </c>
      <c r="C8" s="22" t="s">
        <v>103</v>
      </c>
      <c r="D8" s="38" t="s">
        <v>116</v>
      </c>
      <c r="E8" s="38" t="s">
        <v>116</v>
      </c>
      <c r="F8" s="38">
        <f>0.99*MaxAnnualCapacityFactor!F8+0</f>
        <v>1.4243519852099998E-2</v>
      </c>
      <c r="G8" s="38">
        <f>0.99*MaxAnnualCapacityFactor!G8+0</f>
        <v>1.4243519852099998E-2</v>
      </c>
      <c r="H8" s="26" t="s">
        <v>99</v>
      </c>
      <c r="I8" s="39" t="s">
        <v>180</v>
      </c>
      <c r="J8" s="3">
        <v>1</v>
      </c>
    </row>
    <row r="9" spans="1:10" ht="14.65" customHeight="1" x14ac:dyDescent="0.2">
      <c r="A9" s="29"/>
      <c r="B9" s="6" t="s">
        <v>128</v>
      </c>
      <c r="C9" s="22" t="s">
        <v>130</v>
      </c>
      <c r="D9" s="38" t="s">
        <v>116</v>
      </c>
      <c r="E9" s="38">
        <f>0.99*MaxAnnualCapacityFactor!E9+0</f>
        <v>1.8652325742503285E-2</v>
      </c>
      <c r="F9" s="38">
        <f>0.99*MaxAnnualCapacityFactor!F9+0</f>
        <v>1.8652325742503285E-2</v>
      </c>
      <c r="G9" s="38">
        <f>0.99*MaxAnnualCapacityFactor!G9+0</f>
        <v>1.8652325742503285E-2</v>
      </c>
      <c r="H9" s="26" t="s">
        <v>99</v>
      </c>
      <c r="I9" s="39" t="s">
        <v>180</v>
      </c>
      <c r="J9" s="3">
        <v>1</v>
      </c>
    </row>
    <row r="10" spans="1:10" ht="14.65" customHeight="1" x14ac:dyDescent="0.2">
      <c r="A10" s="29" t="s">
        <v>9</v>
      </c>
      <c r="B10" s="6" t="s">
        <v>128</v>
      </c>
      <c r="C10" s="22" t="s">
        <v>98</v>
      </c>
      <c r="D10" s="38" t="s">
        <v>116</v>
      </c>
      <c r="E10" s="38">
        <f>0.99*MaxAnnualCapacityFactor!E10+0</f>
        <v>2.3672118407869803E-2</v>
      </c>
      <c r="F10" s="38">
        <f>0.99*MaxAnnualCapacityFactor!F10+0</f>
        <v>2.3672118407869803E-2</v>
      </c>
      <c r="G10" s="38">
        <f>0.99*MaxAnnualCapacityFactor!G10+0</f>
        <v>2.3672118407869803E-2</v>
      </c>
      <c r="H10" s="26" t="s">
        <v>99</v>
      </c>
      <c r="I10" s="39" t="s">
        <v>180</v>
      </c>
      <c r="J10" s="3">
        <v>1</v>
      </c>
    </row>
    <row r="11" spans="1:10" ht="14.65" customHeight="1" x14ac:dyDescent="0.2">
      <c r="A11" s="29"/>
      <c r="B11" s="6" t="s">
        <v>128</v>
      </c>
      <c r="C11" s="22" t="s">
        <v>102</v>
      </c>
      <c r="D11" s="38" t="s">
        <v>116</v>
      </c>
      <c r="E11" s="38">
        <f>0.99*MaxAnnualCapacityFactor!E11+0</f>
        <v>1.6357725464354999E-2</v>
      </c>
      <c r="F11" s="38">
        <f>0.99*MaxAnnualCapacityFactor!F11+0</f>
        <v>1.6357725464354999E-2</v>
      </c>
      <c r="G11" s="38">
        <f>0.99*MaxAnnualCapacityFactor!G11+0</f>
        <v>1.6357725464354999E-2</v>
      </c>
      <c r="H11" s="26" t="s">
        <v>99</v>
      </c>
      <c r="I11" s="39" t="s">
        <v>180</v>
      </c>
      <c r="J11" s="3">
        <v>1</v>
      </c>
    </row>
    <row r="12" spans="1:10" ht="14.65" customHeight="1" x14ac:dyDescent="0.2">
      <c r="A12" s="29"/>
      <c r="B12" s="6" t="s">
        <v>128</v>
      </c>
      <c r="C12" s="22" t="s">
        <v>103</v>
      </c>
      <c r="D12" s="38" t="s">
        <v>116</v>
      </c>
      <c r="E12" s="38" t="s">
        <v>116</v>
      </c>
      <c r="F12" s="38">
        <f>0.99*MaxAnnualCapacityFactor!F12+0</f>
        <v>1.5062172965848797E-2</v>
      </c>
      <c r="G12" s="38">
        <f>0.99*MaxAnnualCapacityFactor!G12+0</f>
        <v>1.5062172965848797E-2</v>
      </c>
      <c r="H12" s="26" t="s">
        <v>99</v>
      </c>
      <c r="I12" s="39" t="s">
        <v>180</v>
      </c>
      <c r="J12" s="3">
        <v>1</v>
      </c>
    </row>
    <row r="13" spans="1:10" ht="14.65" customHeight="1" x14ac:dyDescent="0.2">
      <c r="A13" s="29"/>
      <c r="B13" s="6" t="s">
        <v>128</v>
      </c>
      <c r="C13" s="22" t="s">
        <v>130</v>
      </c>
      <c r="D13" s="38" t="s">
        <v>116</v>
      </c>
      <c r="E13" s="38">
        <f>0.99*MaxAnnualCapacityFactor!E13+0</f>
        <v>1.9496809688476783E-2</v>
      </c>
      <c r="F13" s="38">
        <f>0.99*MaxAnnualCapacityFactor!F13+0</f>
        <v>1.9496809688476783E-2</v>
      </c>
      <c r="G13" s="38">
        <f>0.99*MaxAnnualCapacityFactor!G13+0</f>
        <v>1.9496809688476783E-2</v>
      </c>
      <c r="H13" s="26" t="s">
        <v>99</v>
      </c>
      <c r="I13" s="39" t="s">
        <v>180</v>
      </c>
      <c r="J13" s="3">
        <v>1</v>
      </c>
    </row>
    <row r="14" spans="1:10" ht="14.65" customHeight="1" x14ac:dyDescent="0.2">
      <c r="A14" s="29" t="s">
        <v>12</v>
      </c>
      <c r="B14" s="6" t="s">
        <v>128</v>
      </c>
      <c r="C14" s="22" t="s">
        <v>98</v>
      </c>
      <c r="D14" s="38" t="s">
        <v>116</v>
      </c>
      <c r="E14" s="38">
        <f>0.99*MaxAnnualCapacityFactor!E14+0</f>
        <v>2.3672118407869803E-2</v>
      </c>
      <c r="F14" s="38">
        <f>0.99*MaxAnnualCapacityFactor!F14+0</f>
        <v>2.3672118407869803E-2</v>
      </c>
      <c r="G14" s="38">
        <f>0.99*MaxAnnualCapacityFactor!G14+0</f>
        <v>2.3672118407869803E-2</v>
      </c>
      <c r="H14" s="26" t="s">
        <v>99</v>
      </c>
      <c r="I14" s="39" t="s">
        <v>180</v>
      </c>
      <c r="J14" s="3">
        <v>1</v>
      </c>
    </row>
    <row r="15" spans="1:10" ht="14.65" customHeight="1" x14ac:dyDescent="0.2">
      <c r="A15" s="29"/>
      <c r="B15" s="6" t="s">
        <v>128</v>
      </c>
      <c r="C15" s="22" t="s">
        <v>102</v>
      </c>
      <c r="D15" s="38" t="s">
        <v>116</v>
      </c>
      <c r="E15" s="38">
        <f>0.99*MaxAnnualCapacityFactor!E15+0</f>
        <v>1.6357725464354999E-2</v>
      </c>
      <c r="F15" s="38">
        <f>0.99*MaxAnnualCapacityFactor!F15+0</f>
        <v>1.6357725464354999E-2</v>
      </c>
      <c r="G15" s="38">
        <f>0.99*MaxAnnualCapacityFactor!G15+0</f>
        <v>1.6357725464354999E-2</v>
      </c>
      <c r="H15" s="26" t="s">
        <v>99</v>
      </c>
      <c r="I15" s="39" t="s">
        <v>180</v>
      </c>
      <c r="J15" s="3">
        <v>1</v>
      </c>
    </row>
    <row r="16" spans="1:10" ht="14.65" customHeight="1" x14ac:dyDescent="0.2">
      <c r="A16" s="29"/>
      <c r="B16" s="6" t="s">
        <v>128</v>
      </c>
      <c r="C16" s="22" t="s">
        <v>103</v>
      </c>
      <c r="D16" s="38" t="s">
        <v>116</v>
      </c>
      <c r="E16" s="38" t="s">
        <v>116</v>
      </c>
      <c r="F16" s="38">
        <f>0.99*MaxAnnualCapacityFactor!F16+0</f>
        <v>1.5062172965848797E-2</v>
      </c>
      <c r="G16" s="38">
        <f>0.99*MaxAnnualCapacityFactor!G16+0</f>
        <v>1.5062172965848797E-2</v>
      </c>
      <c r="H16" s="26" t="s">
        <v>99</v>
      </c>
      <c r="I16" s="39" t="s">
        <v>180</v>
      </c>
      <c r="J16" s="3">
        <v>1</v>
      </c>
    </row>
    <row r="17" spans="1:10" ht="14.65" customHeight="1" x14ac:dyDescent="0.2">
      <c r="A17" s="29"/>
      <c r="B17" s="6" t="s">
        <v>128</v>
      </c>
      <c r="C17" s="22" t="s">
        <v>130</v>
      </c>
      <c r="D17" s="38" t="s">
        <v>116</v>
      </c>
      <c r="E17" s="38">
        <f>0.99*MaxAnnualCapacityFactor!E17+0</f>
        <v>1.9496809688476783E-2</v>
      </c>
      <c r="F17" s="38">
        <f>0.99*MaxAnnualCapacityFactor!F17+0</f>
        <v>1.9496809688476783E-2</v>
      </c>
      <c r="G17" s="38">
        <f>0.99*MaxAnnualCapacityFactor!G17+0</f>
        <v>1.9496809688476783E-2</v>
      </c>
      <c r="H17" s="26" t="s">
        <v>99</v>
      </c>
      <c r="I17" s="39" t="s">
        <v>180</v>
      </c>
      <c r="J17" s="3">
        <v>1</v>
      </c>
    </row>
    <row r="18" spans="1:10" ht="14.65" customHeight="1" x14ac:dyDescent="0.2">
      <c r="A18" s="29" t="s">
        <v>14</v>
      </c>
      <c r="B18" s="6" t="s">
        <v>128</v>
      </c>
      <c r="C18" s="22" t="s">
        <v>98</v>
      </c>
      <c r="D18" s="38" t="s">
        <v>116</v>
      </c>
      <c r="E18" s="38">
        <f>0.99*MaxAnnualCapacityFactor!E18+0</f>
        <v>2.40999949489266E-2</v>
      </c>
      <c r="F18" s="38">
        <f>0.99*MaxAnnualCapacityFactor!F18+0</f>
        <v>2.40999949489266E-2</v>
      </c>
      <c r="G18" s="38">
        <f>0.99*MaxAnnualCapacityFactor!G18+0</f>
        <v>2.40999949489266E-2</v>
      </c>
      <c r="H18" s="26" t="s">
        <v>99</v>
      </c>
      <c r="I18" s="39" t="s">
        <v>180</v>
      </c>
      <c r="J18" s="3">
        <v>1</v>
      </c>
    </row>
    <row r="19" spans="1:10" ht="14.65" customHeight="1" x14ac:dyDescent="0.2">
      <c r="A19" s="29"/>
      <c r="B19" s="6" t="s">
        <v>128</v>
      </c>
      <c r="C19" s="22" t="s">
        <v>102</v>
      </c>
      <c r="D19" s="38" t="s">
        <v>116</v>
      </c>
      <c r="E19" s="38">
        <f>0.99*MaxAnnualCapacityFactor!E19+0</f>
        <v>1.6596905857547403E-2</v>
      </c>
      <c r="F19" s="38">
        <f>0.99*MaxAnnualCapacityFactor!F19+0</f>
        <v>1.6596905857547403E-2</v>
      </c>
      <c r="G19" s="38">
        <f>0.99*MaxAnnualCapacityFactor!G19+0</f>
        <v>1.6596905857547403E-2</v>
      </c>
      <c r="H19" s="26" t="s">
        <v>99</v>
      </c>
      <c r="I19" s="39" t="s">
        <v>180</v>
      </c>
      <c r="J19" s="3">
        <v>1</v>
      </c>
    </row>
    <row r="20" spans="1:10" ht="14.65" customHeight="1" x14ac:dyDescent="0.2">
      <c r="A20" s="29"/>
      <c r="B20" s="6" t="s">
        <v>128</v>
      </c>
      <c r="C20" s="22" t="s">
        <v>103</v>
      </c>
      <c r="D20" s="38" t="s">
        <v>116</v>
      </c>
      <c r="E20" s="38" t="s">
        <v>116</v>
      </c>
      <c r="F20" s="38">
        <f>0.99*MaxAnnualCapacityFactor!F20+0</f>
        <v>1.52357264118972E-2</v>
      </c>
      <c r="G20" s="38">
        <f>0.99*MaxAnnualCapacityFactor!G20+0</f>
        <v>1.52357264118972E-2</v>
      </c>
      <c r="H20" s="26" t="s">
        <v>99</v>
      </c>
      <c r="I20" s="39" t="s">
        <v>180</v>
      </c>
      <c r="J20" s="3">
        <v>1</v>
      </c>
    </row>
    <row r="21" spans="1:10" ht="14.65" customHeight="1" x14ac:dyDescent="0.2">
      <c r="A21" s="29"/>
      <c r="B21" s="6" t="s">
        <v>128</v>
      </c>
      <c r="C21" s="22" t="s">
        <v>130</v>
      </c>
      <c r="D21" s="38" t="s">
        <v>116</v>
      </c>
      <c r="E21" s="38">
        <f>0.99*MaxAnnualCapacityFactor!E21+0</f>
        <v>1.9855583793013946E-2</v>
      </c>
      <c r="F21" s="38">
        <f>0.99*MaxAnnualCapacityFactor!F21+0</f>
        <v>1.9855583793013946E-2</v>
      </c>
      <c r="G21" s="38">
        <f>0.99*MaxAnnualCapacityFactor!G21+0</f>
        <v>1.9855583793013946E-2</v>
      </c>
      <c r="H21" s="26" t="s">
        <v>99</v>
      </c>
      <c r="I21" s="39" t="s">
        <v>180</v>
      </c>
      <c r="J21" s="3">
        <v>1</v>
      </c>
    </row>
    <row r="22" spans="1:10" ht="14.65" customHeight="1" x14ac:dyDescent="0.2">
      <c r="A22" s="29" t="s">
        <v>17</v>
      </c>
      <c r="B22" s="6" t="s">
        <v>128</v>
      </c>
      <c r="C22" s="22" t="s">
        <v>98</v>
      </c>
      <c r="D22" s="38" t="s">
        <v>116</v>
      </c>
      <c r="E22" s="38">
        <f>0.99*MaxAnnualCapacityFactor!E22+0</f>
        <v>2.40999949489266E-2</v>
      </c>
      <c r="F22" s="38">
        <f>0.99*MaxAnnualCapacityFactor!F22+0</f>
        <v>2.40999949489266E-2</v>
      </c>
      <c r="G22" s="38">
        <f>0.99*MaxAnnualCapacityFactor!G22+0</f>
        <v>2.40999949489266E-2</v>
      </c>
      <c r="H22" s="26" t="s">
        <v>99</v>
      </c>
      <c r="I22" s="39" t="s">
        <v>180</v>
      </c>
      <c r="J22" s="3">
        <v>1</v>
      </c>
    </row>
    <row r="23" spans="1:10" ht="14.65" customHeight="1" x14ac:dyDescent="0.2">
      <c r="A23" s="29"/>
      <c r="B23" s="6" t="s">
        <v>128</v>
      </c>
      <c r="C23" s="22" t="s">
        <v>102</v>
      </c>
      <c r="D23" s="38" t="s">
        <v>116</v>
      </c>
      <c r="E23" s="38">
        <f>0.99*MaxAnnualCapacityFactor!E23+0</f>
        <v>1.6596905857547403E-2</v>
      </c>
      <c r="F23" s="38">
        <f>0.99*MaxAnnualCapacityFactor!F23+0</f>
        <v>1.6596905857547403E-2</v>
      </c>
      <c r="G23" s="38">
        <f>0.99*MaxAnnualCapacityFactor!G23+0</f>
        <v>1.6596905857547403E-2</v>
      </c>
      <c r="H23" s="26" t="s">
        <v>99</v>
      </c>
      <c r="I23" s="39" t="s">
        <v>180</v>
      </c>
      <c r="J23" s="3">
        <v>1</v>
      </c>
    </row>
    <row r="24" spans="1:10" ht="14.65" customHeight="1" x14ac:dyDescent="0.2">
      <c r="A24" s="29"/>
      <c r="B24" s="6" t="s">
        <v>128</v>
      </c>
      <c r="C24" s="22" t="s">
        <v>103</v>
      </c>
      <c r="D24" s="38" t="s">
        <v>116</v>
      </c>
      <c r="E24" s="38" t="s">
        <v>116</v>
      </c>
      <c r="F24" s="38">
        <f>0.99*MaxAnnualCapacityFactor!F24+0</f>
        <v>1.52357264118972E-2</v>
      </c>
      <c r="G24" s="38">
        <f>0.99*MaxAnnualCapacityFactor!G24+0</f>
        <v>1.52357264118972E-2</v>
      </c>
      <c r="H24" s="26" t="s">
        <v>99</v>
      </c>
      <c r="I24" s="39" t="s">
        <v>180</v>
      </c>
      <c r="J24" s="3">
        <v>1</v>
      </c>
    </row>
    <row r="25" spans="1:10" ht="14.65" customHeight="1" x14ac:dyDescent="0.2">
      <c r="A25" s="29"/>
      <c r="B25" s="6" t="s">
        <v>128</v>
      </c>
      <c r="C25" s="22" t="s">
        <v>130</v>
      </c>
      <c r="D25" s="38" t="s">
        <v>116</v>
      </c>
      <c r="E25" s="38">
        <f>0.99*MaxAnnualCapacityFactor!E25+0</f>
        <v>1.9855583793013946E-2</v>
      </c>
      <c r="F25" s="38">
        <f>0.99*MaxAnnualCapacityFactor!F25+0</f>
        <v>1.9855583793013946E-2</v>
      </c>
      <c r="G25" s="38">
        <f>0.99*MaxAnnualCapacityFactor!G25+0</f>
        <v>1.9855583793013946E-2</v>
      </c>
      <c r="H25" s="26" t="s">
        <v>99</v>
      </c>
      <c r="I25" s="39" t="s">
        <v>180</v>
      </c>
      <c r="J25" s="3">
        <v>1</v>
      </c>
    </row>
    <row r="26" spans="1:10" ht="14.65" customHeight="1" x14ac:dyDescent="0.2">
      <c r="A26" s="29" t="s">
        <v>19</v>
      </c>
      <c r="B26" s="6" t="s">
        <v>128</v>
      </c>
      <c r="C26" s="22" t="s">
        <v>98</v>
      </c>
      <c r="D26" s="38">
        <f>0.99*MaxAnnualCapacityFactor!D26+0</f>
        <v>2.22491116373526E-2</v>
      </c>
      <c r="E26" s="38">
        <f>0.99*MaxAnnualCapacityFactor!E26+0</f>
        <v>2.22491116373526E-2</v>
      </c>
      <c r="F26" s="38">
        <f>0.99*MaxAnnualCapacityFactor!F26+0</f>
        <v>2.22491116373526E-2</v>
      </c>
      <c r="G26" s="38">
        <f>0.99*MaxAnnualCapacityFactor!G26+0</f>
        <v>2.22491116373526E-2</v>
      </c>
      <c r="H26" s="26" t="s">
        <v>99</v>
      </c>
      <c r="I26" s="39" t="s">
        <v>180</v>
      </c>
      <c r="J26" s="3">
        <v>1</v>
      </c>
    </row>
    <row r="27" spans="1:10" ht="14.65" customHeight="1" x14ac:dyDescent="0.2">
      <c r="A27" s="29"/>
      <c r="B27" s="6" t="s">
        <v>128</v>
      </c>
      <c r="C27" s="22" t="s">
        <v>102</v>
      </c>
      <c r="D27" s="38">
        <f>0.99*MaxAnnualCapacityFactor!D27+0</f>
        <v>1.80953473290777E-2</v>
      </c>
      <c r="E27" s="38">
        <f>0.99*MaxAnnualCapacityFactor!E27+0</f>
        <v>1.80953473290777E-2</v>
      </c>
      <c r="F27" s="38">
        <f>0.99*MaxAnnualCapacityFactor!F27+0</f>
        <v>1.80953473290777E-2</v>
      </c>
      <c r="G27" s="38">
        <f>0.99*MaxAnnualCapacityFactor!G27+0</f>
        <v>1.80953473290777E-2</v>
      </c>
      <c r="H27" s="26" t="s">
        <v>99</v>
      </c>
      <c r="I27" s="39" t="s">
        <v>180</v>
      </c>
      <c r="J27" s="3">
        <v>1</v>
      </c>
    </row>
    <row r="28" spans="1:10" ht="14.65" customHeight="1" x14ac:dyDescent="0.2">
      <c r="A28" s="29"/>
      <c r="B28" s="6" t="s">
        <v>128</v>
      </c>
      <c r="C28" s="22" t="s">
        <v>103</v>
      </c>
      <c r="D28" s="38">
        <f>0.99*MaxAnnualCapacityFactor!D28+0</f>
        <v>1.89460655502624E-2</v>
      </c>
      <c r="E28" s="38">
        <f>0.99*MaxAnnualCapacityFactor!E28+0</f>
        <v>1.89460655502624E-2</v>
      </c>
      <c r="F28" s="38">
        <f>0.99*MaxAnnualCapacityFactor!F28+0</f>
        <v>1.89460655502624E-2</v>
      </c>
      <c r="G28" s="38">
        <f>0.99*MaxAnnualCapacityFactor!G28+0</f>
        <v>1.89460655502624E-2</v>
      </c>
      <c r="H28" s="26" t="s">
        <v>99</v>
      </c>
      <c r="I28" s="39" t="s">
        <v>180</v>
      </c>
      <c r="J28" s="3">
        <v>1</v>
      </c>
    </row>
    <row r="29" spans="1:10" ht="14.65" customHeight="1" x14ac:dyDescent="0.2">
      <c r="A29" s="29"/>
      <c r="B29" s="6" t="s">
        <v>128</v>
      </c>
      <c r="C29" s="22" t="s">
        <v>130</v>
      </c>
      <c r="D29" s="38">
        <f>0.99*MaxAnnualCapacityFactor!D29+0</f>
        <v>2.5130998223153671E-2</v>
      </c>
      <c r="E29" s="38">
        <f>0.99*MaxAnnualCapacityFactor!E29+0</f>
        <v>2.5130998223153671E-2</v>
      </c>
      <c r="F29" s="38">
        <f>0.99*MaxAnnualCapacityFactor!F29+0</f>
        <v>2.5130998223153671E-2</v>
      </c>
      <c r="G29" s="38">
        <f>0.99*MaxAnnualCapacityFactor!G29+0</f>
        <v>2.5130998223153671E-2</v>
      </c>
      <c r="H29" s="26" t="s">
        <v>99</v>
      </c>
      <c r="I29" s="39" t="s">
        <v>180</v>
      </c>
      <c r="J29" s="3">
        <v>1</v>
      </c>
    </row>
    <row r="30" spans="1:10" ht="14.65" customHeight="1" x14ac:dyDescent="0.2">
      <c r="A30" s="29" t="s">
        <v>22</v>
      </c>
      <c r="B30" s="6" t="s">
        <v>128</v>
      </c>
      <c r="C30" s="22" t="s">
        <v>98</v>
      </c>
      <c r="D30" s="38">
        <f>0.99*MaxAnnualCapacityFactor!D30+0</f>
        <v>2.22491116373526E-2</v>
      </c>
      <c r="E30" s="38">
        <f>0.99*MaxAnnualCapacityFactor!E30+0</f>
        <v>2.22491116373526E-2</v>
      </c>
      <c r="F30" s="38">
        <f>0.99*MaxAnnualCapacityFactor!F30+0</f>
        <v>2.22491116373526E-2</v>
      </c>
      <c r="G30" s="38">
        <f>0.99*MaxAnnualCapacityFactor!G30+0</f>
        <v>2.22491116373526E-2</v>
      </c>
      <c r="H30" s="26" t="s">
        <v>99</v>
      </c>
      <c r="I30" s="39" t="s">
        <v>180</v>
      </c>
      <c r="J30" s="3">
        <v>1</v>
      </c>
    </row>
    <row r="31" spans="1:10" ht="14.65" customHeight="1" x14ac:dyDescent="0.2">
      <c r="A31" s="29"/>
      <c r="B31" s="6" t="s">
        <v>128</v>
      </c>
      <c r="C31" s="22" t="s">
        <v>102</v>
      </c>
      <c r="D31" s="38">
        <f>0.99*MaxAnnualCapacityFactor!D31+0</f>
        <v>1.80953473290777E-2</v>
      </c>
      <c r="E31" s="38">
        <f>0.99*MaxAnnualCapacityFactor!E31+0</f>
        <v>1.80953473290777E-2</v>
      </c>
      <c r="F31" s="38">
        <f>0.99*MaxAnnualCapacityFactor!F31+0</f>
        <v>1.80953473290777E-2</v>
      </c>
      <c r="G31" s="38">
        <f>0.99*MaxAnnualCapacityFactor!G31+0</f>
        <v>1.80953473290777E-2</v>
      </c>
      <c r="H31" s="26" t="s">
        <v>99</v>
      </c>
      <c r="I31" s="39" t="s">
        <v>180</v>
      </c>
      <c r="J31" s="3">
        <v>1</v>
      </c>
    </row>
    <row r="32" spans="1:10" ht="14.65" customHeight="1" x14ac:dyDescent="0.2">
      <c r="A32" s="29"/>
      <c r="B32" s="6" t="s">
        <v>128</v>
      </c>
      <c r="C32" s="22" t="s">
        <v>103</v>
      </c>
      <c r="D32" s="38">
        <f>0.99*MaxAnnualCapacityFactor!D32+0</f>
        <v>1.89460655502624E-2</v>
      </c>
      <c r="E32" s="38">
        <f>0.99*MaxAnnualCapacityFactor!E32+0</f>
        <v>1.89460655502624E-2</v>
      </c>
      <c r="F32" s="38">
        <f>0.99*MaxAnnualCapacityFactor!F32+0</f>
        <v>1.89460655502624E-2</v>
      </c>
      <c r="G32" s="38">
        <f>0.99*MaxAnnualCapacityFactor!G32+0</f>
        <v>1.89460655502624E-2</v>
      </c>
      <c r="H32" s="26" t="s">
        <v>99</v>
      </c>
      <c r="I32" s="39" t="s">
        <v>180</v>
      </c>
      <c r="J32" s="3">
        <v>1</v>
      </c>
    </row>
    <row r="33" spans="1:10" ht="14.65" customHeight="1" x14ac:dyDescent="0.2">
      <c r="A33" s="29"/>
      <c r="B33" s="6" t="s">
        <v>128</v>
      </c>
      <c r="C33" s="22" t="s">
        <v>130</v>
      </c>
      <c r="D33" s="38">
        <f>0.99*MaxAnnualCapacityFactor!D33+0</f>
        <v>2.5130998223153671E-2</v>
      </c>
      <c r="E33" s="38">
        <f>0.99*MaxAnnualCapacityFactor!E33+0</f>
        <v>2.5130998223153671E-2</v>
      </c>
      <c r="F33" s="38">
        <f>0.99*MaxAnnualCapacityFactor!F33+0</f>
        <v>2.5130998223153671E-2</v>
      </c>
      <c r="G33" s="38">
        <f>0.99*MaxAnnualCapacityFactor!G33+0</f>
        <v>2.5130998223153671E-2</v>
      </c>
      <c r="H33" s="26" t="s">
        <v>99</v>
      </c>
      <c r="I33" s="39" t="s">
        <v>180</v>
      </c>
      <c r="J33" s="3">
        <v>1</v>
      </c>
    </row>
    <row r="34" spans="1:10" ht="14.65" customHeight="1" x14ac:dyDescent="0.2">
      <c r="A34" s="29" t="s">
        <v>24</v>
      </c>
      <c r="B34" s="6" t="s">
        <v>128</v>
      </c>
      <c r="C34" s="22" t="s">
        <v>98</v>
      </c>
      <c r="D34" s="38">
        <f>0.99*MaxAnnualCapacityFactor!D34+0</f>
        <v>8.746994744938888E-2</v>
      </c>
      <c r="E34" s="38">
        <f>0.99*MaxAnnualCapacityFactor!E34+0</f>
        <v>8.746994744938888E-2</v>
      </c>
      <c r="F34" s="38">
        <f>0.99*MaxAnnualCapacityFactor!F34+0</f>
        <v>8.746994744938888E-2</v>
      </c>
      <c r="G34" s="38">
        <f>0.99*MaxAnnualCapacityFactor!G34+0</f>
        <v>8.746994744938888E-2</v>
      </c>
      <c r="H34" s="26" t="s">
        <v>99</v>
      </c>
      <c r="I34" s="39" t="s">
        <v>180</v>
      </c>
      <c r="J34" s="3">
        <v>1</v>
      </c>
    </row>
    <row r="35" spans="1:10" ht="14.65" customHeight="1" x14ac:dyDescent="0.2">
      <c r="A35" s="29"/>
      <c r="B35" s="6" t="s">
        <v>128</v>
      </c>
      <c r="C35" s="22" t="s">
        <v>102</v>
      </c>
      <c r="D35" s="38">
        <f>0.99*MaxAnnualCapacityFactor!D35+0</f>
        <v>3.9666262735034097E-2</v>
      </c>
      <c r="E35" s="38">
        <f>0.99*MaxAnnualCapacityFactor!E35+0</f>
        <v>3.9666262735034097E-2</v>
      </c>
      <c r="F35" s="38">
        <f>0.99*MaxAnnualCapacityFactor!F35+0</f>
        <v>3.9666262735034097E-2</v>
      </c>
      <c r="G35" s="38">
        <f>0.99*MaxAnnualCapacityFactor!G35+0</f>
        <v>3.9666262735034097E-2</v>
      </c>
      <c r="H35" s="26" t="s">
        <v>99</v>
      </c>
      <c r="I35" s="39" t="s">
        <v>180</v>
      </c>
      <c r="J35" s="3">
        <v>1</v>
      </c>
    </row>
    <row r="36" spans="1:10" ht="14.65" customHeight="1" x14ac:dyDescent="0.2">
      <c r="A36" s="29"/>
      <c r="B36" s="6" t="s">
        <v>128</v>
      </c>
      <c r="C36" s="22" t="s">
        <v>103</v>
      </c>
      <c r="D36" s="38">
        <f>0.99*MaxAnnualCapacityFactor!D36+0</f>
        <v>3.1371173564345996E-2</v>
      </c>
      <c r="E36" s="38">
        <f>0.99*MaxAnnualCapacityFactor!E36+0</f>
        <v>3.1371173564345996E-2</v>
      </c>
      <c r="F36" s="38">
        <f>0.99*MaxAnnualCapacityFactor!F36+0</f>
        <v>3.1371173564345996E-2</v>
      </c>
      <c r="G36" s="38">
        <f>0.99*MaxAnnualCapacityFactor!G36+0</f>
        <v>3.1371173564345996E-2</v>
      </c>
      <c r="H36" s="26" t="s">
        <v>99</v>
      </c>
      <c r="I36" s="39" t="s">
        <v>180</v>
      </c>
      <c r="J36" s="3">
        <v>1</v>
      </c>
    </row>
    <row r="37" spans="1:10" ht="14.65" customHeight="1" x14ac:dyDescent="0.2">
      <c r="A37" s="29"/>
      <c r="B37" s="6" t="s">
        <v>128</v>
      </c>
      <c r="C37" s="22" t="s">
        <v>130</v>
      </c>
      <c r="D37" s="38" t="s">
        <v>116</v>
      </c>
      <c r="E37" s="38">
        <f>0.99*MaxAnnualCapacityFactor!E37+0</f>
        <v>0.14287208311908292</v>
      </c>
      <c r="F37" s="38">
        <f>0.99*MaxAnnualCapacityFactor!F37+0</f>
        <v>0.14287208311908292</v>
      </c>
      <c r="G37" s="38">
        <f>0.99*MaxAnnualCapacityFactor!G37+0</f>
        <v>0.14287208311908292</v>
      </c>
      <c r="H37" s="26" t="s">
        <v>99</v>
      </c>
      <c r="I37" s="39" t="s">
        <v>180</v>
      </c>
      <c r="J37" s="3">
        <v>1</v>
      </c>
    </row>
    <row r="38" spans="1:10" ht="14.65" customHeight="1" x14ac:dyDescent="0.2">
      <c r="A38" s="29" t="s">
        <v>27</v>
      </c>
      <c r="B38" s="6" t="s">
        <v>128</v>
      </c>
      <c r="C38" s="22" t="s">
        <v>98</v>
      </c>
      <c r="D38" s="38" t="s">
        <v>116</v>
      </c>
      <c r="E38" s="38">
        <f>0.99*MaxAnnualCapacityFactor!E38+0</f>
        <v>7.0033928825769781E-2</v>
      </c>
      <c r="F38" s="38">
        <f>0.99*MaxAnnualCapacityFactor!F38+0</f>
        <v>7.0033928825769781E-2</v>
      </c>
      <c r="G38" s="38">
        <f>0.99*MaxAnnualCapacityFactor!G38+0</f>
        <v>7.0033928825769781E-2</v>
      </c>
      <c r="H38" s="26" t="s">
        <v>99</v>
      </c>
      <c r="I38" s="39" t="s">
        <v>180</v>
      </c>
      <c r="J38" s="3">
        <v>1</v>
      </c>
    </row>
    <row r="39" spans="1:10" ht="14.65" customHeight="1" x14ac:dyDescent="0.2">
      <c r="A39" s="29"/>
      <c r="B39" s="6" t="s">
        <v>128</v>
      </c>
      <c r="C39" s="22" t="s">
        <v>102</v>
      </c>
      <c r="D39" s="38" t="s">
        <v>116</v>
      </c>
      <c r="E39" s="38">
        <f>0.99*MaxAnnualCapacityFactor!E39+0</f>
        <v>5.7713969192708874E-2</v>
      </c>
      <c r="F39" s="38">
        <f>0.99*MaxAnnualCapacityFactor!F39+0</f>
        <v>5.7713969192708874E-2</v>
      </c>
      <c r="G39" s="38">
        <f>0.99*MaxAnnualCapacityFactor!G39+0</f>
        <v>5.7713969192708874E-2</v>
      </c>
      <c r="H39" s="26" t="s">
        <v>99</v>
      </c>
      <c r="I39" s="39" t="s">
        <v>180</v>
      </c>
      <c r="J39" s="3">
        <v>1</v>
      </c>
    </row>
    <row r="40" spans="1:10" ht="14.65" customHeight="1" x14ac:dyDescent="0.2">
      <c r="A40" s="29"/>
      <c r="B40" s="6" t="s">
        <v>128</v>
      </c>
      <c r="C40" s="22" t="s">
        <v>103</v>
      </c>
      <c r="D40" s="38" t="s">
        <v>116</v>
      </c>
      <c r="E40" s="38">
        <f>0.99*MaxAnnualCapacityFactor!E40+0</f>
        <v>6.5798760163104222E-2</v>
      </c>
      <c r="F40" s="38">
        <f>0.99*MaxAnnualCapacityFactor!F40+0</f>
        <v>6.5798760163104222E-2</v>
      </c>
      <c r="G40" s="38">
        <f>0.99*MaxAnnualCapacityFactor!G40+0</f>
        <v>6.5798760163104222E-2</v>
      </c>
      <c r="H40" s="26" t="s">
        <v>99</v>
      </c>
      <c r="I40" s="39" t="s">
        <v>180</v>
      </c>
      <c r="J40" s="3"/>
    </row>
    <row r="41" spans="1:10" ht="14.65" customHeight="1" x14ac:dyDescent="0.2">
      <c r="A41" s="29"/>
      <c r="B41" s="6" t="s">
        <v>128</v>
      </c>
      <c r="C41" s="22" t="s">
        <v>105</v>
      </c>
      <c r="D41" s="38" t="s">
        <v>116</v>
      </c>
      <c r="E41" s="38">
        <f>0.99*MaxAnnualCapacityFactor!E41+0</f>
        <v>9.4414524456521737E-2</v>
      </c>
      <c r="F41" s="38">
        <f>0.99*MaxAnnualCapacityFactor!F41+0</f>
        <v>9.4414524456521737E-2</v>
      </c>
      <c r="G41" s="38">
        <f>0.99*MaxAnnualCapacityFactor!G41+0</f>
        <v>9.4414524456521737E-2</v>
      </c>
      <c r="H41" s="26" t="s">
        <v>99</v>
      </c>
      <c r="I41" s="39" t="s">
        <v>180</v>
      </c>
      <c r="J41" s="3"/>
    </row>
    <row r="42" spans="1:10" ht="14.65" customHeight="1" x14ac:dyDescent="0.2">
      <c r="A42" s="29" t="s">
        <v>30</v>
      </c>
      <c r="B42" s="6" t="s">
        <v>128</v>
      </c>
      <c r="C42" s="22" t="s">
        <v>98</v>
      </c>
      <c r="D42" s="38" t="s">
        <v>116</v>
      </c>
      <c r="E42" s="38">
        <f>0.99*MaxAnnualCapacityFactor!E42+0</f>
        <v>7.0033928825769781E-2</v>
      </c>
      <c r="F42" s="38">
        <f>0.99*MaxAnnualCapacityFactor!F42+0</f>
        <v>7.0033928825769781E-2</v>
      </c>
      <c r="G42" s="38">
        <f>0.99*MaxAnnualCapacityFactor!G42+0</f>
        <v>7.0033928825769781E-2</v>
      </c>
      <c r="H42" s="26" t="s">
        <v>99</v>
      </c>
      <c r="I42" s="39" t="s">
        <v>180</v>
      </c>
      <c r="J42" s="3">
        <v>1</v>
      </c>
    </row>
    <row r="43" spans="1:10" ht="14.65" customHeight="1" x14ac:dyDescent="0.2">
      <c r="A43" s="29"/>
      <c r="B43" s="6" t="s">
        <v>128</v>
      </c>
      <c r="C43" s="22" t="s">
        <v>102</v>
      </c>
      <c r="D43" s="38" t="s">
        <v>116</v>
      </c>
      <c r="E43" s="38">
        <f>0.99*MaxAnnualCapacityFactor!E43+0</f>
        <v>5.7713969192708874E-2</v>
      </c>
      <c r="F43" s="38">
        <f>0.99*MaxAnnualCapacityFactor!F43+0</f>
        <v>5.7713969192708874E-2</v>
      </c>
      <c r="G43" s="38">
        <f>0.99*MaxAnnualCapacityFactor!G43+0</f>
        <v>5.7713969192708874E-2</v>
      </c>
      <c r="H43" s="26" t="s">
        <v>99</v>
      </c>
      <c r="I43" s="39" t="s">
        <v>180</v>
      </c>
      <c r="J43" s="3">
        <v>1</v>
      </c>
    </row>
    <row r="44" spans="1:10" ht="14.65" customHeight="1" x14ac:dyDescent="0.2">
      <c r="A44" s="29"/>
      <c r="B44" s="6" t="s">
        <v>128</v>
      </c>
      <c r="C44" s="22" t="s">
        <v>103</v>
      </c>
      <c r="D44" s="38" t="s">
        <v>116</v>
      </c>
      <c r="E44" s="38">
        <f>0.99*MaxAnnualCapacityFactor!E44+0</f>
        <v>6.5798760163104222E-2</v>
      </c>
      <c r="F44" s="38">
        <f>0.99*MaxAnnualCapacityFactor!F44+0</f>
        <v>6.5798760163104222E-2</v>
      </c>
      <c r="G44" s="38">
        <f>0.99*MaxAnnualCapacityFactor!G44+0</f>
        <v>6.5798760163104222E-2</v>
      </c>
      <c r="H44" s="26" t="s">
        <v>99</v>
      </c>
      <c r="I44" s="39" t="s">
        <v>180</v>
      </c>
      <c r="J44" s="3">
        <v>1</v>
      </c>
    </row>
    <row r="45" spans="1:10" ht="14.65" customHeight="1" x14ac:dyDescent="0.2">
      <c r="A45" s="29"/>
      <c r="B45" s="6" t="s">
        <v>128</v>
      </c>
      <c r="C45" s="22" t="s">
        <v>105</v>
      </c>
      <c r="D45" s="38" t="s">
        <v>116</v>
      </c>
      <c r="E45" s="38">
        <f>0.99*MaxAnnualCapacityFactor!E45+0</f>
        <v>9.4414524456521737E-2</v>
      </c>
      <c r="F45" s="38">
        <f>0.99*MaxAnnualCapacityFactor!F45+0</f>
        <v>9.4414524456521737E-2</v>
      </c>
      <c r="G45" s="38">
        <f>0.99*MaxAnnualCapacityFactor!G45+0</f>
        <v>9.4414524456521737E-2</v>
      </c>
      <c r="H45" s="26" t="s">
        <v>99</v>
      </c>
      <c r="I45" s="39" t="s">
        <v>180</v>
      </c>
      <c r="J45" s="3">
        <v>1</v>
      </c>
    </row>
    <row r="46" spans="1:10" ht="14.65" customHeight="1" x14ac:dyDescent="0.2">
      <c r="A46" s="29" t="s">
        <v>32</v>
      </c>
      <c r="B46" s="6" t="s">
        <v>128</v>
      </c>
      <c r="C46" s="22" t="s">
        <v>98</v>
      </c>
      <c r="D46" s="38" t="s">
        <v>116</v>
      </c>
      <c r="E46" s="38">
        <f>0.99*MaxAnnualCapacityFactor!E46+0</f>
        <v>7.0033928825769781E-2</v>
      </c>
      <c r="F46" s="38">
        <f>0.99*MaxAnnualCapacityFactor!F46+0</f>
        <v>7.0033928825769781E-2</v>
      </c>
      <c r="G46" s="38">
        <f>0.99*MaxAnnualCapacityFactor!G46+0</f>
        <v>7.0033928825769781E-2</v>
      </c>
      <c r="H46" s="26" t="s">
        <v>99</v>
      </c>
      <c r="I46" s="39" t="s">
        <v>180</v>
      </c>
      <c r="J46" s="3">
        <v>1</v>
      </c>
    </row>
    <row r="47" spans="1:10" ht="14.65" customHeight="1" x14ac:dyDescent="0.2">
      <c r="A47" s="29"/>
      <c r="B47" s="6" t="s">
        <v>128</v>
      </c>
      <c r="C47" s="22" t="s">
        <v>102</v>
      </c>
      <c r="D47" s="38" t="s">
        <v>116</v>
      </c>
      <c r="E47" s="38">
        <f>0.99*MaxAnnualCapacityFactor!E47+0</f>
        <v>5.7713969192708874E-2</v>
      </c>
      <c r="F47" s="38">
        <f>0.99*MaxAnnualCapacityFactor!F47+0</f>
        <v>5.7713969192708874E-2</v>
      </c>
      <c r="G47" s="38">
        <f>0.99*MaxAnnualCapacityFactor!G47+0</f>
        <v>5.7713969192708874E-2</v>
      </c>
      <c r="H47" s="26" t="s">
        <v>99</v>
      </c>
      <c r="I47" s="39" t="s">
        <v>180</v>
      </c>
      <c r="J47" s="3">
        <v>1</v>
      </c>
    </row>
    <row r="48" spans="1:10" ht="14.65" customHeight="1" x14ac:dyDescent="0.2">
      <c r="A48" s="29"/>
      <c r="B48" s="6" t="s">
        <v>128</v>
      </c>
      <c r="C48" s="22" t="s">
        <v>103</v>
      </c>
      <c r="D48" s="38" t="s">
        <v>116</v>
      </c>
      <c r="E48" s="38">
        <f>0.99*MaxAnnualCapacityFactor!E48+0</f>
        <v>6.5798760163104222E-2</v>
      </c>
      <c r="F48" s="38">
        <f>0.99*MaxAnnualCapacityFactor!F48+0</f>
        <v>6.5798760163104222E-2</v>
      </c>
      <c r="G48" s="38">
        <f>0.99*MaxAnnualCapacityFactor!G48+0</f>
        <v>6.5798760163104222E-2</v>
      </c>
      <c r="H48" s="26" t="s">
        <v>99</v>
      </c>
      <c r="I48" s="39" t="s">
        <v>180</v>
      </c>
      <c r="J48" s="3"/>
    </row>
    <row r="49" spans="1:10" ht="14.65" customHeight="1" x14ac:dyDescent="0.2">
      <c r="A49" s="29"/>
      <c r="B49" s="6" t="s">
        <v>128</v>
      </c>
      <c r="C49" s="22" t="s">
        <v>105</v>
      </c>
      <c r="D49" s="38" t="s">
        <v>116</v>
      </c>
      <c r="E49" s="38">
        <f>0.99*MaxAnnualCapacityFactor!E49+0</f>
        <v>9.4414524456521737E-2</v>
      </c>
      <c r="F49" s="38">
        <f>0.99*MaxAnnualCapacityFactor!F49+0</f>
        <v>9.4414524456521737E-2</v>
      </c>
      <c r="G49" s="38">
        <f>0.99*MaxAnnualCapacityFactor!G49+0</f>
        <v>9.4414524456521737E-2</v>
      </c>
      <c r="H49" s="26" t="s">
        <v>99</v>
      </c>
      <c r="I49" s="39" t="s">
        <v>180</v>
      </c>
      <c r="J49" s="3"/>
    </row>
    <row r="50" spans="1:10" ht="14.65" customHeight="1" x14ac:dyDescent="0.2">
      <c r="A50" s="31"/>
      <c r="B50" s="31"/>
      <c r="H50" s="10"/>
    </row>
    <row r="51" spans="1:10" ht="14.65" customHeight="1" x14ac:dyDescent="0.2">
      <c r="A51" s="31"/>
      <c r="B51" s="31"/>
      <c r="H51" s="10"/>
    </row>
    <row r="52" spans="1:10" ht="14.65" customHeight="1" x14ac:dyDescent="0.2">
      <c r="A52" s="31"/>
      <c r="B52" s="31"/>
      <c r="H52" s="10"/>
    </row>
    <row r="53" spans="1:10" ht="14.65" customHeight="1" x14ac:dyDescent="0.2">
      <c r="A53" s="31"/>
      <c r="B53" s="31"/>
      <c r="H53" s="10"/>
    </row>
    <row r="54" spans="1:10" ht="14.65" customHeight="1" x14ac:dyDescent="0.2">
      <c r="A54" s="31"/>
      <c r="B54" s="31"/>
      <c r="H54" s="10"/>
    </row>
    <row r="55" spans="1:10" ht="14.65" customHeight="1" x14ac:dyDescent="0.2">
      <c r="A55" s="31"/>
      <c r="B55" s="31"/>
      <c r="H55" s="10"/>
    </row>
    <row r="56" spans="1:10" ht="14.65" customHeight="1" x14ac:dyDescent="0.2">
      <c r="A56" s="31"/>
      <c r="B56" s="31"/>
      <c r="H56" s="10"/>
    </row>
    <row r="57" spans="1:10" ht="14.65" customHeight="1" x14ac:dyDescent="0.2">
      <c r="A57" s="31"/>
      <c r="B57" s="31"/>
      <c r="H57" s="10"/>
    </row>
    <row r="58" spans="1:10" ht="14.65" customHeight="1" x14ac:dyDescent="0.2">
      <c r="A58" s="31"/>
      <c r="B58" s="31"/>
      <c r="H58" s="10"/>
    </row>
    <row r="59" spans="1:10" ht="14.65" customHeight="1" x14ac:dyDescent="0.2">
      <c r="A59" s="31"/>
      <c r="B59" s="31"/>
      <c r="H59" s="10"/>
    </row>
    <row r="60" spans="1:10" ht="14.65" customHeight="1" x14ac:dyDescent="0.2">
      <c r="A60" s="31"/>
      <c r="B60" s="31"/>
      <c r="H60" s="10"/>
    </row>
    <row r="61" spans="1:10" ht="14.65" customHeight="1" x14ac:dyDescent="0.2">
      <c r="A61" s="31"/>
      <c r="B61" s="31"/>
      <c r="H61" s="10"/>
    </row>
    <row r="62" spans="1:10" ht="14.65" customHeight="1" x14ac:dyDescent="0.2">
      <c r="A62" s="31"/>
      <c r="B62" s="31"/>
      <c r="H62" s="10"/>
    </row>
    <row r="63" spans="1:10" ht="14.65" customHeight="1" x14ac:dyDescent="0.2">
      <c r="A63" s="31"/>
      <c r="B63" s="31"/>
      <c r="H63" s="10"/>
    </row>
    <row r="64" spans="1:10" ht="14.65" customHeight="1" x14ac:dyDescent="0.2">
      <c r="A64" s="31"/>
      <c r="B64" s="31"/>
      <c r="H64" s="10"/>
    </row>
    <row r="65" spans="1:8" ht="14.65" customHeight="1" x14ac:dyDescent="0.2">
      <c r="A65" s="31"/>
      <c r="B65" s="31"/>
      <c r="H65" s="10"/>
    </row>
    <row r="66" spans="1:8" ht="14.65" customHeight="1" x14ac:dyDescent="0.2">
      <c r="A66" s="31"/>
      <c r="B66" s="31"/>
      <c r="H66" s="10"/>
    </row>
    <row r="67" spans="1:8" ht="14.65" customHeight="1" x14ac:dyDescent="0.2">
      <c r="A67" s="31"/>
      <c r="B67" s="31"/>
      <c r="H67" s="10"/>
    </row>
    <row r="68" spans="1:8" ht="14.65" customHeight="1" x14ac:dyDescent="0.2">
      <c r="A68" s="31"/>
      <c r="B68" s="31"/>
      <c r="H68" s="10"/>
    </row>
    <row r="69" spans="1:8" ht="14.65" customHeight="1" x14ac:dyDescent="0.2">
      <c r="A69" s="31"/>
      <c r="B69" s="31"/>
      <c r="H69" s="10"/>
    </row>
    <row r="70" spans="1:8" ht="14.65" customHeight="1" x14ac:dyDescent="0.2">
      <c r="A70" s="31"/>
      <c r="B70" s="31"/>
      <c r="H70" s="10"/>
    </row>
    <row r="71" spans="1:8" ht="14.65" customHeight="1" x14ac:dyDescent="0.2">
      <c r="A71" s="31"/>
      <c r="B71" s="31"/>
      <c r="H71" s="10"/>
    </row>
    <row r="72" spans="1:8" ht="14.65" customHeight="1" x14ac:dyDescent="0.2">
      <c r="A72" s="31"/>
      <c r="B72" s="31"/>
      <c r="H72" s="10"/>
    </row>
    <row r="73" spans="1:8" ht="14.65" customHeight="1" x14ac:dyDescent="0.2">
      <c r="A73" s="31"/>
      <c r="B73" s="31"/>
      <c r="H73" s="10"/>
    </row>
    <row r="74" spans="1:8" ht="14.65" customHeight="1" x14ac:dyDescent="0.2">
      <c r="A74" s="31"/>
      <c r="B74" s="31"/>
      <c r="H74" s="10"/>
    </row>
    <row r="75" spans="1:8" ht="14.65" customHeight="1" x14ac:dyDescent="0.2">
      <c r="A75" s="31"/>
      <c r="B75" s="31"/>
      <c r="H75" s="10"/>
    </row>
    <row r="76" spans="1:8" ht="14.65" customHeight="1" x14ac:dyDescent="0.2">
      <c r="A76" s="31"/>
      <c r="B76" s="31"/>
      <c r="H76" s="10"/>
    </row>
    <row r="77" spans="1:8" ht="14.65" customHeight="1" x14ac:dyDescent="0.2">
      <c r="A77" s="31"/>
      <c r="B77" s="31"/>
      <c r="H77" s="10"/>
    </row>
    <row r="65536" ht="12.75" customHeight="1" x14ac:dyDescent="0.2"/>
  </sheetData>
  <mergeCells count="26">
    <mergeCell ref="A74:A77"/>
    <mergeCell ref="B74:B77"/>
    <mergeCell ref="A62:A65"/>
    <mergeCell ref="B62:B65"/>
    <mergeCell ref="A66:A69"/>
    <mergeCell ref="B66:B69"/>
    <mergeCell ref="A70:A73"/>
    <mergeCell ref="B70:B73"/>
    <mergeCell ref="A50:A53"/>
    <mergeCell ref="B50:B53"/>
    <mergeCell ref="A54:A57"/>
    <mergeCell ref="B54:B57"/>
    <mergeCell ref="A58:A61"/>
    <mergeCell ref="B58:B61"/>
    <mergeCell ref="A26:A29"/>
    <mergeCell ref="A30:A33"/>
    <mergeCell ref="A34:A37"/>
    <mergeCell ref="A38:A41"/>
    <mergeCell ref="A42:A45"/>
    <mergeCell ref="A46:A49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0CB9-E039-4455-B576-F790B61D67D5}">
  <dimension ref="A1:N65536"/>
  <sheetViews>
    <sheetView showGridLines="0" topLeftCell="A32" zoomScale="80" zoomScaleNormal="80" workbookViewId="0">
      <selection activeCell="R63" sqref="R63"/>
    </sheetView>
  </sheetViews>
  <sheetFormatPr defaultColWidth="11.5703125" defaultRowHeight="12.75" x14ac:dyDescent="0.2"/>
  <cols>
    <col min="1" max="1" width="20.7109375" customWidth="1"/>
    <col min="3" max="3" width="13.42578125" customWidth="1"/>
    <col min="5" max="5" width="17.7109375" customWidth="1"/>
  </cols>
  <sheetData>
    <row r="1" spans="1:14" ht="45.75" customHeight="1" x14ac:dyDescent="0.25">
      <c r="A1" s="5" t="s">
        <v>1</v>
      </c>
      <c r="B1" s="5" t="s">
        <v>93</v>
      </c>
      <c r="C1" s="5" t="s">
        <v>94</v>
      </c>
      <c r="D1" s="11" t="s">
        <v>131</v>
      </c>
      <c r="E1" s="11" t="s">
        <v>132</v>
      </c>
      <c r="F1" s="5" t="s">
        <v>95</v>
      </c>
      <c r="G1" s="42">
        <v>1995</v>
      </c>
      <c r="H1" s="42">
        <v>2000</v>
      </c>
      <c r="I1" s="42">
        <v>2005</v>
      </c>
      <c r="J1" s="42">
        <v>2010</v>
      </c>
      <c r="K1" s="42">
        <v>2015</v>
      </c>
      <c r="L1" s="42">
        <v>2019</v>
      </c>
      <c r="M1" s="42" t="s">
        <v>96</v>
      </c>
      <c r="N1" s="42" t="s">
        <v>97</v>
      </c>
    </row>
    <row r="2" spans="1:14" ht="14.65" customHeight="1" x14ac:dyDescent="0.2">
      <c r="A2" s="30" t="s">
        <v>4</v>
      </c>
      <c r="B2" s="3" t="s">
        <v>98</v>
      </c>
      <c r="C2" s="3" t="s">
        <v>99</v>
      </c>
      <c r="D2" s="3" t="s">
        <v>50</v>
      </c>
      <c r="E2" s="3" t="s">
        <v>60</v>
      </c>
      <c r="F2" s="49" t="s">
        <v>181</v>
      </c>
      <c r="G2" s="22" t="s">
        <v>116</v>
      </c>
      <c r="H2" s="22" t="s">
        <v>116</v>
      </c>
      <c r="I2" s="22" t="s">
        <v>116</v>
      </c>
      <c r="J2" s="22">
        <v>450.92732193679103</v>
      </c>
      <c r="K2" s="22">
        <v>450.92732193679103</v>
      </c>
      <c r="L2" s="22">
        <v>450.92732193679103</v>
      </c>
      <c r="M2" s="22"/>
      <c r="N2" s="22">
        <v>1</v>
      </c>
    </row>
    <row r="3" spans="1:14" ht="14.65" customHeight="1" x14ac:dyDescent="0.2">
      <c r="A3" s="30"/>
      <c r="B3" s="3" t="s">
        <v>102</v>
      </c>
      <c r="C3" s="3" t="s">
        <v>99</v>
      </c>
      <c r="D3" s="3" t="s">
        <v>50</v>
      </c>
      <c r="E3" s="3" t="s">
        <v>60</v>
      </c>
      <c r="F3" s="49" t="s">
        <v>181</v>
      </c>
      <c r="G3" s="22" t="s">
        <v>116</v>
      </c>
      <c r="H3" s="22" t="s">
        <v>116</v>
      </c>
      <c r="I3" s="22" t="s">
        <v>116</v>
      </c>
      <c r="J3" s="22">
        <v>407.04819117780897</v>
      </c>
      <c r="K3" s="22">
        <v>450.92732193679103</v>
      </c>
      <c r="L3" s="22">
        <v>450.92732193679103</v>
      </c>
      <c r="M3" s="22"/>
      <c r="N3" s="22">
        <v>1</v>
      </c>
    </row>
    <row r="4" spans="1:14" ht="14.65" customHeight="1" x14ac:dyDescent="0.2">
      <c r="A4" s="30"/>
      <c r="B4" s="3" t="s">
        <v>103</v>
      </c>
      <c r="C4" s="3" t="s">
        <v>99</v>
      </c>
      <c r="D4" s="3" t="s">
        <v>50</v>
      </c>
      <c r="E4" s="3" t="s">
        <v>60</v>
      </c>
      <c r="F4" s="49" t="s">
        <v>181</v>
      </c>
      <c r="G4" s="22" t="s">
        <v>116</v>
      </c>
      <c r="H4" s="22" t="s">
        <v>116</v>
      </c>
      <c r="I4" s="22" t="s">
        <v>116</v>
      </c>
      <c r="J4" s="22">
        <v>370.53535906140598</v>
      </c>
      <c r="K4" s="22">
        <v>450.92732193679103</v>
      </c>
      <c r="L4" s="22">
        <v>450.92732193679103</v>
      </c>
      <c r="M4" s="22"/>
      <c r="N4" s="22">
        <v>1</v>
      </c>
    </row>
    <row r="5" spans="1:14" ht="14.65" customHeight="1" x14ac:dyDescent="0.2">
      <c r="A5" s="30"/>
      <c r="B5" s="3" t="s">
        <v>105</v>
      </c>
      <c r="C5" s="3" t="s">
        <v>99</v>
      </c>
      <c r="D5" s="3" t="s">
        <v>50</v>
      </c>
      <c r="E5" s="3" t="s">
        <v>60</v>
      </c>
      <c r="F5" s="49" t="s">
        <v>181</v>
      </c>
      <c r="G5" s="22" t="s">
        <v>116</v>
      </c>
      <c r="H5" s="22" t="s">
        <v>116</v>
      </c>
      <c r="I5" s="22" t="s">
        <v>116</v>
      </c>
      <c r="J5" s="22">
        <v>386.09098277251201</v>
      </c>
      <c r="K5" s="22">
        <v>450.92732193679103</v>
      </c>
      <c r="L5" s="22">
        <v>450.92732193679103</v>
      </c>
      <c r="M5" s="22"/>
      <c r="N5" s="22">
        <v>1</v>
      </c>
    </row>
    <row r="6" spans="1:14" ht="14.65" customHeight="1" x14ac:dyDescent="0.2">
      <c r="A6" s="30"/>
      <c r="B6" s="3" t="s">
        <v>106</v>
      </c>
      <c r="C6" s="3" t="s">
        <v>99</v>
      </c>
      <c r="D6" s="3" t="s">
        <v>50</v>
      </c>
      <c r="E6" s="3" t="s">
        <v>60</v>
      </c>
      <c r="F6" s="49" t="s">
        <v>181</v>
      </c>
      <c r="G6" s="22" t="s">
        <v>116</v>
      </c>
      <c r="H6" s="22" t="s">
        <v>116</v>
      </c>
      <c r="I6" s="22" t="s">
        <v>116</v>
      </c>
      <c r="J6" s="22">
        <v>386.09098277251201</v>
      </c>
      <c r="K6" s="22">
        <v>450.92732193679103</v>
      </c>
      <c r="L6" s="22">
        <v>450.92732193679103</v>
      </c>
      <c r="M6" s="22"/>
      <c r="N6" s="22">
        <v>1</v>
      </c>
    </row>
    <row r="7" spans="1:14" ht="14.65" customHeight="1" x14ac:dyDescent="0.2">
      <c r="A7" s="30" t="s">
        <v>7</v>
      </c>
      <c r="B7" s="3" t="s">
        <v>98</v>
      </c>
      <c r="C7" s="3" t="s">
        <v>99</v>
      </c>
      <c r="D7" s="3" t="s">
        <v>48</v>
      </c>
      <c r="E7" s="3" t="s">
        <v>60</v>
      </c>
      <c r="F7" s="49" t="s">
        <v>181</v>
      </c>
      <c r="G7" s="22" t="s">
        <v>116</v>
      </c>
      <c r="H7" s="22" t="s">
        <v>116</v>
      </c>
      <c r="I7" s="22" t="s">
        <v>116</v>
      </c>
      <c r="J7" s="22">
        <v>461.310078274033</v>
      </c>
      <c r="K7" s="22">
        <v>450.92732193679103</v>
      </c>
      <c r="L7" s="22">
        <v>450.92732193679103</v>
      </c>
      <c r="M7" s="22"/>
      <c r="N7" s="22">
        <v>1</v>
      </c>
    </row>
    <row r="8" spans="1:14" ht="14.65" customHeight="1" x14ac:dyDescent="0.2">
      <c r="A8" s="30"/>
      <c r="B8" s="3" t="s">
        <v>102</v>
      </c>
      <c r="C8" s="3" t="s">
        <v>99</v>
      </c>
      <c r="D8" s="3" t="s">
        <v>48</v>
      </c>
      <c r="E8" s="3" t="s">
        <v>60</v>
      </c>
      <c r="F8" s="49" t="s">
        <v>181</v>
      </c>
      <c r="G8" s="22" t="s">
        <v>116</v>
      </c>
      <c r="H8" s="22" t="s">
        <v>116</v>
      </c>
      <c r="I8" s="22" t="s">
        <v>116</v>
      </c>
      <c r="J8" s="22">
        <v>422.56683140795201</v>
      </c>
      <c r="K8" s="22">
        <v>450.92732193679103</v>
      </c>
      <c r="L8" s="22">
        <v>450.92732193679103</v>
      </c>
      <c r="M8" s="22"/>
      <c r="N8" s="22">
        <v>1</v>
      </c>
    </row>
    <row r="9" spans="1:14" ht="14.65" customHeight="1" x14ac:dyDescent="0.2">
      <c r="A9" s="30"/>
      <c r="B9" s="3" t="s">
        <v>103</v>
      </c>
      <c r="C9" s="3" t="s">
        <v>99</v>
      </c>
      <c r="D9" s="3" t="s">
        <v>48</v>
      </c>
      <c r="E9" s="3" t="s">
        <v>60</v>
      </c>
      <c r="F9" s="49" t="s">
        <v>181</v>
      </c>
      <c r="G9" s="22" t="s">
        <v>116</v>
      </c>
      <c r="H9" s="22" t="s">
        <v>116</v>
      </c>
      <c r="I9" s="22" t="s">
        <v>116</v>
      </c>
      <c r="J9" s="22">
        <v>392.78553771694402</v>
      </c>
      <c r="K9" s="22">
        <v>450.92732193679103</v>
      </c>
      <c r="L9" s="22">
        <v>450.92732193679103</v>
      </c>
      <c r="M9" s="22"/>
      <c r="N9" s="22">
        <v>1</v>
      </c>
    </row>
    <row r="10" spans="1:14" ht="14.65" customHeight="1" x14ac:dyDescent="0.2">
      <c r="A10" s="30"/>
      <c r="B10" s="3" t="s">
        <v>105</v>
      </c>
      <c r="C10" s="3" t="s">
        <v>99</v>
      </c>
      <c r="D10" s="3" t="s">
        <v>48</v>
      </c>
      <c r="E10" s="3" t="s">
        <v>60</v>
      </c>
      <c r="F10" s="49" t="s">
        <v>181</v>
      </c>
      <c r="G10" s="22" t="s">
        <v>116</v>
      </c>
      <c r="H10" s="22" t="s">
        <v>116</v>
      </c>
      <c r="I10" s="22" t="s">
        <v>116</v>
      </c>
      <c r="J10" s="22">
        <v>398.98747830465697</v>
      </c>
      <c r="K10" s="22">
        <v>450.92732193679103</v>
      </c>
      <c r="L10" s="22">
        <v>450.92732193679103</v>
      </c>
      <c r="M10" s="22"/>
      <c r="N10" s="22">
        <v>1</v>
      </c>
    </row>
    <row r="11" spans="1:14" ht="14.65" customHeight="1" x14ac:dyDescent="0.2">
      <c r="A11" s="30"/>
      <c r="B11" s="3" t="s">
        <v>106</v>
      </c>
      <c r="C11" s="3" t="s">
        <v>99</v>
      </c>
      <c r="D11" s="3" t="s">
        <v>48</v>
      </c>
      <c r="E11" s="3" t="s">
        <v>60</v>
      </c>
      <c r="F11" s="49" t="s">
        <v>181</v>
      </c>
      <c r="G11" s="22" t="s">
        <v>116</v>
      </c>
      <c r="H11" s="22" t="s">
        <v>116</v>
      </c>
      <c r="I11" s="22" t="s">
        <v>116</v>
      </c>
      <c r="J11" s="22">
        <v>398.98747830465697</v>
      </c>
      <c r="K11" s="22">
        <v>450.92732193679103</v>
      </c>
      <c r="L11" s="22">
        <v>450.92732193679103</v>
      </c>
      <c r="M11" s="22"/>
      <c r="N11" s="22">
        <v>1</v>
      </c>
    </row>
    <row r="12" spans="1:14" ht="14.65" customHeight="1" x14ac:dyDescent="0.2">
      <c r="A12" s="30" t="s">
        <v>9</v>
      </c>
      <c r="B12" s="3" t="s">
        <v>98</v>
      </c>
      <c r="C12" s="3" t="s">
        <v>99</v>
      </c>
      <c r="D12" s="3" t="s">
        <v>50</v>
      </c>
      <c r="E12" s="3" t="s">
        <v>62</v>
      </c>
      <c r="F12" s="49" t="s">
        <v>181</v>
      </c>
      <c r="G12" s="22" t="s">
        <v>116</v>
      </c>
      <c r="H12" s="22" t="s">
        <v>116</v>
      </c>
      <c r="I12" s="22" t="s">
        <v>116</v>
      </c>
      <c r="J12" s="22">
        <v>280.383055068011</v>
      </c>
      <c r="K12" s="22">
        <v>450.92732193679103</v>
      </c>
      <c r="L12" s="22">
        <v>450.92732193679103</v>
      </c>
      <c r="M12" s="22"/>
      <c r="N12" s="22">
        <v>1</v>
      </c>
    </row>
    <row r="13" spans="1:14" ht="14.65" customHeight="1" x14ac:dyDescent="0.2">
      <c r="A13" s="30"/>
      <c r="B13" s="3" t="s">
        <v>102</v>
      </c>
      <c r="C13" s="3" t="s">
        <v>99</v>
      </c>
      <c r="D13" s="3" t="s">
        <v>50</v>
      </c>
      <c r="E13" s="3" t="s">
        <v>62</v>
      </c>
      <c r="F13" s="49" t="s">
        <v>181</v>
      </c>
      <c r="G13" s="22" t="s">
        <v>116</v>
      </c>
      <c r="H13" s="22" t="s">
        <v>116</v>
      </c>
      <c r="I13" s="22" t="s">
        <v>116</v>
      </c>
      <c r="J13" s="22">
        <v>269.567457492188</v>
      </c>
      <c r="K13" s="22">
        <v>450.92732193679103</v>
      </c>
      <c r="L13" s="22">
        <v>450.92732193679103</v>
      </c>
      <c r="M13" s="22"/>
      <c r="N13" s="22">
        <v>1</v>
      </c>
    </row>
    <row r="14" spans="1:14" ht="14.65" customHeight="1" x14ac:dyDescent="0.2">
      <c r="A14" s="30"/>
      <c r="B14" s="3" t="s">
        <v>103</v>
      </c>
      <c r="C14" s="3" t="s">
        <v>99</v>
      </c>
      <c r="D14" s="3" t="s">
        <v>50</v>
      </c>
      <c r="E14" s="3" t="s">
        <v>62</v>
      </c>
      <c r="F14" s="49" t="s">
        <v>181</v>
      </c>
      <c r="G14" s="22" t="s">
        <v>116</v>
      </c>
      <c r="H14" s="22" t="s">
        <v>116</v>
      </c>
      <c r="I14" s="22" t="s">
        <v>116</v>
      </c>
      <c r="J14" s="22">
        <v>248.278502163246</v>
      </c>
      <c r="K14" s="22">
        <v>450.92732193679103</v>
      </c>
      <c r="L14" s="22">
        <v>450.92732193679103</v>
      </c>
      <c r="M14" s="22"/>
      <c r="N14" s="22">
        <v>1</v>
      </c>
    </row>
    <row r="15" spans="1:14" ht="14.65" customHeight="1" x14ac:dyDescent="0.2">
      <c r="A15" s="30"/>
      <c r="B15" s="3" t="s">
        <v>105</v>
      </c>
      <c r="C15" s="3" t="s">
        <v>99</v>
      </c>
      <c r="D15" s="3" t="s">
        <v>50</v>
      </c>
      <c r="E15" s="3" t="s">
        <v>62</v>
      </c>
      <c r="F15" s="49" t="s">
        <v>181</v>
      </c>
      <c r="G15" s="22" t="s">
        <v>116</v>
      </c>
      <c r="H15" s="22" t="s">
        <v>116</v>
      </c>
      <c r="I15" s="22" t="s">
        <v>116</v>
      </c>
      <c r="J15" s="22">
        <v>253.64629767885501</v>
      </c>
      <c r="K15" s="22">
        <v>450.92732193679103</v>
      </c>
      <c r="L15" s="22">
        <v>450.92732193679103</v>
      </c>
      <c r="M15" s="22"/>
      <c r="N15" s="22">
        <v>1</v>
      </c>
    </row>
    <row r="16" spans="1:14" ht="14.65" customHeight="1" x14ac:dyDescent="0.2">
      <c r="A16" s="30"/>
      <c r="B16" s="3" t="s">
        <v>106</v>
      </c>
      <c r="C16" s="3" t="s">
        <v>99</v>
      </c>
      <c r="D16" s="3" t="s">
        <v>50</v>
      </c>
      <c r="E16" s="3" t="s">
        <v>62</v>
      </c>
      <c r="F16" s="49" t="s">
        <v>181</v>
      </c>
      <c r="G16" s="22" t="s">
        <v>116</v>
      </c>
      <c r="H16" s="22" t="s">
        <v>116</v>
      </c>
      <c r="I16" s="22" t="s">
        <v>116</v>
      </c>
      <c r="J16" s="22">
        <v>253.64629767885501</v>
      </c>
      <c r="K16" s="22">
        <v>450.92732193679103</v>
      </c>
      <c r="L16" s="22">
        <v>450.92732193679103</v>
      </c>
      <c r="M16" s="22"/>
      <c r="N16" s="22">
        <v>1</v>
      </c>
    </row>
    <row r="17" spans="1:14" ht="14.65" customHeight="1" x14ac:dyDescent="0.2">
      <c r="A17" s="30" t="s">
        <v>12</v>
      </c>
      <c r="B17" s="3" t="s">
        <v>98</v>
      </c>
      <c r="C17" s="3" t="s">
        <v>99</v>
      </c>
      <c r="D17" s="3" t="s">
        <v>48</v>
      </c>
      <c r="E17" s="3" t="s">
        <v>62</v>
      </c>
      <c r="F17" s="49" t="s">
        <v>181</v>
      </c>
      <c r="G17" s="22" t="s">
        <v>116</v>
      </c>
      <c r="H17" s="22" t="s">
        <v>116</v>
      </c>
      <c r="I17" s="22" t="s">
        <v>116</v>
      </c>
      <c r="J17" s="22">
        <v>296.20436481763903</v>
      </c>
      <c r="K17" s="22">
        <v>450.92732193679103</v>
      </c>
      <c r="L17" s="22">
        <v>450.92732193679103</v>
      </c>
      <c r="M17" s="22"/>
      <c r="N17" s="22">
        <v>1</v>
      </c>
    </row>
    <row r="18" spans="1:14" ht="14.65" customHeight="1" x14ac:dyDescent="0.2">
      <c r="A18" s="30"/>
      <c r="B18" s="3" t="s">
        <v>102</v>
      </c>
      <c r="C18" s="3" t="s">
        <v>99</v>
      </c>
      <c r="D18" s="3" t="s">
        <v>48</v>
      </c>
      <c r="E18" s="3" t="s">
        <v>62</v>
      </c>
      <c r="F18" s="49" t="s">
        <v>181</v>
      </c>
      <c r="G18" s="22" t="s">
        <v>116</v>
      </c>
      <c r="H18" s="22" t="s">
        <v>116</v>
      </c>
      <c r="I18" s="22" t="s">
        <v>116</v>
      </c>
      <c r="J18" s="22">
        <v>287.39664870917903</v>
      </c>
      <c r="K18" s="22">
        <v>450.92732193679103</v>
      </c>
      <c r="L18" s="22">
        <v>450.92732193679103</v>
      </c>
      <c r="M18" s="22"/>
      <c r="N18" s="22">
        <v>1</v>
      </c>
    </row>
    <row r="19" spans="1:14" ht="14.65" customHeight="1" x14ac:dyDescent="0.2">
      <c r="A19" s="30"/>
      <c r="B19" s="3" t="s">
        <v>103</v>
      </c>
      <c r="C19" s="3" t="s">
        <v>99</v>
      </c>
      <c r="D19" s="3" t="s">
        <v>48</v>
      </c>
      <c r="E19" s="3" t="s">
        <v>62</v>
      </c>
      <c r="F19" s="49" t="s">
        <v>181</v>
      </c>
      <c r="G19" s="22" t="s">
        <v>116</v>
      </c>
      <c r="H19" s="22" t="s">
        <v>116</v>
      </c>
      <c r="I19" s="22" t="s">
        <v>116</v>
      </c>
      <c r="J19" s="22">
        <v>258.15508905923599</v>
      </c>
      <c r="K19" s="22">
        <v>450.92732193679103</v>
      </c>
      <c r="L19" s="22">
        <v>450.92732193679103</v>
      </c>
      <c r="M19" s="22"/>
      <c r="N19" s="22">
        <v>1</v>
      </c>
    </row>
    <row r="20" spans="1:14" ht="14.65" customHeight="1" x14ac:dyDescent="0.2">
      <c r="A20" s="30"/>
      <c r="B20" s="3" t="s">
        <v>105</v>
      </c>
      <c r="C20" s="3" t="s">
        <v>99</v>
      </c>
      <c r="D20" s="3" t="s">
        <v>48</v>
      </c>
      <c r="E20" s="3" t="s">
        <v>62</v>
      </c>
      <c r="F20" s="49" t="s">
        <v>181</v>
      </c>
      <c r="G20" s="22" t="s">
        <v>116</v>
      </c>
      <c r="H20" s="22" t="s">
        <v>116</v>
      </c>
      <c r="I20" s="22" t="s">
        <v>116</v>
      </c>
      <c r="J20" s="22">
        <v>268.65824181930896</v>
      </c>
      <c r="K20" s="22">
        <v>450.92732193679103</v>
      </c>
      <c r="L20" s="22">
        <v>450.92732193679103</v>
      </c>
      <c r="M20" s="22"/>
      <c r="N20" s="22">
        <v>1</v>
      </c>
    </row>
    <row r="21" spans="1:14" ht="14.65" customHeight="1" x14ac:dyDescent="0.2">
      <c r="A21" s="30"/>
      <c r="B21" s="3" t="s">
        <v>106</v>
      </c>
      <c r="C21" s="3" t="s">
        <v>99</v>
      </c>
      <c r="D21" s="3" t="s">
        <v>48</v>
      </c>
      <c r="E21" s="3" t="s">
        <v>62</v>
      </c>
      <c r="F21" s="49" t="s">
        <v>181</v>
      </c>
      <c r="G21" s="22" t="s">
        <v>116</v>
      </c>
      <c r="H21" s="22" t="s">
        <v>116</v>
      </c>
      <c r="I21" s="22" t="s">
        <v>116</v>
      </c>
      <c r="J21" s="22">
        <v>268.65824181930896</v>
      </c>
      <c r="K21" s="22">
        <v>450.92732193679103</v>
      </c>
      <c r="L21" s="22">
        <v>450.92732193679103</v>
      </c>
      <c r="M21" s="22"/>
      <c r="N21" s="22">
        <v>1</v>
      </c>
    </row>
    <row r="22" spans="1:14" ht="14.65" customHeight="1" x14ac:dyDescent="0.2">
      <c r="A22" s="30" t="s">
        <v>14</v>
      </c>
      <c r="B22" s="3" t="s">
        <v>98</v>
      </c>
      <c r="C22" s="3" t="s">
        <v>99</v>
      </c>
      <c r="D22" s="3" t="s">
        <v>50</v>
      </c>
      <c r="E22" s="3" t="s">
        <v>64</v>
      </c>
      <c r="F22" s="49" t="s">
        <v>181</v>
      </c>
      <c r="G22" s="22" t="s">
        <v>116</v>
      </c>
      <c r="H22" s="22" t="s">
        <v>116</v>
      </c>
      <c r="I22" s="22" t="s">
        <v>116</v>
      </c>
      <c r="J22" s="22">
        <v>277.51915582633501</v>
      </c>
      <c r="K22" s="22">
        <v>450.92732193679103</v>
      </c>
      <c r="L22" s="22">
        <v>450.92732193679103</v>
      </c>
      <c r="M22" s="22"/>
      <c r="N22" s="22">
        <v>1</v>
      </c>
    </row>
    <row r="23" spans="1:14" ht="14.65" customHeight="1" x14ac:dyDescent="0.2">
      <c r="A23" s="30"/>
      <c r="B23" s="3" t="s">
        <v>102</v>
      </c>
      <c r="C23" s="3" t="s">
        <v>99</v>
      </c>
      <c r="D23" s="3" t="s">
        <v>50</v>
      </c>
      <c r="E23" s="3" t="s">
        <v>64</v>
      </c>
      <c r="F23" s="49" t="s">
        <v>181</v>
      </c>
      <c r="G23" s="22" t="s">
        <v>116</v>
      </c>
      <c r="H23" s="22" t="s">
        <v>116</v>
      </c>
      <c r="I23" s="22" t="s">
        <v>116</v>
      </c>
      <c r="J23" s="22">
        <v>266.64175080821798</v>
      </c>
      <c r="K23" s="22">
        <v>450.92732193679103</v>
      </c>
      <c r="L23" s="22">
        <v>450.92732193679103</v>
      </c>
      <c r="M23" s="22"/>
      <c r="N23" s="22">
        <v>1</v>
      </c>
    </row>
    <row r="24" spans="1:14" ht="14.65" customHeight="1" x14ac:dyDescent="0.2">
      <c r="A24" s="30"/>
      <c r="B24" s="3" t="s">
        <v>103</v>
      </c>
      <c r="C24" s="3" t="s">
        <v>99</v>
      </c>
      <c r="D24" s="3" t="s">
        <v>50</v>
      </c>
      <c r="E24" s="3" t="s">
        <v>64</v>
      </c>
      <c r="F24" s="49" t="s">
        <v>181</v>
      </c>
      <c r="G24" s="22" t="s">
        <v>116</v>
      </c>
      <c r="H24" s="22" t="s">
        <v>116</v>
      </c>
      <c r="I24" s="22" t="s">
        <v>116</v>
      </c>
      <c r="J24" s="22">
        <v>245.348719940602</v>
      </c>
      <c r="K24" s="22">
        <v>450.92732193679103</v>
      </c>
      <c r="L24" s="22">
        <v>450.92732193679103</v>
      </c>
      <c r="M24" s="22"/>
      <c r="N24" s="22">
        <v>1</v>
      </c>
    </row>
    <row r="25" spans="1:14" ht="14.65" customHeight="1" x14ac:dyDescent="0.2">
      <c r="A25" s="30"/>
      <c r="B25" s="3" t="s">
        <v>105</v>
      </c>
      <c r="C25" s="3" t="s">
        <v>99</v>
      </c>
      <c r="D25" s="3" t="s">
        <v>50</v>
      </c>
      <c r="E25" s="3" t="s">
        <v>64</v>
      </c>
      <c r="F25" s="49" t="s">
        <v>181</v>
      </c>
      <c r="G25" s="22" t="s">
        <v>116</v>
      </c>
      <c r="H25" s="22" t="s">
        <v>116</v>
      </c>
      <c r="I25" s="22" t="s">
        <v>116</v>
      </c>
      <c r="J25" s="22">
        <v>251.31188902454599</v>
      </c>
      <c r="K25" s="22">
        <v>450.92732193679103</v>
      </c>
      <c r="L25" s="22">
        <v>450.92732193679103</v>
      </c>
      <c r="M25" s="22"/>
      <c r="N25" s="22">
        <v>1</v>
      </c>
    </row>
    <row r="26" spans="1:14" ht="14.65" customHeight="1" x14ac:dyDescent="0.2">
      <c r="A26" s="30"/>
      <c r="B26" s="3" t="s">
        <v>106</v>
      </c>
      <c r="C26" s="3" t="s">
        <v>99</v>
      </c>
      <c r="D26" s="3" t="s">
        <v>50</v>
      </c>
      <c r="E26" s="3" t="s">
        <v>64</v>
      </c>
      <c r="F26" s="49" t="s">
        <v>181</v>
      </c>
      <c r="G26" s="22" t="s">
        <v>116</v>
      </c>
      <c r="H26" s="22" t="s">
        <v>116</v>
      </c>
      <c r="I26" s="22" t="s">
        <v>116</v>
      </c>
      <c r="J26" s="22">
        <v>251.31188902454599</v>
      </c>
      <c r="K26" s="22">
        <v>450.92732193679103</v>
      </c>
      <c r="L26" s="22">
        <v>450.92732193679103</v>
      </c>
      <c r="M26" s="22"/>
      <c r="N26" s="22">
        <v>1</v>
      </c>
    </row>
    <row r="27" spans="1:14" ht="14.65" customHeight="1" x14ac:dyDescent="0.2">
      <c r="A27" s="30" t="s">
        <v>17</v>
      </c>
      <c r="B27" s="3" t="s">
        <v>98</v>
      </c>
      <c r="C27" s="3" t="s">
        <v>99</v>
      </c>
      <c r="D27" s="3" t="s">
        <v>48</v>
      </c>
      <c r="E27" s="3" t="s">
        <v>64</v>
      </c>
      <c r="F27" s="49" t="s">
        <v>181</v>
      </c>
      <c r="G27" s="22" t="s">
        <v>116</v>
      </c>
      <c r="H27" s="22" t="s">
        <v>116</v>
      </c>
      <c r="I27" s="22" t="s">
        <v>116</v>
      </c>
      <c r="J27" s="22">
        <v>293.889334979919</v>
      </c>
      <c r="K27" s="22">
        <v>450.92732193679103</v>
      </c>
      <c r="L27" s="22">
        <v>450.92732193679103</v>
      </c>
      <c r="M27" s="22"/>
      <c r="N27" s="22">
        <v>1</v>
      </c>
    </row>
    <row r="28" spans="1:14" ht="14.65" customHeight="1" x14ac:dyDescent="0.2">
      <c r="A28" s="30"/>
      <c r="B28" s="3" t="s">
        <v>102</v>
      </c>
      <c r="C28" s="3" t="s">
        <v>99</v>
      </c>
      <c r="D28" s="3" t="s">
        <v>48</v>
      </c>
      <c r="E28" s="3" t="s">
        <v>64</v>
      </c>
      <c r="F28" s="49" t="s">
        <v>181</v>
      </c>
      <c r="G28" s="22" t="s">
        <v>116</v>
      </c>
      <c r="H28" s="22" t="s">
        <v>116</v>
      </c>
      <c r="I28" s="22" t="s">
        <v>116</v>
      </c>
      <c r="J28" s="22">
        <v>284.32234683504601</v>
      </c>
      <c r="K28" s="22">
        <v>450.92732193679103</v>
      </c>
      <c r="L28" s="22">
        <v>450.92732193679103</v>
      </c>
      <c r="M28" s="22"/>
      <c r="N28" s="22">
        <v>1</v>
      </c>
    </row>
    <row r="29" spans="1:14" ht="14.65" customHeight="1" x14ac:dyDescent="0.2">
      <c r="A29" s="30"/>
      <c r="B29" s="3" t="s">
        <v>103</v>
      </c>
      <c r="C29" s="3" t="s">
        <v>99</v>
      </c>
      <c r="D29" s="3" t="s">
        <v>48</v>
      </c>
      <c r="E29" s="3" t="s">
        <v>64</v>
      </c>
      <c r="F29" s="49" t="s">
        <v>181</v>
      </c>
      <c r="G29" s="22" t="s">
        <v>116</v>
      </c>
      <c r="H29" s="22" t="s">
        <v>116</v>
      </c>
      <c r="I29" s="22" t="s">
        <v>116</v>
      </c>
      <c r="J29" s="22">
        <v>254.624666334745</v>
      </c>
      <c r="K29" s="22">
        <v>450.92732193679103</v>
      </c>
      <c r="L29" s="22">
        <v>450.92732193679103</v>
      </c>
      <c r="M29" s="22"/>
      <c r="N29" s="22">
        <v>1</v>
      </c>
    </row>
    <row r="30" spans="1:14" ht="14.65" customHeight="1" x14ac:dyDescent="0.2">
      <c r="A30" s="30"/>
      <c r="B30" s="3" t="s">
        <v>105</v>
      </c>
      <c r="C30" s="3" t="s">
        <v>99</v>
      </c>
      <c r="D30" s="3" t="s">
        <v>48</v>
      </c>
      <c r="E30" s="3" t="s">
        <v>64</v>
      </c>
      <c r="F30" s="49" t="s">
        <v>181</v>
      </c>
      <c r="G30" s="22" t="s">
        <v>116</v>
      </c>
      <c r="H30" s="22" t="s">
        <v>116</v>
      </c>
      <c r="I30" s="22" t="s">
        <v>116</v>
      </c>
      <c r="J30" s="22">
        <v>266.73870944896402</v>
      </c>
      <c r="K30" s="22">
        <v>450.92732193679103</v>
      </c>
      <c r="L30" s="22">
        <v>450.92732193679103</v>
      </c>
      <c r="M30" s="22"/>
      <c r="N30" s="22">
        <v>1</v>
      </c>
    </row>
    <row r="31" spans="1:14" ht="14.65" customHeight="1" x14ac:dyDescent="0.2">
      <c r="A31" s="30"/>
      <c r="B31" s="3" t="s">
        <v>106</v>
      </c>
      <c r="C31" s="3" t="s">
        <v>99</v>
      </c>
      <c r="D31" s="3" t="s">
        <v>48</v>
      </c>
      <c r="E31" s="3" t="s">
        <v>64</v>
      </c>
      <c r="F31" s="49" t="s">
        <v>181</v>
      </c>
      <c r="G31" s="22" t="s">
        <v>116</v>
      </c>
      <c r="H31" s="22" t="s">
        <v>116</v>
      </c>
      <c r="I31" s="22" t="s">
        <v>116</v>
      </c>
      <c r="J31" s="22">
        <v>266.73870944896402</v>
      </c>
      <c r="K31" s="22">
        <v>450.92732193679103</v>
      </c>
      <c r="L31" s="22">
        <v>450.92732193679103</v>
      </c>
      <c r="M31" s="22"/>
      <c r="N31" s="22">
        <v>1</v>
      </c>
    </row>
    <row r="32" spans="1:14" ht="14.65" customHeight="1" x14ac:dyDescent="0.2">
      <c r="A32" s="30" t="s">
        <v>19</v>
      </c>
      <c r="B32" s="3" t="s">
        <v>98</v>
      </c>
      <c r="C32" s="3" t="s">
        <v>99</v>
      </c>
      <c r="D32" s="3" t="s">
        <v>50</v>
      </c>
      <c r="E32" s="3" t="s">
        <v>66</v>
      </c>
      <c r="F32" s="49" t="s">
        <v>181</v>
      </c>
      <c r="G32" s="22" t="s">
        <v>116</v>
      </c>
      <c r="H32" s="22" t="s">
        <v>116</v>
      </c>
      <c r="I32" s="22">
        <v>140.86094207798101</v>
      </c>
      <c r="J32" s="22">
        <v>140.86094207798101</v>
      </c>
      <c r="K32" s="22">
        <v>450.92732193679103</v>
      </c>
      <c r="L32" s="22">
        <v>450.92732193679103</v>
      </c>
      <c r="M32" s="22"/>
      <c r="N32" s="22">
        <v>1</v>
      </c>
    </row>
    <row r="33" spans="1:14" ht="14.65" customHeight="1" x14ac:dyDescent="0.2">
      <c r="A33" s="30"/>
      <c r="B33" s="3" t="s">
        <v>102</v>
      </c>
      <c r="C33" s="3" t="s">
        <v>99</v>
      </c>
      <c r="D33" s="3" t="s">
        <v>50</v>
      </c>
      <c r="E33" s="3" t="s">
        <v>66</v>
      </c>
      <c r="F33" s="49" t="s">
        <v>181</v>
      </c>
      <c r="G33" s="22" t="s">
        <v>116</v>
      </c>
      <c r="H33" s="22" t="s">
        <v>116</v>
      </c>
      <c r="I33" s="22">
        <v>140.86094207798101</v>
      </c>
      <c r="J33" s="22">
        <v>140.86094207798101</v>
      </c>
      <c r="K33" s="22">
        <v>450.92732193679103</v>
      </c>
      <c r="L33" s="22">
        <v>450.92732193679103</v>
      </c>
      <c r="M33" s="22"/>
      <c r="N33" s="22">
        <v>1</v>
      </c>
    </row>
    <row r="34" spans="1:14" ht="14.65" customHeight="1" x14ac:dyDescent="0.2">
      <c r="A34" s="30"/>
      <c r="B34" s="3" t="s">
        <v>103</v>
      </c>
      <c r="C34" s="3" t="s">
        <v>99</v>
      </c>
      <c r="D34" s="3" t="s">
        <v>50</v>
      </c>
      <c r="E34" s="3" t="s">
        <v>66</v>
      </c>
      <c r="F34" s="49" t="s">
        <v>181</v>
      </c>
      <c r="G34" s="22" t="s">
        <v>116</v>
      </c>
      <c r="H34" s="22" t="s">
        <v>116</v>
      </c>
      <c r="I34" s="22">
        <v>140.86094207798101</v>
      </c>
      <c r="J34" s="22">
        <v>140.86094207798101</v>
      </c>
      <c r="K34" s="22">
        <v>450.92732193679103</v>
      </c>
      <c r="L34" s="22">
        <v>450.92732193679103</v>
      </c>
      <c r="M34" s="22"/>
      <c r="N34" s="22">
        <v>1</v>
      </c>
    </row>
    <row r="35" spans="1:14" ht="14.65" customHeight="1" x14ac:dyDescent="0.2">
      <c r="A35" s="30"/>
      <c r="B35" s="3" t="s">
        <v>105</v>
      </c>
      <c r="C35" s="3" t="s">
        <v>99</v>
      </c>
      <c r="D35" s="3" t="s">
        <v>50</v>
      </c>
      <c r="E35" s="3" t="s">
        <v>66</v>
      </c>
      <c r="F35" s="49" t="s">
        <v>181</v>
      </c>
      <c r="G35" s="22" t="s">
        <v>116</v>
      </c>
      <c r="H35" s="22" t="s">
        <v>116</v>
      </c>
      <c r="I35" s="22">
        <v>140.86094207798101</v>
      </c>
      <c r="J35" s="22">
        <v>140.86094207798101</v>
      </c>
      <c r="K35" s="22">
        <v>450.92732193679103</v>
      </c>
      <c r="L35" s="22">
        <v>450.92732193679103</v>
      </c>
      <c r="M35" s="22"/>
      <c r="N35" s="22">
        <v>1</v>
      </c>
    </row>
    <row r="36" spans="1:14" ht="14.65" customHeight="1" x14ac:dyDescent="0.2">
      <c r="A36" s="30"/>
      <c r="B36" s="3" t="s">
        <v>106</v>
      </c>
      <c r="C36" s="3" t="s">
        <v>99</v>
      </c>
      <c r="D36" s="3" t="s">
        <v>50</v>
      </c>
      <c r="E36" s="3" t="s">
        <v>66</v>
      </c>
      <c r="F36" s="49" t="s">
        <v>181</v>
      </c>
      <c r="G36" s="22" t="s">
        <v>116</v>
      </c>
      <c r="H36" s="22" t="s">
        <v>116</v>
      </c>
      <c r="I36" s="22">
        <v>140.86094207798101</v>
      </c>
      <c r="J36" s="22">
        <v>140.86094207798101</v>
      </c>
      <c r="K36" s="22">
        <v>450.92732193679103</v>
      </c>
      <c r="L36" s="22">
        <v>450.92732193679103</v>
      </c>
      <c r="M36" s="22"/>
      <c r="N36" s="22">
        <v>1</v>
      </c>
    </row>
    <row r="37" spans="1:14" ht="14.65" customHeight="1" x14ac:dyDescent="0.2">
      <c r="A37" s="30" t="s">
        <v>22</v>
      </c>
      <c r="B37" s="3" t="s">
        <v>98</v>
      </c>
      <c r="C37" s="3" t="s">
        <v>99</v>
      </c>
      <c r="D37" s="3" t="s">
        <v>48</v>
      </c>
      <c r="E37" s="3" t="s">
        <v>66</v>
      </c>
      <c r="F37" s="49" t="s">
        <v>181</v>
      </c>
      <c r="G37" s="22" t="s">
        <v>116</v>
      </c>
      <c r="H37" s="22" t="s">
        <v>116</v>
      </c>
      <c r="I37" s="22">
        <v>127.74524532196898</v>
      </c>
      <c r="J37" s="22">
        <v>127.74524532196898</v>
      </c>
      <c r="K37" s="22">
        <v>450.92732193679103</v>
      </c>
      <c r="L37" s="22">
        <v>450.92732193679103</v>
      </c>
      <c r="M37" s="22"/>
      <c r="N37" s="22">
        <v>1</v>
      </c>
    </row>
    <row r="38" spans="1:14" ht="14.65" customHeight="1" x14ac:dyDescent="0.2">
      <c r="A38" s="30"/>
      <c r="B38" s="3" t="s">
        <v>102</v>
      </c>
      <c r="C38" s="3" t="s">
        <v>99</v>
      </c>
      <c r="D38" s="3" t="s">
        <v>48</v>
      </c>
      <c r="E38" s="3" t="s">
        <v>66</v>
      </c>
      <c r="F38" s="49" t="s">
        <v>181</v>
      </c>
      <c r="G38" s="22" t="s">
        <v>116</v>
      </c>
      <c r="H38" s="22" t="s">
        <v>116</v>
      </c>
      <c r="I38" s="22">
        <v>127.74524532196898</v>
      </c>
      <c r="J38" s="22">
        <v>127.74524532196898</v>
      </c>
      <c r="K38" s="22">
        <v>450.92732193679103</v>
      </c>
      <c r="L38" s="22">
        <v>450.92732193679103</v>
      </c>
      <c r="M38" s="22"/>
      <c r="N38" s="22">
        <v>1</v>
      </c>
    </row>
    <row r="39" spans="1:14" ht="14.65" customHeight="1" x14ac:dyDescent="0.2">
      <c r="A39" s="30"/>
      <c r="B39" s="3" t="s">
        <v>103</v>
      </c>
      <c r="C39" s="3" t="s">
        <v>99</v>
      </c>
      <c r="D39" s="3" t="s">
        <v>48</v>
      </c>
      <c r="E39" s="3" t="s">
        <v>66</v>
      </c>
      <c r="F39" s="49" t="s">
        <v>181</v>
      </c>
      <c r="G39" s="22" t="s">
        <v>116</v>
      </c>
      <c r="H39" s="22" t="s">
        <v>116</v>
      </c>
      <c r="I39" s="22">
        <v>127.74524532196898</v>
      </c>
      <c r="J39" s="22">
        <v>127.74524532196898</v>
      </c>
      <c r="K39" s="22">
        <v>450.92732193679103</v>
      </c>
      <c r="L39" s="22">
        <v>450.92732193679103</v>
      </c>
      <c r="M39" s="22"/>
      <c r="N39" s="22">
        <v>1</v>
      </c>
    </row>
    <row r="40" spans="1:14" ht="14.65" customHeight="1" x14ac:dyDescent="0.2">
      <c r="A40" s="30"/>
      <c r="B40" s="3" t="s">
        <v>105</v>
      </c>
      <c r="C40" s="3" t="s">
        <v>99</v>
      </c>
      <c r="D40" s="3" t="s">
        <v>48</v>
      </c>
      <c r="E40" s="3" t="s">
        <v>66</v>
      </c>
      <c r="F40" s="49" t="s">
        <v>181</v>
      </c>
      <c r="G40" s="22" t="s">
        <v>116</v>
      </c>
      <c r="H40" s="22" t="s">
        <v>116</v>
      </c>
      <c r="I40" s="22">
        <v>136.49491965908999</v>
      </c>
      <c r="J40" s="22">
        <v>136.49491965908999</v>
      </c>
      <c r="K40" s="22">
        <v>450.92732193679103</v>
      </c>
      <c r="L40" s="22">
        <v>450.92732193679103</v>
      </c>
      <c r="M40" s="22"/>
      <c r="N40" s="22">
        <v>1</v>
      </c>
    </row>
    <row r="41" spans="1:14" ht="14.65" customHeight="1" x14ac:dyDescent="0.2">
      <c r="A41" s="30"/>
      <c r="B41" s="3" t="s">
        <v>106</v>
      </c>
      <c r="C41" s="3" t="s">
        <v>99</v>
      </c>
      <c r="D41" s="3" t="s">
        <v>48</v>
      </c>
      <c r="E41" s="3" t="s">
        <v>66</v>
      </c>
      <c r="F41" s="49" t="s">
        <v>181</v>
      </c>
      <c r="G41" s="22" t="s">
        <v>116</v>
      </c>
      <c r="H41" s="22" t="s">
        <v>116</v>
      </c>
      <c r="I41" s="22">
        <v>136.49491965908999</v>
      </c>
      <c r="J41" s="22">
        <v>136.49491965908999</v>
      </c>
      <c r="K41" s="22">
        <v>450.92732193679103</v>
      </c>
      <c r="L41" s="22">
        <v>450.92732193679103</v>
      </c>
      <c r="M41" s="22"/>
      <c r="N41" s="22">
        <v>1</v>
      </c>
    </row>
    <row r="42" spans="1:14" ht="14.65" customHeight="1" x14ac:dyDescent="0.2">
      <c r="A42" s="30" t="s">
        <v>24</v>
      </c>
      <c r="B42" s="3" t="s">
        <v>98</v>
      </c>
      <c r="C42" s="3" t="s">
        <v>99</v>
      </c>
      <c r="D42" s="3" t="s">
        <v>48</v>
      </c>
      <c r="E42" s="3" t="s">
        <v>68</v>
      </c>
      <c r="F42" s="49" t="s">
        <v>181</v>
      </c>
      <c r="G42" s="22" t="s">
        <v>116</v>
      </c>
      <c r="H42" s="22" t="s">
        <v>116</v>
      </c>
      <c r="I42" s="22">
        <v>73.934748148673904</v>
      </c>
      <c r="J42" s="22">
        <v>73.934748148673904</v>
      </c>
      <c r="K42" s="22">
        <v>450.92732193679103</v>
      </c>
      <c r="L42" s="22">
        <v>450.92732193679103</v>
      </c>
      <c r="M42" s="22"/>
      <c r="N42" s="22">
        <v>1</v>
      </c>
    </row>
    <row r="43" spans="1:14" ht="14.65" customHeight="1" x14ac:dyDescent="0.2">
      <c r="A43" s="30"/>
      <c r="B43" s="3" t="s">
        <v>102</v>
      </c>
      <c r="C43" s="3" t="s">
        <v>99</v>
      </c>
      <c r="D43" s="3" t="s">
        <v>48</v>
      </c>
      <c r="E43" s="3" t="s">
        <v>68</v>
      </c>
      <c r="F43" s="49" t="s">
        <v>181</v>
      </c>
      <c r="G43" s="22" t="s">
        <v>116</v>
      </c>
      <c r="H43" s="22" t="s">
        <v>116</v>
      </c>
      <c r="I43" s="22">
        <v>69.660488710124611</v>
      </c>
      <c r="J43" s="22">
        <v>69.660488710124611</v>
      </c>
      <c r="K43" s="22">
        <v>450.92732193679103</v>
      </c>
      <c r="L43" s="22">
        <v>450.92732193679103</v>
      </c>
      <c r="M43" s="22"/>
      <c r="N43" s="22">
        <v>1</v>
      </c>
    </row>
    <row r="44" spans="1:14" ht="14.65" customHeight="1" x14ac:dyDescent="0.2">
      <c r="A44" s="30"/>
      <c r="B44" s="3" t="s">
        <v>103</v>
      </c>
      <c r="C44" s="3" t="s">
        <v>99</v>
      </c>
      <c r="D44" s="3" t="s">
        <v>48</v>
      </c>
      <c r="E44" s="3" t="s">
        <v>68</v>
      </c>
      <c r="F44" s="49" t="s">
        <v>181</v>
      </c>
      <c r="G44" s="22" t="s">
        <v>116</v>
      </c>
      <c r="H44" s="22" t="s">
        <v>116</v>
      </c>
      <c r="I44" s="22">
        <v>68.7911198919154</v>
      </c>
      <c r="J44" s="22">
        <v>68.7911198919154</v>
      </c>
      <c r="K44" s="22">
        <v>450.92732193679103</v>
      </c>
      <c r="L44" s="22">
        <v>450.92732193679103</v>
      </c>
      <c r="M44" s="22"/>
      <c r="N44" s="22">
        <v>1</v>
      </c>
    </row>
    <row r="45" spans="1:14" ht="14.65" customHeight="1" x14ac:dyDescent="0.2">
      <c r="A45" s="30"/>
      <c r="B45" s="3" t="s">
        <v>105</v>
      </c>
      <c r="C45" s="3" t="s">
        <v>99</v>
      </c>
      <c r="D45" s="3" t="s">
        <v>48</v>
      </c>
      <c r="E45" s="3" t="s">
        <v>68</v>
      </c>
      <c r="F45" s="49" t="s">
        <v>181</v>
      </c>
      <c r="G45" s="22" t="s">
        <v>116</v>
      </c>
      <c r="H45" s="22" t="s">
        <v>116</v>
      </c>
      <c r="I45" s="22">
        <v>88.843401067542288</v>
      </c>
      <c r="J45" s="22">
        <v>88.843401067542288</v>
      </c>
      <c r="K45" s="22">
        <v>450.92732193679103</v>
      </c>
      <c r="L45" s="22">
        <v>450.92732193679103</v>
      </c>
      <c r="M45" s="22"/>
      <c r="N45" s="22">
        <v>1</v>
      </c>
    </row>
    <row r="46" spans="1:14" ht="14.65" customHeight="1" x14ac:dyDescent="0.2">
      <c r="A46" s="30"/>
      <c r="B46" s="3" t="s">
        <v>106</v>
      </c>
      <c r="C46" s="3" t="s">
        <v>99</v>
      </c>
      <c r="D46" s="3" t="s">
        <v>48</v>
      </c>
      <c r="E46" s="3" t="s">
        <v>68</v>
      </c>
      <c r="F46" s="49" t="s">
        <v>181</v>
      </c>
      <c r="G46" s="22" t="s">
        <v>116</v>
      </c>
      <c r="H46" s="22" t="s">
        <v>116</v>
      </c>
      <c r="I46" s="22">
        <v>88.843401067542288</v>
      </c>
      <c r="J46" s="22">
        <v>88.843401067542288</v>
      </c>
      <c r="K46" s="22">
        <v>450.92732193679103</v>
      </c>
      <c r="L46" s="22">
        <v>450.92732193679103</v>
      </c>
      <c r="M46" s="22"/>
      <c r="N46" s="22">
        <v>1</v>
      </c>
    </row>
    <row r="47" spans="1:14" ht="14.65" customHeight="1" x14ac:dyDescent="0.2">
      <c r="A47" s="30" t="s">
        <v>27</v>
      </c>
      <c r="B47" s="3" t="s">
        <v>98</v>
      </c>
      <c r="C47" s="3" t="s">
        <v>99</v>
      </c>
      <c r="D47" s="3" t="s">
        <v>50</v>
      </c>
      <c r="E47" s="3" t="s">
        <v>70</v>
      </c>
      <c r="F47" s="49" t="s">
        <v>181</v>
      </c>
      <c r="G47" s="22" t="s">
        <v>116</v>
      </c>
      <c r="H47" s="22" t="s">
        <v>116</v>
      </c>
      <c r="I47" s="22" t="s">
        <v>116</v>
      </c>
      <c r="J47" s="22">
        <v>45.1558131118489</v>
      </c>
      <c r="K47" s="22">
        <v>450.92732193679103</v>
      </c>
      <c r="L47" s="22">
        <v>450.92732193679103</v>
      </c>
      <c r="M47" s="22"/>
      <c r="N47" s="22">
        <v>1</v>
      </c>
    </row>
    <row r="48" spans="1:14" ht="14.65" customHeight="1" x14ac:dyDescent="0.2">
      <c r="A48" s="30"/>
      <c r="B48" s="3" t="s">
        <v>102</v>
      </c>
      <c r="C48" s="3" t="s">
        <v>99</v>
      </c>
      <c r="D48" s="3" t="s">
        <v>50</v>
      </c>
      <c r="E48" s="3" t="s">
        <v>70</v>
      </c>
      <c r="F48" s="49" t="s">
        <v>181</v>
      </c>
      <c r="G48" s="22" t="s">
        <v>116</v>
      </c>
      <c r="H48" s="22" t="s">
        <v>116</v>
      </c>
      <c r="I48" s="22" t="s">
        <v>116</v>
      </c>
      <c r="J48" s="22">
        <v>45.1558131118489</v>
      </c>
      <c r="K48" s="22">
        <v>450.92732193679103</v>
      </c>
      <c r="L48" s="22">
        <v>450.92732193679103</v>
      </c>
      <c r="M48" s="22"/>
      <c r="N48" s="22">
        <v>1</v>
      </c>
    </row>
    <row r="49" spans="1:14" ht="14.65" customHeight="1" x14ac:dyDescent="0.2">
      <c r="A49" s="30"/>
      <c r="B49" s="3" t="s">
        <v>103</v>
      </c>
      <c r="C49" s="3" t="s">
        <v>99</v>
      </c>
      <c r="D49" s="3" t="s">
        <v>50</v>
      </c>
      <c r="E49" s="3" t="s">
        <v>70</v>
      </c>
      <c r="F49" s="49" t="s">
        <v>181</v>
      </c>
      <c r="G49" s="22" t="s">
        <v>116</v>
      </c>
      <c r="H49" s="22" t="s">
        <v>116</v>
      </c>
      <c r="I49" s="22" t="s">
        <v>116</v>
      </c>
      <c r="J49" s="22">
        <v>45.1558131118489</v>
      </c>
      <c r="K49" s="22">
        <v>450.92732193679103</v>
      </c>
      <c r="L49" s="22">
        <v>450.92732193679103</v>
      </c>
      <c r="M49" s="22"/>
      <c r="N49" s="22"/>
    </row>
    <row r="50" spans="1:14" ht="14.65" customHeight="1" x14ac:dyDescent="0.2">
      <c r="A50" s="30"/>
      <c r="B50" s="3" t="s">
        <v>105</v>
      </c>
      <c r="C50" s="3" t="s">
        <v>99</v>
      </c>
      <c r="D50" s="3" t="s">
        <v>50</v>
      </c>
      <c r="E50" s="3" t="s">
        <v>70</v>
      </c>
      <c r="F50" s="49" t="s">
        <v>181</v>
      </c>
      <c r="G50" s="22" t="s">
        <v>116</v>
      </c>
      <c r="H50" s="22" t="s">
        <v>116</v>
      </c>
      <c r="I50" s="22" t="s">
        <v>116</v>
      </c>
      <c r="J50" s="22">
        <v>45.1558131118489</v>
      </c>
      <c r="K50" s="22">
        <v>450.92732193679103</v>
      </c>
      <c r="L50" s="22">
        <v>450.92732193679103</v>
      </c>
      <c r="M50" s="22"/>
      <c r="N50" s="22"/>
    </row>
    <row r="51" spans="1:14" ht="14.65" customHeight="1" x14ac:dyDescent="0.2">
      <c r="A51" s="30"/>
      <c r="B51" s="3" t="s">
        <v>106</v>
      </c>
      <c r="C51" s="3" t="s">
        <v>99</v>
      </c>
      <c r="D51" s="3" t="s">
        <v>50</v>
      </c>
      <c r="E51" s="3" t="s">
        <v>70</v>
      </c>
      <c r="F51" s="49" t="s">
        <v>181</v>
      </c>
      <c r="G51" s="22" t="s">
        <v>116</v>
      </c>
      <c r="H51" s="22" t="s">
        <v>116</v>
      </c>
      <c r="I51" s="22" t="s">
        <v>116</v>
      </c>
      <c r="J51" s="22">
        <v>45.1558131118489</v>
      </c>
      <c r="K51" s="22">
        <v>450.92732193679103</v>
      </c>
      <c r="L51" s="22">
        <v>450.92732193679103</v>
      </c>
      <c r="M51" s="22"/>
      <c r="N51" s="22"/>
    </row>
    <row r="52" spans="1:14" ht="14.65" customHeight="1" x14ac:dyDescent="0.2">
      <c r="A52" s="30" t="s">
        <v>30</v>
      </c>
      <c r="B52" s="3" t="s">
        <v>98</v>
      </c>
      <c r="C52" s="3" t="s">
        <v>99</v>
      </c>
      <c r="D52" s="3" t="s">
        <v>48</v>
      </c>
      <c r="E52" s="3" t="s">
        <v>70</v>
      </c>
      <c r="F52" s="49" t="s">
        <v>181</v>
      </c>
      <c r="G52" s="22" t="s">
        <v>116</v>
      </c>
      <c r="H52" s="22" t="s">
        <v>116</v>
      </c>
      <c r="I52" s="22" t="s">
        <v>116</v>
      </c>
      <c r="J52" s="22">
        <v>49.0824055563576</v>
      </c>
      <c r="K52" s="22">
        <v>450.92732193679103</v>
      </c>
      <c r="L52" s="22">
        <v>450.92732193679103</v>
      </c>
      <c r="M52" s="22"/>
      <c r="N52" s="22">
        <v>1</v>
      </c>
    </row>
    <row r="53" spans="1:14" ht="14.65" customHeight="1" x14ac:dyDescent="0.2">
      <c r="A53" s="30"/>
      <c r="B53" s="3" t="s">
        <v>102</v>
      </c>
      <c r="C53" s="3" t="s">
        <v>99</v>
      </c>
      <c r="D53" s="3" t="s">
        <v>48</v>
      </c>
      <c r="E53" s="3" t="s">
        <v>70</v>
      </c>
      <c r="F53" s="49" t="s">
        <v>181</v>
      </c>
      <c r="G53" s="22" t="s">
        <v>116</v>
      </c>
      <c r="H53" s="22" t="s">
        <v>116</v>
      </c>
      <c r="I53" s="22" t="s">
        <v>116</v>
      </c>
      <c r="J53" s="22">
        <v>49.0824055563576</v>
      </c>
      <c r="K53" s="22">
        <v>450.92732193679103</v>
      </c>
      <c r="L53" s="22">
        <v>450.92732193679103</v>
      </c>
      <c r="M53" s="22"/>
      <c r="N53" s="22">
        <v>1</v>
      </c>
    </row>
    <row r="54" spans="1:14" ht="14.65" customHeight="1" x14ac:dyDescent="0.2">
      <c r="A54" s="30"/>
      <c r="B54" s="3" t="s">
        <v>103</v>
      </c>
      <c r="C54" s="3" t="s">
        <v>99</v>
      </c>
      <c r="D54" s="3" t="s">
        <v>48</v>
      </c>
      <c r="E54" s="3" t="s">
        <v>70</v>
      </c>
      <c r="F54" s="49" t="s">
        <v>181</v>
      </c>
      <c r="G54" s="22" t="s">
        <v>116</v>
      </c>
      <c r="H54" s="22" t="s">
        <v>116</v>
      </c>
      <c r="I54" s="22" t="s">
        <v>116</v>
      </c>
      <c r="J54" s="22">
        <v>49.0824055563576</v>
      </c>
      <c r="K54" s="22">
        <v>450.92732193679103</v>
      </c>
      <c r="L54" s="22">
        <v>450.92732193679103</v>
      </c>
      <c r="M54" s="22"/>
      <c r="N54" s="22">
        <v>1</v>
      </c>
    </row>
    <row r="55" spans="1:14" ht="14.65" customHeight="1" x14ac:dyDescent="0.2">
      <c r="A55" s="30"/>
      <c r="B55" s="3" t="s">
        <v>105</v>
      </c>
      <c r="C55" s="3" t="s">
        <v>99</v>
      </c>
      <c r="D55" s="3" t="s">
        <v>48</v>
      </c>
      <c r="E55" s="3" t="s">
        <v>70</v>
      </c>
      <c r="F55" s="49" t="s">
        <v>181</v>
      </c>
      <c r="G55" s="22" t="s">
        <v>116</v>
      </c>
      <c r="H55" s="22" t="s">
        <v>116</v>
      </c>
      <c r="I55" s="22" t="s">
        <v>116</v>
      </c>
      <c r="J55" s="22">
        <v>49.0824055563576</v>
      </c>
      <c r="K55" s="22">
        <v>450.92732193679103</v>
      </c>
      <c r="L55" s="22">
        <v>450.92732193679103</v>
      </c>
      <c r="M55" s="22"/>
      <c r="N55" s="22">
        <v>1</v>
      </c>
    </row>
    <row r="56" spans="1:14" ht="14.65" customHeight="1" x14ac:dyDescent="0.2">
      <c r="A56" s="30"/>
      <c r="B56" s="3" t="s">
        <v>106</v>
      </c>
      <c r="C56" s="3" t="s">
        <v>99</v>
      </c>
      <c r="D56" s="3" t="s">
        <v>48</v>
      </c>
      <c r="E56" s="3" t="s">
        <v>70</v>
      </c>
      <c r="F56" s="49" t="s">
        <v>181</v>
      </c>
      <c r="G56" s="22" t="s">
        <v>116</v>
      </c>
      <c r="H56" s="22" t="s">
        <v>116</v>
      </c>
      <c r="I56" s="22" t="s">
        <v>116</v>
      </c>
      <c r="J56" s="22">
        <v>49.0824055563576</v>
      </c>
      <c r="K56" s="22">
        <v>450.92732193679103</v>
      </c>
      <c r="L56" s="22">
        <v>450.92732193679103</v>
      </c>
      <c r="M56" s="22"/>
      <c r="N56" s="22"/>
    </row>
    <row r="57" spans="1:14" ht="14.65" customHeight="1" x14ac:dyDescent="0.2">
      <c r="A57" s="30" t="s">
        <v>32</v>
      </c>
      <c r="B57" s="3" t="s">
        <v>98</v>
      </c>
      <c r="C57" s="3" t="s">
        <v>99</v>
      </c>
      <c r="D57" s="3" t="s">
        <v>52</v>
      </c>
      <c r="E57" s="3" t="s">
        <v>70</v>
      </c>
      <c r="F57" s="49" t="s">
        <v>181</v>
      </c>
      <c r="G57" s="22" t="s">
        <v>116</v>
      </c>
      <c r="H57" s="22" t="s">
        <v>116</v>
      </c>
      <c r="I57" s="22" t="s">
        <v>116</v>
      </c>
      <c r="J57" s="22">
        <v>41.7200447229039</v>
      </c>
      <c r="K57" s="22">
        <v>450.92732193679103</v>
      </c>
      <c r="L57" s="22">
        <v>450.92732193679103</v>
      </c>
      <c r="M57" s="22"/>
      <c r="N57" s="22">
        <v>1</v>
      </c>
    </row>
    <row r="58" spans="1:14" ht="14.65" customHeight="1" x14ac:dyDescent="0.2">
      <c r="A58" s="30"/>
      <c r="B58" s="3" t="s">
        <v>102</v>
      </c>
      <c r="C58" s="3" t="s">
        <v>99</v>
      </c>
      <c r="D58" s="3" t="s">
        <v>52</v>
      </c>
      <c r="E58" s="3" t="s">
        <v>70</v>
      </c>
      <c r="F58" s="49" t="s">
        <v>181</v>
      </c>
      <c r="G58" s="22" t="s">
        <v>116</v>
      </c>
      <c r="H58" s="22" t="s">
        <v>116</v>
      </c>
      <c r="I58" s="22" t="s">
        <v>116</v>
      </c>
      <c r="J58" s="22">
        <v>41.7200447229039</v>
      </c>
      <c r="K58" s="22">
        <v>450.92732193679103</v>
      </c>
      <c r="L58" s="22">
        <v>450.92732193679103</v>
      </c>
      <c r="M58" s="22"/>
      <c r="N58" s="22">
        <v>1</v>
      </c>
    </row>
    <row r="59" spans="1:14" ht="14.65" customHeight="1" x14ac:dyDescent="0.2">
      <c r="A59" s="30"/>
      <c r="B59" s="3" t="s">
        <v>103</v>
      </c>
      <c r="C59" s="3" t="s">
        <v>99</v>
      </c>
      <c r="D59" s="3" t="s">
        <v>52</v>
      </c>
      <c r="E59" s="3" t="s">
        <v>70</v>
      </c>
      <c r="F59" s="49" t="s">
        <v>181</v>
      </c>
      <c r="G59" s="22" t="s">
        <v>116</v>
      </c>
      <c r="H59" s="22" t="s">
        <v>116</v>
      </c>
      <c r="I59" s="22" t="s">
        <v>116</v>
      </c>
      <c r="J59" s="22">
        <v>41.7200447229039</v>
      </c>
      <c r="K59" s="22">
        <v>450.92732193679103</v>
      </c>
      <c r="L59" s="22">
        <v>450.92732193679103</v>
      </c>
      <c r="M59" s="22"/>
      <c r="N59" s="22"/>
    </row>
    <row r="60" spans="1:14" ht="14.65" customHeight="1" x14ac:dyDescent="0.2">
      <c r="A60" s="30"/>
      <c r="B60" s="3" t="s">
        <v>105</v>
      </c>
      <c r="C60" s="3" t="s">
        <v>99</v>
      </c>
      <c r="D60" s="3" t="s">
        <v>52</v>
      </c>
      <c r="E60" s="3" t="s">
        <v>70</v>
      </c>
      <c r="F60" s="49" t="s">
        <v>181</v>
      </c>
      <c r="G60" s="22" t="s">
        <v>116</v>
      </c>
      <c r="H60" s="22" t="s">
        <v>116</v>
      </c>
      <c r="I60" s="22" t="s">
        <v>116</v>
      </c>
      <c r="J60" s="22">
        <v>41.7200447229039</v>
      </c>
      <c r="K60" s="22">
        <v>450.92732193679103</v>
      </c>
      <c r="L60" s="22">
        <v>450.92732193679103</v>
      </c>
      <c r="M60" s="22"/>
      <c r="N60" s="22"/>
    </row>
    <row r="61" spans="1:14" ht="14.65" customHeight="1" x14ac:dyDescent="0.2">
      <c r="A61" s="30"/>
      <c r="B61" s="3" t="s">
        <v>106</v>
      </c>
      <c r="C61" s="3" t="s">
        <v>99</v>
      </c>
      <c r="D61" s="3" t="s">
        <v>52</v>
      </c>
      <c r="E61" s="3" t="s">
        <v>70</v>
      </c>
      <c r="F61" s="49" t="s">
        <v>181</v>
      </c>
      <c r="G61" s="22" t="s">
        <v>116</v>
      </c>
      <c r="H61" s="22" t="s">
        <v>116</v>
      </c>
      <c r="I61" s="22" t="s">
        <v>116</v>
      </c>
      <c r="J61" s="22">
        <v>41.7200447229039</v>
      </c>
      <c r="K61" s="22">
        <v>450.92732193679103</v>
      </c>
      <c r="L61" s="22">
        <v>450.92732193679103</v>
      </c>
      <c r="M61" s="22"/>
      <c r="N61" s="22"/>
    </row>
    <row r="62" spans="1:14" ht="14.65" customHeight="1" x14ac:dyDescent="0.2">
      <c r="A62" s="30" t="s">
        <v>34</v>
      </c>
      <c r="B62" s="3" t="s">
        <v>105</v>
      </c>
      <c r="C62" s="3" t="s">
        <v>120</v>
      </c>
      <c r="D62" s="3" t="s">
        <v>54</v>
      </c>
      <c r="E62" s="3" t="s">
        <v>72</v>
      </c>
      <c r="F62" s="34" t="s">
        <v>182</v>
      </c>
      <c r="G62" s="22" t="s">
        <v>116</v>
      </c>
      <c r="H62" s="22">
        <v>1467.7</v>
      </c>
      <c r="I62" s="22">
        <v>1467.7</v>
      </c>
      <c r="J62" s="22">
        <v>1467.7</v>
      </c>
      <c r="K62" s="22">
        <v>1467.7</v>
      </c>
      <c r="L62" s="22">
        <v>1467.7</v>
      </c>
      <c r="M62" s="22"/>
      <c r="N62" s="22"/>
    </row>
    <row r="63" spans="1:14" ht="14.65" customHeight="1" x14ac:dyDescent="0.2">
      <c r="A63" s="30"/>
      <c r="B63" s="3" t="s">
        <v>105</v>
      </c>
      <c r="C63" s="3" t="s">
        <v>120</v>
      </c>
      <c r="D63" s="3" t="s">
        <v>54</v>
      </c>
      <c r="E63" s="3" t="s">
        <v>72</v>
      </c>
      <c r="F63" s="34" t="s">
        <v>183</v>
      </c>
      <c r="G63" s="22" t="s">
        <v>116</v>
      </c>
      <c r="H63" s="22">
        <v>2362.0283180000001</v>
      </c>
      <c r="I63" s="22">
        <v>2362.0283180000001</v>
      </c>
      <c r="J63" s="22">
        <v>2362.0283180000001</v>
      </c>
      <c r="K63" s="22">
        <v>450.92732193679103</v>
      </c>
      <c r="L63" s="22">
        <v>450.92732193679103</v>
      </c>
      <c r="M63" s="22"/>
      <c r="N63" s="22">
        <v>1</v>
      </c>
    </row>
    <row r="64" spans="1:14" ht="14.65" customHeight="1" x14ac:dyDescent="0.2">
      <c r="A64" s="30" t="s">
        <v>37</v>
      </c>
      <c r="B64" s="3" t="s">
        <v>119</v>
      </c>
      <c r="C64" s="3" t="s">
        <v>120</v>
      </c>
      <c r="D64" s="3" t="s">
        <v>56</v>
      </c>
      <c r="E64" s="3" t="s">
        <v>72</v>
      </c>
      <c r="F64" s="34" t="s">
        <v>182</v>
      </c>
      <c r="G64" s="22" t="s">
        <v>116</v>
      </c>
      <c r="H64" s="22">
        <v>1464.6</v>
      </c>
      <c r="I64" s="22">
        <v>1464.6</v>
      </c>
      <c r="J64" s="22">
        <v>1464.6</v>
      </c>
      <c r="K64" s="22">
        <v>1464.6</v>
      </c>
      <c r="L64" s="22">
        <v>1464.6</v>
      </c>
      <c r="M64" s="22"/>
      <c r="N64" s="22"/>
    </row>
    <row r="65" spans="1:14" ht="14.65" customHeight="1" x14ac:dyDescent="0.2">
      <c r="A65" s="30"/>
      <c r="B65" s="3" t="s">
        <v>119</v>
      </c>
      <c r="C65" s="3" t="s">
        <v>120</v>
      </c>
      <c r="D65" s="3" t="s">
        <v>56</v>
      </c>
      <c r="E65" s="3" t="s">
        <v>72</v>
      </c>
      <c r="F65" s="34" t="s">
        <v>183</v>
      </c>
      <c r="G65" s="22" t="s">
        <v>116</v>
      </c>
      <c r="H65" s="22">
        <v>2357.0393639999998</v>
      </c>
      <c r="I65" s="22">
        <v>2357.0393639999998</v>
      </c>
      <c r="J65" s="22">
        <v>2357.0393639999998</v>
      </c>
      <c r="K65" s="22">
        <v>450.92732193679103</v>
      </c>
      <c r="L65" s="22">
        <v>450.92732193679103</v>
      </c>
      <c r="M65" s="22"/>
      <c r="N65" s="22">
        <v>1</v>
      </c>
    </row>
    <row r="66" spans="1:14" ht="14.65" customHeight="1" x14ac:dyDescent="0.2">
      <c r="A66" s="30" t="s">
        <v>39</v>
      </c>
      <c r="B66" s="3" t="s">
        <v>119</v>
      </c>
      <c r="C66" s="3" t="s">
        <v>120</v>
      </c>
      <c r="D66" s="3" t="s">
        <v>58</v>
      </c>
      <c r="E66" s="3" t="s">
        <v>74</v>
      </c>
      <c r="F66" s="34" t="s">
        <v>184</v>
      </c>
      <c r="G66" s="22">
        <v>430</v>
      </c>
      <c r="H66" s="22">
        <v>430</v>
      </c>
      <c r="I66" s="22">
        <v>430</v>
      </c>
      <c r="J66" s="22">
        <v>430</v>
      </c>
      <c r="K66" s="22">
        <v>430</v>
      </c>
      <c r="L66" s="22">
        <v>430</v>
      </c>
      <c r="M66" s="22"/>
      <c r="N66" s="22"/>
    </row>
    <row r="67" spans="1:14" ht="14.65" customHeight="1" x14ac:dyDescent="0.2">
      <c r="A67" s="30"/>
      <c r="B67" s="3" t="s">
        <v>119</v>
      </c>
      <c r="C67" s="3" t="s">
        <v>120</v>
      </c>
      <c r="D67" s="3" t="s">
        <v>58</v>
      </c>
      <c r="E67" s="3" t="s">
        <v>74</v>
      </c>
      <c r="F67" s="34" t="s">
        <v>185</v>
      </c>
      <c r="G67" s="22">
        <v>692.01620000000003</v>
      </c>
      <c r="H67" s="22">
        <v>692.01620000000003</v>
      </c>
      <c r="I67" s="22">
        <v>692.01620000000003</v>
      </c>
      <c r="J67" s="22">
        <v>692.01620000000003</v>
      </c>
      <c r="K67" s="22">
        <v>450.92732193679103</v>
      </c>
      <c r="L67" s="22">
        <v>450.92732193679103</v>
      </c>
      <c r="M67" s="22"/>
      <c r="N67" s="22">
        <v>1</v>
      </c>
    </row>
    <row r="68" spans="1:14" ht="14.65" customHeight="1" x14ac:dyDescent="0.2">
      <c r="A68" s="30" t="s">
        <v>42</v>
      </c>
      <c r="B68" s="3" t="s">
        <v>118</v>
      </c>
      <c r="C68" s="3" t="s">
        <v>120</v>
      </c>
      <c r="D68" s="3" t="s">
        <v>48</v>
      </c>
      <c r="E68" s="3" t="s">
        <v>76</v>
      </c>
      <c r="F68" s="34" t="s">
        <v>182</v>
      </c>
      <c r="G68" s="22">
        <v>3234.2</v>
      </c>
      <c r="H68" s="22">
        <v>3234.2</v>
      </c>
      <c r="I68" s="22">
        <v>3224.2999999999997</v>
      </c>
      <c r="J68" s="22">
        <v>3214.5</v>
      </c>
      <c r="K68" s="22">
        <v>3204.7</v>
      </c>
      <c r="L68" s="22">
        <v>3204.7</v>
      </c>
      <c r="M68" s="22"/>
      <c r="N68" s="22"/>
    </row>
    <row r="69" spans="1:14" ht="14.65" customHeight="1" x14ac:dyDescent="0.2">
      <c r="A69" s="30"/>
      <c r="B69" s="3" t="s">
        <v>118</v>
      </c>
      <c r="C69" s="3" t="s">
        <v>120</v>
      </c>
      <c r="D69" s="3" t="s">
        <v>48</v>
      </c>
      <c r="E69" s="3" t="s">
        <v>76</v>
      </c>
      <c r="F69" s="34" t="s">
        <v>183</v>
      </c>
      <c r="G69" s="22">
        <v>5204.927428</v>
      </c>
      <c r="H69" s="22">
        <v>5204.927428</v>
      </c>
      <c r="I69" s="22">
        <v>5188.9949619999998</v>
      </c>
      <c r="J69" s="22">
        <v>5173.22343</v>
      </c>
      <c r="K69" s="22">
        <v>450.92732193679103</v>
      </c>
      <c r="L69" s="22">
        <v>450.92732193679103</v>
      </c>
      <c r="M69" s="22"/>
      <c r="N69" s="22">
        <v>1</v>
      </c>
    </row>
    <row r="65536" ht="12.75" customHeight="1" x14ac:dyDescent="0.2"/>
  </sheetData>
  <sheetProtection selectLockedCells="1" selectUnlockedCells="1"/>
  <mergeCells count="16">
    <mergeCell ref="A62:A63"/>
    <mergeCell ref="A64:A65"/>
    <mergeCell ref="A66:A67"/>
    <mergeCell ref="A68:A69"/>
    <mergeCell ref="A32:A36"/>
    <mergeCell ref="A37:A41"/>
    <mergeCell ref="A42:A46"/>
    <mergeCell ref="A47:A51"/>
    <mergeCell ref="A52:A56"/>
    <mergeCell ref="A57:A61"/>
    <mergeCell ref="A2:A6"/>
    <mergeCell ref="A7:A11"/>
    <mergeCell ref="A12:A16"/>
    <mergeCell ref="A17:A21"/>
    <mergeCell ref="A22:A26"/>
    <mergeCell ref="A27:A31"/>
  </mergeCells>
  <pageMargins left="0.78749999999999998" right="0.78749999999999998" top="0.78749999999999998" bottom="0.78749999999999998" header="0.51181102362204722" footer="0.51181102362204722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5536"/>
  <sheetViews>
    <sheetView showGridLines="0" zoomScale="80" zoomScaleNormal="80" workbookViewId="0">
      <selection activeCell="P23" sqref="P23"/>
    </sheetView>
  </sheetViews>
  <sheetFormatPr defaultColWidth="11.5703125" defaultRowHeight="12.75" x14ac:dyDescent="0.2"/>
  <cols>
    <col min="1" max="1" width="23.140625" customWidth="1"/>
    <col min="5" max="6" width="13.5703125" customWidth="1"/>
    <col min="7" max="7" width="17.7109375" customWidth="1"/>
  </cols>
  <sheetData>
    <row r="1" spans="1:16" ht="28.35" customHeight="1" x14ac:dyDescent="0.25">
      <c r="A1" s="13" t="s">
        <v>1</v>
      </c>
      <c r="B1" s="13" t="s">
        <v>93</v>
      </c>
      <c r="C1" s="13" t="s">
        <v>94</v>
      </c>
      <c r="D1" s="13" t="s">
        <v>95</v>
      </c>
      <c r="E1" s="13" t="s">
        <v>135</v>
      </c>
      <c r="F1" s="13" t="s">
        <v>131</v>
      </c>
      <c r="G1" s="13" t="s">
        <v>132</v>
      </c>
      <c r="H1" s="13">
        <v>1995</v>
      </c>
      <c r="I1" s="13">
        <v>2000</v>
      </c>
      <c r="J1" s="13">
        <v>2005</v>
      </c>
      <c r="K1" s="13">
        <v>2010</v>
      </c>
      <c r="L1" s="13">
        <v>2015</v>
      </c>
      <c r="M1" s="13">
        <v>2019</v>
      </c>
      <c r="N1" s="13" t="s">
        <v>96</v>
      </c>
      <c r="O1" s="13" t="s">
        <v>97</v>
      </c>
      <c r="P1" s="8"/>
    </row>
    <row r="2" spans="1:16" ht="14.65" customHeight="1" x14ac:dyDescent="0.2">
      <c r="A2" s="30" t="s">
        <v>4</v>
      </c>
      <c r="B2" s="3" t="s">
        <v>112</v>
      </c>
      <c r="C2" s="3" t="s">
        <v>136</v>
      </c>
      <c r="D2" s="3" t="s">
        <v>137</v>
      </c>
      <c r="E2" s="3" t="s">
        <v>84</v>
      </c>
      <c r="F2" s="3" t="s">
        <v>50</v>
      </c>
      <c r="G2" s="3" t="s">
        <v>60</v>
      </c>
      <c r="H2" s="3" t="s">
        <v>116</v>
      </c>
      <c r="I2" s="3" t="s">
        <v>116</v>
      </c>
      <c r="J2" s="3" t="s">
        <v>116</v>
      </c>
      <c r="K2" s="14">
        <v>1.1506531187017299</v>
      </c>
      <c r="L2" s="14">
        <v>0.51835008320412301</v>
      </c>
      <c r="M2" s="14">
        <v>0.51835008320412301</v>
      </c>
      <c r="N2" s="3"/>
      <c r="O2" s="3">
        <v>1</v>
      </c>
    </row>
    <row r="3" spans="1:16" ht="14.65" customHeight="1" x14ac:dyDescent="0.2">
      <c r="A3" s="30"/>
      <c r="B3" s="3" t="s">
        <v>112</v>
      </c>
      <c r="C3" s="3" t="s">
        <v>136</v>
      </c>
      <c r="D3" s="3" t="s">
        <v>137</v>
      </c>
      <c r="E3" s="3" t="s">
        <v>86</v>
      </c>
      <c r="F3" s="3" t="s">
        <v>50</v>
      </c>
      <c r="G3" s="3" t="s">
        <v>60</v>
      </c>
      <c r="H3" s="3" t="s">
        <v>116</v>
      </c>
      <c r="I3" s="3" t="s">
        <v>116</v>
      </c>
      <c r="J3" s="3" t="s">
        <v>116</v>
      </c>
      <c r="K3" s="12">
        <v>2.6034923135244002E-2</v>
      </c>
      <c r="L3" s="12">
        <v>1.8276346802840699E-2</v>
      </c>
      <c r="M3" s="12">
        <v>1.8276346802840699E-2</v>
      </c>
      <c r="N3" s="3"/>
      <c r="O3" s="3">
        <v>1</v>
      </c>
    </row>
    <row r="4" spans="1:16" ht="14.65" customHeight="1" x14ac:dyDescent="0.2">
      <c r="A4" s="30"/>
      <c r="B4" s="3" t="s">
        <v>112</v>
      </c>
      <c r="C4" s="3" t="s">
        <v>136</v>
      </c>
      <c r="D4" s="3" t="s">
        <v>137</v>
      </c>
      <c r="E4" s="3" t="s">
        <v>88</v>
      </c>
      <c r="F4" s="3" t="s">
        <v>50</v>
      </c>
      <c r="G4" s="3" t="s">
        <v>60</v>
      </c>
      <c r="H4" s="3" t="s">
        <v>116</v>
      </c>
      <c r="I4" s="3" t="s">
        <v>116</v>
      </c>
      <c r="J4" s="3" t="s">
        <v>116</v>
      </c>
      <c r="K4" s="12">
        <v>1.4419726701117399E-2</v>
      </c>
      <c r="L4" s="12">
        <v>1.4419726701117399E-2</v>
      </c>
      <c r="M4" s="12">
        <v>1.4419726701117399E-2</v>
      </c>
      <c r="N4" s="3"/>
      <c r="O4" s="3">
        <v>1</v>
      </c>
    </row>
    <row r="5" spans="1:16" ht="14.65" customHeight="1" x14ac:dyDescent="0.2">
      <c r="A5" s="30" t="s">
        <v>7</v>
      </c>
      <c r="B5" s="3" t="s">
        <v>112</v>
      </c>
      <c r="C5" s="3" t="s">
        <v>136</v>
      </c>
      <c r="D5" s="3" t="s">
        <v>137</v>
      </c>
      <c r="E5" s="3" t="s">
        <v>84</v>
      </c>
      <c r="F5" s="3" t="s">
        <v>48</v>
      </c>
      <c r="G5" s="3" t="s">
        <v>60</v>
      </c>
      <c r="H5" s="3" t="s">
        <v>116</v>
      </c>
      <c r="I5" s="3" t="s">
        <v>116</v>
      </c>
      <c r="J5" s="3" t="s">
        <v>116</v>
      </c>
      <c r="K5" s="14">
        <v>1.22296593183568</v>
      </c>
      <c r="L5" s="14">
        <v>0.53880540755644901</v>
      </c>
      <c r="M5" s="14">
        <v>0.53880540755644901</v>
      </c>
      <c r="N5" s="3"/>
      <c r="O5" s="3">
        <v>1</v>
      </c>
    </row>
    <row r="6" spans="1:16" ht="14.65" customHeight="1" x14ac:dyDescent="0.2">
      <c r="A6" s="30"/>
      <c r="B6" s="3" t="s">
        <v>112</v>
      </c>
      <c r="C6" s="3" t="s">
        <v>136</v>
      </c>
      <c r="D6" s="3" t="s">
        <v>137</v>
      </c>
      <c r="E6" s="3" t="s">
        <v>86</v>
      </c>
      <c r="F6" s="3" t="s">
        <v>48</v>
      </c>
      <c r="G6" s="3" t="s">
        <v>60</v>
      </c>
      <c r="H6" s="3" t="s">
        <v>116</v>
      </c>
      <c r="I6" s="3" t="s">
        <v>116</v>
      </c>
      <c r="J6" s="3" t="s">
        <v>116</v>
      </c>
      <c r="K6" s="12">
        <v>1.94697324705915E-2</v>
      </c>
      <c r="L6" s="12">
        <v>1.49718862577952E-2</v>
      </c>
      <c r="M6" s="12">
        <v>1.49718862577952E-2</v>
      </c>
      <c r="N6" s="3"/>
      <c r="O6" s="3">
        <v>1</v>
      </c>
    </row>
    <row r="7" spans="1:16" ht="14.65" customHeight="1" x14ac:dyDescent="0.2">
      <c r="A7" s="30"/>
      <c r="B7" s="3" t="s">
        <v>112</v>
      </c>
      <c r="C7" s="3" t="s">
        <v>136</v>
      </c>
      <c r="D7" s="3" t="s">
        <v>137</v>
      </c>
      <c r="E7" s="3" t="s">
        <v>88</v>
      </c>
      <c r="F7" s="3" t="s">
        <v>48</v>
      </c>
      <c r="G7" s="3" t="s">
        <v>60</v>
      </c>
      <c r="H7" s="3" t="s">
        <v>116</v>
      </c>
      <c r="I7" s="3" t="s">
        <v>116</v>
      </c>
      <c r="J7" s="3" t="s">
        <v>116</v>
      </c>
      <c r="K7" s="12">
        <v>5.9978140863286402E-3</v>
      </c>
      <c r="L7" s="12">
        <v>5.53572310345413E-3</v>
      </c>
      <c r="M7" s="12">
        <v>5.53572310345413E-3</v>
      </c>
      <c r="N7" s="3"/>
      <c r="O7" s="3">
        <v>1</v>
      </c>
    </row>
    <row r="8" spans="1:16" ht="14.65" customHeight="1" x14ac:dyDescent="0.2">
      <c r="A8" s="30" t="s">
        <v>9</v>
      </c>
      <c r="B8" s="3" t="s">
        <v>112</v>
      </c>
      <c r="C8" s="3" t="s">
        <v>136</v>
      </c>
      <c r="D8" s="3" t="s">
        <v>137</v>
      </c>
      <c r="E8" s="3" t="s">
        <v>84</v>
      </c>
      <c r="F8" s="3" t="s">
        <v>50</v>
      </c>
      <c r="G8" s="3" t="s">
        <v>62</v>
      </c>
      <c r="H8" s="3" t="s">
        <v>116</v>
      </c>
      <c r="I8" s="3" t="s">
        <v>116</v>
      </c>
      <c r="J8" s="3" t="s">
        <v>116</v>
      </c>
      <c r="K8" s="12">
        <v>2.0214472563789001</v>
      </c>
      <c r="L8" s="12">
        <v>1.05465921365579</v>
      </c>
      <c r="M8" s="12">
        <v>1.05465921365579</v>
      </c>
      <c r="N8" s="3"/>
      <c r="O8" s="3">
        <v>1</v>
      </c>
    </row>
    <row r="9" spans="1:16" ht="14.65" customHeight="1" x14ac:dyDescent="0.2">
      <c r="A9" s="30"/>
      <c r="B9" s="3" t="s">
        <v>112</v>
      </c>
      <c r="C9" s="3" t="s">
        <v>136</v>
      </c>
      <c r="D9" s="3" t="s">
        <v>137</v>
      </c>
      <c r="E9" s="3" t="s">
        <v>86</v>
      </c>
      <c r="F9" s="3" t="s">
        <v>50</v>
      </c>
      <c r="G9" s="3" t="s">
        <v>62</v>
      </c>
      <c r="H9" s="3" t="s">
        <v>116</v>
      </c>
      <c r="I9" s="3" t="s">
        <v>116</v>
      </c>
      <c r="J9" s="3" t="s">
        <v>116</v>
      </c>
      <c r="K9" s="14">
        <v>3.5286091910357802E-2</v>
      </c>
      <c r="L9" s="14">
        <v>2.48380157003385E-2</v>
      </c>
      <c r="M9" s="14">
        <v>2.48380157003385E-2</v>
      </c>
      <c r="N9" s="3"/>
      <c r="O9" s="3">
        <v>1</v>
      </c>
    </row>
    <row r="10" spans="1:16" ht="14.65" customHeight="1" x14ac:dyDescent="0.2">
      <c r="A10" s="30"/>
      <c r="B10" s="3" t="s">
        <v>112</v>
      </c>
      <c r="C10" s="3" t="s">
        <v>136</v>
      </c>
      <c r="D10" s="3" t="s">
        <v>137</v>
      </c>
      <c r="E10" s="3" t="s">
        <v>88</v>
      </c>
      <c r="F10" s="3" t="s">
        <v>50</v>
      </c>
      <c r="G10" s="3" t="s">
        <v>62</v>
      </c>
      <c r="H10" s="3" t="s">
        <v>116</v>
      </c>
      <c r="I10" s="3" t="s">
        <v>116</v>
      </c>
      <c r="J10" s="3" t="s">
        <v>116</v>
      </c>
      <c r="K10" s="12">
        <v>2.0016759197155402E-2</v>
      </c>
      <c r="L10" s="12">
        <v>1.4248319851274701E-2</v>
      </c>
      <c r="M10" s="12">
        <v>1.4248319851274701E-2</v>
      </c>
      <c r="N10" s="3"/>
      <c r="O10" s="3">
        <v>1</v>
      </c>
    </row>
    <row r="11" spans="1:16" ht="14.65" customHeight="1" x14ac:dyDescent="0.2">
      <c r="A11" s="30" t="s">
        <v>12</v>
      </c>
      <c r="B11" s="3" t="s">
        <v>112</v>
      </c>
      <c r="C11" s="3" t="s">
        <v>136</v>
      </c>
      <c r="D11" s="3" t="s">
        <v>137</v>
      </c>
      <c r="E11" s="3" t="s">
        <v>84</v>
      </c>
      <c r="F11" s="3" t="s">
        <v>48</v>
      </c>
      <c r="G11" s="3" t="s">
        <v>62</v>
      </c>
      <c r="H11" s="3" t="s">
        <v>116</v>
      </c>
      <c r="I11" s="3" t="s">
        <v>116</v>
      </c>
      <c r="J11" s="3" t="s">
        <v>116</v>
      </c>
      <c r="K11" s="14">
        <v>5.2822085615450298</v>
      </c>
      <c r="L11" s="14">
        <v>3.1966312501021501</v>
      </c>
      <c r="M11" s="14">
        <v>3.1966312501021501</v>
      </c>
      <c r="N11" s="3"/>
      <c r="O11" s="3">
        <v>1</v>
      </c>
    </row>
    <row r="12" spans="1:16" ht="14.65" customHeight="1" x14ac:dyDescent="0.2">
      <c r="A12" s="30"/>
      <c r="B12" s="3" t="s">
        <v>112</v>
      </c>
      <c r="C12" s="3" t="s">
        <v>136</v>
      </c>
      <c r="D12" s="3" t="s">
        <v>137</v>
      </c>
      <c r="E12" s="3" t="s">
        <v>86</v>
      </c>
      <c r="F12" s="3" t="s">
        <v>48</v>
      </c>
      <c r="G12" s="3" t="s">
        <v>62</v>
      </c>
      <c r="H12" s="3" t="s">
        <v>116</v>
      </c>
      <c r="I12" s="3" t="s">
        <v>116</v>
      </c>
      <c r="J12" s="3" t="s">
        <v>116</v>
      </c>
      <c r="K12" s="12">
        <v>0.29262094929460097</v>
      </c>
      <c r="L12" s="12">
        <v>0.148238600216963</v>
      </c>
      <c r="M12" s="12">
        <v>0.148238600216963</v>
      </c>
      <c r="N12" s="3"/>
      <c r="O12" s="3">
        <v>1</v>
      </c>
    </row>
    <row r="13" spans="1:16" ht="14.65" customHeight="1" x14ac:dyDescent="0.2">
      <c r="A13" s="30"/>
      <c r="B13" s="3" t="s">
        <v>112</v>
      </c>
      <c r="C13" s="3" t="s">
        <v>136</v>
      </c>
      <c r="D13" s="3" t="s">
        <v>137</v>
      </c>
      <c r="E13" s="3" t="s">
        <v>88</v>
      </c>
      <c r="F13" s="3" t="s">
        <v>48</v>
      </c>
      <c r="G13" s="3" t="s">
        <v>62</v>
      </c>
      <c r="H13" s="3" t="s">
        <v>116</v>
      </c>
      <c r="I13" s="3" t="s">
        <v>116</v>
      </c>
      <c r="J13" s="3" t="s">
        <v>116</v>
      </c>
      <c r="K13" s="12">
        <v>9.8549666237283708E-3</v>
      </c>
      <c r="L13" s="12">
        <v>9.7907087323099596E-3</v>
      </c>
      <c r="M13" s="12">
        <v>9.7907087323099596E-3</v>
      </c>
      <c r="N13" s="3"/>
      <c r="O13" s="3">
        <v>1</v>
      </c>
    </row>
    <row r="14" spans="1:16" ht="14.65" customHeight="1" x14ac:dyDescent="0.2">
      <c r="A14" s="30" t="s">
        <v>14</v>
      </c>
      <c r="B14" s="3" t="s">
        <v>112</v>
      </c>
      <c r="C14" s="3" t="s">
        <v>136</v>
      </c>
      <c r="D14" s="3" t="s">
        <v>137</v>
      </c>
      <c r="E14" s="3" t="s">
        <v>84</v>
      </c>
      <c r="F14" s="3" t="s">
        <v>50</v>
      </c>
      <c r="G14" s="3" t="s">
        <v>64</v>
      </c>
      <c r="H14" s="3" t="s">
        <v>116</v>
      </c>
      <c r="I14" s="3" t="s">
        <v>116</v>
      </c>
      <c r="J14" s="3" t="s">
        <v>116</v>
      </c>
      <c r="K14" s="12">
        <v>2.0214472563789001</v>
      </c>
      <c r="L14" s="12">
        <v>1.05465921365579</v>
      </c>
      <c r="M14" s="12">
        <v>1.05465921365579</v>
      </c>
      <c r="N14" s="3"/>
      <c r="O14" s="3">
        <v>1</v>
      </c>
    </row>
    <row r="15" spans="1:16" ht="14.65" customHeight="1" x14ac:dyDescent="0.2">
      <c r="A15" s="30"/>
      <c r="B15" s="3" t="s">
        <v>112</v>
      </c>
      <c r="C15" s="3" t="s">
        <v>136</v>
      </c>
      <c r="D15" s="3" t="s">
        <v>137</v>
      </c>
      <c r="E15" s="3" t="s">
        <v>86</v>
      </c>
      <c r="F15" s="3" t="s">
        <v>50</v>
      </c>
      <c r="G15" s="3" t="s">
        <v>64</v>
      </c>
      <c r="H15" s="3" t="s">
        <v>116</v>
      </c>
      <c r="I15" s="3" t="s">
        <v>116</v>
      </c>
      <c r="J15" s="3" t="s">
        <v>116</v>
      </c>
      <c r="K15" s="14">
        <v>3.5286091910357802E-2</v>
      </c>
      <c r="L15" s="14">
        <v>2.48380157003385E-2</v>
      </c>
      <c r="M15" s="14">
        <v>2.48380157003385E-2</v>
      </c>
      <c r="N15" s="3"/>
      <c r="O15" s="3">
        <v>1</v>
      </c>
    </row>
    <row r="16" spans="1:16" ht="14.65" customHeight="1" x14ac:dyDescent="0.2">
      <c r="A16" s="30"/>
      <c r="B16" s="3" t="s">
        <v>112</v>
      </c>
      <c r="C16" s="3" t="s">
        <v>136</v>
      </c>
      <c r="D16" s="3" t="s">
        <v>137</v>
      </c>
      <c r="E16" s="3" t="s">
        <v>88</v>
      </c>
      <c r="F16" s="3" t="s">
        <v>50</v>
      </c>
      <c r="G16" s="3" t="s">
        <v>64</v>
      </c>
      <c r="H16" s="3" t="s">
        <v>116</v>
      </c>
      <c r="I16" s="3" t="s">
        <v>116</v>
      </c>
      <c r="J16" s="3" t="s">
        <v>116</v>
      </c>
      <c r="K16" s="12">
        <v>2.0016759197155402E-2</v>
      </c>
      <c r="L16" s="12">
        <v>1.4248319851274701E-2</v>
      </c>
      <c r="M16" s="12">
        <v>1.4248319851274701E-2</v>
      </c>
      <c r="N16" s="3"/>
      <c r="O16" s="3">
        <v>1</v>
      </c>
    </row>
    <row r="17" spans="1:15" ht="14.65" customHeight="1" x14ac:dyDescent="0.2">
      <c r="A17" s="30" t="s">
        <v>17</v>
      </c>
      <c r="B17" s="3" t="s">
        <v>112</v>
      </c>
      <c r="C17" s="3" t="s">
        <v>136</v>
      </c>
      <c r="D17" s="3" t="s">
        <v>137</v>
      </c>
      <c r="E17" s="3" t="s">
        <v>84</v>
      </c>
      <c r="F17" s="3" t="s">
        <v>48</v>
      </c>
      <c r="G17" s="3" t="s">
        <v>64</v>
      </c>
      <c r="H17" s="3" t="s">
        <v>116</v>
      </c>
      <c r="I17" s="3" t="s">
        <v>116</v>
      </c>
      <c r="J17" s="3" t="s">
        <v>116</v>
      </c>
      <c r="K17" s="14">
        <v>5.2822085615450298</v>
      </c>
      <c r="L17" s="14">
        <v>3.1966312501021501</v>
      </c>
      <c r="M17" s="14">
        <v>3.1966312501021501</v>
      </c>
      <c r="N17" s="3"/>
      <c r="O17" s="3">
        <v>1</v>
      </c>
    </row>
    <row r="18" spans="1:15" ht="14.65" customHeight="1" x14ac:dyDescent="0.2">
      <c r="A18" s="30"/>
      <c r="B18" s="3" t="s">
        <v>112</v>
      </c>
      <c r="C18" s="3" t="s">
        <v>136</v>
      </c>
      <c r="D18" s="3" t="s">
        <v>137</v>
      </c>
      <c r="E18" s="3" t="s">
        <v>86</v>
      </c>
      <c r="F18" s="3" t="s">
        <v>48</v>
      </c>
      <c r="G18" s="3" t="s">
        <v>64</v>
      </c>
      <c r="H18" s="3" t="s">
        <v>116</v>
      </c>
      <c r="I18" s="3" t="s">
        <v>116</v>
      </c>
      <c r="J18" s="3" t="s">
        <v>116</v>
      </c>
      <c r="K18" s="12">
        <v>0.29262094929460097</v>
      </c>
      <c r="L18" s="12">
        <v>0.148238600216963</v>
      </c>
      <c r="M18" s="12">
        <v>0.148238600216963</v>
      </c>
      <c r="N18" s="3"/>
      <c r="O18" s="3">
        <v>1</v>
      </c>
    </row>
    <row r="19" spans="1:15" ht="14.65" customHeight="1" x14ac:dyDescent="0.2">
      <c r="A19" s="30"/>
      <c r="B19" s="3" t="s">
        <v>112</v>
      </c>
      <c r="C19" s="3" t="s">
        <v>136</v>
      </c>
      <c r="D19" s="3" t="s">
        <v>137</v>
      </c>
      <c r="E19" s="3" t="s">
        <v>88</v>
      </c>
      <c r="F19" s="3" t="s">
        <v>48</v>
      </c>
      <c r="G19" s="3" t="s">
        <v>64</v>
      </c>
      <c r="H19" s="3" t="s">
        <v>116</v>
      </c>
      <c r="I19" s="3" t="s">
        <v>116</v>
      </c>
      <c r="J19" s="3" t="s">
        <v>116</v>
      </c>
      <c r="K19" s="12">
        <v>9.8549666237283708E-3</v>
      </c>
      <c r="L19" s="12">
        <v>9.7907087323099596E-3</v>
      </c>
      <c r="M19" s="12">
        <v>9.7907087323099596E-3</v>
      </c>
      <c r="N19" s="3"/>
      <c r="O19" s="3">
        <v>1</v>
      </c>
    </row>
    <row r="20" spans="1:15" ht="14.65" customHeight="1" x14ac:dyDescent="0.2">
      <c r="A20" s="30" t="s">
        <v>19</v>
      </c>
      <c r="B20" s="3" t="s">
        <v>112</v>
      </c>
      <c r="C20" s="3" t="s">
        <v>138</v>
      </c>
      <c r="D20" s="3" t="s">
        <v>137</v>
      </c>
      <c r="E20" s="3" t="s">
        <v>84</v>
      </c>
      <c r="F20" s="3" t="s">
        <v>50</v>
      </c>
      <c r="G20" s="3" t="s">
        <v>66</v>
      </c>
      <c r="H20" s="3" t="s">
        <v>116</v>
      </c>
      <c r="I20" s="3" t="s">
        <v>116</v>
      </c>
      <c r="J20" s="14">
        <v>5.2271509291550498</v>
      </c>
      <c r="K20" s="14">
        <v>5.2271509291550498</v>
      </c>
      <c r="L20" s="14">
        <v>5.2271509291550498</v>
      </c>
      <c r="M20" s="14">
        <v>5.2271509291550498</v>
      </c>
      <c r="N20" s="3"/>
      <c r="O20" s="3">
        <v>1</v>
      </c>
    </row>
    <row r="21" spans="1:15" ht="14.65" customHeight="1" x14ac:dyDescent="0.2">
      <c r="A21" s="30"/>
      <c r="B21" s="3" t="s">
        <v>112</v>
      </c>
      <c r="C21" s="3" t="s">
        <v>138</v>
      </c>
      <c r="D21" s="3" t="s">
        <v>137</v>
      </c>
      <c r="E21" s="3" t="s">
        <v>86</v>
      </c>
      <c r="F21" s="3" t="s">
        <v>50</v>
      </c>
      <c r="G21" s="3" t="s">
        <v>66</v>
      </c>
      <c r="H21" s="3" t="s">
        <v>116</v>
      </c>
      <c r="I21" s="3" t="s">
        <v>116</v>
      </c>
      <c r="J21" s="12">
        <v>6.6015311303552995E-2</v>
      </c>
      <c r="K21" s="12">
        <v>6.6015311303552995E-2</v>
      </c>
      <c r="L21" s="12">
        <v>6.6015311303552995E-2</v>
      </c>
      <c r="M21" s="12">
        <v>6.6015311303552995E-2</v>
      </c>
      <c r="N21" s="3"/>
      <c r="O21" s="3">
        <v>1</v>
      </c>
    </row>
    <row r="22" spans="1:15" ht="14.65" customHeight="1" x14ac:dyDescent="0.2">
      <c r="A22" s="30"/>
      <c r="B22" s="3" t="s">
        <v>112</v>
      </c>
      <c r="C22" s="3" t="s">
        <v>138</v>
      </c>
      <c r="D22" s="3" t="s">
        <v>137</v>
      </c>
      <c r="E22" s="3" t="s">
        <v>88</v>
      </c>
      <c r="F22" s="3" t="s">
        <v>50</v>
      </c>
      <c r="G22" s="3" t="s">
        <v>66</v>
      </c>
      <c r="H22" s="3" t="s">
        <v>116</v>
      </c>
      <c r="I22" s="3" t="s">
        <v>116</v>
      </c>
      <c r="J22" s="12">
        <v>3.9782995987904197E-2</v>
      </c>
      <c r="K22" s="12">
        <v>3.9782995987904197E-2</v>
      </c>
      <c r="L22" s="12">
        <v>3.9782995987904197E-2</v>
      </c>
      <c r="M22" s="12">
        <v>3.9782995987904197E-2</v>
      </c>
      <c r="N22" s="3"/>
      <c r="O22" s="3">
        <v>1</v>
      </c>
    </row>
    <row r="23" spans="1:15" ht="14.65" customHeight="1" x14ac:dyDescent="0.2">
      <c r="A23" s="30" t="s">
        <v>22</v>
      </c>
      <c r="B23" s="3" t="s">
        <v>112</v>
      </c>
      <c r="C23" s="3" t="s">
        <v>138</v>
      </c>
      <c r="D23" s="3" t="s">
        <v>137</v>
      </c>
      <c r="E23" s="3" t="s">
        <v>84</v>
      </c>
      <c r="F23" s="3" t="s">
        <v>48</v>
      </c>
      <c r="G23" s="3" t="s">
        <v>66</v>
      </c>
      <c r="H23" s="3" t="s">
        <v>116</v>
      </c>
      <c r="I23" s="3" t="s">
        <v>116</v>
      </c>
      <c r="J23" s="14">
        <v>11.2460993512732</v>
      </c>
      <c r="K23" s="14">
        <v>11.2460993512732</v>
      </c>
      <c r="L23" s="14">
        <v>11.2460993512732</v>
      </c>
      <c r="M23" s="14">
        <v>11.2460993512732</v>
      </c>
      <c r="N23" s="3"/>
      <c r="O23" s="3">
        <v>1</v>
      </c>
    </row>
    <row r="24" spans="1:15" ht="14.65" customHeight="1" x14ac:dyDescent="0.2">
      <c r="A24" s="30"/>
      <c r="B24" s="3" t="s">
        <v>112</v>
      </c>
      <c r="C24" s="3" t="s">
        <v>138</v>
      </c>
      <c r="D24" s="3" t="s">
        <v>137</v>
      </c>
      <c r="E24" s="3" t="s">
        <v>86</v>
      </c>
      <c r="F24" s="3" t="s">
        <v>48</v>
      </c>
      <c r="G24" s="3" t="s">
        <v>66</v>
      </c>
      <c r="H24" s="3" t="s">
        <v>116</v>
      </c>
      <c r="I24" s="3" t="s">
        <v>116</v>
      </c>
      <c r="J24" s="12">
        <v>0.64953143934943902</v>
      </c>
      <c r="K24" s="12">
        <v>0.64953143934943902</v>
      </c>
      <c r="L24" s="12">
        <v>0.64953143934943902</v>
      </c>
      <c r="M24" s="12">
        <v>0.64953143934943902</v>
      </c>
      <c r="N24" s="3"/>
      <c r="O24" s="3">
        <v>1</v>
      </c>
    </row>
    <row r="25" spans="1:15" ht="14.65" customHeight="1" x14ac:dyDescent="0.2">
      <c r="A25" s="30"/>
      <c r="B25" s="3" t="s">
        <v>112</v>
      </c>
      <c r="C25" s="3" t="s">
        <v>138</v>
      </c>
      <c r="D25" s="3" t="s">
        <v>137</v>
      </c>
      <c r="E25" s="3" t="s">
        <v>88</v>
      </c>
      <c r="F25" s="3" t="s">
        <v>48</v>
      </c>
      <c r="G25" s="3" t="s">
        <v>66</v>
      </c>
      <c r="H25" s="3" t="s">
        <v>116</v>
      </c>
      <c r="I25" s="3" t="s">
        <v>116</v>
      </c>
      <c r="J25" s="12">
        <v>1.6737182778082699E-2</v>
      </c>
      <c r="K25" s="12">
        <v>1.6737182778082699E-2</v>
      </c>
      <c r="L25" s="12">
        <v>1.6737182778082699E-2</v>
      </c>
      <c r="M25" s="12">
        <v>1.6737182778082699E-2</v>
      </c>
      <c r="N25" s="3"/>
      <c r="O25" s="3">
        <v>1</v>
      </c>
    </row>
    <row r="26" spans="1:15" ht="14.65" customHeight="1" x14ac:dyDescent="0.2">
      <c r="A26" s="30" t="s">
        <v>24</v>
      </c>
      <c r="B26" s="3" t="s">
        <v>112</v>
      </c>
      <c r="C26" s="3" t="s">
        <v>138</v>
      </c>
      <c r="D26" s="3" t="s">
        <v>137</v>
      </c>
      <c r="E26" s="3" t="s">
        <v>84</v>
      </c>
      <c r="F26" s="3" t="s">
        <v>48</v>
      </c>
      <c r="G26" s="3" t="s">
        <v>68</v>
      </c>
      <c r="H26" s="3" t="s">
        <v>116</v>
      </c>
      <c r="I26" s="3" t="s">
        <v>116</v>
      </c>
      <c r="J26" s="14">
        <v>24.6551577077141</v>
      </c>
      <c r="K26" s="14">
        <v>24.6551577077141</v>
      </c>
      <c r="L26" s="14">
        <v>24.6551577077141</v>
      </c>
      <c r="M26" s="14">
        <v>24.6551577077141</v>
      </c>
      <c r="N26" s="3"/>
      <c r="O26" s="3">
        <v>1</v>
      </c>
    </row>
    <row r="27" spans="1:15" ht="14.65" customHeight="1" x14ac:dyDescent="0.2">
      <c r="A27" s="30"/>
      <c r="B27" s="3" t="s">
        <v>112</v>
      </c>
      <c r="C27" s="3" t="s">
        <v>138</v>
      </c>
      <c r="D27" s="3" t="s">
        <v>137</v>
      </c>
      <c r="E27" s="3" t="s">
        <v>86</v>
      </c>
      <c r="F27" s="3" t="s">
        <v>48</v>
      </c>
      <c r="G27" s="3" t="s">
        <v>68</v>
      </c>
      <c r="H27" s="3" t="s">
        <v>116</v>
      </c>
      <c r="I27" s="3" t="s">
        <v>116</v>
      </c>
      <c r="J27" s="12">
        <v>0.14130044691496699</v>
      </c>
      <c r="K27" s="12">
        <v>0.14130044691496699</v>
      </c>
      <c r="L27" s="12">
        <v>0.14130044691496699</v>
      </c>
      <c r="M27" s="12">
        <v>0.14130044691496699</v>
      </c>
      <c r="N27" s="3"/>
      <c r="O27" s="3">
        <v>1</v>
      </c>
    </row>
    <row r="28" spans="1:15" ht="14.65" customHeight="1" x14ac:dyDescent="0.2">
      <c r="A28" s="30"/>
      <c r="B28" s="3" t="s">
        <v>112</v>
      </c>
      <c r="C28" s="3" t="s">
        <v>138</v>
      </c>
      <c r="D28" s="3" t="s">
        <v>137</v>
      </c>
      <c r="E28" s="3" t="s">
        <v>88</v>
      </c>
      <c r="F28" s="3" t="s">
        <v>48</v>
      </c>
      <c r="G28" s="3" t="s">
        <v>68</v>
      </c>
      <c r="H28" s="3" t="s">
        <v>116</v>
      </c>
      <c r="I28" s="3" t="s">
        <v>116</v>
      </c>
      <c r="J28" s="12">
        <v>2.7600258138857501E-2</v>
      </c>
      <c r="K28" s="12">
        <v>2.7600258138857501E-2</v>
      </c>
      <c r="L28" s="12">
        <v>2.7600258138857501E-2</v>
      </c>
      <c r="M28" s="12">
        <v>2.7600258138857501E-2</v>
      </c>
      <c r="N28" s="3"/>
      <c r="O28" s="3">
        <v>1</v>
      </c>
    </row>
    <row r="29" spans="1:15" ht="14.65" customHeight="1" x14ac:dyDescent="0.2">
      <c r="A29" s="30" t="s">
        <v>27</v>
      </c>
      <c r="B29" s="3" t="s">
        <v>118</v>
      </c>
      <c r="C29" s="3" t="s">
        <v>138</v>
      </c>
      <c r="D29" s="3" t="s">
        <v>137</v>
      </c>
      <c r="E29" s="3" t="s">
        <v>84</v>
      </c>
      <c r="F29" s="3" t="s">
        <v>50</v>
      </c>
      <c r="G29" s="3" t="s">
        <v>70</v>
      </c>
      <c r="H29" s="3" t="s">
        <v>116</v>
      </c>
      <c r="I29" s="3" t="s">
        <v>116</v>
      </c>
      <c r="J29" s="3" t="s">
        <v>116</v>
      </c>
      <c r="K29" s="14">
        <v>5.4476311253663301</v>
      </c>
      <c r="L29" s="14">
        <v>5.4476311253663301</v>
      </c>
      <c r="M29" s="14">
        <v>5.4476311253663301</v>
      </c>
      <c r="N29" s="3"/>
      <c r="O29" s="3">
        <v>1</v>
      </c>
    </row>
    <row r="30" spans="1:15" ht="14.65" customHeight="1" x14ac:dyDescent="0.2">
      <c r="A30" s="30"/>
      <c r="B30" s="3" t="s">
        <v>118</v>
      </c>
      <c r="C30" s="3" t="s">
        <v>138</v>
      </c>
      <c r="D30" s="3" t="s">
        <v>137</v>
      </c>
      <c r="E30" s="3" t="s">
        <v>86</v>
      </c>
      <c r="F30" s="3" t="s">
        <v>50</v>
      </c>
      <c r="G30" s="3" t="s">
        <v>70</v>
      </c>
      <c r="H30" s="3" t="s">
        <v>116</v>
      </c>
      <c r="I30" s="3" t="s">
        <v>116</v>
      </c>
      <c r="J30" s="3" t="s">
        <v>116</v>
      </c>
      <c r="K30" s="12">
        <v>7.8487731162220298E-2</v>
      </c>
      <c r="L30" s="12">
        <v>7.8487731162220298E-2</v>
      </c>
      <c r="M30" s="12">
        <v>7.8487731162220298E-2</v>
      </c>
      <c r="N30" s="3"/>
      <c r="O30" s="3">
        <v>1</v>
      </c>
    </row>
    <row r="31" spans="1:15" ht="14.65" customHeight="1" x14ac:dyDescent="0.2">
      <c r="A31" s="30"/>
      <c r="B31" s="3" t="s">
        <v>118</v>
      </c>
      <c r="C31" s="3" t="s">
        <v>138</v>
      </c>
      <c r="D31" s="3" t="s">
        <v>137</v>
      </c>
      <c r="E31" s="3" t="s">
        <v>88</v>
      </c>
      <c r="F31" s="3" t="s">
        <v>50</v>
      </c>
      <c r="G31" s="3" t="s">
        <v>70</v>
      </c>
      <c r="H31" s="3" t="s">
        <v>116</v>
      </c>
      <c r="I31" s="3" t="s">
        <v>116</v>
      </c>
      <c r="J31" s="3" t="s">
        <v>116</v>
      </c>
      <c r="K31" s="12">
        <v>4.26959095290897E-2</v>
      </c>
      <c r="L31" s="12">
        <v>4.26959095290897E-2</v>
      </c>
      <c r="M31" s="12">
        <v>4.26959095290897E-2</v>
      </c>
      <c r="N31" s="3"/>
      <c r="O31" s="3">
        <v>1</v>
      </c>
    </row>
    <row r="32" spans="1:15" ht="14.65" customHeight="1" x14ac:dyDescent="0.2">
      <c r="A32" s="30" t="s">
        <v>30</v>
      </c>
      <c r="B32" s="3" t="s">
        <v>119</v>
      </c>
      <c r="C32" s="3" t="s">
        <v>138</v>
      </c>
      <c r="D32" s="3" t="s">
        <v>137</v>
      </c>
      <c r="E32" s="3" t="s">
        <v>84</v>
      </c>
      <c r="F32" s="3" t="s">
        <v>48</v>
      </c>
      <c r="G32" s="3" t="s">
        <v>70</v>
      </c>
      <c r="H32" s="3" t="s">
        <v>116</v>
      </c>
      <c r="I32" s="3" t="s">
        <v>116</v>
      </c>
      <c r="J32" s="3" t="s">
        <v>116</v>
      </c>
      <c r="K32" s="14">
        <v>14.4342108015984</v>
      </c>
      <c r="L32" s="14">
        <v>14.4342108015984</v>
      </c>
      <c r="M32" s="14">
        <v>14.4342108015984</v>
      </c>
      <c r="N32" s="3"/>
      <c r="O32" s="3">
        <v>1</v>
      </c>
    </row>
    <row r="33" spans="1:15" ht="14.65" customHeight="1" x14ac:dyDescent="0.2">
      <c r="A33" s="30"/>
      <c r="B33" s="3" t="s">
        <v>119</v>
      </c>
      <c r="C33" s="3" t="s">
        <v>138</v>
      </c>
      <c r="D33" s="3" t="s">
        <v>137</v>
      </c>
      <c r="E33" s="3" t="s">
        <v>86</v>
      </c>
      <c r="F33" s="3" t="s">
        <v>48</v>
      </c>
      <c r="G33" s="3" t="s">
        <v>70</v>
      </c>
      <c r="H33" s="3" t="s">
        <v>116</v>
      </c>
      <c r="I33" s="3" t="s">
        <v>116</v>
      </c>
      <c r="J33" s="3" t="s">
        <v>116</v>
      </c>
      <c r="K33" s="12">
        <v>0.752851356114141</v>
      </c>
      <c r="L33" s="12">
        <v>0.752851356114141</v>
      </c>
      <c r="M33" s="12">
        <v>0.752851356114141</v>
      </c>
      <c r="N33" s="3"/>
      <c r="O33" s="3">
        <v>1</v>
      </c>
    </row>
    <row r="34" spans="1:15" ht="14.65" customHeight="1" x14ac:dyDescent="0.2">
      <c r="A34" s="30"/>
      <c r="B34" s="3" t="s">
        <v>119</v>
      </c>
      <c r="C34" s="3" t="s">
        <v>138</v>
      </c>
      <c r="D34" s="3" t="s">
        <v>137</v>
      </c>
      <c r="E34" s="3" t="s">
        <v>88</v>
      </c>
      <c r="F34" s="3" t="s">
        <v>48</v>
      </c>
      <c r="G34" s="3" t="s">
        <v>70</v>
      </c>
      <c r="H34" s="3" t="s">
        <v>116</v>
      </c>
      <c r="I34" s="3" t="s">
        <v>116</v>
      </c>
      <c r="J34" s="3" t="s">
        <v>116</v>
      </c>
      <c r="K34" s="12">
        <v>1.6383126988546302E-2</v>
      </c>
      <c r="L34" s="12">
        <v>1.6383126988546302E-2</v>
      </c>
      <c r="M34" s="12">
        <v>1.6383126988546302E-2</v>
      </c>
      <c r="N34" s="3"/>
      <c r="O34" s="3">
        <v>1</v>
      </c>
    </row>
    <row r="35" spans="1:15" ht="14.65" customHeight="1" x14ac:dyDescent="0.2">
      <c r="A35" s="30" t="s">
        <v>32</v>
      </c>
      <c r="B35" s="3" t="s">
        <v>118</v>
      </c>
      <c r="C35" s="3" t="s">
        <v>138</v>
      </c>
      <c r="D35" s="3" t="s">
        <v>137</v>
      </c>
      <c r="E35" s="3" t="s">
        <v>84</v>
      </c>
      <c r="F35" s="3" t="s">
        <v>52</v>
      </c>
      <c r="G35" s="3" t="s">
        <v>70</v>
      </c>
      <c r="H35" s="3" t="s">
        <v>116</v>
      </c>
      <c r="I35" s="3" t="s">
        <v>116</v>
      </c>
      <c r="J35" s="3" t="s">
        <v>116</v>
      </c>
      <c r="K35" s="14">
        <v>11.118961135939699</v>
      </c>
      <c r="L35" s="14">
        <v>11.118961135939699</v>
      </c>
      <c r="M35" s="14">
        <v>11.118961135939699</v>
      </c>
      <c r="N35" s="3"/>
      <c r="O35" s="3">
        <v>1</v>
      </c>
    </row>
    <row r="36" spans="1:15" ht="14.65" customHeight="1" x14ac:dyDescent="0.2">
      <c r="A36" s="30"/>
      <c r="B36" s="3" t="s">
        <v>118</v>
      </c>
      <c r="C36" s="3" t="s">
        <v>138</v>
      </c>
      <c r="D36" s="3" t="s">
        <v>137</v>
      </c>
      <c r="E36" s="3" t="s">
        <v>86</v>
      </c>
      <c r="F36" s="3" t="s">
        <v>52</v>
      </c>
      <c r="G36" s="3" t="s">
        <v>70</v>
      </c>
      <c r="H36" s="3" t="s">
        <v>116</v>
      </c>
      <c r="I36" s="3" t="s">
        <v>116</v>
      </c>
      <c r="J36" s="3" t="s">
        <v>116</v>
      </c>
      <c r="K36" s="12">
        <v>0.110063070210872</v>
      </c>
      <c r="L36" s="12">
        <v>0.110063070210872</v>
      </c>
      <c r="M36" s="12">
        <v>0.110063070210872</v>
      </c>
      <c r="N36" s="3"/>
      <c r="O36" s="3">
        <v>1</v>
      </c>
    </row>
    <row r="37" spans="1:15" ht="14.65" customHeight="1" x14ac:dyDescent="0.2">
      <c r="A37" s="30"/>
      <c r="B37" s="3" t="s">
        <v>118</v>
      </c>
      <c r="C37" s="3" t="s">
        <v>138</v>
      </c>
      <c r="D37" s="3" t="s">
        <v>137</v>
      </c>
      <c r="E37" s="3" t="s">
        <v>88</v>
      </c>
      <c r="F37" s="3" t="s">
        <v>52</v>
      </c>
      <c r="G37" s="3" t="s">
        <v>70</v>
      </c>
      <c r="H37" s="3" t="s">
        <v>116</v>
      </c>
      <c r="I37" s="3" t="s">
        <v>116</v>
      </c>
      <c r="J37" s="3" t="s">
        <v>116</v>
      </c>
      <c r="K37" s="12">
        <v>1.1004697676589299E-2</v>
      </c>
      <c r="L37" s="12">
        <v>1.1004697676589299E-2</v>
      </c>
      <c r="M37" s="12">
        <v>1.1004697676589299E-2</v>
      </c>
      <c r="N37" s="3"/>
      <c r="O37" s="3">
        <v>1</v>
      </c>
    </row>
    <row r="38" spans="1:15" ht="14.65" customHeight="1" x14ac:dyDescent="0.2">
      <c r="A38" s="30" t="s">
        <v>34</v>
      </c>
      <c r="B38" s="3" t="s">
        <v>105</v>
      </c>
      <c r="C38" s="3" t="s">
        <v>120</v>
      </c>
      <c r="D38" s="3" t="s">
        <v>139</v>
      </c>
      <c r="E38" s="3" t="s">
        <v>84</v>
      </c>
      <c r="F38" s="3" t="s">
        <v>54</v>
      </c>
      <c r="G38" s="3" t="s">
        <v>72</v>
      </c>
      <c r="H38" s="3" t="s">
        <v>116</v>
      </c>
      <c r="I38" s="12">
        <v>0.81524103048454599</v>
      </c>
      <c r="J38" s="12">
        <v>0.81524103048454599</v>
      </c>
      <c r="K38" s="12">
        <v>0.81524103048454599</v>
      </c>
      <c r="L38" s="12">
        <v>0.81524103048454599</v>
      </c>
      <c r="M38" s="12">
        <v>0.81524103048454599</v>
      </c>
      <c r="N38" s="3"/>
      <c r="O38" s="3">
        <v>1</v>
      </c>
    </row>
    <row r="39" spans="1:15" ht="14.65" customHeight="1" x14ac:dyDescent="0.2">
      <c r="A39" s="30"/>
      <c r="B39" s="3" t="s">
        <v>105</v>
      </c>
      <c r="C39" s="3" t="s">
        <v>120</v>
      </c>
      <c r="D39" s="3" t="s">
        <v>139</v>
      </c>
      <c r="E39" s="3" t="s">
        <v>86</v>
      </c>
      <c r="F39" s="3" t="s">
        <v>54</v>
      </c>
      <c r="G39" s="3" t="s">
        <v>72</v>
      </c>
      <c r="H39" s="3" t="s">
        <v>116</v>
      </c>
      <c r="I39" s="12">
        <v>6.1609106838827997E-2</v>
      </c>
      <c r="J39" s="12">
        <v>6.1609106838827997E-2</v>
      </c>
      <c r="K39" s="12">
        <v>6.1609106838827997E-2</v>
      </c>
      <c r="L39" s="12">
        <v>6.1609106838827997E-2</v>
      </c>
      <c r="M39" s="12">
        <v>6.1609106838827997E-2</v>
      </c>
      <c r="N39" s="3"/>
      <c r="O39" s="3">
        <v>1</v>
      </c>
    </row>
    <row r="40" spans="1:15" ht="14.65" customHeight="1" x14ac:dyDescent="0.2">
      <c r="A40" s="30"/>
      <c r="B40" s="3" t="s">
        <v>105</v>
      </c>
      <c r="C40" s="3" t="s">
        <v>120</v>
      </c>
      <c r="D40" s="3" t="s">
        <v>139</v>
      </c>
      <c r="E40" s="3" t="s">
        <v>88</v>
      </c>
      <c r="F40" s="3" t="s">
        <v>54</v>
      </c>
      <c r="G40" s="3" t="s">
        <v>72</v>
      </c>
      <c r="H40" s="3" t="s">
        <v>116</v>
      </c>
      <c r="I40" s="12">
        <v>2.05053003094436E-2</v>
      </c>
      <c r="J40" s="12">
        <v>2.05053003094436E-2</v>
      </c>
      <c r="K40" s="12">
        <v>2.05053003094436E-2</v>
      </c>
      <c r="L40" s="12">
        <v>2.05053003094436E-2</v>
      </c>
      <c r="M40" s="12">
        <v>2.05053003094436E-2</v>
      </c>
      <c r="N40" s="3"/>
      <c r="O40" s="3">
        <v>1</v>
      </c>
    </row>
    <row r="41" spans="1:15" ht="14.65" customHeight="1" x14ac:dyDescent="0.2">
      <c r="A41" s="30" t="s">
        <v>37</v>
      </c>
      <c r="B41" s="3" t="s">
        <v>119</v>
      </c>
      <c r="C41" s="3" t="s">
        <v>120</v>
      </c>
      <c r="D41" s="3" t="s">
        <v>139</v>
      </c>
      <c r="E41" s="3" t="s">
        <v>84</v>
      </c>
      <c r="F41" s="3" t="s">
        <v>56</v>
      </c>
      <c r="G41" s="3" t="s">
        <v>72</v>
      </c>
      <c r="H41" s="3" t="s">
        <v>116</v>
      </c>
      <c r="I41" s="12">
        <v>0.61329489107335899</v>
      </c>
      <c r="J41" s="12">
        <v>0.61329489107335899</v>
      </c>
      <c r="K41" s="12">
        <v>0.61329489107335899</v>
      </c>
      <c r="L41" s="12">
        <v>0.61329489107335899</v>
      </c>
      <c r="M41" s="12">
        <v>0.61329489107335899</v>
      </c>
      <c r="N41" s="3"/>
      <c r="O41" s="3">
        <v>1</v>
      </c>
    </row>
    <row r="42" spans="1:15" ht="14.65" customHeight="1" x14ac:dyDescent="0.2">
      <c r="A42" s="30"/>
      <c r="B42" s="3" t="s">
        <v>119</v>
      </c>
      <c r="C42" s="3" t="s">
        <v>120</v>
      </c>
      <c r="D42" s="3" t="s">
        <v>139</v>
      </c>
      <c r="E42" s="3" t="s">
        <v>86</v>
      </c>
      <c r="F42" s="3" t="s">
        <v>56</v>
      </c>
      <c r="G42" s="3" t="s">
        <v>72</v>
      </c>
      <c r="H42" s="3" t="s">
        <v>116</v>
      </c>
      <c r="I42" s="12">
        <v>1.3527284476866E-2</v>
      </c>
      <c r="J42" s="12">
        <v>1.3527284476866E-2</v>
      </c>
      <c r="K42" s="12">
        <v>1.3527284476866E-2</v>
      </c>
      <c r="L42" s="12">
        <v>1.3527284476866E-2</v>
      </c>
      <c r="M42" s="12">
        <v>1.3527284476866E-2</v>
      </c>
      <c r="N42" s="3"/>
      <c r="O42" s="3">
        <v>1</v>
      </c>
    </row>
    <row r="43" spans="1:15" ht="14.65" customHeight="1" x14ac:dyDescent="0.2">
      <c r="A43" s="30"/>
      <c r="B43" s="3" t="s">
        <v>119</v>
      </c>
      <c r="C43" s="3" t="s">
        <v>120</v>
      </c>
      <c r="D43" s="3" t="s">
        <v>139</v>
      </c>
      <c r="E43" s="3" t="s">
        <v>88</v>
      </c>
      <c r="F43" s="3" t="s">
        <v>56</v>
      </c>
      <c r="G43" s="3" t="s">
        <v>72</v>
      </c>
      <c r="H43" s="3" t="s">
        <v>116</v>
      </c>
      <c r="I43" s="12">
        <v>2.05053003094436E-2</v>
      </c>
      <c r="J43" s="12">
        <v>2.05053003094436E-2</v>
      </c>
      <c r="K43" s="12">
        <v>2.05053003094436E-2</v>
      </c>
      <c r="L43" s="12">
        <v>2.05053003094436E-2</v>
      </c>
      <c r="M43" s="12">
        <v>2.05053003094436E-2</v>
      </c>
      <c r="N43" s="3"/>
      <c r="O43" s="3">
        <v>1</v>
      </c>
    </row>
    <row r="44" spans="1:15" ht="14.65" customHeight="1" x14ac:dyDescent="0.2">
      <c r="A44" s="30" t="s">
        <v>39</v>
      </c>
      <c r="B44" s="3" t="s">
        <v>119</v>
      </c>
      <c r="C44" s="3" t="s">
        <v>120</v>
      </c>
      <c r="D44" s="3" t="s">
        <v>140</v>
      </c>
      <c r="E44" s="3" t="s">
        <v>84</v>
      </c>
      <c r="F44" s="3" t="s">
        <v>58</v>
      </c>
      <c r="G44" s="3" t="s">
        <v>74</v>
      </c>
      <c r="H44" s="12">
        <v>4.0389227882237401E-2</v>
      </c>
      <c r="I44" s="12">
        <v>4.0389227882237401E-2</v>
      </c>
      <c r="J44" s="12">
        <v>4.0389227882237401E-2</v>
      </c>
      <c r="K44" s="12">
        <v>4.0389227882237401E-2</v>
      </c>
      <c r="L44" s="12">
        <v>4.0389227882237401E-2</v>
      </c>
      <c r="M44" s="12">
        <v>4.0389227882237401E-2</v>
      </c>
      <c r="N44" s="3"/>
      <c r="O44" s="3">
        <v>1</v>
      </c>
    </row>
    <row r="45" spans="1:15" ht="14.65" customHeight="1" x14ac:dyDescent="0.2">
      <c r="A45" s="30"/>
      <c r="B45" s="3" t="s">
        <v>119</v>
      </c>
      <c r="C45" s="3" t="s">
        <v>120</v>
      </c>
      <c r="D45" s="3" t="s">
        <v>140</v>
      </c>
      <c r="E45" s="3" t="s">
        <v>86</v>
      </c>
      <c r="F45" s="3" t="s">
        <v>58</v>
      </c>
      <c r="G45" s="3" t="s">
        <v>74</v>
      </c>
      <c r="H45" s="12">
        <v>5.0896640858985702E-3</v>
      </c>
      <c r="I45" s="12">
        <v>5.0896640858985702E-3</v>
      </c>
      <c r="J45" s="12">
        <v>5.0896640858985702E-3</v>
      </c>
      <c r="K45" s="12">
        <v>5.0896640858985702E-3</v>
      </c>
      <c r="L45" s="12">
        <v>5.0896640858985702E-3</v>
      </c>
      <c r="M45" s="12">
        <v>5.0896640858985702E-3</v>
      </c>
      <c r="N45" s="3"/>
      <c r="O45" s="3">
        <v>1</v>
      </c>
    </row>
    <row r="46" spans="1:15" ht="14.65" customHeight="1" x14ac:dyDescent="0.2">
      <c r="A46" s="30"/>
      <c r="B46" s="3" t="s">
        <v>119</v>
      </c>
      <c r="C46" s="3" t="s">
        <v>120</v>
      </c>
      <c r="D46" s="3" t="s">
        <v>140</v>
      </c>
      <c r="E46" s="3" t="s">
        <v>88</v>
      </c>
      <c r="F46" s="3" t="s">
        <v>58</v>
      </c>
      <c r="G46" s="3" t="s">
        <v>74</v>
      </c>
      <c r="H46" s="12">
        <v>1.33595138379708E-2</v>
      </c>
      <c r="I46" s="12">
        <v>1.33595138379708E-2</v>
      </c>
      <c r="J46" s="12">
        <v>1.33595138379708E-2</v>
      </c>
      <c r="K46" s="12">
        <v>1.33595138379708E-2</v>
      </c>
      <c r="L46" s="12">
        <v>1.33595138379708E-2</v>
      </c>
      <c r="M46" s="12">
        <v>1.33595138379708E-2</v>
      </c>
      <c r="N46" s="3"/>
      <c r="O46" s="3">
        <v>1</v>
      </c>
    </row>
    <row r="47" spans="1:15" ht="14.65" customHeight="1" x14ac:dyDescent="0.2">
      <c r="A47" s="30" t="s">
        <v>42</v>
      </c>
      <c r="B47" s="3" t="s">
        <v>118</v>
      </c>
      <c r="C47" s="3" t="s">
        <v>120</v>
      </c>
      <c r="D47" s="3" t="s">
        <v>139</v>
      </c>
      <c r="E47" s="3" t="s">
        <v>84</v>
      </c>
      <c r="F47" s="3" t="s">
        <v>48</v>
      </c>
      <c r="G47" s="3" t="s">
        <v>76</v>
      </c>
      <c r="H47" s="12">
        <v>0.16590652068549799</v>
      </c>
      <c r="I47" s="12">
        <v>0.16590652068549799</v>
      </c>
      <c r="J47" s="12">
        <v>0.16590652068549799</v>
      </c>
      <c r="K47" s="12">
        <v>0.16590652068549799</v>
      </c>
      <c r="L47" s="12">
        <v>0.16590652068549799</v>
      </c>
      <c r="M47" s="12">
        <v>0.16590652068549799</v>
      </c>
      <c r="N47" s="3"/>
      <c r="O47" s="3">
        <v>1</v>
      </c>
    </row>
    <row r="48" spans="1:15" ht="14.65" customHeight="1" x14ac:dyDescent="0.2">
      <c r="A48" s="30"/>
      <c r="B48" s="3" t="s">
        <v>118</v>
      </c>
      <c r="C48" s="3" t="s">
        <v>120</v>
      </c>
      <c r="D48" s="3" t="s">
        <v>139</v>
      </c>
      <c r="E48" s="3" t="s">
        <v>86</v>
      </c>
      <c r="F48" s="3" t="s">
        <v>48</v>
      </c>
      <c r="G48" s="3" t="s">
        <v>76</v>
      </c>
      <c r="H48" s="12">
        <v>4.7224327985385299E-3</v>
      </c>
      <c r="I48" s="12">
        <v>4.7224327985385299E-3</v>
      </c>
      <c r="J48" s="12">
        <v>4.7224327985385299E-3</v>
      </c>
      <c r="K48" s="12">
        <v>4.7224327985385299E-3</v>
      </c>
      <c r="L48" s="12">
        <v>4.7224327985385299E-3</v>
      </c>
      <c r="M48" s="12">
        <v>4.7224327985385299E-3</v>
      </c>
      <c r="N48" s="3"/>
      <c r="O48" s="3">
        <v>1</v>
      </c>
    </row>
    <row r="49" spans="1:15" ht="14.65" customHeight="1" x14ac:dyDescent="0.2">
      <c r="A49" s="30"/>
      <c r="B49" s="3" t="s">
        <v>118</v>
      </c>
      <c r="C49" s="3" t="s">
        <v>120</v>
      </c>
      <c r="D49" s="3" t="s">
        <v>139</v>
      </c>
      <c r="E49" s="3" t="s">
        <v>88</v>
      </c>
      <c r="F49" s="3" t="s">
        <v>48</v>
      </c>
      <c r="G49" s="3" t="s">
        <v>76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/>
      <c r="O49" s="3">
        <v>1</v>
      </c>
    </row>
    <row r="65536" ht="12.75" customHeight="1" x14ac:dyDescent="0.2"/>
  </sheetData>
  <sheetProtection selectLockedCells="1" selectUnlockedCells="1"/>
  <mergeCells count="16">
    <mergeCell ref="A17:A19"/>
    <mergeCell ref="A38:A40"/>
    <mergeCell ref="A41:A43"/>
    <mergeCell ref="A44:A46"/>
    <mergeCell ref="A47:A49"/>
    <mergeCell ref="A20:A22"/>
    <mergeCell ref="A23:A25"/>
    <mergeCell ref="A26:A28"/>
    <mergeCell ref="A29:A31"/>
    <mergeCell ref="A32:A34"/>
    <mergeCell ref="A35:A37"/>
    <mergeCell ref="A2:A4"/>
    <mergeCell ref="A5:A7"/>
    <mergeCell ref="A8:A10"/>
    <mergeCell ref="A11:A13"/>
    <mergeCell ref="A14:A16"/>
  </mergeCells>
  <pageMargins left="0.78749999999999998" right="0.78749999999999998" top="0.78749999999999998" bottom="0.78749999999999998" header="0.51181102362204722" footer="0.51181102362204722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65536"/>
  <sheetViews>
    <sheetView showGridLines="0" zoomScale="80" zoomScaleNormal="80" workbookViewId="0">
      <selection activeCell="J43" sqref="J43"/>
    </sheetView>
  </sheetViews>
  <sheetFormatPr defaultColWidth="11.5703125" defaultRowHeight="12.75" x14ac:dyDescent="0.2"/>
  <cols>
    <col min="1" max="1" width="23.28515625" customWidth="1"/>
    <col min="3" max="3" width="17.42578125" customWidth="1"/>
    <col min="5" max="5" width="24.28515625" customWidth="1"/>
  </cols>
  <sheetData>
    <row r="1" spans="1:7" ht="17.100000000000001" customHeight="1" x14ac:dyDescent="0.25">
      <c r="A1" s="19" t="s">
        <v>1</v>
      </c>
      <c r="B1" s="20" t="s">
        <v>93</v>
      </c>
      <c r="C1" s="20" t="s">
        <v>94</v>
      </c>
      <c r="D1" s="20" t="s">
        <v>95</v>
      </c>
      <c r="E1" s="20" t="s">
        <v>141</v>
      </c>
      <c r="F1" s="20" t="s">
        <v>96</v>
      </c>
      <c r="G1" s="20" t="s">
        <v>97</v>
      </c>
    </row>
    <row r="2" spans="1:7" ht="14.65" customHeight="1" x14ac:dyDescent="0.2">
      <c r="A2" s="21" t="s">
        <v>4</v>
      </c>
      <c r="B2" s="22" t="s">
        <v>102</v>
      </c>
      <c r="C2" s="22" t="s">
        <v>142</v>
      </c>
      <c r="D2" s="22" t="s">
        <v>143</v>
      </c>
      <c r="E2" s="22">
        <v>13</v>
      </c>
      <c r="F2" s="22"/>
      <c r="G2" s="22">
        <v>1</v>
      </c>
    </row>
    <row r="3" spans="1:7" ht="14.65" customHeight="1" x14ac:dyDescent="0.2">
      <c r="A3" s="21"/>
      <c r="B3" s="22" t="s">
        <v>98</v>
      </c>
      <c r="C3" s="22" t="s">
        <v>142</v>
      </c>
      <c r="D3" s="22" t="s">
        <v>143</v>
      </c>
      <c r="E3" s="22">
        <v>13</v>
      </c>
      <c r="F3" s="22"/>
      <c r="G3" s="22">
        <v>1</v>
      </c>
    </row>
    <row r="4" spans="1:7" ht="14.65" customHeight="1" x14ac:dyDescent="0.2">
      <c r="A4" s="21"/>
      <c r="B4" s="22" t="s">
        <v>103</v>
      </c>
      <c r="C4" s="22" t="s">
        <v>142</v>
      </c>
      <c r="D4" s="22" t="s">
        <v>143</v>
      </c>
      <c r="E4" s="22">
        <v>15</v>
      </c>
      <c r="F4" s="23"/>
      <c r="G4" s="22">
        <v>1</v>
      </c>
    </row>
    <row r="5" spans="1:7" ht="14.65" customHeight="1" x14ac:dyDescent="0.2">
      <c r="A5" s="24"/>
      <c r="B5" s="22" t="s">
        <v>105</v>
      </c>
      <c r="C5" s="22" t="s">
        <v>142</v>
      </c>
      <c r="D5" s="22" t="s">
        <v>143</v>
      </c>
      <c r="E5" s="22">
        <v>11</v>
      </c>
      <c r="F5" s="23"/>
      <c r="G5" s="22">
        <v>1</v>
      </c>
    </row>
    <row r="6" spans="1:7" ht="14.65" customHeight="1" x14ac:dyDescent="0.2">
      <c r="A6" s="24"/>
      <c r="B6" s="22" t="s">
        <v>106</v>
      </c>
      <c r="C6" s="22" t="s">
        <v>142</v>
      </c>
      <c r="D6" s="22" t="s">
        <v>143</v>
      </c>
      <c r="E6" s="22">
        <v>11</v>
      </c>
      <c r="F6" s="22"/>
      <c r="G6" s="22">
        <v>1</v>
      </c>
    </row>
    <row r="7" spans="1:7" ht="14.65" customHeight="1" x14ac:dyDescent="0.2">
      <c r="A7" s="21" t="s">
        <v>7</v>
      </c>
      <c r="B7" s="22" t="s">
        <v>102</v>
      </c>
      <c r="C7" s="22" t="s">
        <v>142</v>
      </c>
      <c r="D7" s="22" t="s">
        <v>143</v>
      </c>
      <c r="E7" s="22">
        <v>13</v>
      </c>
      <c r="F7" s="22"/>
      <c r="G7" s="22">
        <v>1</v>
      </c>
    </row>
    <row r="8" spans="1:7" ht="14.65" customHeight="1" x14ac:dyDescent="0.2">
      <c r="A8" s="24"/>
      <c r="B8" s="22" t="s">
        <v>98</v>
      </c>
      <c r="C8" s="22" t="s">
        <v>142</v>
      </c>
      <c r="D8" s="22" t="s">
        <v>143</v>
      </c>
      <c r="E8" s="22">
        <v>13</v>
      </c>
      <c r="F8" s="22"/>
      <c r="G8" s="22">
        <v>1</v>
      </c>
    </row>
    <row r="9" spans="1:7" ht="14.65" customHeight="1" x14ac:dyDescent="0.2">
      <c r="A9" s="24"/>
      <c r="B9" s="22" t="s">
        <v>103</v>
      </c>
      <c r="C9" s="22" t="s">
        <v>142</v>
      </c>
      <c r="D9" s="22" t="s">
        <v>143</v>
      </c>
      <c r="E9" s="22">
        <v>15</v>
      </c>
      <c r="F9" s="23"/>
      <c r="G9" s="22">
        <v>1</v>
      </c>
    </row>
    <row r="10" spans="1:7" ht="14.65" customHeight="1" x14ac:dyDescent="0.2">
      <c r="A10" s="24"/>
      <c r="B10" s="22" t="s">
        <v>105</v>
      </c>
      <c r="C10" s="22" t="s">
        <v>142</v>
      </c>
      <c r="D10" s="22" t="s">
        <v>143</v>
      </c>
      <c r="E10" s="22">
        <v>11</v>
      </c>
      <c r="F10" s="23"/>
      <c r="G10" s="22">
        <v>1</v>
      </c>
    </row>
    <row r="11" spans="1:7" ht="14.65" customHeight="1" x14ac:dyDescent="0.2">
      <c r="A11" s="24"/>
      <c r="B11" s="22" t="s">
        <v>106</v>
      </c>
      <c r="C11" s="22" t="s">
        <v>142</v>
      </c>
      <c r="D11" s="22" t="s">
        <v>143</v>
      </c>
      <c r="E11" s="22">
        <v>11</v>
      </c>
      <c r="F11" s="22"/>
      <c r="G11" s="22">
        <v>1</v>
      </c>
    </row>
    <row r="12" spans="1:7" ht="14.65" customHeight="1" x14ac:dyDescent="0.2">
      <c r="A12" s="21" t="s">
        <v>9</v>
      </c>
      <c r="B12" s="22" t="s">
        <v>102</v>
      </c>
      <c r="C12" s="22" t="s">
        <v>142</v>
      </c>
      <c r="D12" s="22" t="s">
        <v>143</v>
      </c>
      <c r="E12" s="22">
        <v>13</v>
      </c>
      <c r="F12" s="22"/>
      <c r="G12" s="22">
        <v>1</v>
      </c>
    </row>
    <row r="13" spans="1:7" ht="14.65" customHeight="1" x14ac:dyDescent="0.2">
      <c r="A13" s="24"/>
      <c r="B13" s="22" t="s">
        <v>98</v>
      </c>
      <c r="C13" s="22" t="s">
        <v>142</v>
      </c>
      <c r="D13" s="22" t="s">
        <v>143</v>
      </c>
      <c r="E13" s="22">
        <v>13</v>
      </c>
      <c r="F13" s="22"/>
      <c r="G13" s="22">
        <v>1</v>
      </c>
    </row>
    <row r="14" spans="1:7" ht="14.65" customHeight="1" x14ac:dyDescent="0.2">
      <c r="A14" s="24"/>
      <c r="B14" s="22" t="s">
        <v>103</v>
      </c>
      <c r="C14" s="22" t="s">
        <v>142</v>
      </c>
      <c r="D14" s="22" t="s">
        <v>143</v>
      </c>
      <c r="E14" s="22">
        <v>15</v>
      </c>
      <c r="F14" s="23"/>
      <c r="G14" s="22">
        <v>1</v>
      </c>
    </row>
    <row r="15" spans="1:7" ht="14.65" customHeight="1" x14ac:dyDescent="0.2">
      <c r="A15" s="24"/>
      <c r="B15" s="22" t="s">
        <v>105</v>
      </c>
      <c r="C15" s="22" t="s">
        <v>142</v>
      </c>
      <c r="D15" s="22" t="s">
        <v>143</v>
      </c>
      <c r="E15" s="22">
        <v>11</v>
      </c>
      <c r="F15" s="23"/>
      <c r="G15" s="22">
        <v>1</v>
      </c>
    </row>
    <row r="16" spans="1:7" ht="14.65" customHeight="1" x14ac:dyDescent="0.2">
      <c r="A16" s="24"/>
      <c r="B16" s="22" t="s">
        <v>106</v>
      </c>
      <c r="C16" s="22" t="s">
        <v>142</v>
      </c>
      <c r="D16" s="22" t="s">
        <v>143</v>
      </c>
      <c r="E16" s="22">
        <v>11</v>
      </c>
      <c r="F16" s="22"/>
      <c r="G16" s="22">
        <v>1</v>
      </c>
    </row>
    <row r="17" spans="1:7" ht="14.65" customHeight="1" x14ac:dyDescent="0.2">
      <c r="A17" s="24" t="s">
        <v>12</v>
      </c>
      <c r="B17" s="22" t="s">
        <v>102</v>
      </c>
      <c r="C17" s="22" t="s">
        <v>142</v>
      </c>
      <c r="D17" s="22" t="s">
        <v>143</v>
      </c>
      <c r="E17" s="22">
        <v>13</v>
      </c>
      <c r="F17" s="22"/>
      <c r="G17" s="22">
        <v>1</v>
      </c>
    </row>
    <row r="18" spans="1:7" x14ac:dyDescent="0.2">
      <c r="A18" s="24"/>
      <c r="B18" s="22" t="s">
        <v>98</v>
      </c>
      <c r="C18" s="22" t="s">
        <v>142</v>
      </c>
      <c r="D18" s="22" t="s">
        <v>143</v>
      </c>
      <c r="E18" s="22">
        <v>13</v>
      </c>
      <c r="F18" s="22"/>
      <c r="G18" s="22">
        <v>1</v>
      </c>
    </row>
    <row r="19" spans="1:7" x14ac:dyDescent="0.2">
      <c r="A19" s="24"/>
      <c r="B19" s="22" t="s">
        <v>103</v>
      </c>
      <c r="C19" s="22" t="s">
        <v>142</v>
      </c>
      <c r="D19" s="22" t="s">
        <v>143</v>
      </c>
      <c r="E19" s="22">
        <v>15</v>
      </c>
      <c r="F19" s="23"/>
      <c r="G19" s="22">
        <v>1</v>
      </c>
    </row>
    <row r="20" spans="1:7" x14ac:dyDescent="0.2">
      <c r="A20" s="24"/>
      <c r="B20" s="22" t="s">
        <v>105</v>
      </c>
      <c r="C20" s="22" t="s">
        <v>142</v>
      </c>
      <c r="D20" s="22" t="s">
        <v>143</v>
      </c>
      <c r="E20" s="22">
        <v>11</v>
      </c>
      <c r="F20" s="23"/>
      <c r="G20" s="22">
        <v>1</v>
      </c>
    </row>
    <row r="21" spans="1:7" x14ac:dyDescent="0.2">
      <c r="A21" s="24"/>
      <c r="B21" s="22" t="s">
        <v>106</v>
      </c>
      <c r="C21" s="22" t="s">
        <v>142</v>
      </c>
      <c r="D21" s="22" t="s">
        <v>143</v>
      </c>
      <c r="E21" s="22">
        <v>11</v>
      </c>
      <c r="F21" s="22"/>
      <c r="G21" s="22">
        <v>1</v>
      </c>
    </row>
    <row r="22" spans="1:7" x14ac:dyDescent="0.2">
      <c r="A22" s="24" t="s">
        <v>14</v>
      </c>
      <c r="B22" s="22" t="s">
        <v>102</v>
      </c>
      <c r="C22" s="22" t="s">
        <v>142</v>
      </c>
      <c r="D22" s="22" t="s">
        <v>143</v>
      </c>
      <c r="E22" s="22">
        <v>13</v>
      </c>
      <c r="F22" s="22"/>
      <c r="G22" s="22">
        <v>1</v>
      </c>
    </row>
    <row r="23" spans="1:7" x14ac:dyDescent="0.2">
      <c r="A23" s="24"/>
      <c r="B23" s="22" t="s">
        <v>98</v>
      </c>
      <c r="C23" s="22" t="s">
        <v>142</v>
      </c>
      <c r="D23" s="22" t="s">
        <v>143</v>
      </c>
      <c r="E23" s="22">
        <v>13</v>
      </c>
      <c r="F23" s="22"/>
      <c r="G23" s="22">
        <v>1</v>
      </c>
    </row>
    <row r="24" spans="1:7" x14ac:dyDescent="0.2">
      <c r="A24" s="24"/>
      <c r="B24" s="22" t="s">
        <v>103</v>
      </c>
      <c r="C24" s="22" t="s">
        <v>142</v>
      </c>
      <c r="D24" s="22" t="s">
        <v>143</v>
      </c>
      <c r="E24" s="22">
        <v>15</v>
      </c>
      <c r="F24" s="23"/>
      <c r="G24" s="22">
        <v>1</v>
      </c>
    </row>
    <row r="25" spans="1:7" x14ac:dyDescent="0.2">
      <c r="A25" s="24"/>
      <c r="B25" s="22" t="s">
        <v>105</v>
      </c>
      <c r="C25" s="22" t="s">
        <v>142</v>
      </c>
      <c r="D25" s="22" t="s">
        <v>143</v>
      </c>
      <c r="E25" s="22">
        <v>11</v>
      </c>
      <c r="F25" s="23"/>
      <c r="G25" s="22">
        <v>1</v>
      </c>
    </row>
    <row r="26" spans="1:7" x14ac:dyDescent="0.2">
      <c r="A26" s="24"/>
      <c r="B26" s="22" t="s">
        <v>106</v>
      </c>
      <c r="C26" s="22" t="s">
        <v>142</v>
      </c>
      <c r="D26" s="22" t="s">
        <v>143</v>
      </c>
      <c r="E26" s="22">
        <v>11</v>
      </c>
      <c r="F26" s="22"/>
      <c r="G26" s="22">
        <v>1</v>
      </c>
    </row>
    <row r="27" spans="1:7" x14ac:dyDescent="0.2">
      <c r="A27" s="24" t="s">
        <v>17</v>
      </c>
      <c r="B27" s="22" t="s">
        <v>102</v>
      </c>
      <c r="C27" s="22" t="s">
        <v>142</v>
      </c>
      <c r="D27" s="22" t="s">
        <v>143</v>
      </c>
      <c r="E27" s="22">
        <v>13</v>
      </c>
      <c r="F27" s="22"/>
      <c r="G27" s="22">
        <v>1</v>
      </c>
    </row>
    <row r="28" spans="1:7" x14ac:dyDescent="0.2">
      <c r="A28" s="21"/>
      <c r="B28" s="22" t="s">
        <v>98</v>
      </c>
      <c r="C28" s="22" t="s">
        <v>142</v>
      </c>
      <c r="D28" s="22" t="s">
        <v>143</v>
      </c>
      <c r="E28" s="22">
        <v>13</v>
      </c>
      <c r="F28" s="22"/>
      <c r="G28" s="22">
        <v>1</v>
      </c>
    </row>
    <row r="29" spans="1:7" x14ac:dyDescent="0.2">
      <c r="A29" s="21"/>
      <c r="B29" s="22" t="s">
        <v>103</v>
      </c>
      <c r="C29" s="22" t="s">
        <v>142</v>
      </c>
      <c r="D29" s="22" t="s">
        <v>143</v>
      </c>
      <c r="E29" s="22">
        <v>15</v>
      </c>
      <c r="F29" s="23"/>
      <c r="G29" s="22">
        <v>1</v>
      </c>
    </row>
    <row r="30" spans="1:7" x14ac:dyDescent="0.2">
      <c r="A30" s="24"/>
      <c r="B30" s="22" t="s">
        <v>105</v>
      </c>
      <c r="C30" s="22" t="s">
        <v>142</v>
      </c>
      <c r="D30" s="22" t="s">
        <v>143</v>
      </c>
      <c r="E30" s="22">
        <v>11</v>
      </c>
      <c r="F30" s="23"/>
      <c r="G30" s="22">
        <v>1</v>
      </c>
    </row>
    <row r="31" spans="1:7" x14ac:dyDescent="0.2">
      <c r="A31" s="24"/>
      <c r="B31" s="22" t="s">
        <v>106</v>
      </c>
      <c r="C31" s="22" t="s">
        <v>142</v>
      </c>
      <c r="D31" s="22" t="s">
        <v>143</v>
      </c>
      <c r="E31" s="22">
        <v>11</v>
      </c>
      <c r="F31" s="22"/>
      <c r="G31" s="22">
        <v>1</v>
      </c>
    </row>
    <row r="32" spans="1:7" x14ac:dyDescent="0.2">
      <c r="A32" s="24" t="s">
        <v>19</v>
      </c>
      <c r="B32" s="22" t="s">
        <v>112</v>
      </c>
      <c r="C32" s="22" t="s">
        <v>138</v>
      </c>
      <c r="D32" s="22" t="s">
        <v>143</v>
      </c>
      <c r="E32" s="22">
        <v>19</v>
      </c>
      <c r="F32" s="22"/>
      <c r="G32" s="22">
        <v>1</v>
      </c>
    </row>
    <row r="33" spans="1:7" x14ac:dyDescent="0.2">
      <c r="A33" s="24" t="s">
        <v>22</v>
      </c>
      <c r="B33" s="22" t="s">
        <v>112</v>
      </c>
      <c r="C33" s="22" t="s">
        <v>138</v>
      </c>
      <c r="D33" s="22" t="s">
        <v>143</v>
      </c>
      <c r="E33" s="22">
        <v>19</v>
      </c>
      <c r="F33" s="22"/>
      <c r="G33" s="22">
        <v>1</v>
      </c>
    </row>
    <row r="34" spans="1:7" x14ac:dyDescent="0.2">
      <c r="A34" s="24" t="s">
        <v>24</v>
      </c>
      <c r="B34" s="22" t="s">
        <v>112</v>
      </c>
      <c r="C34" s="22" t="s">
        <v>138</v>
      </c>
      <c r="D34" s="22" t="s">
        <v>143</v>
      </c>
      <c r="E34" s="22">
        <v>19</v>
      </c>
      <c r="F34" s="22"/>
      <c r="G34" s="22">
        <v>1</v>
      </c>
    </row>
    <row r="35" spans="1:7" x14ac:dyDescent="0.2">
      <c r="A35" s="24" t="s">
        <v>27</v>
      </c>
      <c r="B35" s="22" t="s">
        <v>112</v>
      </c>
      <c r="C35" s="22" t="s">
        <v>138</v>
      </c>
      <c r="D35" s="22" t="s">
        <v>143</v>
      </c>
      <c r="E35" s="22">
        <v>12</v>
      </c>
      <c r="F35" s="22"/>
      <c r="G35" s="22">
        <v>1</v>
      </c>
    </row>
    <row r="36" spans="1:7" x14ac:dyDescent="0.2">
      <c r="A36" s="24" t="s">
        <v>30</v>
      </c>
      <c r="B36" s="22" t="s">
        <v>112</v>
      </c>
      <c r="C36" s="22" t="s">
        <v>138</v>
      </c>
      <c r="D36" s="22" t="s">
        <v>143</v>
      </c>
      <c r="E36" s="22">
        <v>12</v>
      </c>
      <c r="F36" s="22"/>
      <c r="G36" s="22">
        <v>1</v>
      </c>
    </row>
    <row r="37" spans="1:7" x14ac:dyDescent="0.2">
      <c r="A37" s="24" t="s">
        <v>32</v>
      </c>
      <c r="B37" s="22" t="s">
        <v>112</v>
      </c>
      <c r="C37" s="22" t="s">
        <v>138</v>
      </c>
      <c r="D37" s="22" t="s">
        <v>143</v>
      </c>
      <c r="E37" s="22">
        <v>12</v>
      </c>
      <c r="F37" s="22"/>
      <c r="G37" s="22">
        <v>1</v>
      </c>
    </row>
    <row r="38" spans="1:7" x14ac:dyDescent="0.2">
      <c r="A38" s="24" t="s">
        <v>34</v>
      </c>
      <c r="B38" s="22" t="s">
        <v>112</v>
      </c>
      <c r="C38" s="22" t="s">
        <v>120</v>
      </c>
      <c r="D38" s="22" t="s">
        <v>143</v>
      </c>
      <c r="E38" s="22">
        <v>25</v>
      </c>
      <c r="F38" s="22"/>
      <c r="G38" s="22">
        <v>1</v>
      </c>
    </row>
    <row r="39" spans="1:7" x14ac:dyDescent="0.2">
      <c r="A39" s="24" t="s">
        <v>37</v>
      </c>
      <c r="B39" s="22" t="s">
        <v>112</v>
      </c>
      <c r="C39" s="22" t="s">
        <v>120</v>
      </c>
      <c r="D39" s="22" t="s">
        <v>143</v>
      </c>
      <c r="E39" s="22">
        <v>25</v>
      </c>
      <c r="F39" s="22"/>
      <c r="G39" s="22">
        <v>1</v>
      </c>
    </row>
    <row r="40" spans="1:7" x14ac:dyDescent="0.2">
      <c r="A40" s="24" t="s">
        <v>39</v>
      </c>
      <c r="B40" s="22" t="s">
        <v>112</v>
      </c>
      <c r="C40" s="22" t="s">
        <v>120</v>
      </c>
      <c r="D40" s="22" t="s">
        <v>143</v>
      </c>
      <c r="E40" s="22">
        <v>30</v>
      </c>
      <c r="F40" s="22"/>
      <c r="G40" s="22">
        <v>1</v>
      </c>
    </row>
    <row r="41" spans="1:7" x14ac:dyDescent="0.2">
      <c r="A41" s="24" t="s">
        <v>42</v>
      </c>
      <c r="B41" s="22" t="s">
        <v>118</v>
      </c>
      <c r="C41" s="22" t="s">
        <v>120</v>
      </c>
      <c r="D41" s="22" t="s">
        <v>143</v>
      </c>
      <c r="E41" s="22">
        <v>30</v>
      </c>
      <c r="F41" s="22"/>
      <c r="G41" s="22">
        <v>1</v>
      </c>
    </row>
    <row r="65536" ht="12.75" customHeight="1" x14ac:dyDescent="0.2"/>
  </sheetData>
  <sheetProtection selectLockedCells="1" selectUnlockedCells="1"/>
  <pageMargins left="0.78749999999999998" right="0.78749999999999998" top="0.78749999999999998" bottom="0.78749999999999998" header="0.51181102362204722" footer="0.5118110236220472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22987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Technologies and Commodities</vt:lpstr>
      <vt:lpstr>ExistingCapacity</vt:lpstr>
      <vt:lpstr>CostVariable</vt:lpstr>
      <vt:lpstr>CapacityToActivity</vt:lpstr>
      <vt:lpstr>MaxAnnualCapacityFactor</vt:lpstr>
      <vt:lpstr>MinAnnualCapacityFactor</vt:lpstr>
      <vt:lpstr>Efficiency</vt:lpstr>
      <vt:lpstr>EmissionActivity</vt:lpstr>
      <vt:lpstr>LifetimeTech</vt:lpstr>
      <vt:lpstr>Conversion Factors</vt:lpstr>
      <vt:lpstr>Data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Wade</dc:creator>
  <cp:lastModifiedBy>Mohammed Alkatheri</cp:lastModifiedBy>
  <cp:revision>208</cp:revision>
  <cp:lastPrinted>1601-01-01T00:00:00Z</cp:lastPrinted>
  <dcterms:created xsi:type="dcterms:W3CDTF">2021-07-19T11:40:14Z</dcterms:created>
  <dcterms:modified xsi:type="dcterms:W3CDTF">2023-03-02T21:26:44Z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ate">
    <vt:lpwstr>YYYY-07-DDT15:08:17.058</vt:lpwstr>
  </property>
</Properties>
</file>