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camer\Documents\ACES-Modelling-Tools\ACES-Git\ACES-Data\Excel Workbooks\"/>
    </mc:Choice>
  </mc:AlternateContent>
  <xr:revisionPtr revIDLastSave="0" documentId="8_{13AF8A9F-0C03-43A8-BFAC-A41AFDDA8CF1}" xr6:coauthVersionLast="47" xr6:coauthVersionMax="47" xr10:uidLastSave="{00000000-0000-0000-0000-000000000000}"/>
  <bookViews>
    <workbookView xWindow="57480" yWindow="-120" windowWidth="38640" windowHeight="21120" tabRatio="500" activeTab="7"/>
  </bookViews>
  <sheets>
    <sheet name="Technologies and Commodities" sheetId="1" r:id="rId1"/>
    <sheet name="CostInvest" sheetId="2" r:id="rId2"/>
    <sheet name="CapacityToActivity" sheetId="3" r:id="rId3"/>
    <sheet name="Demand" sheetId="4" r:id="rId4"/>
    <sheet name="Efficiency" sheetId="5" r:id="rId5"/>
    <sheet name="EmissionActivity" sheetId="6" r:id="rId6"/>
    <sheet name="TechOutputSplit" sheetId="7" r:id="rId7"/>
    <sheet name="LifetimeTech" sheetId="8" r:id="rId8"/>
    <sheet name="LifetimeLoanTech" sheetId="9" r:id="rId9"/>
    <sheet name="ExistingCapacity" sheetId="10" r:id="rId10"/>
    <sheet name="Data Sources" sheetId="11" r:id="rId11"/>
    <sheet name="Conversion Factors" sheetId="12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2" l="1"/>
  <c r="E6" i="12"/>
  <c r="H15" i="4" s="1"/>
  <c r="F6" i="12"/>
  <c r="G6" i="12"/>
  <c r="J9" i="4" s="1"/>
  <c r="H6" i="12"/>
  <c r="K15" i="4" s="1"/>
  <c r="I6" i="12"/>
  <c r="L15" i="4" s="1"/>
  <c r="D11" i="12"/>
  <c r="G8" i="4" s="1"/>
  <c r="E11" i="12"/>
  <c r="H14" i="4" s="1"/>
  <c r="F11" i="12"/>
  <c r="G11" i="12"/>
  <c r="J14" i="4" s="1"/>
  <c r="H11" i="12"/>
  <c r="I11" i="12"/>
  <c r="D16" i="12"/>
  <c r="E16" i="12"/>
  <c r="F16" i="12"/>
  <c r="G16" i="12"/>
  <c r="H16" i="12"/>
  <c r="I16" i="12"/>
  <c r="D21" i="12"/>
  <c r="E21" i="12"/>
  <c r="H17" i="4" s="1"/>
  <c r="F21" i="12"/>
  <c r="I17" i="4" s="1"/>
  <c r="G21" i="12"/>
  <c r="J17" i="4" s="1"/>
  <c r="H21" i="12"/>
  <c r="K11" i="4" s="1"/>
  <c r="I21" i="12"/>
  <c r="L11" i="4" s="1"/>
  <c r="C26" i="12"/>
  <c r="B27" i="12"/>
  <c r="C27" i="12" s="1"/>
  <c r="C28" i="12"/>
  <c r="G3" i="2"/>
  <c r="H3" i="2"/>
  <c r="I3" i="2"/>
  <c r="J3" i="2"/>
  <c r="K3" i="2"/>
  <c r="L3" i="2"/>
  <c r="L4" i="2" s="1"/>
  <c r="M3" i="2"/>
  <c r="G4" i="2"/>
  <c r="H4" i="2"/>
  <c r="I4" i="2"/>
  <c r="J4" i="2"/>
  <c r="K4" i="2"/>
  <c r="M4" i="2"/>
  <c r="G6" i="2"/>
  <c r="H6" i="2"/>
  <c r="I6" i="2"/>
  <c r="J6" i="2"/>
  <c r="K6" i="2"/>
  <c r="L6" i="2"/>
  <c r="M6" i="2"/>
  <c r="G7" i="2"/>
  <c r="H7" i="2"/>
  <c r="I7" i="2"/>
  <c r="J7" i="2"/>
  <c r="K7" i="2"/>
  <c r="L7" i="2"/>
  <c r="M7" i="2"/>
  <c r="F2" i="4"/>
  <c r="I2" i="4" s="1"/>
  <c r="F3" i="4"/>
  <c r="G3" i="4"/>
  <c r="H3" i="4"/>
  <c r="I3" i="4"/>
  <c r="J3" i="4"/>
  <c r="K3" i="4"/>
  <c r="L3" i="4"/>
  <c r="F4" i="4"/>
  <c r="H4" i="4" s="1"/>
  <c r="G4" i="4"/>
  <c r="F5" i="4"/>
  <c r="I5" i="4" s="1"/>
  <c r="G5" i="4"/>
  <c r="G7" i="4" s="1"/>
  <c r="F7" i="4"/>
  <c r="I8" i="4"/>
  <c r="J8" i="4"/>
  <c r="K8" i="4"/>
  <c r="L8" i="4"/>
  <c r="G9" i="4"/>
  <c r="H9" i="4"/>
  <c r="I9" i="4"/>
  <c r="G10" i="4"/>
  <c r="H10" i="4"/>
  <c r="I10" i="4"/>
  <c r="J10" i="4"/>
  <c r="K10" i="4"/>
  <c r="L10" i="4"/>
  <c r="G11" i="4"/>
  <c r="G13" i="4" s="1"/>
  <c r="H11" i="4"/>
  <c r="H13" i="4" s="1"/>
  <c r="I11" i="4"/>
  <c r="I13" i="4" s="1"/>
  <c r="J11" i="4"/>
  <c r="F13" i="4"/>
  <c r="I14" i="4"/>
  <c r="K14" i="4"/>
  <c r="L14" i="4"/>
  <c r="G15" i="4"/>
  <c r="I15" i="4"/>
  <c r="J15" i="4"/>
  <c r="G16" i="4"/>
  <c r="H16" i="4"/>
  <c r="I16" i="4"/>
  <c r="J16" i="4"/>
  <c r="K16" i="4"/>
  <c r="L16" i="4"/>
  <c r="G17" i="4"/>
  <c r="G19" i="4" s="1"/>
  <c r="F19" i="4"/>
  <c r="S3" i="6"/>
  <c r="L12" i="4" l="1"/>
  <c r="L13" i="4"/>
  <c r="K13" i="4"/>
  <c r="K12" i="4"/>
  <c r="F18" i="4"/>
  <c r="F6" i="4"/>
  <c r="F12" i="4"/>
  <c r="G6" i="4"/>
  <c r="G18" i="4"/>
  <c r="H18" i="4"/>
  <c r="H19" i="4"/>
  <c r="J19" i="4"/>
  <c r="J18" i="4"/>
  <c r="I19" i="4"/>
  <c r="I18" i="4"/>
  <c r="J12" i="4"/>
  <c r="I6" i="4"/>
  <c r="I7" i="4"/>
  <c r="J13" i="4"/>
  <c r="L17" i="4"/>
  <c r="H5" i="4"/>
  <c r="L5" i="4"/>
  <c r="L2" i="4"/>
  <c r="J5" i="4"/>
  <c r="I12" i="4"/>
  <c r="L9" i="4"/>
  <c r="K2" i="4"/>
  <c r="H12" i="4"/>
  <c r="K9" i="4"/>
  <c r="L4" i="4"/>
  <c r="J2" i="4"/>
  <c r="H8" i="4"/>
  <c r="K17" i="4"/>
  <c r="G12" i="4"/>
  <c r="K4" i="4"/>
  <c r="J4" i="4"/>
  <c r="H2" i="4"/>
  <c r="I4" i="4"/>
  <c r="G2" i="4"/>
  <c r="G14" i="4"/>
  <c r="K5" i="4"/>
  <c r="K7" i="4" l="1"/>
  <c r="K6" i="4"/>
  <c r="J6" i="4"/>
  <c r="J7" i="4"/>
  <c r="L7" i="4"/>
  <c r="L6" i="4"/>
  <c r="H6" i="4"/>
  <c r="H7" i="4"/>
  <c r="L18" i="4"/>
  <c r="L19" i="4"/>
  <c r="K18" i="4"/>
  <c r="K19" i="4"/>
</calcChain>
</file>

<file path=xl/sharedStrings.xml><?xml version="1.0" encoding="utf-8"?>
<sst xmlns="http://schemas.openxmlformats.org/spreadsheetml/2006/main" count="1549" uniqueCount="136">
  <si>
    <t>Technologies</t>
  </si>
  <si>
    <t>Database Name</t>
  </si>
  <si>
    <t>Description</t>
  </si>
  <si>
    <t>W_LANDFILL_EX</t>
  </si>
  <si>
    <t>Landfill for solid waste (existing)</t>
  </si>
  <si>
    <t>W_LANDFILL-LFG_EX</t>
  </si>
  <si>
    <t>Landfill for solid waste with landfill gas recovery (existing)</t>
  </si>
  <si>
    <t>W_WTE_EX</t>
  </si>
  <si>
    <t>Waste to energy facility via incineration (existing)</t>
  </si>
  <si>
    <t>W_LANDFILL-LFG</t>
  </si>
  <si>
    <t>Landfill for solid waste with landfill gas recovery</t>
  </si>
  <si>
    <t>W_DIGESTER</t>
  </si>
  <si>
    <t>Anaerobic digester for solid waste</t>
  </si>
  <si>
    <t>W_COMPOST_EX</t>
  </si>
  <si>
    <t>Aerobic composting for solid waste (existing)</t>
  </si>
  <si>
    <t>W_RECYCLE_EX</t>
  </si>
  <si>
    <t>Recycling for solid waste (existing)</t>
  </si>
  <si>
    <t>W_SORTER_EX</t>
  </si>
  <si>
    <t>Dummy technology that sorts solid waste</t>
  </si>
  <si>
    <t>W_WTR-TRTMNT-GEN</t>
  </si>
  <si>
    <t>Generic waste water treatment technology. Calibrated to match reported emissions.</t>
  </si>
  <si>
    <t>W_LANDFILL-WOOD-GEN</t>
  </si>
  <si>
    <t>Generic industrial wood waste landfill. Calibrated to match reported emissions.</t>
  </si>
  <si>
    <t>Commodities</t>
  </si>
  <si>
    <t>ethos</t>
  </si>
  <si>
    <t>Non-physical technology used as a starting point for the commodity/process chains.</t>
  </si>
  <si>
    <t>W_DISPOSED</t>
  </si>
  <si>
    <t>Solid waste routed for disposal</t>
  </si>
  <si>
    <t>W_INCINERATED</t>
  </si>
  <si>
    <t>Solid waste routed for incineration</t>
  </si>
  <si>
    <t>W_DIVERTED-ORGN</t>
  </si>
  <si>
    <t>Organic solid waste diverted for composting</t>
  </si>
  <si>
    <t>W_DIVERTED-REC</t>
  </si>
  <si>
    <t>Recyclable solid waste diverted for recycling</t>
  </si>
  <si>
    <t>D_W_WASTE</t>
  </si>
  <si>
    <t>"Demand" for solid waste. This is set equal to the total amount of solid waste in the region.</t>
  </si>
  <si>
    <t>D_W_WOOD</t>
  </si>
  <si>
    <t>"Demand" for industrial wood waste. This is set equal to the total amount of industrial wood waste in the region.</t>
  </si>
  <si>
    <t>D_W_WASTEWTR</t>
  </si>
  <si>
    <t>"Demand" for waste water treatment. This is set equal to the total amount of waste water needing treatment in each region.</t>
  </si>
  <si>
    <t>CO2</t>
  </si>
  <si>
    <t>Carbon dioxide</t>
  </si>
  <si>
    <t>CO2e</t>
  </si>
  <si>
    <t>Carbon dioxide equivalent</t>
  </si>
  <si>
    <t>N2O</t>
  </si>
  <si>
    <t>Nitrous oxide</t>
  </si>
  <si>
    <t>CH4</t>
  </si>
  <si>
    <t>Methane</t>
  </si>
  <si>
    <t>Region</t>
  </si>
  <si>
    <t>Data Source</t>
  </si>
  <si>
    <t>Unit</t>
  </si>
  <si>
    <t>Currency</t>
  </si>
  <si>
    <t>Notes</t>
  </si>
  <si>
    <t>Include</t>
  </si>
  <si>
    <t>PEI, NL, LAB</t>
  </si>
  <si>
    <t>[1]</t>
  </si>
  <si>
    <t>$M/Mt waste/year</t>
  </si>
  <si>
    <t>2001 USD</t>
  </si>
  <si>
    <t>N/A</t>
  </si>
  <si>
    <t>2018 USD</t>
  </si>
  <si>
    <t>Adjusted using an inflation factor of 1.36 [2]</t>
  </si>
  <si>
    <t>2018 CAD</t>
  </si>
  <si>
    <t xml:space="preserve"> </t>
  </si>
  <si>
    <t>All</t>
  </si>
  <si>
    <t>$M/G m3 waste/year</t>
  </si>
  <si>
    <t>This cost is made arbitrarily small for computational reasons.</t>
  </si>
  <si>
    <t>Capacity Units</t>
  </si>
  <si>
    <t>Activity Units</t>
  </si>
  <si>
    <t>CapacityToActivity</t>
  </si>
  <si>
    <t>Mt</t>
  </si>
  <si>
    <t>kt</t>
  </si>
  <si>
    <t>Mt to kt</t>
  </si>
  <si>
    <t>NB, NS</t>
  </si>
  <si>
    <t>PEI</t>
  </si>
  <si>
    <t>NS, NB, PEI</t>
  </si>
  <si>
    <t>G m3</t>
  </si>
  <si>
    <t>M m3</t>
  </si>
  <si>
    <t>G m3 to M m3</t>
  </si>
  <si>
    <t>NB</t>
  </si>
  <si>
    <t>[3]</t>
  </si>
  <si>
    <t>Source uses 2016 data. Demand growth is indexed to population growth as per [4].</t>
  </si>
  <si>
    <t>NS</t>
  </si>
  <si>
    <t>NL+LAB</t>
  </si>
  <si>
    <t>NL</t>
  </si>
  <si>
    <t>LAB</t>
  </si>
  <si>
    <t>[5]</t>
  </si>
  <si>
    <t>normalized units</t>
  </si>
  <si>
    <t>Demand is normalized to 100 in base year.  Demand growth is indexed to population growth as per [4].</t>
  </si>
  <si>
    <t>Input Commodity</t>
  </si>
  <si>
    <t>Output Commodity</t>
  </si>
  <si>
    <t>Emission Commodity</t>
  </si>
  <si>
    <t>kt emitted / kt waste</t>
  </si>
  <si>
    <t>Emission factors are are calculated as follows: The total reported emissions from [6] are divided by the total amount of waste [3].</t>
  </si>
  <si>
    <t>Landfilling with LFG flare is assumed to result in a 50% decrease in CH4 emissions relative to landfilling with no LFG collection.</t>
  </si>
  <si>
    <t>Anaerobic digestion is assumed to have a 100% capture rate for methane.</t>
  </si>
  <si>
    <t>kt emitted / M m3 waste</t>
  </si>
  <si>
    <t>--</t>
  </si>
  <si>
    <t>The relative shares of waste type is given in [3]. These shares are assumed to stay constant until 2050.</t>
  </si>
  <si>
    <t>Lifetime (Technical)</t>
  </si>
  <si>
    <t>Years</t>
  </si>
  <si>
    <t>The technology is assumed never to retire.</t>
  </si>
  <si>
    <t>Lifetime (Financing)</t>
  </si>
  <si>
    <t>It is assumed each region has sufficient capacity to meet all future demands. There are no fixed or variable costs associated with this technology.</t>
  </si>
  <si>
    <t>Ayalon, Ofira, Yoram Avnimelech, and Mordechai Shechter. "Solid waste treatment as a high-priority and low-cost alternative for greenhouse gas mitigation." Environmental management 27.5 (2001): 697-704.</t>
  </si>
  <si>
    <t>[2]</t>
  </si>
  <si>
    <r>
      <rPr>
        <sz val="10"/>
        <rFont val="Arial"/>
        <family val="2"/>
        <charset val="1"/>
      </rPr>
      <t xml:space="preserve">Bank of Canada. </t>
    </r>
    <r>
      <rPr>
        <i/>
        <sz val="11"/>
        <color indexed="8"/>
        <rFont val="Calibri"/>
        <family val="2"/>
        <charset val="1"/>
      </rPr>
      <t xml:space="preserve">Inflation Calculator. </t>
    </r>
    <r>
      <rPr>
        <sz val="10"/>
        <rFont val="Arial"/>
        <family val="2"/>
        <charset val="1"/>
      </rPr>
      <t>[Online]. Available: https://www.bankofcanada.ca/rates/related/inflation-calculator/</t>
    </r>
  </si>
  <si>
    <r>
      <rPr>
        <sz val="10"/>
        <rFont val="Arial"/>
        <family val="2"/>
        <charset val="1"/>
      </rPr>
      <t xml:space="preserve">Environment and Climate Change Canada (2020). </t>
    </r>
    <r>
      <rPr>
        <i/>
        <sz val="11"/>
        <color indexed="8"/>
        <rFont val="Calibri"/>
        <family val="2"/>
        <charset val="1"/>
      </rPr>
      <t xml:space="preserve">National Waste Characterization Reprot: The Composition of Canadian Residual Municipal Solid Waste. </t>
    </r>
    <r>
      <rPr>
        <sz val="10"/>
        <rFont val="Arial"/>
        <family val="2"/>
        <charset val="1"/>
      </rPr>
      <t>[White paper]. https://publications.gc.ca/site/archivee-archived.html?url=https://publications.gc.ca/collections/collection_2020/eccc/en14/En14-405-2020-eng.pdf</t>
    </r>
  </si>
  <si>
    <t>[4]</t>
  </si>
  <si>
    <t>Canada Energy Regulator. Canada's Energy Future 2020 Data Appendices (Reference Case). DOI: https://doi.org/10.35002/zjr8-8x75</t>
  </si>
  <si>
    <r>
      <rPr>
        <sz val="10"/>
        <rFont val="Arial"/>
        <family val="2"/>
        <charset val="1"/>
      </rPr>
      <t xml:space="preserve">Statistics Canada. (2021). </t>
    </r>
    <r>
      <rPr>
        <i/>
        <sz val="10"/>
        <rFont val="Arial"/>
        <family val="2"/>
        <charset val="1"/>
      </rPr>
      <t>Table:  38-10-0124-01 Wastewater volumes discharged from municipal sewage systems by treatment category (x 1,000,000)</t>
    </r>
    <r>
      <rPr>
        <sz val="10"/>
        <rFont val="Arial"/>
        <family val="2"/>
        <charset val="1"/>
      </rPr>
      <t xml:space="preserve"> [Data table]. https://www150.statcan.gc.ca/t1/tbl1/en/tv.action?pid=3810012401</t>
    </r>
  </si>
  <si>
    <t>[6]</t>
  </si>
  <si>
    <t>Canada's Official Greenhouse Gas Inventory - EN_GHG_ECON_Prov_Terr.csv. [Online]. Available: https://donnees.ec.gc.ca/data/substances/monitor/canada-s-official-greenhouse-gas-inventory/D-Tables-Canadian-Economic-Sector-Provinces-Territories/?lang=en</t>
  </si>
  <si>
    <t>[7]</t>
  </si>
  <si>
    <r>
      <rPr>
        <sz val="10"/>
        <rFont val="Arial"/>
        <family val="2"/>
        <charset val="1"/>
      </rPr>
      <t xml:space="preserve">Statistics Canada. 2017. </t>
    </r>
    <r>
      <rPr>
        <i/>
        <sz val="11"/>
        <color indexed="8"/>
        <rFont val="Calibri"/>
        <family val="2"/>
        <charset val="1"/>
      </rPr>
      <t>Newfoundland and Labrador</t>
    </r>
    <r>
      <rPr>
        <sz val="10"/>
        <rFont val="Arial"/>
        <family val="2"/>
        <charset val="1"/>
      </rPr>
      <t xml:space="preserve"> (table). </t>
    </r>
    <r>
      <rPr>
        <i/>
        <sz val="11"/>
        <color indexed="8"/>
        <rFont val="Calibri"/>
        <family val="2"/>
        <charset val="1"/>
      </rPr>
      <t>Census Profile</t>
    </r>
    <r>
      <rPr>
        <sz val="10"/>
        <rFont val="Arial"/>
        <family val="2"/>
        <charset val="1"/>
      </rPr>
      <t>. 2016 Census. Statistics Canada Catalogue no. 98-316-X2016001. Ottawa. Released November 29, 2017. https://www12.statcan.gc.ca/census-recensement/2016/dp-pd/prof/index.cfm?Lang=E (accessed October 28, 2021).https://www12.statcan.gc.ca/census-recensement/2016/dp-pd/prof/index.cfm?Lang=E (accessed May 11, 2021).</t>
    </r>
  </si>
  <si>
    <t>[8]</t>
  </si>
  <si>
    <t>Labrador. (2021). Retrieved May 11, 2021, from https://en.wikipedia.org/wiki/Labrador</t>
  </si>
  <si>
    <t>Macro Indicator</t>
  </si>
  <si>
    <t>2020</t>
  </si>
  <si>
    <t>2025</t>
  </si>
  <si>
    <t>2030</t>
  </si>
  <si>
    <t>2035</t>
  </si>
  <si>
    <t>2040</t>
  </si>
  <si>
    <t>2045</t>
  </si>
  <si>
    <t>2050</t>
  </si>
  <si>
    <t>Source</t>
  </si>
  <si>
    <t>Real Gross Domestic Product ($2012 Millions)</t>
  </si>
  <si>
    <t>Population (thousands)</t>
  </si>
  <si>
    <t>Gross Domestic Product Deflator (2012=100)</t>
  </si>
  <si>
    <t>Consumer Price Index (2002=100)</t>
  </si>
  <si>
    <t>Relative Population</t>
  </si>
  <si>
    <t>Canada</t>
  </si>
  <si>
    <t>Exchange rate (CAD/USD)</t>
  </si>
  <si>
    <t>Population Shares of Newfoundland and Labrador</t>
  </si>
  <si>
    <t>Population (2016)</t>
  </si>
  <si>
    <t>Share</t>
  </si>
  <si>
    <t>Calculated from [7] and [8]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</si>
</sst>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"/>
    <numFmt numFmtId="165" formatCode="0.000"/>
    <numFmt numFmtId="166" formatCode="_-* #,##0.00_-;\-* #,##0.00_-;_-* \-??_-;_-@_-"/>
    <numFmt numFmtId="167" formatCode="_-* #,##0_-;\-* #,##0_-;_-* \-??_-;_-@_-"/>
    <numFmt numFmtId="168" formatCode="_-* #,##0.000_-;\-* #,##0.000_-;_-* \-??_-;_-@_-"/>
  </numFmts>
  <fonts count="10" x14ac:knownFonts="1">
    <font>
      <sz val="10"/>
      <name val="Arial"/>
      <family val="2"/>
      <charset val="1"/>
    </font>
    <font>
      <sz val="11"/>
      <color indexed="8"/>
      <name val="Arial"/>
      <family val="2"/>
      <charset val="1"/>
    </font>
    <font>
      <b/>
      <sz val="14"/>
      <name val="Arial"/>
      <family val="2"/>
      <charset val="1"/>
    </font>
    <font>
      <b/>
      <sz val="12"/>
      <name val="Arial"/>
      <family val="2"/>
      <charset val="1"/>
    </font>
    <font>
      <sz val="10"/>
      <color indexed="12"/>
      <name val="Arial"/>
      <family val="2"/>
      <charset val="1"/>
    </font>
    <font>
      <i/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i/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26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166" fontId="9" fillId="0" borderId="0" applyBorder="0" applyProtection="0"/>
    <xf numFmtId="0" fontId="6" fillId="0" borderId="0" applyBorder="0" applyProtection="0"/>
    <xf numFmtId="0" fontId="9" fillId="0" borderId="0"/>
    <xf numFmtId="0" fontId="1" fillId="0" borderId="0"/>
  </cellStyleXfs>
  <cellXfs count="29">
    <xf numFmtId="0" fontId="0" fillId="0" borderId="0" xfId="0"/>
    <xf numFmtId="0" fontId="3" fillId="2" borderId="1" xfId="3" applyFont="1" applyFill="1" applyBorder="1"/>
    <xf numFmtId="0" fontId="0" fillId="0" borderId="1" xfId="0" applyFont="1" applyBorder="1"/>
    <xf numFmtId="0" fontId="3" fillId="2" borderId="1" xfId="0" applyFont="1" applyFill="1" applyBorder="1"/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4" fontId="0" fillId="0" borderId="1" xfId="0" applyNumberFormat="1" applyBorder="1"/>
    <xf numFmtId="0" fontId="3" fillId="2" borderId="1" xfId="0" applyFont="1" applyFill="1" applyBorder="1" applyAlignment="1">
      <alignment horizontal="center" vertical="center" wrapText="1"/>
    </xf>
    <xf numFmtId="164" fontId="0" fillId="0" borderId="1" xfId="0" applyNumberFormat="1" applyFont="1" applyBorder="1"/>
    <xf numFmtId="0" fontId="3" fillId="2" borderId="1" xfId="0" applyFont="1" applyFill="1" applyBorder="1" applyAlignment="1">
      <alignment wrapText="1"/>
    </xf>
    <xf numFmtId="0" fontId="4" fillId="0" borderId="0" xfId="0" applyFont="1"/>
    <xf numFmtId="164" fontId="0" fillId="0" borderId="0" xfId="0" applyNumberFormat="1" applyFont="1"/>
    <xf numFmtId="0" fontId="0" fillId="0" borderId="0" xfId="0" applyFont="1" applyAlignment="1"/>
    <xf numFmtId="0" fontId="3" fillId="2" borderId="1" xfId="0" applyFont="1" applyFill="1" applyBorder="1" applyAlignment="1">
      <alignment horizontal="left"/>
    </xf>
    <xf numFmtId="0" fontId="0" fillId="0" borderId="1" xfId="0" applyFont="1" applyBorder="1" applyAlignment="1"/>
    <xf numFmtId="0" fontId="0" fillId="0" borderId="1" xfId="2" applyFont="1" applyBorder="1" applyAlignment="1" applyProtection="1"/>
    <xf numFmtId="0" fontId="8" fillId="0" borderId="0" xfId="0" applyFont="1"/>
    <xf numFmtId="0" fontId="0" fillId="0" borderId="1" xfId="0" applyFont="1" applyBorder="1" applyAlignment="1" applyProtection="1"/>
    <xf numFmtId="165" fontId="0" fillId="0" borderId="1" xfId="0" applyNumberFormat="1" applyBorder="1" applyAlignment="1" applyProtection="1"/>
    <xf numFmtId="167" fontId="0" fillId="0" borderId="1" xfId="1" applyNumberFormat="1" applyFont="1" applyBorder="1" applyAlignment="1" applyProtection="1">
      <alignment horizontal="center" vertical="center"/>
    </xf>
    <xf numFmtId="168" fontId="0" fillId="0" borderId="1" xfId="1" applyNumberFormat="1" applyFont="1" applyBorder="1" applyAlignment="1" applyProtection="1">
      <alignment horizontal="center" vertical="center"/>
    </xf>
    <xf numFmtId="0" fontId="2" fillId="2" borderId="1" xfId="3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5">
    <cellStyle name="20% - Accent1 2 70" xfId="3"/>
    <cellStyle name="Comma" xfId="1" builtinId="3"/>
    <cellStyle name="Hyperlink" xfId="2" builtinId="8"/>
    <cellStyle name="Normal" xfId="0" builtinId="0"/>
    <cellStyle name="Normal 2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DE8CB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showGridLines="0" workbookViewId="0">
      <selection activeCell="J10" sqref="J10"/>
    </sheetView>
  </sheetViews>
  <sheetFormatPr defaultColWidth="8.7109375" defaultRowHeight="12.75" x14ac:dyDescent="0.2"/>
  <cols>
    <col min="2" max="2" width="26.28515625" customWidth="1"/>
    <col min="3" max="3" width="105.5703125" customWidth="1"/>
  </cols>
  <sheetData>
    <row r="2" spans="2:3" ht="18" x14ac:dyDescent="0.2">
      <c r="B2" s="25" t="s">
        <v>0</v>
      </c>
      <c r="C2" s="25"/>
    </row>
    <row r="3" spans="2:3" ht="15.75" x14ac:dyDescent="0.25">
      <c r="B3" s="1" t="s">
        <v>1</v>
      </c>
      <c r="C3" s="1" t="s">
        <v>2</v>
      </c>
    </row>
    <row r="4" spans="2:3" x14ac:dyDescent="0.2">
      <c r="B4" s="2" t="s">
        <v>3</v>
      </c>
      <c r="C4" s="2" t="s">
        <v>4</v>
      </c>
    </row>
    <row r="5" spans="2:3" x14ac:dyDescent="0.2">
      <c r="B5" s="2" t="s">
        <v>5</v>
      </c>
      <c r="C5" s="2" t="s">
        <v>6</v>
      </c>
    </row>
    <row r="6" spans="2:3" x14ac:dyDescent="0.2">
      <c r="B6" s="2" t="s">
        <v>7</v>
      </c>
      <c r="C6" s="2" t="s">
        <v>8</v>
      </c>
    </row>
    <row r="7" spans="2:3" x14ac:dyDescent="0.2">
      <c r="B7" s="2" t="s">
        <v>9</v>
      </c>
      <c r="C7" s="2" t="s">
        <v>10</v>
      </c>
    </row>
    <row r="8" spans="2:3" x14ac:dyDescent="0.2">
      <c r="B8" s="2" t="s">
        <v>11</v>
      </c>
      <c r="C8" s="2" t="s">
        <v>12</v>
      </c>
    </row>
    <row r="9" spans="2:3" x14ac:dyDescent="0.2">
      <c r="B9" s="2" t="s">
        <v>13</v>
      </c>
      <c r="C9" s="2" t="s">
        <v>14</v>
      </c>
    </row>
    <row r="10" spans="2:3" x14ac:dyDescent="0.2">
      <c r="B10" s="2" t="s">
        <v>15</v>
      </c>
      <c r="C10" s="2" t="s">
        <v>16</v>
      </c>
    </row>
    <row r="11" spans="2:3" x14ac:dyDescent="0.2">
      <c r="B11" s="2" t="s">
        <v>17</v>
      </c>
      <c r="C11" s="2" t="s">
        <v>18</v>
      </c>
    </row>
    <row r="12" spans="2:3" x14ac:dyDescent="0.2">
      <c r="B12" s="2" t="s">
        <v>19</v>
      </c>
      <c r="C12" s="2" t="s">
        <v>20</v>
      </c>
    </row>
    <row r="13" spans="2:3" x14ac:dyDescent="0.2">
      <c r="B13" s="2" t="s">
        <v>21</v>
      </c>
      <c r="C13" s="2" t="s">
        <v>22</v>
      </c>
    </row>
    <row r="15" spans="2:3" ht="18" x14ac:dyDescent="0.2">
      <c r="B15" s="25" t="s">
        <v>23</v>
      </c>
      <c r="C15" s="25"/>
    </row>
    <row r="16" spans="2:3" ht="15.75" x14ac:dyDescent="0.25">
      <c r="B16" s="1" t="s">
        <v>1</v>
      </c>
      <c r="C16" s="1" t="s">
        <v>2</v>
      </c>
    </row>
    <row r="17" spans="2:3" x14ac:dyDescent="0.2">
      <c r="B17" s="2" t="s">
        <v>24</v>
      </c>
      <c r="C17" s="2" t="s">
        <v>25</v>
      </c>
    </row>
    <row r="18" spans="2:3" x14ac:dyDescent="0.2">
      <c r="B18" s="2" t="s">
        <v>26</v>
      </c>
      <c r="C18" s="2" t="s">
        <v>27</v>
      </c>
    </row>
    <row r="19" spans="2:3" x14ac:dyDescent="0.2">
      <c r="B19" s="2" t="s">
        <v>28</v>
      </c>
      <c r="C19" s="2" t="s">
        <v>29</v>
      </c>
    </row>
    <row r="20" spans="2:3" x14ac:dyDescent="0.2">
      <c r="B20" s="2" t="s">
        <v>30</v>
      </c>
      <c r="C20" s="2" t="s">
        <v>31</v>
      </c>
    </row>
    <row r="21" spans="2:3" x14ac:dyDescent="0.2">
      <c r="B21" s="2" t="s">
        <v>32</v>
      </c>
      <c r="C21" s="2" t="s">
        <v>33</v>
      </c>
    </row>
    <row r="22" spans="2:3" x14ac:dyDescent="0.2">
      <c r="B22" s="2" t="s">
        <v>34</v>
      </c>
      <c r="C22" s="2" t="s">
        <v>35</v>
      </c>
    </row>
    <row r="23" spans="2:3" x14ac:dyDescent="0.2">
      <c r="B23" s="2" t="s">
        <v>36</v>
      </c>
      <c r="C23" s="2" t="s">
        <v>37</v>
      </c>
    </row>
    <row r="24" spans="2:3" x14ac:dyDescent="0.2">
      <c r="B24" s="2" t="s">
        <v>38</v>
      </c>
      <c r="C24" s="2" t="s">
        <v>39</v>
      </c>
    </row>
    <row r="25" spans="2:3" x14ac:dyDescent="0.2">
      <c r="B25" s="2" t="s">
        <v>40</v>
      </c>
      <c r="C25" s="2" t="s">
        <v>41</v>
      </c>
    </row>
    <row r="26" spans="2:3" x14ac:dyDescent="0.2">
      <c r="B26" s="2" t="s">
        <v>42</v>
      </c>
      <c r="C26" s="2" t="s">
        <v>43</v>
      </c>
    </row>
    <row r="27" spans="2:3" x14ac:dyDescent="0.2">
      <c r="B27" s="2" t="s">
        <v>44</v>
      </c>
      <c r="C27" s="2" t="s">
        <v>45</v>
      </c>
    </row>
    <row r="28" spans="2:3" x14ac:dyDescent="0.2">
      <c r="B28" s="2" t="s">
        <v>46</v>
      </c>
      <c r="C28" s="2" t="s">
        <v>47</v>
      </c>
    </row>
  </sheetData>
  <sheetProtection selectLockedCells="1" selectUnlockedCells="1"/>
  <mergeCells count="2">
    <mergeCell ref="B2:C2"/>
    <mergeCell ref="B15:C15"/>
  </mergeCells>
  <pageMargins left="0.70000000000000007" right="0.70000000000000007" top="0.75" bottom="0.75" header="0.51181102362204722" footer="0.5118110236220472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zoomScale="80" zoomScaleNormal="80" workbookViewId="0">
      <selection activeCell="C3" sqref="C3"/>
    </sheetView>
  </sheetViews>
  <sheetFormatPr defaultColWidth="11.42578125" defaultRowHeight="12.75" x14ac:dyDescent="0.2"/>
  <cols>
    <col min="1" max="1" width="21" customWidth="1"/>
  </cols>
  <sheetData>
    <row r="1" spans="1:7" ht="15.75" x14ac:dyDescent="0.25">
      <c r="A1" s="17" t="s">
        <v>1</v>
      </c>
      <c r="B1" s="3" t="s">
        <v>48</v>
      </c>
      <c r="C1" s="3" t="s">
        <v>49</v>
      </c>
      <c r="D1" s="3" t="s">
        <v>50</v>
      </c>
      <c r="E1" s="3">
        <v>2019</v>
      </c>
      <c r="F1" s="3" t="s">
        <v>52</v>
      </c>
      <c r="G1" s="3" t="s">
        <v>53</v>
      </c>
    </row>
    <row r="2" spans="1:7" x14ac:dyDescent="0.2">
      <c r="A2" s="2" t="s">
        <v>3</v>
      </c>
      <c r="B2" s="2" t="s">
        <v>54</v>
      </c>
      <c r="C2" s="2" t="s">
        <v>62</v>
      </c>
      <c r="D2" s="2" t="s">
        <v>69</v>
      </c>
      <c r="E2" s="2">
        <v>1</v>
      </c>
      <c r="F2" s="18" t="s">
        <v>102</v>
      </c>
      <c r="G2" s="2">
        <v>1</v>
      </c>
    </row>
    <row r="3" spans="1:7" x14ac:dyDescent="0.2">
      <c r="A3" s="2" t="s">
        <v>5</v>
      </c>
      <c r="B3" s="2" t="s">
        <v>72</v>
      </c>
      <c r="C3" s="2"/>
      <c r="D3" s="2" t="s">
        <v>69</v>
      </c>
      <c r="E3" s="2">
        <v>1</v>
      </c>
      <c r="F3" s="2" t="s">
        <v>102</v>
      </c>
      <c r="G3" s="2">
        <v>1</v>
      </c>
    </row>
    <row r="4" spans="1:7" x14ac:dyDescent="0.2">
      <c r="A4" s="2" t="s">
        <v>7</v>
      </c>
      <c r="B4" s="2" t="s">
        <v>73</v>
      </c>
      <c r="C4" s="2"/>
      <c r="D4" s="2" t="s">
        <v>69</v>
      </c>
      <c r="E4" s="2">
        <v>1</v>
      </c>
      <c r="F4" s="2" t="s">
        <v>102</v>
      </c>
      <c r="G4" s="2">
        <v>1</v>
      </c>
    </row>
    <row r="5" spans="1:7" x14ac:dyDescent="0.2">
      <c r="A5" s="2" t="s">
        <v>13</v>
      </c>
      <c r="B5" s="2" t="s">
        <v>74</v>
      </c>
      <c r="C5" s="2"/>
      <c r="D5" s="2" t="s">
        <v>69</v>
      </c>
      <c r="E5" s="2">
        <v>1</v>
      </c>
      <c r="F5" s="2" t="s">
        <v>102</v>
      </c>
      <c r="G5" s="2">
        <v>1</v>
      </c>
    </row>
    <row r="6" spans="1:7" x14ac:dyDescent="0.2">
      <c r="A6" s="2" t="s">
        <v>15</v>
      </c>
      <c r="B6" s="2" t="s">
        <v>63</v>
      </c>
      <c r="C6" s="2"/>
      <c r="D6" s="2" t="s">
        <v>69</v>
      </c>
      <c r="E6" s="2">
        <v>1</v>
      </c>
      <c r="F6" s="2" t="s">
        <v>102</v>
      </c>
      <c r="G6" s="2">
        <v>1</v>
      </c>
    </row>
    <row r="7" spans="1:7" x14ac:dyDescent="0.2">
      <c r="A7" s="2" t="s">
        <v>17</v>
      </c>
      <c r="B7" s="2" t="s">
        <v>63</v>
      </c>
      <c r="C7" s="2"/>
      <c r="D7" s="2" t="s">
        <v>69</v>
      </c>
      <c r="E7" s="2">
        <v>1</v>
      </c>
      <c r="F7" s="2" t="s">
        <v>102</v>
      </c>
      <c r="G7" s="2">
        <v>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showGridLines="0" zoomScale="80" zoomScaleNormal="80" workbookViewId="0">
      <selection activeCell="B29" sqref="B29"/>
    </sheetView>
  </sheetViews>
  <sheetFormatPr defaultColWidth="11.42578125" defaultRowHeight="12.75" x14ac:dyDescent="0.2"/>
  <cols>
    <col min="2" max="2" width="256" customWidth="1"/>
  </cols>
  <sheetData>
    <row r="1" spans="1:2" ht="15.75" x14ac:dyDescent="0.25">
      <c r="A1" s="28" t="s">
        <v>49</v>
      </c>
      <c r="B1" s="28"/>
    </row>
    <row r="2" spans="1:2" ht="12.75" customHeight="1" x14ac:dyDescent="0.2">
      <c r="A2" s="2" t="s">
        <v>55</v>
      </c>
      <c r="B2" s="2" t="s">
        <v>103</v>
      </c>
    </row>
    <row r="3" spans="1:2" ht="12.75" customHeight="1" x14ac:dyDescent="0.25">
      <c r="A3" s="2" t="s">
        <v>104</v>
      </c>
      <c r="B3" s="2" t="s">
        <v>105</v>
      </c>
    </row>
    <row r="4" spans="1:2" ht="12.75" customHeight="1" x14ac:dyDescent="0.25">
      <c r="A4" s="2" t="s">
        <v>79</v>
      </c>
      <c r="B4" s="2" t="s">
        <v>106</v>
      </c>
    </row>
    <row r="5" spans="1:2" ht="12.75" customHeight="1" x14ac:dyDescent="0.2">
      <c r="A5" s="2" t="s">
        <v>107</v>
      </c>
      <c r="B5" s="19" t="s">
        <v>108</v>
      </c>
    </row>
    <row r="6" spans="1:2" ht="12.75" customHeight="1" x14ac:dyDescent="0.2">
      <c r="A6" s="2" t="s">
        <v>85</v>
      </c>
      <c r="B6" s="2" t="s">
        <v>109</v>
      </c>
    </row>
    <row r="7" spans="1:2" ht="12.75" customHeight="1" x14ac:dyDescent="0.2">
      <c r="A7" s="2" t="s">
        <v>110</v>
      </c>
      <c r="B7" s="2" t="s">
        <v>111</v>
      </c>
    </row>
    <row r="8" spans="1:2" ht="12.75" customHeight="1" x14ac:dyDescent="0.25">
      <c r="A8" s="2" t="s">
        <v>112</v>
      </c>
      <c r="B8" s="2" t="s">
        <v>113</v>
      </c>
    </row>
    <row r="9" spans="1:2" ht="12.75" customHeight="1" x14ac:dyDescent="0.2">
      <c r="A9" s="2" t="s">
        <v>114</v>
      </c>
      <c r="B9" s="2" t="s">
        <v>115</v>
      </c>
    </row>
  </sheetData>
  <sheetProtection selectLockedCells="1" selectUnlockedCells="1"/>
  <mergeCells count="1">
    <mergeCell ref="A1:B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showGridLines="0" zoomScale="80" zoomScaleNormal="80" workbookViewId="0">
      <selection activeCell="M24" sqref="M24"/>
    </sheetView>
  </sheetViews>
  <sheetFormatPr defaultColWidth="11.5703125" defaultRowHeight="12.75" x14ac:dyDescent="0.2"/>
  <cols>
    <col min="2" max="2" width="41.140625" customWidth="1"/>
  </cols>
  <sheetData>
    <row r="1" spans="1:10" s="20" customFormat="1" ht="15.75" x14ac:dyDescent="0.25">
      <c r="A1" s="3" t="s">
        <v>48</v>
      </c>
      <c r="B1" s="3" t="s">
        <v>116</v>
      </c>
      <c r="C1" s="3" t="s">
        <v>117</v>
      </c>
      <c r="D1" s="3" t="s">
        <v>118</v>
      </c>
      <c r="E1" s="3" t="s">
        <v>119</v>
      </c>
      <c r="F1" s="3" t="s">
        <v>120</v>
      </c>
      <c r="G1" s="3" t="s">
        <v>121</v>
      </c>
      <c r="H1" s="3" t="s">
        <v>122</v>
      </c>
      <c r="I1" s="3" t="s">
        <v>123</v>
      </c>
      <c r="J1" s="3" t="s">
        <v>124</v>
      </c>
    </row>
    <row r="2" spans="1:10" x14ac:dyDescent="0.2">
      <c r="A2" s="27" t="s">
        <v>81</v>
      </c>
      <c r="B2" s="21" t="s">
        <v>125</v>
      </c>
      <c r="C2" s="21">
        <v>39705</v>
      </c>
      <c r="D2" s="21">
        <v>44051</v>
      </c>
      <c r="E2" s="21">
        <v>47328</v>
      </c>
      <c r="F2" s="21">
        <v>50657</v>
      </c>
      <c r="G2" s="21">
        <v>53245</v>
      </c>
      <c r="H2" s="21">
        <v>55393</v>
      </c>
      <c r="I2" s="21">
        <v>57392</v>
      </c>
      <c r="J2" s="2" t="s">
        <v>107</v>
      </c>
    </row>
    <row r="3" spans="1:10" x14ac:dyDescent="0.2">
      <c r="A3" s="27"/>
      <c r="B3" s="21" t="s">
        <v>126</v>
      </c>
      <c r="C3" s="21">
        <v>978.4</v>
      </c>
      <c r="D3" s="21">
        <v>1013.3</v>
      </c>
      <c r="E3" s="21">
        <v>1037.5999999999999</v>
      </c>
      <c r="F3" s="21">
        <v>1056</v>
      </c>
      <c r="G3" s="21">
        <v>1066</v>
      </c>
      <c r="H3" s="21">
        <v>1070.0999999999999</v>
      </c>
      <c r="I3" s="21">
        <v>1073.2</v>
      </c>
      <c r="J3" s="2" t="s">
        <v>107</v>
      </c>
    </row>
    <row r="4" spans="1:10" x14ac:dyDescent="0.2">
      <c r="A4" s="27"/>
      <c r="B4" s="21" t="s">
        <v>127</v>
      </c>
      <c r="C4" s="21">
        <v>1.1299999999999999</v>
      </c>
      <c r="D4" s="21">
        <v>1.25</v>
      </c>
      <c r="E4" s="21">
        <v>1.37</v>
      </c>
      <c r="F4" s="21">
        <v>1.51</v>
      </c>
      <c r="G4" s="21">
        <v>1.67</v>
      </c>
      <c r="H4" s="21">
        <v>1.84</v>
      </c>
      <c r="I4" s="21">
        <v>2.0099999999999998</v>
      </c>
      <c r="J4" s="2" t="s">
        <v>107</v>
      </c>
    </row>
    <row r="5" spans="1:10" x14ac:dyDescent="0.2">
      <c r="A5" s="27"/>
      <c r="B5" s="21" t="s">
        <v>128</v>
      </c>
      <c r="C5" s="21">
        <v>1.38</v>
      </c>
      <c r="D5" s="21">
        <v>1.52</v>
      </c>
      <c r="E5" s="21">
        <v>1.68</v>
      </c>
      <c r="F5" s="21">
        <v>1.86</v>
      </c>
      <c r="G5" s="21">
        <v>2.0499999999999998</v>
      </c>
      <c r="H5" s="21">
        <v>2.2599999999999998</v>
      </c>
      <c r="I5" s="21">
        <v>2.4900000000000002</v>
      </c>
      <c r="J5" s="2" t="s">
        <v>107</v>
      </c>
    </row>
    <row r="6" spans="1:10" x14ac:dyDescent="0.2">
      <c r="A6" s="27"/>
      <c r="B6" s="21" t="s">
        <v>129</v>
      </c>
      <c r="C6" s="21">
        <v>1</v>
      </c>
      <c r="D6" s="22">
        <f t="shared" ref="D6:I6" si="0">(D3-$C3)/$C3+1</f>
        <v>1.035670482420278</v>
      </c>
      <c r="E6" s="22">
        <f t="shared" si="0"/>
        <v>1.0605069501226492</v>
      </c>
      <c r="F6" s="22">
        <f t="shared" si="0"/>
        <v>1.0793131643499592</v>
      </c>
      <c r="G6" s="22">
        <f t="shared" si="0"/>
        <v>1.0895339329517579</v>
      </c>
      <c r="H6" s="22">
        <f t="shared" si="0"/>
        <v>1.0937244480784953</v>
      </c>
      <c r="I6" s="22">
        <f t="shared" si="0"/>
        <v>1.0968928863450533</v>
      </c>
      <c r="J6" s="2" t="s">
        <v>107</v>
      </c>
    </row>
    <row r="7" spans="1:10" x14ac:dyDescent="0.2">
      <c r="A7" s="27" t="s">
        <v>78</v>
      </c>
      <c r="B7" s="21" t="s">
        <v>125</v>
      </c>
      <c r="C7" s="21">
        <v>32253</v>
      </c>
      <c r="D7" s="21">
        <v>34800</v>
      </c>
      <c r="E7" s="21">
        <v>37232</v>
      </c>
      <c r="F7" s="21">
        <v>38921</v>
      </c>
      <c r="G7" s="21">
        <v>40103</v>
      </c>
      <c r="H7" s="21">
        <v>41084</v>
      </c>
      <c r="I7" s="21">
        <v>41819</v>
      </c>
      <c r="J7" s="2" t="s">
        <v>107</v>
      </c>
    </row>
    <row r="8" spans="1:10" x14ac:dyDescent="0.2">
      <c r="A8" s="27"/>
      <c r="B8" s="21" t="s">
        <v>126</v>
      </c>
      <c r="C8" s="21">
        <v>781.3</v>
      </c>
      <c r="D8" s="21">
        <v>805.7</v>
      </c>
      <c r="E8" s="21">
        <v>831</v>
      </c>
      <c r="F8" s="21">
        <v>847.5</v>
      </c>
      <c r="G8" s="21">
        <v>856.4</v>
      </c>
      <c r="H8" s="21">
        <v>860.4</v>
      </c>
      <c r="I8" s="21">
        <v>861</v>
      </c>
      <c r="J8" s="2" t="s">
        <v>107</v>
      </c>
    </row>
    <row r="9" spans="1:10" x14ac:dyDescent="0.2">
      <c r="A9" s="27"/>
      <c r="B9" s="21" t="s">
        <v>127</v>
      </c>
      <c r="C9" s="21">
        <v>1.1200000000000001</v>
      </c>
      <c r="D9" s="21">
        <v>1.29</v>
      </c>
      <c r="E9" s="21">
        <v>1.45</v>
      </c>
      <c r="F9" s="21">
        <v>1.62</v>
      </c>
      <c r="G9" s="21">
        <v>1.81</v>
      </c>
      <c r="H9" s="21">
        <v>2.02</v>
      </c>
      <c r="I9" s="21">
        <v>2.2599999999999998</v>
      </c>
      <c r="J9" s="2" t="s">
        <v>107</v>
      </c>
    </row>
    <row r="10" spans="1:10" x14ac:dyDescent="0.2">
      <c r="A10" s="27"/>
      <c r="B10" s="21" t="s">
        <v>128</v>
      </c>
      <c r="C10" s="21">
        <v>1.37</v>
      </c>
      <c r="D10" s="21">
        <v>1.49</v>
      </c>
      <c r="E10" s="21">
        <v>1.67</v>
      </c>
      <c r="F10" s="21">
        <v>1.86</v>
      </c>
      <c r="G10" s="21">
        <v>2.06</v>
      </c>
      <c r="H10" s="21">
        <v>2.2999999999999998</v>
      </c>
      <c r="I10" s="21">
        <v>2.5499999999999998</v>
      </c>
      <c r="J10" s="2" t="s">
        <v>107</v>
      </c>
    </row>
    <row r="11" spans="1:10" x14ac:dyDescent="0.2">
      <c r="A11" s="27"/>
      <c r="B11" s="21" t="s">
        <v>129</v>
      </c>
      <c r="C11" s="21">
        <v>1</v>
      </c>
      <c r="D11" s="22">
        <f t="shared" ref="D11:I11" si="1">(D8-$C8)/$C8+1</f>
        <v>1.0312300012799183</v>
      </c>
      <c r="E11" s="22">
        <f t="shared" si="1"/>
        <v>1.0636119288365544</v>
      </c>
      <c r="F11" s="22">
        <f t="shared" si="1"/>
        <v>1.0847305772430564</v>
      </c>
      <c r="G11" s="22">
        <f t="shared" si="1"/>
        <v>1.0961218482017152</v>
      </c>
      <c r="H11" s="22">
        <f t="shared" si="1"/>
        <v>1.1012415205426853</v>
      </c>
      <c r="I11" s="22">
        <f t="shared" si="1"/>
        <v>1.1020094713938309</v>
      </c>
      <c r="J11" s="2" t="s">
        <v>107</v>
      </c>
    </row>
    <row r="12" spans="1:10" x14ac:dyDescent="0.2">
      <c r="A12" s="27" t="s">
        <v>73</v>
      </c>
      <c r="B12" s="21" t="s">
        <v>125</v>
      </c>
      <c r="C12" s="21">
        <v>6344</v>
      </c>
      <c r="D12" s="21">
        <v>7292</v>
      </c>
      <c r="E12" s="21">
        <v>8037</v>
      </c>
      <c r="F12" s="21">
        <v>8961</v>
      </c>
      <c r="G12" s="21">
        <v>9689</v>
      </c>
      <c r="H12" s="21">
        <v>10389</v>
      </c>
      <c r="I12" s="21">
        <v>11152</v>
      </c>
      <c r="J12" s="2" t="s">
        <v>107</v>
      </c>
    </row>
    <row r="13" spans="1:10" x14ac:dyDescent="0.2">
      <c r="A13" s="27"/>
      <c r="B13" s="21" t="s">
        <v>126</v>
      </c>
      <c r="C13" s="21">
        <v>159.19999999999999</v>
      </c>
      <c r="D13" s="21">
        <v>171.6</v>
      </c>
      <c r="E13" s="21">
        <v>184.1</v>
      </c>
      <c r="F13" s="21">
        <v>196.4</v>
      </c>
      <c r="G13" s="21">
        <v>206.3</v>
      </c>
      <c r="H13" s="21">
        <v>214.8</v>
      </c>
      <c r="I13" s="21">
        <v>224</v>
      </c>
      <c r="J13" s="2" t="s">
        <v>107</v>
      </c>
    </row>
    <row r="14" spans="1:10" x14ac:dyDescent="0.2">
      <c r="A14" s="27"/>
      <c r="B14" s="21" t="s">
        <v>127</v>
      </c>
      <c r="C14" s="21">
        <v>1.1200000000000001</v>
      </c>
      <c r="D14" s="21">
        <v>1.19</v>
      </c>
      <c r="E14" s="21">
        <v>1.28</v>
      </c>
      <c r="F14" s="21">
        <v>1.41</v>
      </c>
      <c r="G14" s="21">
        <v>1.55</v>
      </c>
      <c r="H14" s="21">
        <v>1.72</v>
      </c>
      <c r="I14" s="21">
        <v>1.88</v>
      </c>
      <c r="J14" s="2" t="s">
        <v>107</v>
      </c>
    </row>
    <row r="15" spans="1:10" x14ac:dyDescent="0.2">
      <c r="A15" s="27"/>
      <c r="B15" s="21" t="s">
        <v>128</v>
      </c>
      <c r="C15" s="21">
        <v>1.38</v>
      </c>
      <c r="D15" s="21">
        <v>1.51</v>
      </c>
      <c r="E15" s="21">
        <v>1.65</v>
      </c>
      <c r="F15" s="21">
        <v>1.82</v>
      </c>
      <c r="G15" s="21">
        <v>2.02</v>
      </c>
      <c r="H15" s="21">
        <v>2.2400000000000002</v>
      </c>
      <c r="I15" s="21">
        <v>2.48</v>
      </c>
      <c r="J15" s="2" t="s">
        <v>107</v>
      </c>
    </row>
    <row r="16" spans="1:10" x14ac:dyDescent="0.2">
      <c r="A16" s="27"/>
      <c r="B16" s="21" t="s">
        <v>129</v>
      </c>
      <c r="C16" s="21">
        <v>1</v>
      </c>
      <c r="D16" s="22">
        <f t="shared" ref="D16:I16" si="2">(D13-$C13)/$C13+1</f>
        <v>1.0778894472361809</v>
      </c>
      <c r="E16" s="22">
        <f t="shared" si="2"/>
        <v>1.1564070351758795</v>
      </c>
      <c r="F16" s="22">
        <f t="shared" si="2"/>
        <v>1.2336683417085428</v>
      </c>
      <c r="G16" s="22">
        <f t="shared" si="2"/>
        <v>1.295854271356784</v>
      </c>
      <c r="H16" s="22">
        <f t="shared" si="2"/>
        <v>1.3492462311557791</v>
      </c>
      <c r="I16" s="22">
        <f t="shared" si="2"/>
        <v>1.4070351758793971</v>
      </c>
      <c r="J16" s="2" t="s">
        <v>107</v>
      </c>
    </row>
    <row r="17" spans="1:10" x14ac:dyDescent="0.2">
      <c r="A17" s="27" t="s">
        <v>82</v>
      </c>
      <c r="B17" s="21" t="s">
        <v>125</v>
      </c>
      <c r="C17" s="21">
        <v>30590</v>
      </c>
      <c r="D17" s="21">
        <v>32987</v>
      </c>
      <c r="E17" s="21">
        <v>30017</v>
      </c>
      <c r="F17" s="21">
        <v>30809</v>
      </c>
      <c r="G17" s="21">
        <v>30251</v>
      </c>
      <c r="H17" s="21">
        <v>28532</v>
      </c>
      <c r="I17" s="21">
        <v>27790</v>
      </c>
      <c r="J17" s="2" t="s">
        <v>107</v>
      </c>
    </row>
    <row r="18" spans="1:10" x14ac:dyDescent="0.2">
      <c r="A18" s="27"/>
      <c r="B18" s="21" t="s">
        <v>126</v>
      </c>
      <c r="C18" s="21">
        <v>520.29999999999995</v>
      </c>
      <c r="D18" s="21">
        <v>512.5</v>
      </c>
      <c r="E18" s="21">
        <v>506</v>
      </c>
      <c r="F18" s="21">
        <v>501.7</v>
      </c>
      <c r="G18" s="21">
        <v>498.1</v>
      </c>
      <c r="H18" s="21">
        <v>487</v>
      </c>
      <c r="I18" s="21">
        <v>480.5</v>
      </c>
      <c r="J18" s="2" t="s">
        <v>107</v>
      </c>
    </row>
    <row r="19" spans="1:10" x14ac:dyDescent="0.2">
      <c r="A19" s="27"/>
      <c r="B19" s="21" t="s">
        <v>127</v>
      </c>
      <c r="C19" s="21">
        <v>0.97</v>
      </c>
      <c r="D19" s="21">
        <v>1.1399999999999999</v>
      </c>
      <c r="E19" s="21">
        <v>1.35</v>
      </c>
      <c r="F19" s="21">
        <v>1.58</v>
      </c>
      <c r="G19" s="21">
        <v>1.85</v>
      </c>
      <c r="H19" s="21">
        <v>2.21</v>
      </c>
      <c r="I19" s="21">
        <v>2.64</v>
      </c>
      <c r="J19" s="2" t="s">
        <v>107</v>
      </c>
    </row>
    <row r="20" spans="1:10" x14ac:dyDescent="0.2">
      <c r="A20" s="27"/>
      <c r="B20" s="21" t="s">
        <v>128</v>
      </c>
      <c r="C20" s="21">
        <v>1.4</v>
      </c>
      <c r="D20" s="21">
        <v>1.53</v>
      </c>
      <c r="E20" s="21">
        <v>1.7</v>
      </c>
      <c r="F20" s="21">
        <v>1.89</v>
      </c>
      <c r="G20" s="21">
        <v>2.1</v>
      </c>
      <c r="H20" s="21">
        <v>2.3199999999999998</v>
      </c>
      <c r="I20" s="21">
        <v>2.5499999999999998</v>
      </c>
      <c r="J20" s="2" t="s">
        <v>107</v>
      </c>
    </row>
    <row r="21" spans="1:10" x14ac:dyDescent="0.2">
      <c r="A21" s="27"/>
      <c r="B21" s="21" t="s">
        <v>129</v>
      </c>
      <c r="C21" s="21">
        <v>1</v>
      </c>
      <c r="D21" s="22">
        <f t="shared" ref="D21:I21" si="3">(D18-$C18)/$C18+1</f>
        <v>0.98500864885642903</v>
      </c>
      <c r="E21" s="22">
        <f t="shared" si="3"/>
        <v>0.9725158562367866</v>
      </c>
      <c r="F21" s="22">
        <f t="shared" si="3"/>
        <v>0.96425139342686916</v>
      </c>
      <c r="G21" s="22">
        <f t="shared" si="3"/>
        <v>0.95733230828368265</v>
      </c>
      <c r="H21" s="22">
        <f t="shared" si="3"/>
        <v>0.93599846242552376</v>
      </c>
      <c r="I21" s="22">
        <f t="shared" si="3"/>
        <v>0.92350566980588134</v>
      </c>
      <c r="J21" s="2" t="s">
        <v>107</v>
      </c>
    </row>
    <row r="22" spans="1:10" x14ac:dyDescent="0.2">
      <c r="A22" s="2" t="s">
        <v>130</v>
      </c>
      <c r="B22" s="2" t="s">
        <v>131</v>
      </c>
      <c r="C22" s="2">
        <v>1.38</v>
      </c>
      <c r="D22" s="2">
        <v>1.29</v>
      </c>
      <c r="E22" s="2">
        <v>1.27</v>
      </c>
      <c r="F22" s="2">
        <v>1.24</v>
      </c>
      <c r="G22" s="2">
        <v>1.23</v>
      </c>
      <c r="H22" s="2">
        <v>1.22</v>
      </c>
      <c r="I22" s="2">
        <v>1.2</v>
      </c>
      <c r="J22" s="2" t="s">
        <v>107</v>
      </c>
    </row>
    <row r="24" spans="1:10" ht="15.75" x14ac:dyDescent="0.25">
      <c r="A24" s="28" t="s">
        <v>132</v>
      </c>
      <c r="B24" s="28"/>
      <c r="C24" s="28"/>
      <c r="D24" s="28"/>
    </row>
    <row r="25" spans="1:10" ht="15.75" x14ac:dyDescent="0.25">
      <c r="A25" s="3" t="s">
        <v>48</v>
      </c>
      <c r="B25" s="3" t="s">
        <v>133</v>
      </c>
      <c r="C25" s="3" t="s">
        <v>134</v>
      </c>
      <c r="D25" s="3" t="s">
        <v>49</v>
      </c>
    </row>
    <row r="26" spans="1:10" x14ac:dyDescent="0.2">
      <c r="A26" s="2" t="s">
        <v>82</v>
      </c>
      <c r="B26" s="23">
        <v>519716</v>
      </c>
      <c r="C26" s="24">
        <f>B26/B26</f>
        <v>1</v>
      </c>
      <c r="D26" s="6" t="s">
        <v>112</v>
      </c>
    </row>
    <row r="27" spans="1:10" x14ac:dyDescent="0.2">
      <c r="A27" s="2" t="s">
        <v>83</v>
      </c>
      <c r="B27" s="23">
        <f>B26-B28</f>
        <v>492519</v>
      </c>
      <c r="C27" s="24">
        <f>B27/B26</f>
        <v>0.94766949641727405</v>
      </c>
      <c r="D27" s="6" t="s">
        <v>135</v>
      </c>
    </row>
    <row r="28" spans="1:10" x14ac:dyDescent="0.2">
      <c r="A28" s="2" t="s">
        <v>84</v>
      </c>
      <c r="B28" s="23">
        <v>27197</v>
      </c>
      <c r="C28" s="24">
        <f>B28/B26</f>
        <v>5.2330503582725951E-2</v>
      </c>
      <c r="D28" s="6" t="s">
        <v>114</v>
      </c>
    </row>
  </sheetData>
  <sheetProtection selectLockedCells="1" selectUnlockedCells="1"/>
  <mergeCells count="5">
    <mergeCell ref="A2:A6"/>
    <mergeCell ref="A7:A11"/>
    <mergeCell ref="A12:A16"/>
    <mergeCell ref="A17:A21"/>
    <mergeCell ref="A24:D24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showGridLines="0" zoomScale="80" zoomScaleNormal="80" workbookViewId="0">
      <selection activeCell="I43" sqref="I43"/>
    </sheetView>
  </sheetViews>
  <sheetFormatPr defaultColWidth="11.42578125" defaultRowHeight="12.75" x14ac:dyDescent="0.2"/>
  <cols>
    <col min="1" max="1" width="29.140625" customWidth="1"/>
    <col min="2" max="2" width="14.28515625" customWidth="1"/>
    <col min="3" max="3" width="15" customWidth="1"/>
    <col min="4" max="4" width="24.28515625" customWidth="1"/>
  </cols>
  <sheetData>
    <row r="1" spans="1:15" ht="17.100000000000001" customHeight="1" x14ac:dyDescent="0.25">
      <c r="A1" s="3" t="s">
        <v>1</v>
      </c>
      <c r="B1" s="3" t="s">
        <v>48</v>
      </c>
      <c r="C1" s="3" t="s">
        <v>49</v>
      </c>
      <c r="D1" s="3" t="s">
        <v>50</v>
      </c>
      <c r="E1" s="3" t="s">
        <v>51</v>
      </c>
      <c r="F1" s="3">
        <v>2019</v>
      </c>
      <c r="G1" s="3">
        <v>2020</v>
      </c>
      <c r="H1" s="3">
        <v>2025</v>
      </c>
      <c r="I1" s="3">
        <v>2030</v>
      </c>
      <c r="J1" s="3">
        <v>2035</v>
      </c>
      <c r="K1" s="3">
        <v>2040</v>
      </c>
      <c r="L1" s="3">
        <v>2045</v>
      </c>
      <c r="M1" s="3">
        <v>2050</v>
      </c>
      <c r="N1" s="3" t="s">
        <v>52</v>
      </c>
      <c r="O1" s="3" t="s">
        <v>53</v>
      </c>
    </row>
    <row r="2" spans="1:15" ht="14.65" customHeight="1" x14ac:dyDescent="0.2">
      <c r="A2" s="26" t="s">
        <v>9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/>
      <c r="O2" s="2"/>
    </row>
    <row r="3" spans="1:15" ht="14.65" customHeight="1" x14ac:dyDescent="0.2">
      <c r="A3" s="26"/>
      <c r="B3" s="2" t="s">
        <v>54</v>
      </c>
      <c r="C3" s="2" t="s">
        <v>55</v>
      </c>
      <c r="D3" s="2" t="s">
        <v>56</v>
      </c>
      <c r="E3" s="2" t="s">
        <v>59</v>
      </c>
      <c r="F3" s="2" t="s">
        <v>58</v>
      </c>
      <c r="G3" s="2">
        <f t="shared" ref="G3:M3" si="0">G2*1.36</f>
        <v>19.040000000000003</v>
      </c>
      <c r="H3" s="2">
        <f t="shared" si="0"/>
        <v>19.040000000000003</v>
      </c>
      <c r="I3" s="2">
        <f t="shared" si="0"/>
        <v>19.040000000000003</v>
      </c>
      <c r="J3" s="2">
        <f t="shared" si="0"/>
        <v>19.040000000000003</v>
      </c>
      <c r="K3" s="2">
        <f t="shared" si="0"/>
        <v>19.040000000000003</v>
      </c>
      <c r="L3" s="2">
        <f t="shared" si="0"/>
        <v>19.040000000000003</v>
      </c>
      <c r="M3" s="2">
        <f t="shared" si="0"/>
        <v>19.040000000000003</v>
      </c>
      <c r="N3" s="2" t="s">
        <v>60</v>
      </c>
      <c r="O3" s="2"/>
    </row>
    <row r="4" spans="1:15" ht="14.65" customHeight="1" x14ac:dyDescent="0.2">
      <c r="A4" s="26"/>
      <c r="B4" s="2" t="s">
        <v>54</v>
      </c>
      <c r="C4" s="2" t="s">
        <v>55</v>
      </c>
      <c r="D4" s="2" t="s">
        <v>56</v>
      </c>
      <c r="E4" s="2" t="s">
        <v>61</v>
      </c>
      <c r="F4" s="2" t="s">
        <v>58</v>
      </c>
      <c r="G4" s="2">
        <f>G3*'Conversion Factors'!C$22</f>
        <v>26.275200000000002</v>
      </c>
      <c r="H4" s="2">
        <f>H3*'Conversion Factors'!D$22</f>
        <v>24.561600000000006</v>
      </c>
      <c r="I4" s="2">
        <f>I3*'Conversion Factors'!E$22</f>
        <v>24.180800000000005</v>
      </c>
      <c r="J4" s="2">
        <f>J3*'Conversion Factors'!F$22</f>
        <v>23.609600000000004</v>
      </c>
      <c r="K4" s="2">
        <f>K3*'Conversion Factors'!G$22</f>
        <v>23.419200000000004</v>
      </c>
      <c r="L4" s="2">
        <f>L3*'Conversion Factors'!H$22</f>
        <v>23.228800000000003</v>
      </c>
      <c r="M4" s="2">
        <f>M3*'Conversion Factors'!I$22</f>
        <v>22.848000000000003</v>
      </c>
      <c r="N4" s="2" t="s">
        <v>62</v>
      </c>
      <c r="O4" s="2">
        <v>1</v>
      </c>
    </row>
    <row r="5" spans="1:15" ht="14.65" customHeight="1" x14ac:dyDescent="0.2">
      <c r="A5" s="26" t="s">
        <v>11</v>
      </c>
      <c r="B5" s="2" t="s">
        <v>63</v>
      </c>
      <c r="C5" s="2" t="s">
        <v>55</v>
      </c>
      <c r="D5" s="2" t="s">
        <v>56</v>
      </c>
      <c r="E5" s="2" t="s">
        <v>57</v>
      </c>
      <c r="F5" s="2" t="s">
        <v>58</v>
      </c>
      <c r="G5" s="2">
        <v>60</v>
      </c>
      <c r="H5" s="2">
        <v>60</v>
      </c>
      <c r="I5" s="2">
        <v>60</v>
      </c>
      <c r="J5" s="2">
        <v>60</v>
      </c>
      <c r="K5" s="2">
        <v>60</v>
      </c>
      <c r="L5" s="2">
        <v>60</v>
      </c>
      <c r="M5" s="2">
        <v>60</v>
      </c>
      <c r="N5" s="2"/>
      <c r="O5" s="2"/>
    </row>
    <row r="6" spans="1:15" ht="14.65" customHeight="1" x14ac:dyDescent="0.2">
      <c r="A6" s="26"/>
      <c r="B6" s="2" t="s">
        <v>63</v>
      </c>
      <c r="C6" s="2" t="s">
        <v>55</v>
      </c>
      <c r="D6" s="2" t="s">
        <v>56</v>
      </c>
      <c r="E6" s="2" t="s">
        <v>59</v>
      </c>
      <c r="F6" s="2" t="s">
        <v>58</v>
      </c>
      <c r="G6" s="2">
        <f t="shared" ref="G6:M6" si="1">G5*1.36</f>
        <v>81.600000000000009</v>
      </c>
      <c r="H6" s="2">
        <f t="shared" si="1"/>
        <v>81.600000000000009</v>
      </c>
      <c r="I6" s="2">
        <f t="shared" si="1"/>
        <v>81.600000000000009</v>
      </c>
      <c r="J6" s="2">
        <f t="shared" si="1"/>
        <v>81.600000000000009</v>
      </c>
      <c r="K6" s="2">
        <f t="shared" si="1"/>
        <v>81.600000000000009</v>
      </c>
      <c r="L6" s="2">
        <f t="shared" si="1"/>
        <v>81.600000000000009</v>
      </c>
      <c r="M6" s="2">
        <f t="shared" si="1"/>
        <v>81.600000000000009</v>
      </c>
      <c r="N6" s="2" t="s">
        <v>60</v>
      </c>
      <c r="O6" s="2"/>
    </row>
    <row r="7" spans="1:15" ht="14.65" customHeight="1" x14ac:dyDescent="0.2">
      <c r="A7" s="26"/>
      <c r="B7" s="2" t="s">
        <v>63</v>
      </c>
      <c r="C7" s="2" t="s">
        <v>55</v>
      </c>
      <c r="D7" s="2" t="s">
        <v>56</v>
      </c>
      <c r="E7" s="2" t="s">
        <v>61</v>
      </c>
      <c r="F7" s="2" t="s">
        <v>58</v>
      </c>
      <c r="G7" s="2">
        <f>G6*'Conversion Factors'!C$22</f>
        <v>112.608</v>
      </c>
      <c r="H7" s="2">
        <f>H6*'Conversion Factors'!D$22</f>
        <v>105.26400000000001</v>
      </c>
      <c r="I7" s="2">
        <f>I6*'Conversion Factors'!E$22</f>
        <v>103.63200000000002</v>
      </c>
      <c r="J7" s="2">
        <f>J6*'Conversion Factors'!F$22</f>
        <v>101.18400000000001</v>
      </c>
      <c r="K7" s="2">
        <f>K6*'Conversion Factors'!G$22</f>
        <v>100.36800000000001</v>
      </c>
      <c r="L7" s="2">
        <f>L6*'Conversion Factors'!H$22</f>
        <v>99.552000000000007</v>
      </c>
      <c r="M7" s="2">
        <f>M6*'Conversion Factors'!I$22</f>
        <v>97.92</v>
      </c>
      <c r="N7" s="2" t="s">
        <v>62</v>
      </c>
      <c r="O7" s="2">
        <v>1</v>
      </c>
    </row>
    <row r="8" spans="1:15" ht="14.65" customHeight="1" x14ac:dyDescent="0.2">
      <c r="A8" s="2" t="s">
        <v>19</v>
      </c>
      <c r="B8" s="2" t="s">
        <v>63</v>
      </c>
      <c r="C8" s="2" t="s">
        <v>62</v>
      </c>
      <c r="D8" s="2" t="s">
        <v>64</v>
      </c>
      <c r="E8" s="2" t="s">
        <v>61</v>
      </c>
      <c r="F8" s="2" t="s">
        <v>58</v>
      </c>
      <c r="G8" s="2">
        <v>0.1</v>
      </c>
      <c r="H8" s="2" t="s">
        <v>58</v>
      </c>
      <c r="I8" s="2" t="s">
        <v>58</v>
      </c>
      <c r="J8" s="2" t="s">
        <v>58</v>
      </c>
      <c r="K8" s="2" t="s">
        <v>58</v>
      </c>
      <c r="L8" s="2" t="s">
        <v>58</v>
      </c>
      <c r="M8" s="2" t="s">
        <v>58</v>
      </c>
      <c r="N8" s="2" t="s">
        <v>65</v>
      </c>
      <c r="O8" s="2">
        <v>1</v>
      </c>
    </row>
    <row r="9" spans="1:15" ht="14.65" customHeight="1" x14ac:dyDescent="0.2">
      <c r="A9" s="2" t="s">
        <v>21</v>
      </c>
      <c r="B9" s="2" t="s">
        <v>63</v>
      </c>
      <c r="C9" s="2"/>
      <c r="D9" s="2" t="s">
        <v>56</v>
      </c>
      <c r="E9" s="2" t="s">
        <v>61</v>
      </c>
      <c r="F9" s="2" t="s">
        <v>58</v>
      </c>
      <c r="G9" s="2">
        <v>0.1</v>
      </c>
      <c r="H9" s="2" t="s">
        <v>58</v>
      </c>
      <c r="I9" s="2" t="s">
        <v>58</v>
      </c>
      <c r="J9" s="2" t="s">
        <v>58</v>
      </c>
      <c r="K9" s="2" t="s">
        <v>58</v>
      </c>
      <c r="L9" s="2" t="s">
        <v>58</v>
      </c>
      <c r="M9" s="2" t="s">
        <v>58</v>
      </c>
      <c r="N9" s="2" t="s">
        <v>65</v>
      </c>
      <c r="O9" s="2">
        <v>1</v>
      </c>
    </row>
    <row r="10" spans="1:15" ht="14.65" customHeight="1" x14ac:dyDescent="0.2"/>
    <row r="11" spans="1:15" ht="14.65" customHeight="1" x14ac:dyDescent="0.2"/>
    <row r="12" spans="1:15" ht="14.65" customHeight="1" x14ac:dyDescent="0.2"/>
    <row r="13" spans="1:15" ht="14.65" customHeight="1" x14ac:dyDescent="0.2"/>
    <row r="14" spans="1:15" ht="14.65" customHeight="1" x14ac:dyDescent="0.2"/>
    <row r="15" spans="1:15" ht="14.65" customHeight="1" x14ac:dyDescent="0.2"/>
    <row r="16" spans="1:15" ht="14.65" customHeight="1" x14ac:dyDescent="0.2"/>
    <row r="17" spans="1:1" ht="14.65" customHeight="1" x14ac:dyDescent="0.2">
      <c r="A17" s="4"/>
    </row>
    <row r="18" spans="1:1" ht="14.65" customHeight="1" x14ac:dyDescent="0.2">
      <c r="A18" s="4"/>
    </row>
    <row r="19" spans="1:1" ht="14.65" customHeight="1" x14ac:dyDescent="0.2">
      <c r="A19" s="4"/>
    </row>
    <row r="20" spans="1:1" ht="14.65" customHeight="1" x14ac:dyDescent="0.2">
      <c r="A20" s="4"/>
    </row>
    <row r="21" spans="1:1" ht="14.65" customHeight="1" x14ac:dyDescent="0.2">
      <c r="A21" s="4"/>
    </row>
    <row r="22" spans="1:1" ht="14.65" customHeight="1" x14ac:dyDescent="0.2">
      <c r="A22" s="4"/>
    </row>
    <row r="23" spans="1:1" ht="14.65" customHeight="1" x14ac:dyDescent="0.2">
      <c r="A23" s="4"/>
    </row>
    <row r="24" spans="1:1" ht="14.65" customHeight="1" x14ac:dyDescent="0.2">
      <c r="A24" s="4"/>
    </row>
    <row r="25" spans="1:1" ht="14.65" customHeight="1" x14ac:dyDescent="0.2">
      <c r="A25" s="4"/>
    </row>
    <row r="26" spans="1:1" ht="14.65" customHeight="1" x14ac:dyDescent="0.2">
      <c r="A26" s="4"/>
    </row>
    <row r="27" spans="1:1" ht="14.65" customHeight="1" x14ac:dyDescent="0.2"/>
    <row r="28" spans="1:1" ht="14.65" customHeight="1" x14ac:dyDescent="0.2"/>
    <row r="29" spans="1:1" ht="14.65" customHeight="1" x14ac:dyDescent="0.2"/>
    <row r="30" spans="1:1" ht="14.65" customHeight="1" x14ac:dyDescent="0.2"/>
    <row r="31" spans="1:1" ht="14.65" customHeight="1" x14ac:dyDescent="0.2"/>
    <row r="32" spans="1:1" ht="14.65" customHeight="1" x14ac:dyDescent="0.2"/>
    <row r="33" ht="14.65" customHeight="1" x14ac:dyDescent="0.2"/>
    <row r="34" ht="14.65" customHeight="1" x14ac:dyDescent="0.2"/>
    <row r="35" ht="14.65" customHeight="1" x14ac:dyDescent="0.2"/>
    <row r="36" ht="14.65" customHeight="1" x14ac:dyDescent="0.2"/>
    <row r="37" ht="14.65" customHeight="1" x14ac:dyDescent="0.2"/>
    <row r="38" ht="14.65" customHeight="1" x14ac:dyDescent="0.2"/>
    <row r="39" ht="14.65" customHeight="1" x14ac:dyDescent="0.2"/>
    <row r="40" ht="14.65" customHeight="1" x14ac:dyDescent="0.2"/>
    <row r="41" ht="14.65" customHeight="1" x14ac:dyDescent="0.2"/>
    <row r="42" ht="14.65" customHeight="1" x14ac:dyDescent="0.2"/>
    <row r="43" ht="14.65" customHeight="1" x14ac:dyDescent="0.2"/>
    <row r="44" ht="14.65" customHeight="1" x14ac:dyDescent="0.2"/>
    <row r="45" ht="14.65" customHeight="1" x14ac:dyDescent="0.2"/>
    <row r="46" ht="14.65" customHeight="1" x14ac:dyDescent="0.2"/>
    <row r="47" ht="14.65" customHeight="1" x14ac:dyDescent="0.2"/>
    <row r="48" ht="14.65" customHeight="1" x14ac:dyDescent="0.2"/>
    <row r="49" ht="14.65" customHeight="1" x14ac:dyDescent="0.2"/>
    <row r="50" ht="14.65" customHeight="1" x14ac:dyDescent="0.2"/>
    <row r="51" ht="14.65" customHeight="1" x14ac:dyDescent="0.2"/>
    <row r="52" ht="14.65" customHeight="1" x14ac:dyDescent="0.2"/>
    <row r="53" ht="14.65" customHeight="1" x14ac:dyDescent="0.2"/>
    <row r="54" ht="14.65" customHeight="1" x14ac:dyDescent="0.2"/>
    <row r="55" ht="14.65" customHeight="1" x14ac:dyDescent="0.2"/>
    <row r="56" ht="14.65" customHeight="1" x14ac:dyDescent="0.2"/>
    <row r="57" ht="14.65" customHeight="1" x14ac:dyDescent="0.2"/>
    <row r="58" ht="14.65" customHeight="1" x14ac:dyDescent="0.2"/>
    <row r="59" ht="14.65" customHeight="1" x14ac:dyDescent="0.2"/>
    <row r="60" ht="14.65" customHeight="1" x14ac:dyDescent="0.2"/>
    <row r="61" ht="14.65" customHeight="1" x14ac:dyDescent="0.2"/>
    <row r="62" ht="14.65" customHeight="1" x14ac:dyDescent="0.2"/>
    <row r="63" ht="14.65" customHeight="1" x14ac:dyDescent="0.2"/>
    <row r="64" ht="14.65" customHeight="1" x14ac:dyDescent="0.2"/>
    <row r="65" ht="14.65" customHeight="1" x14ac:dyDescent="0.2"/>
    <row r="66" ht="14.65" customHeight="1" x14ac:dyDescent="0.2"/>
  </sheetData>
  <sheetProtection selectLockedCells="1" selectUnlockedCells="1"/>
  <mergeCells count="2">
    <mergeCell ref="A2:A4"/>
    <mergeCell ref="A5:A7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showGridLines="0" zoomScale="80" zoomScaleNormal="80" workbookViewId="0">
      <selection activeCell="M38" sqref="M38"/>
    </sheetView>
  </sheetViews>
  <sheetFormatPr defaultColWidth="11.42578125" defaultRowHeight="12.75" x14ac:dyDescent="0.2"/>
  <cols>
    <col min="1" max="1" width="25.5703125" customWidth="1"/>
    <col min="2" max="2" width="19.7109375" customWidth="1"/>
    <col min="3" max="3" width="18.85546875" customWidth="1"/>
    <col min="5" max="5" width="23.5703125" customWidth="1"/>
  </cols>
  <sheetData>
    <row r="1" spans="1:8" ht="17.100000000000001" customHeight="1" x14ac:dyDescent="0.25">
      <c r="A1" s="3" t="s">
        <v>1</v>
      </c>
      <c r="B1" s="3" t="s">
        <v>66</v>
      </c>
      <c r="C1" s="3" t="s">
        <v>67</v>
      </c>
      <c r="D1" s="3" t="s">
        <v>48</v>
      </c>
      <c r="E1" s="3" t="s">
        <v>68</v>
      </c>
      <c r="F1" s="3" t="s">
        <v>49</v>
      </c>
      <c r="G1" s="3" t="s">
        <v>52</v>
      </c>
      <c r="H1" s="3" t="s">
        <v>53</v>
      </c>
    </row>
    <row r="2" spans="1:8" ht="14.65" customHeight="1" x14ac:dyDescent="0.2">
      <c r="A2" s="2" t="s">
        <v>9</v>
      </c>
      <c r="B2" s="5" t="s">
        <v>69</v>
      </c>
      <c r="C2" s="5" t="s">
        <v>70</v>
      </c>
      <c r="D2" s="2" t="s">
        <v>54</v>
      </c>
      <c r="E2" s="2">
        <v>1000</v>
      </c>
      <c r="F2" s="6" t="s">
        <v>62</v>
      </c>
      <c r="G2" s="2" t="s">
        <v>71</v>
      </c>
      <c r="H2" s="2">
        <v>1</v>
      </c>
    </row>
    <row r="3" spans="1:8" ht="14.65" customHeight="1" x14ac:dyDescent="0.2">
      <c r="A3" s="2" t="s">
        <v>11</v>
      </c>
      <c r="B3" s="5" t="s">
        <v>69</v>
      </c>
      <c r="C3" s="5" t="s">
        <v>70</v>
      </c>
      <c r="D3" s="2" t="s">
        <v>63</v>
      </c>
      <c r="E3" s="2">
        <v>1000</v>
      </c>
      <c r="F3" s="6"/>
      <c r="G3" s="2" t="s">
        <v>71</v>
      </c>
      <c r="H3" s="2">
        <v>1</v>
      </c>
    </row>
    <row r="4" spans="1:8" ht="14.65" customHeight="1" x14ac:dyDescent="0.2">
      <c r="A4" s="2" t="s">
        <v>17</v>
      </c>
      <c r="B4" s="5" t="s">
        <v>69</v>
      </c>
      <c r="C4" s="5" t="s">
        <v>70</v>
      </c>
      <c r="D4" s="2" t="s">
        <v>63</v>
      </c>
      <c r="E4" s="2">
        <v>1000</v>
      </c>
      <c r="F4" s="6"/>
      <c r="G4" s="2" t="s">
        <v>71</v>
      </c>
      <c r="H4" s="2">
        <v>1</v>
      </c>
    </row>
    <row r="5" spans="1:8" ht="14.65" customHeight="1" x14ac:dyDescent="0.2">
      <c r="A5" s="2" t="s">
        <v>3</v>
      </c>
      <c r="B5" s="5" t="s">
        <v>69</v>
      </c>
      <c r="C5" s="5" t="s">
        <v>70</v>
      </c>
      <c r="D5" s="2" t="s">
        <v>54</v>
      </c>
      <c r="E5" s="2">
        <v>1000</v>
      </c>
      <c r="F5" s="6"/>
      <c r="G5" s="2" t="s">
        <v>71</v>
      </c>
      <c r="H5" s="2">
        <v>1</v>
      </c>
    </row>
    <row r="6" spans="1:8" ht="14.65" customHeight="1" x14ac:dyDescent="0.2">
      <c r="A6" s="2" t="s">
        <v>5</v>
      </c>
      <c r="B6" s="5" t="s">
        <v>69</v>
      </c>
      <c r="C6" s="5" t="s">
        <v>70</v>
      </c>
      <c r="D6" s="2" t="s">
        <v>72</v>
      </c>
      <c r="E6" s="2">
        <v>1000</v>
      </c>
      <c r="F6" s="6"/>
      <c r="G6" s="2" t="s">
        <v>71</v>
      </c>
      <c r="H6" s="2">
        <v>1</v>
      </c>
    </row>
    <row r="7" spans="1:8" ht="14.65" customHeight="1" x14ac:dyDescent="0.2">
      <c r="A7" s="2" t="s">
        <v>7</v>
      </c>
      <c r="B7" s="5" t="s">
        <v>69</v>
      </c>
      <c r="C7" s="5" t="s">
        <v>70</v>
      </c>
      <c r="D7" s="2" t="s">
        <v>73</v>
      </c>
      <c r="E7" s="2">
        <v>1000</v>
      </c>
      <c r="F7" s="6"/>
      <c r="G7" s="2" t="s">
        <v>71</v>
      </c>
      <c r="H7" s="2">
        <v>1</v>
      </c>
    </row>
    <row r="8" spans="1:8" ht="14.65" customHeight="1" x14ac:dyDescent="0.2">
      <c r="A8" s="2" t="s">
        <v>13</v>
      </c>
      <c r="B8" s="5" t="s">
        <v>69</v>
      </c>
      <c r="C8" s="5" t="s">
        <v>70</v>
      </c>
      <c r="D8" s="2" t="s">
        <v>74</v>
      </c>
      <c r="E8" s="2">
        <v>1000</v>
      </c>
      <c r="F8" s="6"/>
      <c r="G8" s="2" t="s">
        <v>71</v>
      </c>
      <c r="H8" s="2">
        <v>1</v>
      </c>
    </row>
    <row r="9" spans="1:8" ht="14.65" customHeight="1" x14ac:dyDescent="0.2">
      <c r="A9" s="2" t="s">
        <v>15</v>
      </c>
      <c r="B9" s="5" t="s">
        <v>69</v>
      </c>
      <c r="C9" s="5" t="s">
        <v>70</v>
      </c>
      <c r="D9" s="2" t="s">
        <v>63</v>
      </c>
      <c r="E9" s="2">
        <v>1000</v>
      </c>
      <c r="F9" s="6"/>
      <c r="G9" s="2" t="s">
        <v>71</v>
      </c>
      <c r="H9" s="2">
        <v>1</v>
      </c>
    </row>
    <row r="10" spans="1:8" ht="14.65" customHeight="1" x14ac:dyDescent="0.2">
      <c r="A10" s="2" t="s">
        <v>19</v>
      </c>
      <c r="B10" s="5" t="s">
        <v>75</v>
      </c>
      <c r="C10" s="5" t="s">
        <v>76</v>
      </c>
      <c r="D10" s="2" t="s">
        <v>63</v>
      </c>
      <c r="E10" s="2">
        <v>1000</v>
      </c>
      <c r="F10" s="6"/>
      <c r="G10" s="2" t="s">
        <v>77</v>
      </c>
      <c r="H10" s="2">
        <v>1</v>
      </c>
    </row>
    <row r="11" spans="1:8" ht="14.65" customHeight="1" x14ac:dyDescent="0.2">
      <c r="A11" s="2" t="s">
        <v>21</v>
      </c>
      <c r="B11" s="5" t="s">
        <v>69</v>
      </c>
      <c r="C11" s="5" t="s">
        <v>70</v>
      </c>
      <c r="D11" s="2" t="s">
        <v>63</v>
      </c>
      <c r="E11" s="2">
        <v>1000</v>
      </c>
      <c r="F11" s="6"/>
      <c r="G11" s="2" t="s">
        <v>71</v>
      </c>
      <c r="H11" s="2">
        <v>1</v>
      </c>
    </row>
    <row r="12" spans="1:8" ht="14.65" customHeight="1" x14ac:dyDescent="0.2">
      <c r="D12" s="7"/>
      <c r="F12" s="8"/>
    </row>
    <row r="13" spans="1:8" ht="14.65" customHeight="1" x14ac:dyDescent="0.2">
      <c r="B13" s="9"/>
      <c r="C13" s="9"/>
      <c r="D13" s="7"/>
      <c r="F13" s="8"/>
    </row>
    <row r="14" spans="1:8" ht="14.65" customHeight="1" x14ac:dyDescent="0.2">
      <c r="B14" s="9"/>
      <c r="C14" s="9"/>
      <c r="D14" s="7"/>
      <c r="F14" s="8"/>
    </row>
    <row r="15" spans="1:8" ht="14.65" customHeight="1" x14ac:dyDescent="0.2">
      <c r="B15" s="9"/>
      <c r="C15" s="9"/>
      <c r="D15" s="7"/>
      <c r="F15" s="8"/>
    </row>
    <row r="16" spans="1:8" ht="14.65" customHeight="1" x14ac:dyDescent="0.2">
      <c r="B16" s="9"/>
      <c r="C16" s="9"/>
      <c r="D16" s="7"/>
      <c r="F16" s="8"/>
    </row>
    <row r="17" spans="2:6" ht="14.65" customHeight="1" x14ac:dyDescent="0.2">
      <c r="D17" s="7"/>
      <c r="F17" s="8"/>
    </row>
    <row r="18" spans="2:6" ht="14.65" customHeight="1" x14ac:dyDescent="0.2">
      <c r="B18" s="9"/>
      <c r="C18" s="9"/>
      <c r="D18" s="7"/>
      <c r="F18" s="8"/>
    </row>
    <row r="19" spans="2:6" ht="14.65" customHeight="1" x14ac:dyDescent="0.2">
      <c r="B19" s="9"/>
      <c r="C19" s="9"/>
      <c r="D19" s="7"/>
      <c r="F19" s="8"/>
    </row>
    <row r="20" spans="2:6" ht="14.65" customHeight="1" x14ac:dyDescent="0.2">
      <c r="B20" s="9"/>
      <c r="C20" s="9"/>
      <c r="D20" s="7"/>
      <c r="F20" s="8"/>
    </row>
    <row r="21" spans="2:6" ht="14.65" customHeight="1" x14ac:dyDescent="0.2">
      <c r="B21" s="9"/>
      <c r="C21" s="9"/>
      <c r="D21" s="7"/>
      <c r="F21" s="8"/>
    </row>
    <row r="22" spans="2:6" ht="14.65" customHeight="1" x14ac:dyDescent="0.2">
      <c r="D22" s="7"/>
      <c r="F22" s="8"/>
    </row>
    <row r="23" spans="2:6" ht="14.65" customHeight="1" x14ac:dyDescent="0.2">
      <c r="B23" s="9"/>
      <c r="C23" s="9"/>
      <c r="D23" s="7"/>
      <c r="F23" s="8"/>
    </row>
    <row r="24" spans="2:6" ht="14.65" customHeight="1" x14ac:dyDescent="0.2">
      <c r="B24" s="9"/>
      <c r="C24" s="9"/>
      <c r="D24" s="7"/>
      <c r="F24" s="8"/>
    </row>
    <row r="25" spans="2:6" ht="14.65" customHeight="1" x14ac:dyDescent="0.2">
      <c r="B25" s="9"/>
      <c r="C25" s="9"/>
      <c r="D25" s="7"/>
      <c r="F25" s="8"/>
    </row>
    <row r="26" spans="2:6" ht="14.65" customHeight="1" x14ac:dyDescent="0.2">
      <c r="B26" s="9"/>
      <c r="C26" s="9"/>
      <c r="D26" s="7"/>
      <c r="F26" s="8"/>
    </row>
    <row r="27" spans="2:6" ht="14.65" customHeight="1" x14ac:dyDescent="0.2">
      <c r="D27" s="7"/>
      <c r="F27" s="8"/>
    </row>
    <row r="28" spans="2:6" ht="14.65" customHeight="1" x14ac:dyDescent="0.2">
      <c r="B28" s="9"/>
      <c r="C28" s="9"/>
      <c r="D28" s="7"/>
      <c r="F28" s="8"/>
    </row>
    <row r="29" spans="2:6" ht="14.65" customHeight="1" x14ac:dyDescent="0.2">
      <c r="B29" s="9"/>
      <c r="C29" s="9"/>
      <c r="D29" s="7"/>
      <c r="F29" s="8"/>
    </row>
    <row r="30" spans="2:6" ht="14.65" customHeight="1" x14ac:dyDescent="0.2">
      <c r="B30" s="9"/>
      <c r="C30" s="9"/>
      <c r="D30" s="7"/>
      <c r="F30" s="8"/>
    </row>
    <row r="31" spans="2:6" ht="14.65" customHeight="1" x14ac:dyDescent="0.2">
      <c r="B31" s="9"/>
      <c r="C31" s="9"/>
      <c r="D31" s="7"/>
      <c r="F31" s="8"/>
    </row>
    <row r="32" spans="2:6" ht="14.65" customHeight="1" x14ac:dyDescent="0.2">
      <c r="D32" s="7"/>
      <c r="F32" s="8"/>
    </row>
    <row r="33" spans="2:6" ht="14.65" customHeight="1" x14ac:dyDescent="0.2">
      <c r="B33" s="9"/>
      <c r="C33" s="9"/>
      <c r="D33" s="7"/>
      <c r="F33" s="8"/>
    </row>
    <row r="34" spans="2:6" ht="14.65" customHeight="1" x14ac:dyDescent="0.2">
      <c r="B34" s="9"/>
      <c r="C34" s="9"/>
      <c r="D34" s="7"/>
      <c r="F34" s="8"/>
    </row>
    <row r="35" spans="2:6" ht="14.65" customHeight="1" x14ac:dyDescent="0.2">
      <c r="B35" s="9"/>
      <c r="C35" s="9"/>
      <c r="D35" s="7"/>
      <c r="F35" s="8"/>
    </row>
    <row r="36" spans="2:6" ht="14.65" customHeight="1" x14ac:dyDescent="0.2">
      <c r="B36" s="9"/>
      <c r="C36" s="9"/>
      <c r="D36" s="7"/>
      <c r="F36" s="8"/>
    </row>
    <row r="37" spans="2:6" ht="14.65" customHeight="1" x14ac:dyDescent="0.2">
      <c r="D37" s="7"/>
      <c r="F37" s="8"/>
    </row>
    <row r="38" spans="2:6" ht="14.65" customHeight="1" x14ac:dyDescent="0.2">
      <c r="B38" s="9"/>
      <c r="C38" s="9"/>
      <c r="D38" s="7"/>
      <c r="F38" s="8"/>
    </row>
    <row r="39" spans="2:6" ht="14.65" customHeight="1" x14ac:dyDescent="0.2">
      <c r="B39" s="9"/>
      <c r="C39" s="9"/>
      <c r="D39" s="7"/>
      <c r="F39" s="8"/>
    </row>
    <row r="40" spans="2:6" ht="14.65" customHeight="1" x14ac:dyDescent="0.2">
      <c r="B40" s="9"/>
      <c r="C40" s="9"/>
      <c r="D40" s="7"/>
      <c r="F40" s="8"/>
    </row>
    <row r="41" spans="2:6" ht="14.65" customHeight="1" x14ac:dyDescent="0.2">
      <c r="B41" s="9"/>
      <c r="C41" s="9"/>
      <c r="D41" s="7"/>
      <c r="F41" s="8"/>
    </row>
    <row r="42" spans="2:6" ht="14.65" customHeight="1" x14ac:dyDescent="0.2">
      <c r="D42" s="7"/>
      <c r="F42" s="8"/>
    </row>
    <row r="43" spans="2:6" ht="14.65" customHeight="1" x14ac:dyDescent="0.2">
      <c r="B43" s="9"/>
      <c r="C43" s="9"/>
      <c r="D43" s="7"/>
      <c r="F43" s="8"/>
    </row>
    <row r="44" spans="2:6" ht="14.65" customHeight="1" x14ac:dyDescent="0.2">
      <c r="B44" s="9"/>
      <c r="C44" s="9"/>
      <c r="D44" s="7"/>
      <c r="F44" s="8"/>
    </row>
    <row r="45" spans="2:6" ht="14.65" customHeight="1" x14ac:dyDescent="0.2">
      <c r="B45" s="9"/>
      <c r="C45" s="9"/>
      <c r="D45" s="7"/>
      <c r="F45" s="8"/>
    </row>
    <row r="46" spans="2:6" ht="14.65" customHeight="1" x14ac:dyDescent="0.2">
      <c r="B46" s="9"/>
      <c r="C46" s="9"/>
      <c r="D46" s="7"/>
      <c r="F46" s="8"/>
    </row>
    <row r="47" spans="2:6" ht="14.65" customHeight="1" x14ac:dyDescent="0.2">
      <c r="D47" s="7"/>
      <c r="F47" s="8"/>
    </row>
    <row r="48" spans="2:6" ht="14.65" customHeight="1" x14ac:dyDescent="0.2">
      <c r="B48" s="9"/>
      <c r="C48" s="9"/>
      <c r="D48" s="7"/>
      <c r="F48" s="8"/>
    </row>
    <row r="49" spans="2:6" ht="14.65" customHeight="1" x14ac:dyDescent="0.2">
      <c r="B49" s="9"/>
      <c r="C49" s="9"/>
      <c r="D49" s="7"/>
      <c r="F49" s="8"/>
    </row>
    <row r="50" spans="2:6" ht="14.65" customHeight="1" x14ac:dyDescent="0.2">
      <c r="B50" s="9"/>
      <c r="C50" s="9"/>
      <c r="D50" s="7"/>
      <c r="F50" s="8"/>
    </row>
    <row r="51" spans="2:6" ht="14.65" customHeight="1" x14ac:dyDescent="0.2">
      <c r="B51" s="9"/>
      <c r="C51" s="9"/>
      <c r="D51" s="7"/>
      <c r="F51" s="8"/>
    </row>
    <row r="52" spans="2:6" ht="14.65" customHeight="1" x14ac:dyDescent="0.2">
      <c r="D52" s="7"/>
      <c r="F52" s="8"/>
    </row>
    <row r="53" spans="2:6" ht="14.65" customHeight="1" x14ac:dyDescent="0.2">
      <c r="B53" s="9"/>
      <c r="C53" s="9"/>
      <c r="D53" s="7"/>
      <c r="F53" s="8"/>
    </row>
    <row r="54" spans="2:6" ht="14.65" customHeight="1" x14ac:dyDescent="0.2">
      <c r="B54" s="9"/>
      <c r="C54" s="9"/>
      <c r="D54" s="7"/>
      <c r="F54" s="8"/>
    </row>
    <row r="55" spans="2:6" ht="14.65" customHeight="1" x14ac:dyDescent="0.2">
      <c r="B55" s="9"/>
      <c r="C55" s="9"/>
      <c r="D55" s="7"/>
      <c r="F55" s="8"/>
    </row>
    <row r="56" spans="2:6" ht="14.65" customHeight="1" x14ac:dyDescent="0.2">
      <c r="B56" s="9"/>
      <c r="C56" s="9"/>
      <c r="D56" s="7"/>
      <c r="F56" s="8"/>
    </row>
    <row r="57" spans="2:6" ht="14.65" customHeight="1" x14ac:dyDescent="0.2">
      <c r="D57" s="7"/>
      <c r="F57" s="8"/>
    </row>
    <row r="58" spans="2:6" ht="14.65" customHeight="1" x14ac:dyDescent="0.2">
      <c r="B58" s="9"/>
      <c r="C58" s="9"/>
      <c r="D58" s="7"/>
      <c r="F58" s="8"/>
    </row>
    <row r="59" spans="2:6" ht="14.65" customHeight="1" x14ac:dyDescent="0.2">
      <c r="B59" s="9"/>
      <c r="C59" s="9"/>
      <c r="D59" s="7"/>
      <c r="F59" s="8"/>
    </row>
    <row r="60" spans="2:6" ht="14.65" customHeight="1" x14ac:dyDescent="0.2">
      <c r="B60" s="9"/>
      <c r="C60" s="9"/>
      <c r="D60" s="7"/>
      <c r="F60" s="8"/>
    </row>
    <row r="61" spans="2:6" ht="14.65" customHeight="1" x14ac:dyDescent="0.2">
      <c r="B61" s="9"/>
      <c r="C61" s="9"/>
      <c r="D61" s="7"/>
      <c r="F61" s="8"/>
    </row>
    <row r="62" spans="2:6" ht="14.65" customHeight="1" x14ac:dyDescent="0.2">
      <c r="D62" s="7"/>
      <c r="F62" s="8"/>
    </row>
    <row r="63" spans="2:6" ht="14.65" customHeight="1" x14ac:dyDescent="0.2">
      <c r="B63" s="9"/>
      <c r="C63" s="9"/>
      <c r="D63" s="7"/>
      <c r="F63" s="8"/>
    </row>
    <row r="64" spans="2:6" ht="14.65" customHeight="1" x14ac:dyDescent="0.2">
      <c r="B64" s="9"/>
      <c r="C64" s="9"/>
      <c r="D64" s="7"/>
      <c r="F64" s="8"/>
    </row>
    <row r="65" spans="2:6" ht="14.65" customHeight="1" x14ac:dyDescent="0.2">
      <c r="B65" s="9"/>
      <c r="C65" s="9"/>
      <c r="D65" s="7"/>
      <c r="F65" s="8"/>
    </row>
    <row r="66" spans="2:6" ht="14.65" customHeight="1" x14ac:dyDescent="0.2">
      <c r="B66" s="9"/>
      <c r="C66" s="9"/>
      <c r="D66" s="7"/>
      <c r="F66" s="8"/>
    </row>
    <row r="67" spans="2:6" ht="14.65" customHeight="1" x14ac:dyDescent="0.2">
      <c r="D67" s="7"/>
      <c r="F67" s="8"/>
    </row>
    <row r="68" spans="2:6" ht="14.65" customHeight="1" x14ac:dyDescent="0.2">
      <c r="B68" s="9"/>
      <c r="C68" s="9"/>
      <c r="D68" s="7"/>
      <c r="F68" s="8"/>
    </row>
    <row r="69" spans="2:6" ht="14.65" customHeight="1" x14ac:dyDescent="0.2">
      <c r="B69" s="9"/>
      <c r="C69" s="9"/>
      <c r="D69" s="7"/>
      <c r="F69" s="8"/>
    </row>
    <row r="70" spans="2:6" ht="14.65" customHeight="1" x14ac:dyDescent="0.2">
      <c r="B70" s="9"/>
      <c r="C70" s="9"/>
      <c r="D70" s="7"/>
      <c r="F70" s="8"/>
    </row>
    <row r="71" spans="2:6" ht="14.65" customHeight="1" x14ac:dyDescent="0.2">
      <c r="B71" s="9"/>
      <c r="C71" s="9"/>
      <c r="D71" s="7"/>
      <c r="F71" s="8"/>
    </row>
    <row r="72" spans="2:6" ht="14.65" customHeight="1" x14ac:dyDescent="0.2">
      <c r="D72" s="7"/>
      <c r="F72" s="8"/>
    </row>
    <row r="73" spans="2:6" ht="14.65" customHeight="1" x14ac:dyDescent="0.2">
      <c r="B73" s="9"/>
      <c r="C73" s="9"/>
      <c r="D73" s="7"/>
      <c r="F73" s="8"/>
    </row>
    <row r="74" spans="2:6" ht="14.65" customHeight="1" x14ac:dyDescent="0.2">
      <c r="B74" s="9"/>
      <c r="C74" s="9"/>
      <c r="D74" s="7"/>
      <c r="F74" s="8"/>
    </row>
    <row r="75" spans="2:6" ht="14.65" customHeight="1" x14ac:dyDescent="0.2">
      <c r="B75" s="9"/>
      <c r="C75" s="9"/>
      <c r="D75" s="7"/>
      <c r="F75" s="8"/>
    </row>
    <row r="76" spans="2:6" ht="14.65" customHeight="1" x14ac:dyDescent="0.2">
      <c r="B76" s="9"/>
      <c r="C76" s="9"/>
      <c r="D76" s="7"/>
      <c r="F76" s="8"/>
    </row>
    <row r="77" spans="2:6" ht="14.65" customHeight="1" x14ac:dyDescent="0.2">
      <c r="D77" s="7"/>
      <c r="F77" s="8"/>
    </row>
    <row r="78" spans="2:6" ht="14.65" customHeight="1" x14ac:dyDescent="0.2">
      <c r="B78" s="9"/>
      <c r="C78" s="9"/>
      <c r="D78" s="7"/>
      <c r="F78" s="8"/>
    </row>
    <row r="79" spans="2:6" ht="14.65" customHeight="1" x14ac:dyDescent="0.2">
      <c r="B79" s="9"/>
      <c r="C79" s="9"/>
      <c r="D79" s="7"/>
      <c r="F79" s="8"/>
    </row>
    <row r="80" spans="2:6" ht="14.65" customHeight="1" x14ac:dyDescent="0.2">
      <c r="B80" s="9"/>
      <c r="C80" s="9"/>
      <c r="D80" s="7"/>
      <c r="F80" s="8"/>
    </row>
    <row r="81" spans="2:6" ht="14.65" customHeight="1" x14ac:dyDescent="0.2">
      <c r="B81" s="9"/>
      <c r="C81" s="9"/>
      <c r="D81" s="7"/>
      <c r="F81" s="8"/>
    </row>
    <row r="82" spans="2:6" ht="14.65" customHeight="1" x14ac:dyDescent="0.2">
      <c r="D82" s="7"/>
      <c r="F82" s="8"/>
    </row>
    <row r="83" spans="2:6" ht="14.65" customHeight="1" x14ac:dyDescent="0.2">
      <c r="B83" s="9"/>
      <c r="C83" s="9"/>
      <c r="D83" s="7"/>
      <c r="F83" s="8"/>
    </row>
    <row r="84" spans="2:6" ht="14.65" customHeight="1" x14ac:dyDescent="0.2">
      <c r="B84" s="9"/>
      <c r="C84" s="9"/>
      <c r="D84" s="7"/>
      <c r="F84" s="8"/>
    </row>
    <row r="85" spans="2:6" ht="14.65" customHeight="1" x14ac:dyDescent="0.2">
      <c r="B85" s="9"/>
      <c r="C85" s="9"/>
      <c r="D85" s="7"/>
      <c r="F85" s="8"/>
    </row>
    <row r="86" spans="2:6" ht="14.65" customHeight="1" x14ac:dyDescent="0.2">
      <c r="B86" s="9"/>
      <c r="C86" s="9"/>
      <c r="D86" s="7"/>
      <c r="F86" s="8"/>
    </row>
    <row r="87" spans="2:6" ht="14.65" customHeight="1" x14ac:dyDescent="0.2">
      <c r="D87" s="7"/>
      <c r="F87" s="8"/>
    </row>
    <row r="88" spans="2:6" ht="14.65" customHeight="1" x14ac:dyDescent="0.2">
      <c r="B88" s="9"/>
      <c r="C88" s="9"/>
      <c r="D88" s="7"/>
      <c r="F88" s="8"/>
    </row>
    <row r="89" spans="2:6" ht="14.65" customHeight="1" x14ac:dyDescent="0.2">
      <c r="B89" s="9"/>
      <c r="C89" s="9"/>
      <c r="D89" s="7"/>
      <c r="F89" s="8"/>
    </row>
    <row r="90" spans="2:6" ht="14.65" customHeight="1" x14ac:dyDescent="0.2">
      <c r="B90" s="9"/>
      <c r="C90" s="9"/>
      <c r="D90" s="7"/>
      <c r="F90" s="8"/>
    </row>
    <row r="91" spans="2:6" ht="14.65" customHeight="1" x14ac:dyDescent="0.2">
      <c r="B91" s="9"/>
      <c r="C91" s="9"/>
      <c r="D91" s="7"/>
      <c r="F91" s="8"/>
    </row>
    <row r="92" spans="2:6" ht="14.65" customHeight="1" x14ac:dyDescent="0.2">
      <c r="D92" s="7"/>
      <c r="F92" s="8"/>
    </row>
    <row r="93" spans="2:6" ht="14.65" customHeight="1" x14ac:dyDescent="0.2">
      <c r="B93" s="9"/>
      <c r="C93" s="9"/>
      <c r="D93" s="7"/>
      <c r="F93" s="8"/>
    </row>
    <row r="94" spans="2:6" ht="14.65" customHeight="1" x14ac:dyDescent="0.2">
      <c r="B94" s="9"/>
      <c r="C94" s="9"/>
      <c r="D94" s="7"/>
      <c r="F94" s="8"/>
    </row>
    <row r="95" spans="2:6" ht="14.65" customHeight="1" x14ac:dyDescent="0.2">
      <c r="B95" s="9"/>
      <c r="C95" s="9"/>
      <c r="D95" s="7"/>
      <c r="F95" s="8"/>
    </row>
    <row r="96" spans="2:6" ht="14.65" customHeight="1" x14ac:dyDescent="0.2">
      <c r="B96" s="9"/>
      <c r="C96" s="9"/>
      <c r="D96" s="7"/>
      <c r="F96" s="8"/>
    </row>
    <row r="97" spans="2:6" ht="14.65" customHeight="1" x14ac:dyDescent="0.2">
      <c r="D97" s="7"/>
      <c r="F97" s="8"/>
    </row>
    <row r="98" spans="2:6" ht="14.65" customHeight="1" x14ac:dyDescent="0.2">
      <c r="B98" s="9"/>
      <c r="C98" s="9"/>
      <c r="D98" s="7"/>
      <c r="F98" s="8"/>
    </row>
    <row r="99" spans="2:6" ht="14.65" customHeight="1" x14ac:dyDescent="0.2">
      <c r="B99" s="9"/>
      <c r="C99" s="9"/>
      <c r="D99" s="7"/>
      <c r="F99" s="8"/>
    </row>
    <row r="100" spans="2:6" ht="14.65" customHeight="1" x14ac:dyDescent="0.2">
      <c r="B100" s="9"/>
      <c r="C100" s="9"/>
      <c r="D100" s="7"/>
      <c r="F100" s="8"/>
    </row>
    <row r="101" spans="2:6" ht="14.65" customHeight="1" x14ac:dyDescent="0.2">
      <c r="B101" s="9"/>
      <c r="C101" s="9"/>
      <c r="D101" s="7"/>
      <c r="F101" s="8"/>
    </row>
    <row r="102" spans="2:6" ht="14.65" customHeight="1" x14ac:dyDescent="0.2">
      <c r="D102" s="7"/>
      <c r="F102" s="8"/>
    </row>
    <row r="103" spans="2:6" ht="14.65" customHeight="1" x14ac:dyDescent="0.2">
      <c r="B103" s="9"/>
      <c r="C103" s="9"/>
      <c r="D103" s="7"/>
      <c r="F103" s="8"/>
    </row>
    <row r="104" spans="2:6" ht="14.65" customHeight="1" x14ac:dyDescent="0.2">
      <c r="B104" s="9"/>
      <c r="C104" s="9"/>
      <c r="D104" s="7"/>
      <c r="F104" s="8"/>
    </row>
    <row r="105" spans="2:6" ht="14.65" customHeight="1" x14ac:dyDescent="0.2">
      <c r="B105" s="9"/>
      <c r="C105" s="9"/>
      <c r="D105" s="7"/>
      <c r="F105" s="8"/>
    </row>
    <row r="106" spans="2:6" ht="14.65" customHeight="1" x14ac:dyDescent="0.2">
      <c r="B106" s="9"/>
      <c r="C106" s="9"/>
      <c r="D106" s="7"/>
      <c r="F106" s="8"/>
    </row>
    <row r="107" spans="2:6" ht="14.65" customHeight="1" x14ac:dyDescent="0.2">
      <c r="D107" s="7"/>
      <c r="F107" s="8"/>
    </row>
    <row r="108" spans="2:6" ht="14.65" customHeight="1" x14ac:dyDescent="0.2">
      <c r="B108" s="9"/>
      <c r="C108" s="9"/>
      <c r="D108" s="7"/>
      <c r="F108" s="8"/>
    </row>
    <row r="109" spans="2:6" ht="14.65" customHeight="1" x14ac:dyDescent="0.2">
      <c r="B109" s="9"/>
      <c r="C109" s="9"/>
      <c r="D109" s="7"/>
      <c r="F109" s="8"/>
    </row>
    <row r="110" spans="2:6" ht="14.65" customHeight="1" x14ac:dyDescent="0.2">
      <c r="B110" s="9"/>
      <c r="C110" s="9"/>
      <c r="D110" s="7"/>
      <c r="F110" s="8"/>
    </row>
    <row r="111" spans="2:6" ht="14.65" customHeight="1" x14ac:dyDescent="0.2">
      <c r="B111" s="9"/>
      <c r="C111" s="9"/>
      <c r="D111" s="7"/>
      <c r="F111" s="8"/>
    </row>
    <row r="112" spans="2:6" ht="14.65" customHeight="1" x14ac:dyDescent="0.2">
      <c r="D112" s="7"/>
      <c r="F112" s="8"/>
    </row>
    <row r="113" spans="2:6" ht="14.65" customHeight="1" x14ac:dyDescent="0.2">
      <c r="B113" s="9"/>
      <c r="C113" s="9"/>
      <c r="D113" s="7"/>
      <c r="F113" s="8"/>
    </row>
    <row r="114" spans="2:6" ht="14.65" customHeight="1" x14ac:dyDescent="0.2">
      <c r="B114" s="9"/>
      <c r="C114" s="9"/>
      <c r="D114" s="7"/>
      <c r="F114" s="8"/>
    </row>
    <row r="115" spans="2:6" ht="14.65" customHeight="1" x14ac:dyDescent="0.2">
      <c r="B115" s="9"/>
      <c r="C115" s="9"/>
      <c r="D115" s="7"/>
      <c r="F115" s="8"/>
    </row>
    <row r="116" spans="2:6" ht="14.65" customHeight="1" x14ac:dyDescent="0.2">
      <c r="B116" s="9"/>
      <c r="C116" s="9"/>
      <c r="D116" s="7"/>
      <c r="F116" s="8"/>
    </row>
    <row r="117" spans="2:6" ht="14.65" customHeight="1" x14ac:dyDescent="0.2">
      <c r="D117" s="7"/>
      <c r="F117" s="8"/>
    </row>
    <row r="118" spans="2:6" ht="14.65" customHeight="1" x14ac:dyDescent="0.2">
      <c r="B118" s="9"/>
      <c r="C118" s="9"/>
      <c r="D118" s="7"/>
      <c r="F118" s="8"/>
    </row>
    <row r="119" spans="2:6" ht="14.65" customHeight="1" x14ac:dyDescent="0.2">
      <c r="B119" s="9"/>
      <c r="C119" s="9"/>
      <c r="D119" s="7"/>
      <c r="F119" s="8"/>
    </row>
    <row r="120" spans="2:6" ht="14.65" customHeight="1" x14ac:dyDescent="0.2">
      <c r="B120" s="9"/>
      <c r="C120" s="9"/>
      <c r="D120" s="7"/>
      <c r="F120" s="8"/>
    </row>
    <row r="121" spans="2:6" ht="14.65" customHeight="1" x14ac:dyDescent="0.2">
      <c r="B121" s="9"/>
      <c r="C121" s="9"/>
      <c r="D121" s="7"/>
      <c r="F121" s="8"/>
    </row>
    <row r="122" spans="2:6" ht="14.65" customHeight="1" x14ac:dyDescent="0.2">
      <c r="D122" s="7"/>
      <c r="F122" s="8"/>
    </row>
    <row r="123" spans="2:6" ht="14.65" customHeight="1" x14ac:dyDescent="0.2">
      <c r="B123" s="9"/>
      <c r="C123" s="9"/>
      <c r="D123" s="7"/>
      <c r="F123" s="8"/>
    </row>
    <row r="124" spans="2:6" ht="14.65" customHeight="1" x14ac:dyDescent="0.2">
      <c r="B124" s="9"/>
      <c r="C124" s="9"/>
      <c r="D124" s="7"/>
      <c r="F124" s="8"/>
    </row>
    <row r="125" spans="2:6" ht="14.65" customHeight="1" x14ac:dyDescent="0.2">
      <c r="B125" s="9"/>
      <c r="C125" s="9"/>
      <c r="D125" s="7"/>
      <c r="F125" s="8"/>
    </row>
    <row r="126" spans="2:6" ht="14.65" customHeight="1" x14ac:dyDescent="0.2">
      <c r="B126" s="9"/>
      <c r="C126" s="9"/>
      <c r="D126" s="7"/>
      <c r="F126" s="8"/>
    </row>
    <row r="127" spans="2:6" ht="14.65" customHeight="1" x14ac:dyDescent="0.2">
      <c r="D127" s="7"/>
      <c r="F127" s="8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showGridLines="0" zoomScale="80" zoomScaleNormal="80" workbookViewId="0">
      <selection activeCell="J10" sqref="J10"/>
    </sheetView>
  </sheetViews>
  <sheetFormatPr defaultColWidth="11.42578125" defaultRowHeight="12.75" x14ac:dyDescent="0.2"/>
  <cols>
    <col min="1" max="1" width="18.5703125" customWidth="1"/>
  </cols>
  <sheetData>
    <row r="1" spans="1:18" ht="17.100000000000001" customHeight="1" x14ac:dyDescent="0.25">
      <c r="A1" s="3" t="s">
        <v>1</v>
      </c>
      <c r="B1" s="3" t="s">
        <v>48</v>
      </c>
      <c r="C1" s="3" t="s">
        <v>49</v>
      </c>
      <c r="D1" s="3" t="s">
        <v>50</v>
      </c>
      <c r="E1" s="3">
        <v>2019</v>
      </c>
      <c r="F1" s="3">
        <v>2020</v>
      </c>
      <c r="G1" s="3">
        <v>2025</v>
      </c>
      <c r="H1" s="3">
        <v>2030</v>
      </c>
      <c r="I1" s="3">
        <v>2035</v>
      </c>
      <c r="J1" s="3">
        <v>2040</v>
      </c>
      <c r="K1" s="3">
        <v>2045</v>
      </c>
      <c r="L1" s="3">
        <v>2050</v>
      </c>
      <c r="M1" s="3" t="s">
        <v>52</v>
      </c>
      <c r="N1" s="3" t="s">
        <v>53</v>
      </c>
    </row>
    <row r="2" spans="1:18" ht="12.75" customHeight="1" x14ac:dyDescent="0.2">
      <c r="A2" s="26" t="s">
        <v>34</v>
      </c>
      <c r="B2" s="2" t="s">
        <v>78</v>
      </c>
      <c r="C2" s="2" t="s">
        <v>79</v>
      </c>
      <c r="D2" s="2" t="s">
        <v>70</v>
      </c>
      <c r="E2" s="2" t="s">
        <v>58</v>
      </c>
      <c r="F2" s="2">
        <f>503.1+151.3</f>
        <v>654.40000000000009</v>
      </c>
      <c r="G2" s="10">
        <f>$F2*'Conversion Factors'!D$11</f>
        <v>674.83691283757855</v>
      </c>
      <c r="H2" s="10">
        <f>$F2*'Conversion Factors'!E$11</f>
        <v>696.02764623064127</v>
      </c>
      <c r="I2" s="10">
        <f>$F2*'Conversion Factors'!F$11</f>
        <v>709.84768974785618</v>
      </c>
      <c r="J2" s="10">
        <f>$F2*'Conversion Factors'!G$11</f>
        <v>717.30213746320248</v>
      </c>
      <c r="K2" s="10">
        <f>$F2*'Conversion Factors'!H$11</f>
        <v>720.6524510431334</v>
      </c>
      <c r="L2" s="10">
        <f>$F2*'Conversion Factors'!I$11</f>
        <v>721.15499808012305</v>
      </c>
      <c r="M2" s="2" t="s">
        <v>80</v>
      </c>
      <c r="N2" s="2">
        <v>1</v>
      </c>
      <c r="R2" s="4"/>
    </row>
    <row r="3" spans="1:18" ht="12.75" customHeight="1" x14ac:dyDescent="0.2">
      <c r="A3" s="26"/>
      <c r="B3" s="2" t="s">
        <v>81</v>
      </c>
      <c r="C3" s="2" t="s">
        <v>79</v>
      </c>
      <c r="D3" s="2" t="s">
        <v>70</v>
      </c>
      <c r="E3" s="2" t="s">
        <v>58</v>
      </c>
      <c r="F3" s="2">
        <f>375.3+293.2</f>
        <v>668.5</v>
      </c>
      <c r="G3" s="10">
        <f>$F3*'Conversion Factors'!D$6</f>
        <v>692.34571749795589</v>
      </c>
      <c r="H3" s="10">
        <f>$F3*'Conversion Factors'!E$6</f>
        <v>708.94889615699094</v>
      </c>
      <c r="I3" s="10">
        <f>$F3*'Conversion Factors'!F$6</f>
        <v>721.52085036794767</v>
      </c>
      <c r="J3" s="10">
        <f>$F3*'Conversion Factors'!G$6</f>
        <v>728.35343417825015</v>
      </c>
      <c r="K3" s="10">
        <f>$F3*'Conversion Factors'!H$6</f>
        <v>731.15479354047409</v>
      </c>
      <c r="L3" s="10">
        <f>$F3*'Conversion Factors'!I$6</f>
        <v>733.27289452166815</v>
      </c>
      <c r="M3" s="2" t="s">
        <v>80</v>
      </c>
      <c r="N3" s="2">
        <v>1</v>
      </c>
    </row>
    <row r="4" spans="1:18" ht="12.75" customHeight="1" x14ac:dyDescent="0.2">
      <c r="A4" s="26"/>
      <c r="B4" s="2" t="s">
        <v>73</v>
      </c>
      <c r="C4" s="2" t="s">
        <v>79</v>
      </c>
      <c r="D4" s="2" t="s">
        <v>70</v>
      </c>
      <c r="E4" s="2" t="s">
        <v>58</v>
      </c>
      <c r="F4" s="2">
        <f>29+26.3+53.3</f>
        <v>108.6</v>
      </c>
      <c r="G4" s="10">
        <f>$F4*'Conversion Factors'!D$16</f>
        <v>117.05879396984923</v>
      </c>
      <c r="H4" s="10">
        <f>$F4*'Conversion Factors'!E$16</f>
        <v>125.58580402010051</v>
      </c>
      <c r="I4" s="10">
        <f>$F4*'Conversion Factors'!F$16</f>
        <v>133.97638190954774</v>
      </c>
      <c r="J4" s="10">
        <f>$F4*'Conversion Factors'!G$16</f>
        <v>140.72977386934673</v>
      </c>
      <c r="K4" s="10">
        <f>$F4*'Conversion Factors'!H$16</f>
        <v>146.52814070351761</v>
      </c>
      <c r="L4" s="10">
        <f>$F4*'Conversion Factors'!I$16</f>
        <v>152.80402010050253</v>
      </c>
      <c r="M4" s="2" t="s">
        <v>80</v>
      </c>
      <c r="N4" s="2">
        <v>1</v>
      </c>
    </row>
    <row r="5" spans="1:18" ht="12.75" customHeight="1" x14ac:dyDescent="0.2">
      <c r="A5" s="26"/>
      <c r="B5" s="2" t="s">
        <v>82</v>
      </c>
      <c r="C5" s="2" t="s">
        <v>79</v>
      </c>
      <c r="D5" s="2" t="s">
        <v>70</v>
      </c>
      <c r="E5" s="2" t="s">
        <v>58</v>
      </c>
      <c r="F5" s="2">
        <f>395.3+39.4</f>
        <v>434.7</v>
      </c>
      <c r="G5" s="10">
        <f>$F5*'Conversion Factors'!D$21</f>
        <v>428.18325965788966</v>
      </c>
      <c r="H5" s="10">
        <f>$F5*'Conversion Factors'!E$21</f>
        <v>422.7526427061311</v>
      </c>
      <c r="I5" s="10">
        <f>$F5*'Conversion Factors'!F$21</f>
        <v>419.16008072266004</v>
      </c>
      <c r="J5" s="10">
        <f>$F5*'Conversion Factors'!G$21</f>
        <v>416.15235441091681</v>
      </c>
      <c r="K5" s="10">
        <f>$F5*'Conversion Factors'!H$21</f>
        <v>406.87853161637514</v>
      </c>
      <c r="L5" s="10">
        <f>$F5*'Conversion Factors'!I$21</f>
        <v>401.44791466461663</v>
      </c>
      <c r="M5" s="2" t="s">
        <v>80</v>
      </c>
      <c r="N5" s="2"/>
    </row>
    <row r="6" spans="1:18" ht="12.75" customHeight="1" x14ac:dyDescent="0.2">
      <c r="A6" s="26"/>
      <c r="B6" s="2" t="s">
        <v>83</v>
      </c>
      <c r="C6" s="2" t="s">
        <v>79</v>
      </c>
      <c r="D6" s="2" t="s">
        <v>70</v>
      </c>
      <c r="E6" s="2" t="s">
        <v>58</v>
      </c>
      <c r="F6" s="10">
        <f>F5*'Conversion Factors'!$C$27</f>
        <v>411.95193009258901</v>
      </c>
      <c r="G6" s="10">
        <f>G5*'Conversion Factors'!$C$27</f>
        <v>405.7762140542992</v>
      </c>
      <c r="H6" s="10">
        <f>H5*'Conversion Factors'!$C$27</f>
        <v>400.62978402239105</v>
      </c>
      <c r="I6" s="10">
        <f>I5*'Conversion Factors'!$C$27</f>
        <v>397.22522261666717</v>
      </c>
      <c r="J6" s="10">
        <f>J5*'Conversion Factors'!$C$27</f>
        <v>394.37489213745647</v>
      </c>
      <c r="K6" s="10">
        <f>K5*'Conversion Factors'!$C$27</f>
        <v>385.58637315989017</v>
      </c>
      <c r="L6" s="10">
        <f>L5*'Conversion Factors'!$C$27</f>
        <v>380.43994312798208</v>
      </c>
      <c r="M6" s="2" t="s">
        <v>80</v>
      </c>
      <c r="N6" s="2">
        <v>1</v>
      </c>
    </row>
    <row r="7" spans="1:18" ht="12.75" customHeight="1" x14ac:dyDescent="0.2">
      <c r="A7" s="26"/>
      <c r="B7" s="2" t="s">
        <v>84</v>
      </c>
      <c r="C7" s="2" t="s">
        <v>79</v>
      </c>
      <c r="D7" s="2" t="s">
        <v>70</v>
      </c>
      <c r="E7" s="2" t="s">
        <v>58</v>
      </c>
      <c r="F7" s="10">
        <f>F5*'Conversion Factors'!$C$28</f>
        <v>22.748069907410969</v>
      </c>
      <c r="G7" s="10">
        <f>G5*'Conversion Factors'!$C$28</f>
        <v>22.407045603590472</v>
      </c>
      <c r="H7" s="10">
        <f>H5*'Conversion Factors'!$C$28</f>
        <v>22.122858683740059</v>
      </c>
      <c r="I7" s="10">
        <f>I5*'Conversion Factors'!$C$28</f>
        <v>21.934858105992859</v>
      </c>
      <c r="J7" s="10">
        <f>J5*'Conversion Factors'!$C$28</f>
        <v>21.777462273460323</v>
      </c>
      <c r="K7" s="10">
        <f>K5*'Conversion Factors'!$C$28</f>
        <v>21.292158456484994</v>
      </c>
      <c r="L7" s="10">
        <f>L5*'Conversion Factors'!$C$28</f>
        <v>21.007971536634582</v>
      </c>
      <c r="M7" s="2" t="s">
        <v>80</v>
      </c>
      <c r="N7" s="2">
        <v>1</v>
      </c>
    </row>
    <row r="8" spans="1:18" ht="12.75" customHeight="1" x14ac:dyDescent="0.2">
      <c r="A8" s="26" t="s">
        <v>38</v>
      </c>
      <c r="B8" s="2" t="s">
        <v>78</v>
      </c>
      <c r="C8" s="2" t="s">
        <v>85</v>
      </c>
      <c r="D8" s="2" t="s">
        <v>76</v>
      </c>
      <c r="E8" s="2" t="s">
        <v>58</v>
      </c>
      <c r="F8" s="2">
        <v>102.4</v>
      </c>
      <c r="G8" s="10">
        <f>$F8*'Conversion Factors'!D$11</f>
        <v>105.59795213106364</v>
      </c>
      <c r="H8" s="10">
        <f>$F8*'Conversion Factors'!E$11</f>
        <v>108.91386151286318</v>
      </c>
      <c r="I8" s="10">
        <f>$F8*'Conversion Factors'!F$11</f>
        <v>111.07641110968899</v>
      </c>
      <c r="J8" s="10">
        <f>$F8*'Conversion Factors'!G$11</f>
        <v>112.24287725585565</v>
      </c>
      <c r="K8" s="10">
        <f>$F8*'Conversion Factors'!H$11</f>
        <v>112.76713170357098</v>
      </c>
      <c r="L8" s="10">
        <f>$F8*'Conversion Factors'!I$11</f>
        <v>112.84576987072829</v>
      </c>
      <c r="M8" s="2" t="s">
        <v>80</v>
      </c>
      <c r="N8" s="2">
        <v>1</v>
      </c>
    </row>
    <row r="9" spans="1:18" ht="12.75" customHeight="1" x14ac:dyDescent="0.2">
      <c r="A9" s="26"/>
      <c r="B9" s="2" t="s">
        <v>81</v>
      </c>
      <c r="C9" s="2" t="s">
        <v>85</v>
      </c>
      <c r="D9" s="2" t="s">
        <v>76</v>
      </c>
      <c r="E9" s="2" t="s">
        <v>58</v>
      </c>
      <c r="F9" s="2">
        <v>160.30000000000001</v>
      </c>
      <c r="G9" s="10">
        <f>$F9*'Conversion Factors'!D$6</f>
        <v>166.01797833197057</v>
      </c>
      <c r="H9" s="10">
        <f>$F9*'Conversion Factors'!E$6</f>
        <v>169.99926410466068</v>
      </c>
      <c r="I9" s="10">
        <f>$F9*'Conversion Factors'!F$6</f>
        <v>173.01390024529846</v>
      </c>
      <c r="J9" s="10">
        <f>$F9*'Conversion Factors'!G$6</f>
        <v>174.6522894521668</v>
      </c>
      <c r="K9" s="10">
        <f>$F9*'Conversion Factors'!H$6</f>
        <v>175.32402902698283</v>
      </c>
      <c r="L9" s="10">
        <f>$F9*'Conversion Factors'!I$6</f>
        <v>175.83192968111206</v>
      </c>
      <c r="M9" s="2" t="s">
        <v>80</v>
      </c>
      <c r="N9" s="2">
        <v>1</v>
      </c>
    </row>
    <row r="10" spans="1:18" ht="12.75" customHeight="1" x14ac:dyDescent="0.2">
      <c r="A10" s="26"/>
      <c r="B10" s="2" t="s">
        <v>73</v>
      </c>
      <c r="C10" s="2" t="s">
        <v>85</v>
      </c>
      <c r="D10" s="2" t="s">
        <v>76</v>
      </c>
      <c r="E10" s="2" t="s">
        <v>58</v>
      </c>
      <c r="F10" s="2">
        <v>14.6</v>
      </c>
      <c r="G10" s="10">
        <f>$F10*'Conversion Factors'!D$16</f>
        <v>15.737185929648239</v>
      </c>
      <c r="H10" s="10">
        <f>$F10*'Conversion Factors'!E$16</f>
        <v>16.883542713567842</v>
      </c>
      <c r="I10" s="10">
        <f>$F10*'Conversion Factors'!F$16</f>
        <v>18.011557788944724</v>
      </c>
      <c r="J10" s="10">
        <f>$F10*'Conversion Factors'!G$16</f>
        <v>18.919472361809046</v>
      </c>
      <c r="K10" s="10">
        <f>$F10*'Conversion Factors'!H$16</f>
        <v>19.698994974874374</v>
      </c>
      <c r="L10" s="10">
        <f>$F10*'Conversion Factors'!I$16</f>
        <v>20.542713567839197</v>
      </c>
      <c r="M10" s="2" t="s">
        <v>80</v>
      </c>
      <c r="N10" s="2">
        <v>1</v>
      </c>
    </row>
    <row r="11" spans="1:18" ht="12.75" customHeight="1" x14ac:dyDescent="0.2">
      <c r="A11" s="26"/>
      <c r="B11" s="2" t="s">
        <v>82</v>
      </c>
      <c r="C11" s="2" t="s">
        <v>85</v>
      </c>
      <c r="D11" s="2" t="s">
        <v>76</v>
      </c>
      <c r="E11" s="2" t="s">
        <v>58</v>
      </c>
      <c r="F11" s="2">
        <v>107.2</v>
      </c>
      <c r="G11" s="10">
        <f>$F11*'Conversion Factors'!D$21</f>
        <v>105.59292715740919</v>
      </c>
      <c r="H11" s="10">
        <f>$F11*'Conversion Factors'!E$21</f>
        <v>104.25369978858353</v>
      </c>
      <c r="I11" s="10">
        <f>$F11*'Conversion Factors'!F$21</f>
        <v>103.36774937536038</v>
      </c>
      <c r="J11" s="10">
        <f>$F11*'Conversion Factors'!G$21</f>
        <v>102.62602344801078</v>
      </c>
      <c r="K11" s="10">
        <f>$F11*'Conversion Factors'!H$21</f>
        <v>100.33903517201615</v>
      </c>
      <c r="L11" s="10">
        <f>$F11*'Conversion Factors'!I$21</f>
        <v>98.999807803190478</v>
      </c>
      <c r="M11" s="2" t="s">
        <v>80</v>
      </c>
      <c r="N11" s="2"/>
    </row>
    <row r="12" spans="1:18" ht="12.75" customHeight="1" x14ac:dyDescent="0.2">
      <c r="A12" s="26"/>
      <c r="B12" s="2" t="s">
        <v>83</v>
      </c>
      <c r="C12" s="2" t="s">
        <v>85</v>
      </c>
      <c r="D12" s="2" t="s">
        <v>76</v>
      </c>
      <c r="E12" s="2" t="s">
        <v>58</v>
      </c>
      <c r="F12" s="10">
        <f>F11*'Conversion Factors'!$C$27</f>
        <v>101.59017001593178</v>
      </c>
      <c r="G12" s="10">
        <f>G11*'Conversion Factors'!$C$27</f>
        <v>100.06719610448788</v>
      </c>
      <c r="H12" s="10">
        <f>H11*'Conversion Factors'!$C$27</f>
        <v>98.798051178284624</v>
      </c>
      <c r="I12" s="10">
        <f>I11*'Conversion Factors'!$C$27</f>
        <v>97.95846299633476</v>
      </c>
      <c r="J12" s="10">
        <f>J11*'Conversion Factors'!$C$27</f>
        <v>97.255551960283739</v>
      </c>
      <c r="K12" s="10">
        <f>K11*'Conversion Factors'!$C$27</f>
        <v>95.088242932459693</v>
      </c>
      <c r="L12" s="10">
        <f>L11*'Conversion Factors'!$C$27</f>
        <v>93.819098006256439</v>
      </c>
      <c r="M12" s="2" t="s">
        <v>80</v>
      </c>
      <c r="N12" s="2">
        <v>1</v>
      </c>
    </row>
    <row r="13" spans="1:18" ht="12.75" customHeight="1" x14ac:dyDescent="0.2">
      <c r="A13" s="26"/>
      <c r="B13" s="2" t="s">
        <v>84</v>
      </c>
      <c r="C13" s="2" t="s">
        <v>85</v>
      </c>
      <c r="D13" s="2" t="s">
        <v>76</v>
      </c>
      <c r="E13" s="2" t="s">
        <v>58</v>
      </c>
      <c r="F13" s="10">
        <f>F11*'Conversion Factors'!$C$28</f>
        <v>5.609829984068222</v>
      </c>
      <c r="G13" s="10">
        <f>G11*'Conversion Factors'!$C$28</f>
        <v>5.5257310529213219</v>
      </c>
      <c r="H13" s="10">
        <f>H11*'Conversion Factors'!$C$28</f>
        <v>5.4556486102989066</v>
      </c>
      <c r="I13" s="10">
        <f>I11*'Conversion Factors'!$C$28</f>
        <v>5.4092863790256143</v>
      </c>
      <c r="J13" s="10">
        <f>J11*'Conversion Factors'!$C$28</f>
        <v>5.3704714877270456</v>
      </c>
      <c r="K13" s="10">
        <f>K11*'Conversion Factors'!$C$28</f>
        <v>5.2507922395564561</v>
      </c>
      <c r="L13" s="10">
        <f>L11*'Conversion Factors'!$C$28</f>
        <v>5.1807097969340399</v>
      </c>
      <c r="M13" s="2" t="s">
        <v>80</v>
      </c>
      <c r="N13" s="2">
        <v>1</v>
      </c>
    </row>
    <row r="14" spans="1:18" ht="12.75" customHeight="1" x14ac:dyDescent="0.2">
      <c r="A14" s="26" t="s">
        <v>36</v>
      </c>
      <c r="B14" s="2" t="s">
        <v>78</v>
      </c>
      <c r="C14" s="2" t="s">
        <v>62</v>
      </c>
      <c r="D14" s="2" t="s">
        <v>86</v>
      </c>
      <c r="E14" s="2" t="s">
        <v>58</v>
      </c>
      <c r="F14" s="2">
        <v>100</v>
      </c>
      <c r="G14" s="10">
        <f>$F14*'Conversion Factors'!D$11</f>
        <v>103.12300012799183</v>
      </c>
      <c r="H14" s="10">
        <f>$F14*'Conversion Factors'!E$11</f>
        <v>106.36119288365545</v>
      </c>
      <c r="I14" s="10">
        <f>$F14*'Conversion Factors'!F$11</f>
        <v>108.47305772430565</v>
      </c>
      <c r="J14" s="10">
        <f>$F14*'Conversion Factors'!G$11</f>
        <v>109.61218482017152</v>
      </c>
      <c r="K14" s="10">
        <f>$F14*'Conversion Factors'!H$11</f>
        <v>110.12415205426854</v>
      </c>
      <c r="L14" s="10">
        <f>$F14*'Conversion Factors'!I$11</f>
        <v>110.20094713938309</v>
      </c>
      <c r="M14" s="2" t="s">
        <v>87</v>
      </c>
      <c r="N14" s="2">
        <v>1</v>
      </c>
    </row>
    <row r="15" spans="1:18" ht="12.75" customHeight="1" x14ac:dyDescent="0.2">
      <c r="A15" s="26"/>
      <c r="B15" s="2" t="s">
        <v>81</v>
      </c>
      <c r="C15" s="2" t="s">
        <v>62</v>
      </c>
      <c r="D15" s="2" t="s">
        <v>86</v>
      </c>
      <c r="E15" s="2" t="s">
        <v>58</v>
      </c>
      <c r="F15" s="2">
        <v>100</v>
      </c>
      <c r="G15" s="10">
        <f>$F15*'Conversion Factors'!D$6</f>
        <v>103.56704824202781</v>
      </c>
      <c r="H15" s="10">
        <f>$F15*'Conversion Factors'!E$6</f>
        <v>106.05069501226492</v>
      </c>
      <c r="I15" s="10">
        <f>$F15*'Conversion Factors'!F$6</f>
        <v>107.93131643499592</v>
      </c>
      <c r="J15" s="10">
        <f>$F15*'Conversion Factors'!G$6</f>
        <v>108.9533932951758</v>
      </c>
      <c r="K15" s="10">
        <f>$F15*'Conversion Factors'!H$6</f>
        <v>109.37244480784953</v>
      </c>
      <c r="L15" s="10">
        <f>$F15*'Conversion Factors'!I$6</f>
        <v>109.68928863450533</v>
      </c>
      <c r="M15" s="2" t="s">
        <v>87</v>
      </c>
      <c r="N15" s="2">
        <v>1</v>
      </c>
    </row>
    <row r="16" spans="1:18" ht="12.75" customHeight="1" x14ac:dyDescent="0.2">
      <c r="A16" s="26"/>
      <c r="B16" s="2" t="s">
        <v>73</v>
      </c>
      <c r="C16" s="2" t="s">
        <v>62</v>
      </c>
      <c r="D16" s="2" t="s">
        <v>86</v>
      </c>
      <c r="E16" s="2" t="s">
        <v>58</v>
      </c>
      <c r="F16" s="2">
        <v>100</v>
      </c>
      <c r="G16" s="10">
        <f>$F16*'Conversion Factors'!D$16</f>
        <v>107.78894472361809</v>
      </c>
      <c r="H16" s="10">
        <f>$F16*'Conversion Factors'!E$16</f>
        <v>115.64070351758795</v>
      </c>
      <c r="I16" s="10">
        <f>$F16*'Conversion Factors'!F$16</f>
        <v>123.36683417085428</v>
      </c>
      <c r="J16" s="10">
        <f>$F16*'Conversion Factors'!G$16</f>
        <v>129.5854271356784</v>
      </c>
      <c r="K16" s="10">
        <f>$F16*'Conversion Factors'!H$16</f>
        <v>134.9246231155779</v>
      </c>
      <c r="L16" s="10">
        <f>$F16*'Conversion Factors'!I$16</f>
        <v>140.7035175879397</v>
      </c>
      <c r="M16" s="2" t="s">
        <v>87</v>
      </c>
      <c r="N16" s="2">
        <v>1</v>
      </c>
    </row>
    <row r="17" spans="1:14" ht="12.75" customHeight="1" x14ac:dyDescent="0.2">
      <c r="A17" s="26"/>
      <c r="B17" s="2" t="s">
        <v>82</v>
      </c>
      <c r="C17" s="2" t="s">
        <v>62</v>
      </c>
      <c r="D17" s="2" t="s">
        <v>86</v>
      </c>
      <c r="E17" s="2" t="s">
        <v>58</v>
      </c>
      <c r="F17" s="2">
        <v>100</v>
      </c>
      <c r="G17" s="10">
        <f>$F17*'Conversion Factors'!D$21</f>
        <v>98.500864885642898</v>
      </c>
      <c r="H17" s="10">
        <f>$F17*'Conversion Factors'!E$21</f>
        <v>97.251585623678665</v>
      </c>
      <c r="I17" s="10">
        <f>$F17*'Conversion Factors'!F$21</f>
        <v>96.425139342686919</v>
      </c>
      <c r="J17" s="10">
        <f>$F17*'Conversion Factors'!G$21</f>
        <v>95.733230828368264</v>
      </c>
      <c r="K17" s="10">
        <f>$F17*'Conversion Factors'!H$21</f>
        <v>93.599846242552374</v>
      </c>
      <c r="L17" s="10">
        <f>$F17*'Conversion Factors'!I$21</f>
        <v>92.350566980588127</v>
      </c>
      <c r="M17" s="2" t="s">
        <v>87</v>
      </c>
      <c r="N17" s="2"/>
    </row>
    <row r="18" spans="1:14" ht="12.75" customHeight="1" x14ac:dyDescent="0.2">
      <c r="A18" s="26"/>
      <c r="B18" s="2" t="s">
        <v>83</v>
      </c>
      <c r="C18" s="2" t="s">
        <v>62</v>
      </c>
      <c r="D18" s="2" t="s">
        <v>86</v>
      </c>
      <c r="E18" s="2" t="s">
        <v>58</v>
      </c>
      <c r="F18" s="10">
        <f>F17*'Conversion Factors'!$C$27</f>
        <v>94.766949641727408</v>
      </c>
      <c r="G18" s="10">
        <f>G17*'Conversion Factors'!$C$27</f>
        <v>93.346265022843156</v>
      </c>
      <c r="H18" s="10">
        <f>H17*'Conversion Factors'!$C$27</f>
        <v>92.162361173772965</v>
      </c>
      <c r="I18" s="10">
        <f>I17*'Conversion Factors'!$C$27</f>
        <v>91.379163242849586</v>
      </c>
      <c r="J18" s="10">
        <f>J17*'Conversion Factors'!$C$27</f>
        <v>90.72346264951841</v>
      </c>
      <c r="K18" s="10">
        <f>K17*'Conversion Factors'!$C$27</f>
        <v>88.70171915341389</v>
      </c>
      <c r="L18" s="10">
        <f>L17*'Conversion Factors'!$C$27</f>
        <v>87.517815304343685</v>
      </c>
      <c r="M18" s="2" t="s">
        <v>87</v>
      </c>
      <c r="N18" s="2">
        <v>1</v>
      </c>
    </row>
    <row r="19" spans="1:14" ht="12.75" customHeight="1" x14ac:dyDescent="0.2">
      <c r="A19" s="26"/>
      <c r="B19" s="2" t="s">
        <v>84</v>
      </c>
      <c r="C19" s="2" t="s">
        <v>62</v>
      </c>
      <c r="D19" s="2" t="s">
        <v>86</v>
      </c>
      <c r="E19" s="2" t="s">
        <v>58</v>
      </c>
      <c r="F19" s="10">
        <f>F17*'Conversion Factors'!$C$28</f>
        <v>5.2330503582725951</v>
      </c>
      <c r="G19" s="10">
        <f>G17*'Conversion Factors'!$C$28</f>
        <v>5.1545998627997403</v>
      </c>
      <c r="H19" s="10">
        <f>H17*'Conversion Factors'!$C$28</f>
        <v>5.0892244499056956</v>
      </c>
      <c r="I19" s="10">
        <f>I17*'Conversion Factors'!$C$28</f>
        <v>5.0459760998373273</v>
      </c>
      <c r="J19" s="10">
        <f>J17*'Conversion Factors'!$C$28</f>
        <v>5.009768178849856</v>
      </c>
      <c r="K19" s="10">
        <f>K17*'Conversion Factors'!$C$28</f>
        <v>4.8981270891384856</v>
      </c>
      <c r="L19" s="10">
        <f>L17*'Conversion Factors'!$C$28</f>
        <v>4.83275167624444</v>
      </c>
      <c r="M19" s="2" t="s">
        <v>87</v>
      </c>
      <c r="N19" s="2">
        <v>1</v>
      </c>
    </row>
  </sheetData>
  <sheetProtection selectLockedCells="1" selectUnlockedCells="1"/>
  <mergeCells count="3">
    <mergeCell ref="A2:A7"/>
    <mergeCell ref="A8:A13"/>
    <mergeCell ref="A14:A1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showGridLines="0" zoomScale="80" zoomScaleNormal="80" workbookViewId="0">
      <selection activeCell="I10" sqref="I10"/>
    </sheetView>
  </sheetViews>
  <sheetFormatPr defaultColWidth="11.42578125" defaultRowHeight="12.75" x14ac:dyDescent="0.2"/>
  <cols>
    <col min="1" max="1" width="29" customWidth="1"/>
    <col min="2" max="2" width="15.42578125" customWidth="1"/>
    <col min="3" max="3" width="15" customWidth="1"/>
    <col min="4" max="5" width="17.42578125" customWidth="1"/>
    <col min="6" max="6" width="15.85546875" customWidth="1"/>
  </cols>
  <sheetData>
    <row r="1" spans="1:16" ht="28.35" customHeight="1" x14ac:dyDescent="0.25">
      <c r="A1" s="3" t="s">
        <v>1</v>
      </c>
      <c r="B1" s="3" t="s">
        <v>48</v>
      </c>
      <c r="C1" s="3" t="s">
        <v>49</v>
      </c>
      <c r="D1" s="11" t="s">
        <v>88</v>
      </c>
      <c r="E1" s="11" t="s">
        <v>89</v>
      </c>
      <c r="F1" s="3" t="s">
        <v>50</v>
      </c>
      <c r="G1" s="3">
        <v>2019</v>
      </c>
      <c r="H1" s="3">
        <v>2020</v>
      </c>
      <c r="I1" s="3">
        <v>2025</v>
      </c>
      <c r="J1" s="3">
        <v>2030</v>
      </c>
      <c r="K1" s="3">
        <v>2035</v>
      </c>
      <c r="L1" s="3">
        <v>2040</v>
      </c>
      <c r="M1" s="3">
        <v>2045</v>
      </c>
      <c r="N1" s="3">
        <v>2050</v>
      </c>
      <c r="O1" s="3" t="s">
        <v>52</v>
      </c>
      <c r="P1" s="3" t="s">
        <v>53</v>
      </c>
    </row>
    <row r="2" spans="1:16" ht="14.65" customHeight="1" x14ac:dyDescent="0.2">
      <c r="A2" s="2" t="s">
        <v>3</v>
      </c>
      <c r="B2" s="2" t="s">
        <v>54</v>
      </c>
      <c r="C2" s="2" t="s">
        <v>62</v>
      </c>
      <c r="D2" s="2" t="s">
        <v>26</v>
      </c>
      <c r="E2" s="2" t="s">
        <v>34</v>
      </c>
      <c r="F2" s="2" t="s">
        <v>62</v>
      </c>
      <c r="G2" s="2">
        <v>1</v>
      </c>
      <c r="H2" s="12" t="s">
        <v>58</v>
      </c>
      <c r="I2" s="12" t="s">
        <v>58</v>
      </c>
      <c r="J2" s="12" t="s">
        <v>58</v>
      </c>
      <c r="K2" s="12" t="s">
        <v>58</v>
      </c>
      <c r="L2" s="12" t="s">
        <v>58</v>
      </c>
      <c r="M2" s="12" t="s">
        <v>58</v>
      </c>
      <c r="N2" s="12" t="s">
        <v>58</v>
      </c>
      <c r="O2" s="2" t="s">
        <v>62</v>
      </c>
      <c r="P2" s="2">
        <v>1</v>
      </c>
    </row>
    <row r="3" spans="1:16" ht="14.65" customHeight="1" x14ac:dyDescent="0.2">
      <c r="A3" s="2" t="s">
        <v>5</v>
      </c>
      <c r="B3" s="2" t="s">
        <v>72</v>
      </c>
      <c r="C3" s="2"/>
      <c r="D3" s="2" t="s">
        <v>26</v>
      </c>
      <c r="E3" s="2" t="s">
        <v>34</v>
      </c>
      <c r="F3" s="2" t="s">
        <v>62</v>
      </c>
      <c r="G3" s="2">
        <v>1</v>
      </c>
      <c r="H3" s="12" t="s">
        <v>58</v>
      </c>
      <c r="I3" s="12" t="s">
        <v>58</v>
      </c>
      <c r="J3" s="12" t="s">
        <v>58</v>
      </c>
      <c r="K3" s="12" t="s">
        <v>58</v>
      </c>
      <c r="L3" s="12" t="s">
        <v>58</v>
      </c>
      <c r="M3" s="12" t="s">
        <v>58</v>
      </c>
      <c r="N3" s="12" t="s">
        <v>58</v>
      </c>
      <c r="O3" s="2" t="s">
        <v>62</v>
      </c>
      <c r="P3" s="2">
        <v>1</v>
      </c>
    </row>
    <row r="4" spans="1:16" ht="14.65" customHeight="1" x14ac:dyDescent="0.2">
      <c r="A4" s="2" t="s">
        <v>7</v>
      </c>
      <c r="B4" s="2" t="s">
        <v>73</v>
      </c>
      <c r="C4" s="2"/>
      <c r="D4" s="2" t="s">
        <v>28</v>
      </c>
      <c r="E4" s="2" t="s">
        <v>34</v>
      </c>
      <c r="F4" s="2"/>
      <c r="G4" s="2">
        <v>1</v>
      </c>
      <c r="H4" s="12" t="s">
        <v>58</v>
      </c>
      <c r="I4" s="12" t="s">
        <v>58</v>
      </c>
      <c r="J4" s="12" t="s">
        <v>58</v>
      </c>
      <c r="K4" s="12" t="s">
        <v>58</v>
      </c>
      <c r="L4" s="12" t="s">
        <v>58</v>
      </c>
      <c r="M4" s="12" t="s">
        <v>58</v>
      </c>
      <c r="N4" s="12" t="s">
        <v>58</v>
      </c>
      <c r="O4" s="2" t="s">
        <v>62</v>
      </c>
      <c r="P4" s="2">
        <v>1</v>
      </c>
    </row>
    <row r="5" spans="1:16" ht="14.65" customHeight="1" x14ac:dyDescent="0.2">
      <c r="A5" s="2" t="s">
        <v>9</v>
      </c>
      <c r="B5" s="2" t="s">
        <v>54</v>
      </c>
      <c r="C5" s="2"/>
      <c r="D5" s="2" t="s">
        <v>26</v>
      </c>
      <c r="E5" s="2" t="s">
        <v>34</v>
      </c>
      <c r="F5" s="2"/>
      <c r="G5" s="2" t="s">
        <v>58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 t="s">
        <v>62</v>
      </c>
      <c r="P5" s="2">
        <v>1</v>
      </c>
    </row>
    <row r="6" spans="1:16" ht="14.65" customHeight="1" x14ac:dyDescent="0.2">
      <c r="A6" s="2" t="s">
        <v>11</v>
      </c>
      <c r="B6" s="2" t="s">
        <v>63</v>
      </c>
      <c r="C6" s="2"/>
      <c r="D6" s="2" t="s">
        <v>26</v>
      </c>
      <c r="E6" s="2" t="s">
        <v>34</v>
      </c>
      <c r="F6" s="2"/>
      <c r="G6" s="2" t="s">
        <v>58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 t="s">
        <v>62</v>
      </c>
      <c r="P6" s="2">
        <v>1</v>
      </c>
    </row>
    <row r="7" spans="1:16" ht="14.65" customHeight="1" x14ac:dyDescent="0.2">
      <c r="A7" s="2" t="s">
        <v>13</v>
      </c>
      <c r="B7" s="2" t="s">
        <v>74</v>
      </c>
      <c r="C7" s="2"/>
      <c r="D7" s="2" t="s">
        <v>30</v>
      </c>
      <c r="E7" s="2" t="s">
        <v>34</v>
      </c>
      <c r="F7" s="2"/>
      <c r="G7" s="2">
        <v>1</v>
      </c>
      <c r="H7" s="12" t="s">
        <v>58</v>
      </c>
      <c r="I7" s="12" t="s">
        <v>58</v>
      </c>
      <c r="J7" s="12" t="s">
        <v>58</v>
      </c>
      <c r="K7" s="12" t="s">
        <v>58</v>
      </c>
      <c r="L7" s="12" t="s">
        <v>58</v>
      </c>
      <c r="M7" s="12" t="s">
        <v>58</v>
      </c>
      <c r="N7" s="12" t="s">
        <v>58</v>
      </c>
      <c r="O7" s="2" t="s">
        <v>62</v>
      </c>
      <c r="P7" s="2">
        <v>1</v>
      </c>
    </row>
    <row r="8" spans="1:16" ht="14.65" customHeight="1" x14ac:dyDescent="0.2">
      <c r="A8" s="2" t="s">
        <v>15</v>
      </c>
      <c r="B8" s="2" t="s">
        <v>63</v>
      </c>
      <c r="C8" s="2"/>
      <c r="D8" s="2" t="s">
        <v>32</v>
      </c>
      <c r="E8" s="2" t="s">
        <v>34</v>
      </c>
      <c r="F8" s="2"/>
      <c r="G8" s="2">
        <v>1</v>
      </c>
      <c r="H8" s="12" t="s">
        <v>58</v>
      </c>
      <c r="I8" s="12" t="s">
        <v>58</v>
      </c>
      <c r="J8" s="12" t="s">
        <v>58</v>
      </c>
      <c r="K8" s="12" t="s">
        <v>58</v>
      </c>
      <c r="L8" s="12" t="s">
        <v>58</v>
      </c>
      <c r="M8" s="12" t="s">
        <v>58</v>
      </c>
      <c r="N8" s="12" t="s">
        <v>58</v>
      </c>
      <c r="O8" s="2" t="s">
        <v>62</v>
      </c>
      <c r="P8" s="2">
        <v>1</v>
      </c>
    </row>
    <row r="9" spans="1:16" ht="14.65" customHeight="1" x14ac:dyDescent="0.2">
      <c r="A9" s="26" t="s">
        <v>17</v>
      </c>
      <c r="B9" s="2" t="s">
        <v>63</v>
      </c>
      <c r="C9" s="2"/>
      <c r="D9" s="2" t="s">
        <v>24</v>
      </c>
      <c r="E9" s="2" t="s">
        <v>26</v>
      </c>
      <c r="F9" s="2"/>
      <c r="G9" s="2">
        <v>1</v>
      </c>
      <c r="H9" s="12" t="s">
        <v>58</v>
      </c>
      <c r="I9" s="12" t="s">
        <v>58</v>
      </c>
      <c r="J9" s="12" t="s">
        <v>58</v>
      </c>
      <c r="K9" s="12" t="s">
        <v>58</v>
      </c>
      <c r="L9" s="12" t="s">
        <v>58</v>
      </c>
      <c r="M9" s="12" t="s">
        <v>58</v>
      </c>
      <c r="N9" s="12" t="s">
        <v>58</v>
      </c>
      <c r="O9" s="2" t="s">
        <v>62</v>
      </c>
      <c r="P9" s="2">
        <v>1</v>
      </c>
    </row>
    <row r="10" spans="1:16" ht="14.65" customHeight="1" x14ac:dyDescent="0.2">
      <c r="A10" s="26"/>
      <c r="B10" s="2" t="s">
        <v>63</v>
      </c>
      <c r="C10" s="2"/>
      <c r="D10" s="2" t="s">
        <v>24</v>
      </c>
      <c r="E10" s="2" t="s">
        <v>30</v>
      </c>
      <c r="F10" s="2"/>
      <c r="G10" s="2">
        <v>1</v>
      </c>
      <c r="H10" s="12" t="s">
        <v>58</v>
      </c>
      <c r="I10" s="12" t="s">
        <v>58</v>
      </c>
      <c r="J10" s="12" t="s">
        <v>58</v>
      </c>
      <c r="K10" s="12" t="s">
        <v>58</v>
      </c>
      <c r="L10" s="12" t="s">
        <v>58</v>
      </c>
      <c r="M10" s="12" t="s">
        <v>58</v>
      </c>
      <c r="N10" s="12" t="s">
        <v>58</v>
      </c>
      <c r="O10" s="2" t="s">
        <v>62</v>
      </c>
      <c r="P10" s="2">
        <v>1</v>
      </c>
    </row>
    <row r="11" spans="1:16" ht="14.65" customHeight="1" x14ac:dyDescent="0.2">
      <c r="A11" s="26"/>
      <c r="B11" s="2" t="s">
        <v>63</v>
      </c>
      <c r="C11" s="2"/>
      <c r="D11" s="2" t="s">
        <v>24</v>
      </c>
      <c r="E11" s="2" t="s">
        <v>32</v>
      </c>
      <c r="F11" s="2"/>
      <c r="G11" s="2">
        <v>1</v>
      </c>
      <c r="H11" s="12" t="s">
        <v>58</v>
      </c>
      <c r="I11" s="12" t="s">
        <v>58</v>
      </c>
      <c r="J11" s="12" t="s">
        <v>58</v>
      </c>
      <c r="K11" s="12" t="s">
        <v>58</v>
      </c>
      <c r="L11" s="12" t="s">
        <v>58</v>
      </c>
      <c r="M11" s="12" t="s">
        <v>58</v>
      </c>
      <c r="N11" s="12" t="s">
        <v>58</v>
      </c>
      <c r="O11" s="2" t="s">
        <v>62</v>
      </c>
      <c r="P11" s="2">
        <v>1</v>
      </c>
    </row>
    <row r="12" spans="1:16" ht="14.65" customHeight="1" x14ac:dyDescent="0.2">
      <c r="A12" s="26"/>
      <c r="B12" s="2" t="s">
        <v>63</v>
      </c>
      <c r="C12" s="2"/>
      <c r="D12" s="2" t="s">
        <v>24</v>
      </c>
      <c r="E12" s="2" t="s">
        <v>28</v>
      </c>
      <c r="F12" s="2"/>
      <c r="G12" s="2">
        <v>1</v>
      </c>
      <c r="H12" s="12" t="s">
        <v>58</v>
      </c>
      <c r="I12" s="12" t="s">
        <v>58</v>
      </c>
      <c r="J12" s="12" t="s">
        <v>58</v>
      </c>
      <c r="K12" s="12" t="s">
        <v>58</v>
      </c>
      <c r="L12" s="12" t="s">
        <v>58</v>
      </c>
      <c r="M12" s="12" t="s">
        <v>58</v>
      </c>
      <c r="N12" s="12" t="s">
        <v>58</v>
      </c>
      <c r="O12" s="2" t="s">
        <v>62</v>
      </c>
      <c r="P12" s="2">
        <v>1</v>
      </c>
    </row>
    <row r="13" spans="1:16" ht="14.65" customHeight="1" x14ac:dyDescent="0.2">
      <c r="A13" s="2" t="s">
        <v>19</v>
      </c>
      <c r="B13" s="2" t="s">
        <v>63</v>
      </c>
      <c r="C13" s="2"/>
      <c r="D13" s="2" t="s">
        <v>24</v>
      </c>
      <c r="E13" s="2" t="s">
        <v>38</v>
      </c>
      <c r="F13" s="2"/>
      <c r="G13" s="12" t="s">
        <v>58</v>
      </c>
      <c r="H13" s="2">
        <v>1</v>
      </c>
      <c r="I13" s="12" t="s">
        <v>58</v>
      </c>
      <c r="J13" s="12" t="s">
        <v>58</v>
      </c>
      <c r="K13" s="12" t="s">
        <v>58</v>
      </c>
      <c r="L13" s="12" t="s">
        <v>58</v>
      </c>
      <c r="M13" s="12" t="s">
        <v>58</v>
      </c>
      <c r="N13" s="12" t="s">
        <v>58</v>
      </c>
      <c r="O13" s="2" t="s">
        <v>62</v>
      </c>
      <c r="P13" s="2">
        <v>1</v>
      </c>
    </row>
    <row r="14" spans="1:16" ht="14.65" customHeight="1" x14ac:dyDescent="0.2">
      <c r="A14" s="2" t="s">
        <v>21</v>
      </c>
      <c r="B14" s="2" t="s">
        <v>63</v>
      </c>
      <c r="C14" s="2"/>
      <c r="D14" s="2" t="s">
        <v>24</v>
      </c>
      <c r="E14" s="2" t="s">
        <v>36</v>
      </c>
      <c r="F14" s="2"/>
      <c r="G14" s="12" t="s">
        <v>58</v>
      </c>
      <c r="H14" s="2">
        <v>1</v>
      </c>
      <c r="I14" s="12" t="s">
        <v>58</v>
      </c>
      <c r="J14" s="12" t="s">
        <v>58</v>
      </c>
      <c r="K14" s="12" t="s">
        <v>58</v>
      </c>
      <c r="L14" s="12" t="s">
        <v>58</v>
      </c>
      <c r="M14" s="12" t="s">
        <v>58</v>
      </c>
      <c r="N14" s="12" t="s">
        <v>58</v>
      </c>
      <c r="O14" s="2" t="s">
        <v>62</v>
      </c>
      <c r="P14" s="2">
        <v>1</v>
      </c>
    </row>
  </sheetData>
  <sheetProtection selectLockedCells="1" selectUnlockedCells="1"/>
  <mergeCells count="1">
    <mergeCell ref="A9:A12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showGridLines="0" zoomScale="80" zoomScaleNormal="80" workbookViewId="0">
      <selection activeCell="R40" sqref="R40"/>
    </sheetView>
  </sheetViews>
  <sheetFormatPr defaultColWidth="11.42578125" defaultRowHeight="12.75" x14ac:dyDescent="0.2"/>
  <cols>
    <col min="1" max="1" width="24" customWidth="1"/>
    <col min="4" max="4" width="18.140625" customWidth="1"/>
    <col min="6" max="6" width="16.5703125" customWidth="1"/>
    <col min="7" max="7" width="17.7109375" customWidth="1"/>
    <col min="16" max="16" width="49.85546875" customWidth="1"/>
  </cols>
  <sheetData>
    <row r="1" spans="1:19" ht="45.75" customHeight="1" x14ac:dyDescent="0.25">
      <c r="A1" s="13" t="s">
        <v>1</v>
      </c>
      <c r="B1" s="13" t="s">
        <v>48</v>
      </c>
      <c r="C1" s="13" t="s">
        <v>49</v>
      </c>
      <c r="D1" s="13" t="s">
        <v>50</v>
      </c>
      <c r="E1" s="13" t="s">
        <v>90</v>
      </c>
      <c r="F1" s="13" t="s">
        <v>88</v>
      </c>
      <c r="G1" s="13" t="s">
        <v>89</v>
      </c>
      <c r="H1" s="13">
        <v>2019</v>
      </c>
      <c r="I1" s="13">
        <v>2020</v>
      </c>
      <c r="J1" s="13">
        <v>2025</v>
      </c>
      <c r="K1" s="13">
        <v>2030</v>
      </c>
      <c r="L1" s="13">
        <v>2035</v>
      </c>
      <c r="M1" s="13">
        <v>2040</v>
      </c>
      <c r="N1" s="13">
        <v>2045</v>
      </c>
      <c r="O1" s="13">
        <v>2050</v>
      </c>
      <c r="P1" s="13" t="s">
        <v>52</v>
      </c>
      <c r="Q1" s="13" t="s">
        <v>53</v>
      </c>
    </row>
    <row r="2" spans="1:19" ht="14.65" customHeight="1" x14ac:dyDescent="0.2">
      <c r="A2" s="26" t="s">
        <v>3</v>
      </c>
      <c r="B2" s="2" t="s">
        <v>83</v>
      </c>
      <c r="C2" s="2" t="s">
        <v>62</v>
      </c>
      <c r="D2" s="2" t="s">
        <v>91</v>
      </c>
      <c r="E2" s="2" t="s">
        <v>46</v>
      </c>
      <c r="F2" s="2" t="s">
        <v>26</v>
      </c>
      <c r="G2" s="2" t="s">
        <v>34</v>
      </c>
      <c r="H2" s="12">
        <v>6.4976127026799405E-2</v>
      </c>
      <c r="I2" s="12" t="s">
        <v>58</v>
      </c>
      <c r="J2" s="12" t="s">
        <v>58</v>
      </c>
      <c r="K2" s="12" t="s">
        <v>58</v>
      </c>
      <c r="L2" s="12" t="s">
        <v>58</v>
      </c>
      <c r="M2" s="12" t="s">
        <v>58</v>
      </c>
      <c r="N2" s="12" t="s">
        <v>58</v>
      </c>
      <c r="O2" s="12" t="s">
        <v>58</v>
      </c>
      <c r="P2" s="2" t="s">
        <v>92</v>
      </c>
      <c r="Q2" s="2">
        <v>1</v>
      </c>
    </row>
    <row r="3" spans="1:19" ht="14.65" customHeight="1" x14ac:dyDescent="0.2">
      <c r="A3" s="26"/>
      <c r="B3" s="2" t="s">
        <v>83</v>
      </c>
      <c r="C3" s="2"/>
      <c r="D3" s="2" t="s">
        <v>91</v>
      </c>
      <c r="E3" s="2" t="s">
        <v>42</v>
      </c>
      <c r="F3" s="2" t="s">
        <v>26</v>
      </c>
      <c r="G3" s="2" t="s">
        <v>34</v>
      </c>
      <c r="H3" s="12">
        <v>1.6244031756699799</v>
      </c>
      <c r="I3" s="12" t="s">
        <v>58</v>
      </c>
      <c r="J3" s="12" t="s">
        <v>58</v>
      </c>
      <c r="K3" s="12" t="s">
        <v>58</v>
      </c>
      <c r="L3" s="12" t="s">
        <v>58</v>
      </c>
      <c r="M3" s="12" t="s">
        <v>58</v>
      </c>
      <c r="N3" s="12" t="s">
        <v>58</v>
      </c>
      <c r="O3" s="12" t="s">
        <v>58</v>
      </c>
      <c r="P3" s="2" t="s">
        <v>92</v>
      </c>
      <c r="Q3" s="2">
        <v>1</v>
      </c>
      <c r="S3">
        <f>H3/H2</f>
        <v>24.999999999999922</v>
      </c>
    </row>
    <row r="4" spans="1:19" ht="14.65" customHeight="1" x14ac:dyDescent="0.2">
      <c r="A4" s="26"/>
      <c r="B4" s="2" t="s">
        <v>84</v>
      </c>
      <c r="C4" s="2"/>
      <c r="D4" s="2" t="s">
        <v>91</v>
      </c>
      <c r="E4" s="2" t="s">
        <v>46</v>
      </c>
      <c r="F4" s="2" t="s">
        <v>26</v>
      </c>
      <c r="G4" s="2" t="s">
        <v>34</v>
      </c>
      <c r="H4" s="12">
        <v>6.4976127026799405E-2</v>
      </c>
      <c r="I4" s="12" t="s">
        <v>58</v>
      </c>
      <c r="J4" s="12" t="s">
        <v>58</v>
      </c>
      <c r="K4" s="12" t="s">
        <v>58</v>
      </c>
      <c r="L4" s="12" t="s">
        <v>58</v>
      </c>
      <c r="M4" s="12" t="s">
        <v>58</v>
      </c>
      <c r="N4" s="12" t="s">
        <v>58</v>
      </c>
      <c r="O4" s="12" t="s">
        <v>58</v>
      </c>
      <c r="P4" s="2" t="s">
        <v>92</v>
      </c>
      <c r="Q4" s="2">
        <v>1</v>
      </c>
    </row>
    <row r="5" spans="1:19" ht="14.65" customHeight="1" x14ac:dyDescent="0.2">
      <c r="A5" s="26"/>
      <c r="B5" s="2" t="s">
        <v>84</v>
      </c>
      <c r="C5" s="2"/>
      <c r="D5" s="2" t="s">
        <v>91</v>
      </c>
      <c r="E5" s="2" t="s">
        <v>42</v>
      </c>
      <c r="F5" s="2" t="s">
        <v>26</v>
      </c>
      <c r="G5" s="2" t="s">
        <v>34</v>
      </c>
      <c r="H5" s="12">
        <v>1.6244031756699799</v>
      </c>
      <c r="I5" s="12" t="s">
        <v>58</v>
      </c>
      <c r="J5" s="12" t="s">
        <v>58</v>
      </c>
      <c r="K5" s="12" t="s">
        <v>58</v>
      </c>
      <c r="L5" s="12" t="s">
        <v>58</v>
      </c>
      <c r="M5" s="12" t="s">
        <v>58</v>
      </c>
      <c r="N5" s="12" t="s">
        <v>58</v>
      </c>
      <c r="O5" s="12" t="s">
        <v>58</v>
      </c>
      <c r="P5" s="2" t="s">
        <v>92</v>
      </c>
      <c r="Q5" s="2">
        <v>1</v>
      </c>
    </row>
    <row r="6" spans="1:19" ht="14.65" customHeight="1" x14ac:dyDescent="0.2">
      <c r="A6" s="26"/>
      <c r="B6" s="2" t="s">
        <v>73</v>
      </c>
      <c r="C6" s="2"/>
      <c r="D6" s="2" t="s">
        <v>91</v>
      </c>
      <c r="E6" s="2" t="s">
        <v>46</v>
      </c>
      <c r="F6" s="2" t="s">
        <v>26</v>
      </c>
      <c r="G6" s="2" t="s">
        <v>34</v>
      </c>
      <c r="H6" s="12">
        <v>0.121729320264496</v>
      </c>
      <c r="I6" s="12" t="s">
        <v>58</v>
      </c>
      <c r="J6" s="12" t="s">
        <v>58</v>
      </c>
      <c r="K6" s="12" t="s">
        <v>58</v>
      </c>
      <c r="L6" s="12" t="s">
        <v>58</v>
      </c>
      <c r="M6" s="12" t="s">
        <v>58</v>
      </c>
      <c r="N6" s="12" t="s">
        <v>58</v>
      </c>
      <c r="O6" s="12" t="s">
        <v>58</v>
      </c>
      <c r="P6" s="2" t="s">
        <v>92</v>
      </c>
      <c r="Q6" s="2">
        <v>1</v>
      </c>
    </row>
    <row r="7" spans="1:19" ht="14.65" customHeight="1" x14ac:dyDescent="0.2">
      <c r="A7" s="26"/>
      <c r="B7" s="2" t="s">
        <v>73</v>
      </c>
      <c r="C7" s="2"/>
      <c r="D7" s="2" t="s">
        <v>91</v>
      </c>
      <c r="E7" s="2" t="s">
        <v>42</v>
      </c>
      <c r="F7" s="2" t="s">
        <v>26</v>
      </c>
      <c r="G7" s="2" t="s">
        <v>34</v>
      </c>
      <c r="H7" s="12">
        <v>3.04323300661241</v>
      </c>
      <c r="I7" s="12" t="s">
        <v>58</v>
      </c>
      <c r="J7" s="12" t="s">
        <v>58</v>
      </c>
      <c r="K7" s="12" t="s">
        <v>58</v>
      </c>
      <c r="L7" s="12" t="s">
        <v>58</v>
      </c>
      <c r="M7" s="12" t="s">
        <v>58</v>
      </c>
      <c r="N7" s="12" t="s">
        <v>58</v>
      </c>
      <c r="O7" s="12" t="s">
        <v>58</v>
      </c>
      <c r="P7" s="2" t="s">
        <v>92</v>
      </c>
      <c r="Q7" s="2">
        <v>1</v>
      </c>
    </row>
    <row r="8" spans="1:19" ht="14.65" customHeight="1" x14ac:dyDescent="0.2">
      <c r="A8" s="26" t="s">
        <v>5</v>
      </c>
      <c r="B8" s="2" t="s">
        <v>78</v>
      </c>
      <c r="C8" s="2"/>
      <c r="D8" s="2" t="s">
        <v>91</v>
      </c>
      <c r="E8" s="2" t="s">
        <v>46</v>
      </c>
      <c r="F8" s="2" t="s">
        <v>26</v>
      </c>
      <c r="G8" s="2" t="s">
        <v>34</v>
      </c>
      <c r="H8" s="12">
        <v>3.5361918511546499E-2</v>
      </c>
      <c r="I8" s="12" t="s">
        <v>58</v>
      </c>
      <c r="J8" s="12" t="s">
        <v>58</v>
      </c>
      <c r="K8" s="12" t="s">
        <v>58</v>
      </c>
      <c r="L8" s="12" t="s">
        <v>58</v>
      </c>
      <c r="M8" s="12" t="s">
        <v>58</v>
      </c>
      <c r="N8" s="12" t="s">
        <v>58</v>
      </c>
      <c r="O8" s="12" t="s">
        <v>58</v>
      </c>
      <c r="P8" s="2" t="s">
        <v>92</v>
      </c>
      <c r="Q8" s="2">
        <v>1</v>
      </c>
    </row>
    <row r="9" spans="1:19" ht="14.65" customHeight="1" x14ac:dyDescent="0.2">
      <c r="A9" s="26"/>
      <c r="B9" s="2" t="s">
        <v>78</v>
      </c>
      <c r="C9" s="2"/>
      <c r="D9" s="2" t="s">
        <v>91</v>
      </c>
      <c r="E9" s="2" t="s">
        <v>42</v>
      </c>
      <c r="F9" s="2" t="s">
        <v>26</v>
      </c>
      <c r="G9" s="2" t="s">
        <v>34</v>
      </c>
      <c r="H9" s="12">
        <v>0.88404796278866304</v>
      </c>
      <c r="I9" s="12" t="s">
        <v>58</v>
      </c>
      <c r="J9" s="12" t="s">
        <v>58</v>
      </c>
      <c r="K9" s="12" t="s">
        <v>58</v>
      </c>
      <c r="L9" s="12" t="s">
        <v>58</v>
      </c>
      <c r="M9" s="12" t="s">
        <v>58</v>
      </c>
      <c r="N9" s="12" t="s">
        <v>58</v>
      </c>
      <c r="O9" s="12" t="s">
        <v>58</v>
      </c>
      <c r="P9" s="2" t="s">
        <v>92</v>
      </c>
      <c r="Q9" s="2">
        <v>1</v>
      </c>
    </row>
    <row r="10" spans="1:19" ht="14.65" customHeight="1" x14ac:dyDescent="0.2">
      <c r="A10" s="26"/>
      <c r="B10" s="2" t="s">
        <v>81</v>
      </c>
      <c r="C10" s="2"/>
      <c r="D10" s="2" t="s">
        <v>91</v>
      </c>
      <c r="E10" s="2" t="s">
        <v>46</v>
      </c>
      <c r="F10" s="2" t="s">
        <v>26</v>
      </c>
      <c r="G10" s="2" t="s">
        <v>34</v>
      </c>
      <c r="H10" s="12">
        <v>5.1525533082448498E-2</v>
      </c>
      <c r="I10" s="12" t="s">
        <v>58</v>
      </c>
      <c r="J10" s="12" t="s">
        <v>58</v>
      </c>
      <c r="K10" s="12" t="s">
        <v>58</v>
      </c>
      <c r="L10" s="12" t="s">
        <v>58</v>
      </c>
      <c r="M10" s="12" t="s">
        <v>58</v>
      </c>
      <c r="N10" s="12" t="s">
        <v>58</v>
      </c>
      <c r="O10" s="12" t="s">
        <v>58</v>
      </c>
      <c r="P10" s="2" t="s">
        <v>92</v>
      </c>
      <c r="Q10" s="2">
        <v>1</v>
      </c>
    </row>
    <row r="11" spans="1:19" ht="14.65" customHeight="1" x14ac:dyDescent="0.2">
      <c r="A11" s="26"/>
      <c r="B11" s="2" t="s">
        <v>81</v>
      </c>
      <c r="C11" s="2"/>
      <c r="D11" s="2" t="s">
        <v>91</v>
      </c>
      <c r="E11" s="2" t="s">
        <v>42</v>
      </c>
      <c r="F11" s="2" t="s">
        <v>26</v>
      </c>
      <c r="G11" s="2" t="s">
        <v>34</v>
      </c>
      <c r="H11" s="12">
        <v>1.2881383270612099</v>
      </c>
      <c r="I11" s="12" t="s">
        <v>58</v>
      </c>
      <c r="J11" s="12" t="s">
        <v>58</v>
      </c>
      <c r="K11" s="12" t="s">
        <v>58</v>
      </c>
      <c r="L11" s="12" t="s">
        <v>58</v>
      </c>
      <c r="M11" s="12" t="s">
        <v>58</v>
      </c>
      <c r="N11" s="12" t="s">
        <v>58</v>
      </c>
      <c r="O11" s="12" t="s">
        <v>58</v>
      </c>
      <c r="P11" s="2" t="s">
        <v>92</v>
      </c>
      <c r="Q11" s="2">
        <v>1</v>
      </c>
    </row>
    <row r="12" spans="1:19" ht="14.65" customHeight="1" x14ac:dyDescent="0.2">
      <c r="A12" s="26" t="s">
        <v>7</v>
      </c>
      <c r="B12" s="2" t="s">
        <v>73</v>
      </c>
      <c r="C12" s="2"/>
      <c r="D12" s="2" t="s">
        <v>91</v>
      </c>
      <c r="E12" s="2" t="s">
        <v>46</v>
      </c>
      <c r="F12" s="2" t="s">
        <v>28</v>
      </c>
      <c r="G12" s="2" t="s">
        <v>34</v>
      </c>
      <c r="H12" s="12">
        <v>4.0216853718850999E-4</v>
      </c>
      <c r="I12" s="12" t="s">
        <v>58</v>
      </c>
      <c r="J12" s="12" t="s">
        <v>58</v>
      </c>
      <c r="K12" s="12" t="s">
        <v>58</v>
      </c>
      <c r="L12" s="12" t="s">
        <v>58</v>
      </c>
      <c r="M12" s="12" t="s">
        <v>58</v>
      </c>
      <c r="N12" s="12" t="s">
        <v>58</v>
      </c>
      <c r="O12" s="12" t="s">
        <v>58</v>
      </c>
      <c r="P12" s="2" t="s">
        <v>92</v>
      </c>
      <c r="Q12" s="2">
        <v>1</v>
      </c>
    </row>
    <row r="13" spans="1:19" ht="14.65" customHeight="1" x14ac:dyDescent="0.2">
      <c r="A13" s="26"/>
      <c r="B13" s="2" t="s">
        <v>73</v>
      </c>
      <c r="C13" s="2"/>
      <c r="D13" s="2" t="s">
        <v>91</v>
      </c>
      <c r="E13" s="2" t="s">
        <v>44</v>
      </c>
      <c r="F13" s="2" t="s">
        <v>28</v>
      </c>
      <c r="G13" s="2" t="s">
        <v>34</v>
      </c>
      <c r="H13" s="12">
        <v>1.16492295986304E-4</v>
      </c>
      <c r="I13" s="12" t="s">
        <v>58</v>
      </c>
      <c r="J13" s="12" t="s">
        <v>58</v>
      </c>
      <c r="K13" s="12" t="s">
        <v>58</v>
      </c>
      <c r="L13" s="12" t="s">
        <v>58</v>
      </c>
      <c r="M13" s="12" t="s">
        <v>58</v>
      </c>
      <c r="N13" s="12" t="s">
        <v>58</v>
      </c>
      <c r="O13" s="12" t="s">
        <v>58</v>
      </c>
      <c r="P13" s="2" t="s">
        <v>92</v>
      </c>
      <c r="Q13" s="2">
        <v>1</v>
      </c>
    </row>
    <row r="14" spans="1:19" ht="14.65" customHeight="1" x14ac:dyDescent="0.2">
      <c r="A14" s="26"/>
      <c r="B14" s="2" t="s">
        <v>73</v>
      </c>
      <c r="C14" s="2"/>
      <c r="D14" s="2" t="s">
        <v>91</v>
      </c>
      <c r="E14" s="2" t="s">
        <v>40</v>
      </c>
      <c r="F14" s="2" t="s">
        <v>28</v>
      </c>
      <c r="G14" s="2" t="s">
        <v>34</v>
      </c>
      <c r="H14" s="12">
        <v>1.0693853528628501</v>
      </c>
      <c r="I14" s="12" t="s">
        <v>58</v>
      </c>
      <c r="J14" s="12" t="s">
        <v>58</v>
      </c>
      <c r="K14" s="12" t="s">
        <v>58</v>
      </c>
      <c r="L14" s="12" t="s">
        <v>58</v>
      </c>
      <c r="M14" s="12" t="s">
        <v>58</v>
      </c>
      <c r="N14" s="12" t="s">
        <v>58</v>
      </c>
      <c r="O14" s="12" t="s">
        <v>58</v>
      </c>
      <c r="P14" s="2" t="s">
        <v>92</v>
      </c>
      <c r="Q14" s="2">
        <v>1</v>
      </c>
    </row>
    <row r="15" spans="1:19" ht="14.65" customHeight="1" x14ac:dyDescent="0.2">
      <c r="A15" s="26"/>
      <c r="B15" s="2" t="s">
        <v>73</v>
      </c>
      <c r="C15" s="2"/>
      <c r="D15" s="2" t="s">
        <v>91</v>
      </c>
      <c r="E15" s="2" t="s">
        <v>42</v>
      </c>
      <c r="F15" s="2" t="s">
        <v>28</v>
      </c>
      <c r="G15" s="2" t="s">
        <v>34</v>
      </c>
      <c r="H15" s="12">
        <v>1.11415427049648</v>
      </c>
      <c r="I15" s="12" t="s">
        <v>58</v>
      </c>
      <c r="J15" s="12" t="s">
        <v>58</v>
      </c>
      <c r="K15" s="12" t="s">
        <v>58</v>
      </c>
      <c r="L15" s="12" t="s">
        <v>58</v>
      </c>
      <c r="M15" s="12" t="s">
        <v>58</v>
      </c>
      <c r="N15" s="12" t="s">
        <v>58</v>
      </c>
      <c r="O15" s="12" t="s">
        <v>58</v>
      </c>
      <c r="P15" s="2" t="s">
        <v>92</v>
      </c>
      <c r="Q15" s="2">
        <v>1</v>
      </c>
    </row>
    <row r="16" spans="1:19" ht="14.65" customHeight="1" x14ac:dyDescent="0.2">
      <c r="A16" s="26" t="s">
        <v>13</v>
      </c>
      <c r="B16" s="2" t="s">
        <v>78</v>
      </c>
      <c r="C16" s="2"/>
      <c r="D16" s="2" t="s">
        <v>91</v>
      </c>
      <c r="E16" s="2" t="s">
        <v>46</v>
      </c>
      <c r="F16" s="2" t="s">
        <v>30</v>
      </c>
      <c r="G16" s="2" t="s">
        <v>34</v>
      </c>
      <c r="H16" s="12">
        <v>7.2261779538169398E-3</v>
      </c>
      <c r="I16" s="12" t="s">
        <v>58</v>
      </c>
      <c r="J16" s="12" t="s">
        <v>58</v>
      </c>
      <c r="K16" s="12" t="s">
        <v>58</v>
      </c>
      <c r="L16" s="12" t="s">
        <v>58</v>
      </c>
      <c r="M16" s="12" t="s">
        <v>58</v>
      </c>
      <c r="N16" s="12" t="s">
        <v>58</v>
      </c>
      <c r="O16" s="12" t="s">
        <v>58</v>
      </c>
      <c r="P16" s="2" t="s">
        <v>92</v>
      </c>
      <c r="Q16" s="2">
        <v>1</v>
      </c>
    </row>
    <row r="17" spans="1:17" ht="14.65" customHeight="1" x14ac:dyDescent="0.2">
      <c r="A17" s="26"/>
      <c r="B17" s="2" t="s">
        <v>78</v>
      </c>
      <c r="C17" s="2"/>
      <c r="D17" s="2" t="s">
        <v>91</v>
      </c>
      <c r="E17" s="2" t="s">
        <v>44</v>
      </c>
      <c r="F17" s="2" t="s">
        <v>30</v>
      </c>
      <c r="G17" s="2" t="s">
        <v>34</v>
      </c>
      <c r="H17" s="12">
        <v>5.2131872843463498E-4</v>
      </c>
      <c r="I17" s="12" t="s">
        <v>58</v>
      </c>
      <c r="J17" s="12" t="s">
        <v>58</v>
      </c>
      <c r="K17" s="12" t="s">
        <v>58</v>
      </c>
      <c r="L17" s="12" t="s">
        <v>58</v>
      </c>
      <c r="M17" s="12" t="s">
        <v>58</v>
      </c>
      <c r="N17" s="12" t="s">
        <v>58</v>
      </c>
      <c r="O17" s="12" t="s">
        <v>58</v>
      </c>
      <c r="P17" s="2" t="s">
        <v>92</v>
      </c>
      <c r="Q17" s="2">
        <v>1</v>
      </c>
    </row>
    <row r="18" spans="1:17" ht="14.65" customHeight="1" x14ac:dyDescent="0.2">
      <c r="A18" s="26"/>
      <c r="B18" s="2" t="s">
        <v>78</v>
      </c>
      <c r="C18" s="2"/>
      <c r="D18" s="2" t="s">
        <v>91</v>
      </c>
      <c r="E18" s="2" t="s">
        <v>42</v>
      </c>
      <c r="F18" s="2" t="s">
        <v>30</v>
      </c>
      <c r="G18" s="2" t="s">
        <v>34</v>
      </c>
      <c r="H18" s="12">
        <v>0.336007429918945</v>
      </c>
      <c r="I18" s="12" t="s">
        <v>58</v>
      </c>
      <c r="J18" s="12" t="s">
        <v>58</v>
      </c>
      <c r="K18" s="12" t="s">
        <v>58</v>
      </c>
      <c r="L18" s="12" t="s">
        <v>58</v>
      </c>
      <c r="M18" s="12" t="s">
        <v>58</v>
      </c>
      <c r="N18" s="12" t="s">
        <v>58</v>
      </c>
      <c r="O18" s="12" t="s">
        <v>58</v>
      </c>
      <c r="P18" s="2" t="s">
        <v>92</v>
      </c>
      <c r="Q18" s="2">
        <v>1</v>
      </c>
    </row>
    <row r="19" spans="1:17" ht="14.65" customHeight="1" x14ac:dyDescent="0.2">
      <c r="A19" s="26"/>
      <c r="B19" s="2" t="s">
        <v>81</v>
      </c>
      <c r="C19" s="2"/>
      <c r="D19" s="2" t="s">
        <v>91</v>
      </c>
      <c r="E19" s="2" t="s">
        <v>46</v>
      </c>
      <c r="F19" s="2" t="s">
        <v>30</v>
      </c>
      <c r="G19" s="2" t="s">
        <v>34</v>
      </c>
      <c r="H19" s="12">
        <v>4.6489011347164502E-3</v>
      </c>
      <c r="I19" s="12" t="s">
        <v>58</v>
      </c>
      <c r="J19" s="12" t="s">
        <v>58</v>
      </c>
      <c r="K19" s="12" t="s">
        <v>58</v>
      </c>
      <c r="L19" s="12" t="s">
        <v>58</v>
      </c>
      <c r="M19" s="12" t="s">
        <v>58</v>
      </c>
      <c r="N19" s="12" t="s">
        <v>58</v>
      </c>
      <c r="O19" s="12" t="s">
        <v>58</v>
      </c>
      <c r="P19" s="2" t="s">
        <v>92</v>
      </c>
      <c r="Q19" s="2">
        <v>1</v>
      </c>
    </row>
    <row r="20" spans="1:17" ht="14.65" customHeight="1" x14ac:dyDescent="0.2">
      <c r="A20" s="26"/>
      <c r="B20" s="2" t="s">
        <v>81</v>
      </c>
      <c r="C20" s="2"/>
      <c r="D20" s="2" t="s">
        <v>91</v>
      </c>
      <c r="E20" s="2" t="s">
        <v>44</v>
      </c>
      <c r="F20" s="2" t="s">
        <v>30</v>
      </c>
      <c r="G20" s="2" t="s">
        <v>34</v>
      </c>
      <c r="H20" s="12">
        <v>3.3121581323474001E-4</v>
      </c>
      <c r="I20" s="12" t="s">
        <v>58</v>
      </c>
      <c r="J20" s="12" t="s">
        <v>58</v>
      </c>
      <c r="K20" s="12" t="s">
        <v>58</v>
      </c>
      <c r="L20" s="12" t="s">
        <v>58</v>
      </c>
      <c r="M20" s="12" t="s">
        <v>58</v>
      </c>
      <c r="N20" s="12" t="s">
        <v>58</v>
      </c>
      <c r="O20" s="12" t="s">
        <v>58</v>
      </c>
      <c r="P20" s="2" t="s">
        <v>92</v>
      </c>
      <c r="Q20" s="2">
        <v>1</v>
      </c>
    </row>
    <row r="21" spans="1:17" ht="14.65" customHeight="1" x14ac:dyDescent="0.2">
      <c r="A21" s="26"/>
      <c r="B21" s="2" t="s">
        <v>81</v>
      </c>
      <c r="C21" s="2"/>
      <c r="D21" s="2" t="s">
        <v>91</v>
      </c>
      <c r="E21" s="2" t="s">
        <v>42</v>
      </c>
      <c r="F21" s="2" t="s">
        <v>30</v>
      </c>
      <c r="G21" s="2" t="s">
        <v>34</v>
      </c>
      <c r="H21" s="12">
        <v>0.21492484071186399</v>
      </c>
      <c r="I21" s="12" t="s">
        <v>58</v>
      </c>
      <c r="J21" s="12" t="s">
        <v>58</v>
      </c>
      <c r="K21" s="12" t="s">
        <v>58</v>
      </c>
      <c r="L21" s="12" t="s">
        <v>58</v>
      </c>
      <c r="M21" s="12" t="s">
        <v>58</v>
      </c>
      <c r="N21" s="12" t="s">
        <v>58</v>
      </c>
      <c r="O21" s="12" t="s">
        <v>58</v>
      </c>
      <c r="P21" s="2" t="s">
        <v>92</v>
      </c>
      <c r="Q21" s="2">
        <v>1</v>
      </c>
    </row>
    <row r="22" spans="1:17" ht="14.65" customHeight="1" x14ac:dyDescent="0.2">
      <c r="A22" s="26"/>
      <c r="B22" s="2" t="s">
        <v>73</v>
      </c>
      <c r="C22" s="2"/>
      <c r="D22" s="2" t="s">
        <v>91</v>
      </c>
      <c r="E22" s="2" t="s">
        <v>46</v>
      </c>
      <c r="F22" s="2" t="s">
        <v>30</v>
      </c>
      <c r="G22" s="2" t="s">
        <v>34</v>
      </c>
      <c r="H22" s="12">
        <v>1.4957068199461499E-3</v>
      </c>
      <c r="I22" s="12" t="s">
        <v>58</v>
      </c>
      <c r="J22" s="12" t="s">
        <v>58</v>
      </c>
      <c r="K22" s="12" t="s">
        <v>58</v>
      </c>
      <c r="L22" s="12" t="s">
        <v>58</v>
      </c>
      <c r="M22" s="12" t="s">
        <v>58</v>
      </c>
      <c r="N22" s="12" t="s">
        <v>58</v>
      </c>
      <c r="O22" s="12" t="s">
        <v>58</v>
      </c>
      <c r="P22" s="2" t="s">
        <v>92</v>
      </c>
      <c r="Q22" s="2">
        <v>1</v>
      </c>
    </row>
    <row r="23" spans="1:17" ht="14.65" customHeight="1" x14ac:dyDescent="0.2">
      <c r="A23" s="26"/>
      <c r="B23" s="2" t="s">
        <v>73</v>
      </c>
      <c r="C23" s="2"/>
      <c r="D23" s="2" t="s">
        <v>91</v>
      </c>
      <c r="E23" s="2" t="s">
        <v>44</v>
      </c>
      <c r="F23" s="2" t="s">
        <v>30</v>
      </c>
      <c r="G23" s="2" t="s">
        <v>34</v>
      </c>
      <c r="H23" s="12">
        <v>1.6946632971606999E-4</v>
      </c>
      <c r="I23" s="12" t="s">
        <v>58</v>
      </c>
      <c r="J23" s="12" t="s">
        <v>58</v>
      </c>
      <c r="K23" s="12" t="s">
        <v>58</v>
      </c>
      <c r="L23" s="12" t="s">
        <v>58</v>
      </c>
      <c r="M23" s="12" t="s">
        <v>58</v>
      </c>
      <c r="N23" s="12" t="s">
        <v>58</v>
      </c>
      <c r="O23" s="12" t="s">
        <v>58</v>
      </c>
      <c r="P23" s="2" t="s">
        <v>92</v>
      </c>
      <c r="Q23" s="2">
        <v>1</v>
      </c>
    </row>
    <row r="24" spans="1:17" ht="14.65" customHeight="1" x14ac:dyDescent="0.2">
      <c r="A24" s="26"/>
      <c r="B24" s="2" t="s">
        <v>73</v>
      </c>
      <c r="C24" s="2"/>
      <c r="D24" s="2" t="s">
        <v>91</v>
      </c>
      <c r="E24" s="2" t="s">
        <v>42</v>
      </c>
      <c r="F24" s="2" t="s">
        <v>30</v>
      </c>
      <c r="G24" s="2" t="s">
        <v>34</v>
      </c>
      <c r="H24" s="12">
        <v>8.7893636754042603E-2</v>
      </c>
      <c r="I24" s="12" t="s">
        <v>58</v>
      </c>
      <c r="J24" s="12" t="s">
        <v>58</v>
      </c>
      <c r="K24" s="12" t="s">
        <v>58</v>
      </c>
      <c r="L24" s="12" t="s">
        <v>58</v>
      </c>
      <c r="M24" s="12" t="s">
        <v>58</v>
      </c>
      <c r="N24" s="12" t="s">
        <v>58</v>
      </c>
      <c r="O24" s="12" t="s">
        <v>58</v>
      </c>
      <c r="P24" s="2" t="s">
        <v>92</v>
      </c>
      <c r="Q24" s="2">
        <v>1</v>
      </c>
    </row>
    <row r="25" spans="1:17" ht="14.65" customHeight="1" x14ac:dyDescent="0.2">
      <c r="A25" s="26" t="s">
        <v>15</v>
      </c>
      <c r="B25" s="2" t="s">
        <v>63</v>
      </c>
      <c r="C25" s="2"/>
      <c r="D25" s="2" t="s">
        <v>91</v>
      </c>
      <c r="E25" s="2" t="s">
        <v>46</v>
      </c>
      <c r="F25" s="2" t="s">
        <v>32</v>
      </c>
      <c r="G25" s="2" t="s">
        <v>34</v>
      </c>
      <c r="H25" s="12">
        <v>0</v>
      </c>
      <c r="I25" s="12" t="s">
        <v>58</v>
      </c>
      <c r="J25" s="12" t="s">
        <v>58</v>
      </c>
      <c r="K25" s="12" t="s">
        <v>58</v>
      </c>
      <c r="L25" s="12" t="s">
        <v>58</v>
      </c>
      <c r="M25" s="12" t="s">
        <v>58</v>
      </c>
      <c r="N25" s="12" t="s">
        <v>58</v>
      </c>
      <c r="O25" s="12" t="s">
        <v>58</v>
      </c>
      <c r="P25" s="2" t="s">
        <v>92</v>
      </c>
      <c r="Q25" s="2"/>
    </row>
    <row r="26" spans="1:17" ht="14.65" customHeight="1" x14ac:dyDescent="0.2">
      <c r="A26" s="26"/>
      <c r="B26" s="2" t="s">
        <v>63</v>
      </c>
      <c r="C26" s="2"/>
      <c r="D26" s="2" t="s">
        <v>91</v>
      </c>
      <c r="E26" s="2" t="s">
        <v>42</v>
      </c>
      <c r="F26" s="2" t="s">
        <v>32</v>
      </c>
      <c r="G26" s="2" t="s">
        <v>34</v>
      </c>
      <c r="H26" s="12">
        <v>0</v>
      </c>
      <c r="I26" s="12" t="s">
        <v>58</v>
      </c>
      <c r="J26" s="12" t="s">
        <v>58</v>
      </c>
      <c r="K26" s="12" t="s">
        <v>58</v>
      </c>
      <c r="L26" s="12" t="s">
        <v>58</v>
      </c>
      <c r="M26" s="12" t="s">
        <v>58</v>
      </c>
      <c r="N26" s="12" t="s">
        <v>58</v>
      </c>
      <c r="O26" s="12" t="s">
        <v>58</v>
      </c>
      <c r="P26" s="2" t="s">
        <v>92</v>
      </c>
      <c r="Q26" s="2"/>
    </row>
    <row r="27" spans="1:17" ht="14.65" customHeight="1" x14ac:dyDescent="0.2">
      <c r="A27" s="26" t="s">
        <v>9</v>
      </c>
      <c r="B27" s="2" t="s">
        <v>83</v>
      </c>
      <c r="C27" s="2" t="s">
        <v>55</v>
      </c>
      <c r="D27" s="2" t="s">
        <v>91</v>
      </c>
      <c r="E27" s="2" t="s">
        <v>46</v>
      </c>
      <c r="F27" s="2" t="s">
        <v>26</v>
      </c>
      <c r="G27" s="2" t="s">
        <v>34</v>
      </c>
      <c r="H27" s="12" t="s">
        <v>58</v>
      </c>
      <c r="I27" s="12">
        <v>3.2488063513399702E-2</v>
      </c>
      <c r="J27" s="12">
        <v>3.2488063513399702E-2</v>
      </c>
      <c r="K27" s="12">
        <v>3.2488063513399702E-2</v>
      </c>
      <c r="L27" s="12">
        <v>3.2488063513399702E-2</v>
      </c>
      <c r="M27" s="12">
        <v>3.2488063513399702E-2</v>
      </c>
      <c r="N27" s="12">
        <v>3.2488063513399702E-2</v>
      </c>
      <c r="O27" s="12">
        <v>3.2488063513399702E-2</v>
      </c>
      <c r="P27" s="2" t="s">
        <v>93</v>
      </c>
      <c r="Q27" s="2">
        <v>1</v>
      </c>
    </row>
    <row r="28" spans="1:17" ht="14.65" customHeight="1" x14ac:dyDescent="0.2">
      <c r="A28" s="26"/>
      <c r="B28" s="2" t="s">
        <v>83</v>
      </c>
      <c r="C28" s="2" t="s">
        <v>55</v>
      </c>
      <c r="D28" s="2" t="s">
        <v>91</v>
      </c>
      <c r="E28" s="2" t="s">
        <v>42</v>
      </c>
      <c r="F28" s="2" t="s">
        <v>26</v>
      </c>
      <c r="G28" s="2" t="s">
        <v>34</v>
      </c>
      <c r="H28" s="12" t="s">
        <v>58</v>
      </c>
      <c r="I28" s="12">
        <v>0.81220158783499197</v>
      </c>
      <c r="J28" s="12">
        <v>0.81220158783499197</v>
      </c>
      <c r="K28" s="12">
        <v>0.81220158783499197</v>
      </c>
      <c r="L28" s="12">
        <v>0.81220158783499197</v>
      </c>
      <c r="M28" s="12">
        <v>0.81220158783499197</v>
      </c>
      <c r="N28" s="12">
        <v>0.81220158783499197</v>
      </c>
      <c r="O28" s="12">
        <v>0.81220158783499197</v>
      </c>
      <c r="P28" s="2" t="s">
        <v>93</v>
      </c>
      <c r="Q28" s="2">
        <v>1</v>
      </c>
    </row>
    <row r="29" spans="1:17" ht="14.65" customHeight="1" x14ac:dyDescent="0.2">
      <c r="A29" s="26"/>
      <c r="B29" s="2" t="s">
        <v>84</v>
      </c>
      <c r="C29" s="2" t="s">
        <v>55</v>
      </c>
      <c r="D29" s="2" t="s">
        <v>91</v>
      </c>
      <c r="E29" s="2" t="s">
        <v>46</v>
      </c>
      <c r="F29" s="2" t="s">
        <v>26</v>
      </c>
      <c r="G29" s="2" t="s">
        <v>34</v>
      </c>
      <c r="H29" s="12" t="s">
        <v>58</v>
      </c>
      <c r="I29" s="12">
        <v>3.2488063513399702E-2</v>
      </c>
      <c r="J29" s="12">
        <v>3.2488063513399702E-2</v>
      </c>
      <c r="K29" s="12">
        <v>3.2488063513399702E-2</v>
      </c>
      <c r="L29" s="12">
        <v>3.2488063513399702E-2</v>
      </c>
      <c r="M29" s="12">
        <v>3.2488063513399702E-2</v>
      </c>
      <c r="N29" s="12">
        <v>3.2488063513399702E-2</v>
      </c>
      <c r="O29" s="12">
        <v>3.2488063513399702E-2</v>
      </c>
      <c r="P29" s="2" t="s">
        <v>93</v>
      </c>
      <c r="Q29" s="2">
        <v>1</v>
      </c>
    </row>
    <row r="30" spans="1:17" ht="14.65" customHeight="1" x14ac:dyDescent="0.2">
      <c r="A30" s="26"/>
      <c r="B30" s="2" t="s">
        <v>84</v>
      </c>
      <c r="C30" s="2" t="s">
        <v>55</v>
      </c>
      <c r="D30" s="2" t="s">
        <v>91</v>
      </c>
      <c r="E30" s="2" t="s">
        <v>42</v>
      </c>
      <c r="F30" s="2" t="s">
        <v>26</v>
      </c>
      <c r="G30" s="2" t="s">
        <v>34</v>
      </c>
      <c r="H30" s="12" t="s">
        <v>58</v>
      </c>
      <c r="I30" s="12">
        <v>0.81220158783499197</v>
      </c>
      <c r="J30" s="12">
        <v>0.81220158783499197</v>
      </c>
      <c r="K30" s="12">
        <v>0.81220158783499197</v>
      </c>
      <c r="L30" s="12">
        <v>0.81220158783499197</v>
      </c>
      <c r="M30" s="12">
        <v>0.81220158783499197</v>
      </c>
      <c r="N30" s="12">
        <v>0.81220158783499197</v>
      </c>
      <c r="O30" s="12">
        <v>0.81220158783499197</v>
      </c>
      <c r="P30" s="2" t="s">
        <v>93</v>
      </c>
      <c r="Q30" s="2">
        <v>1</v>
      </c>
    </row>
    <row r="31" spans="1:17" ht="14.65" customHeight="1" x14ac:dyDescent="0.2">
      <c r="A31" s="26"/>
      <c r="B31" s="2" t="s">
        <v>73</v>
      </c>
      <c r="C31" s="2" t="s">
        <v>55</v>
      </c>
      <c r="D31" s="2" t="s">
        <v>91</v>
      </c>
      <c r="E31" s="2" t="s">
        <v>46</v>
      </c>
      <c r="F31" s="2" t="s">
        <v>26</v>
      </c>
      <c r="G31" s="2" t="s">
        <v>34</v>
      </c>
      <c r="H31" s="12" t="s">
        <v>58</v>
      </c>
      <c r="I31" s="12">
        <v>6.0864660132248199E-2</v>
      </c>
      <c r="J31" s="12">
        <v>6.0864660132248199E-2</v>
      </c>
      <c r="K31" s="12">
        <v>6.0864660132248199E-2</v>
      </c>
      <c r="L31" s="12">
        <v>6.0864660132248199E-2</v>
      </c>
      <c r="M31" s="12">
        <v>6.0864660132248199E-2</v>
      </c>
      <c r="N31" s="12">
        <v>6.0864660132248199E-2</v>
      </c>
      <c r="O31" s="12">
        <v>6.0864660132248199E-2</v>
      </c>
      <c r="P31" s="2" t="s">
        <v>93</v>
      </c>
      <c r="Q31" s="2">
        <v>1</v>
      </c>
    </row>
    <row r="32" spans="1:17" ht="14.65" customHeight="1" x14ac:dyDescent="0.2">
      <c r="A32" s="26"/>
      <c r="B32" s="2" t="s">
        <v>73</v>
      </c>
      <c r="C32" s="2" t="s">
        <v>55</v>
      </c>
      <c r="D32" s="2" t="s">
        <v>91</v>
      </c>
      <c r="E32" s="2" t="s">
        <v>42</v>
      </c>
      <c r="F32" s="2" t="s">
        <v>26</v>
      </c>
      <c r="G32" s="2" t="s">
        <v>34</v>
      </c>
      <c r="H32" s="12" t="s">
        <v>58</v>
      </c>
      <c r="I32" s="12">
        <v>1.5216165033061999</v>
      </c>
      <c r="J32" s="12">
        <v>1.5216165033061999</v>
      </c>
      <c r="K32" s="12">
        <v>1.5216165033061999</v>
      </c>
      <c r="L32" s="12">
        <v>1.5216165033061999</v>
      </c>
      <c r="M32" s="12">
        <v>1.5216165033061999</v>
      </c>
      <c r="N32" s="12">
        <v>1.5216165033061999</v>
      </c>
      <c r="O32" s="12">
        <v>1.5216165033061999</v>
      </c>
      <c r="P32" s="2" t="s">
        <v>93</v>
      </c>
      <c r="Q32" s="2">
        <v>1</v>
      </c>
    </row>
    <row r="33" spans="1:17" ht="14.65" customHeight="1" x14ac:dyDescent="0.2">
      <c r="A33" s="26" t="s">
        <v>11</v>
      </c>
      <c r="B33" s="2" t="s">
        <v>78</v>
      </c>
      <c r="C33" s="2" t="s">
        <v>55</v>
      </c>
      <c r="D33" s="2" t="s">
        <v>91</v>
      </c>
      <c r="E33" s="2" t="s">
        <v>46</v>
      </c>
      <c r="F33" s="2" t="s">
        <v>26</v>
      </c>
      <c r="G33" s="2" t="s">
        <v>34</v>
      </c>
      <c r="H33" s="12" t="s">
        <v>58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 t="s">
        <v>94</v>
      </c>
      <c r="Q33" s="2">
        <v>0</v>
      </c>
    </row>
    <row r="34" spans="1:17" ht="14.65" customHeight="1" x14ac:dyDescent="0.2">
      <c r="A34" s="26"/>
      <c r="B34" s="2" t="s">
        <v>78</v>
      </c>
      <c r="C34" s="2" t="s">
        <v>55</v>
      </c>
      <c r="D34" s="2" t="s">
        <v>91</v>
      </c>
      <c r="E34" s="2" t="s">
        <v>42</v>
      </c>
      <c r="F34" s="2" t="s">
        <v>26</v>
      </c>
      <c r="G34" s="2" t="s">
        <v>34</v>
      </c>
      <c r="H34" s="12" t="s">
        <v>58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 t="s">
        <v>94</v>
      </c>
      <c r="Q34" s="2">
        <v>0</v>
      </c>
    </row>
    <row r="35" spans="1:17" ht="14.65" customHeight="1" x14ac:dyDescent="0.2">
      <c r="A35" s="26"/>
      <c r="B35" s="2" t="s">
        <v>81</v>
      </c>
      <c r="C35" s="2" t="s">
        <v>55</v>
      </c>
      <c r="D35" s="2" t="s">
        <v>91</v>
      </c>
      <c r="E35" s="2" t="s">
        <v>46</v>
      </c>
      <c r="F35" s="2" t="s">
        <v>26</v>
      </c>
      <c r="G35" s="2" t="s">
        <v>34</v>
      </c>
      <c r="H35" s="12" t="s">
        <v>58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 t="s">
        <v>94</v>
      </c>
      <c r="Q35" s="2">
        <v>0</v>
      </c>
    </row>
    <row r="36" spans="1:17" ht="14.65" customHeight="1" x14ac:dyDescent="0.2">
      <c r="A36" s="26"/>
      <c r="B36" s="2" t="s">
        <v>81</v>
      </c>
      <c r="C36" s="2" t="s">
        <v>55</v>
      </c>
      <c r="D36" s="2" t="s">
        <v>91</v>
      </c>
      <c r="E36" s="2" t="s">
        <v>42</v>
      </c>
      <c r="F36" s="2" t="s">
        <v>26</v>
      </c>
      <c r="G36" s="2" t="s">
        <v>34</v>
      </c>
      <c r="H36" s="12" t="s">
        <v>58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 t="s">
        <v>94</v>
      </c>
      <c r="Q36" s="2">
        <v>0</v>
      </c>
    </row>
    <row r="37" spans="1:17" ht="14.85" customHeight="1" x14ac:dyDescent="0.2">
      <c r="A37" s="26"/>
      <c r="B37" s="2" t="s">
        <v>73</v>
      </c>
      <c r="C37" s="2" t="s">
        <v>55</v>
      </c>
      <c r="D37" s="2" t="s">
        <v>91</v>
      </c>
      <c r="E37" s="2" t="s">
        <v>46</v>
      </c>
      <c r="F37" s="2" t="s">
        <v>26</v>
      </c>
      <c r="G37" s="2" t="s">
        <v>34</v>
      </c>
      <c r="H37" s="12" t="s">
        <v>58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 t="s">
        <v>94</v>
      </c>
      <c r="Q37" s="2">
        <v>0</v>
      </c>
    </row>
    <row r="38" spans="1:17" ht="14.65" customHeight="1" x14ac:dyDescent="0.2">
      <c r="A38" s="26"/>
      <c r="B38" s="2" t="s">
        <v>73</v>
      </c>
      <c r="C38" s="2" t="s">
        <v>55</v>
      </c>
      <c r="D38" s="2" t="s">
        <v>91</v>
      </c>
      <c r="E38" s="2" t="s">
        <v>42</v>
      </c>
      <c r="F38" s="2" t="s">
        <v>26</v>
      </c>
      <c r="G38" s="2" t="s">
        <v>34</v>
      </c>
      <c r="H38" s="12" t="s">
        <v>58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 t="s">
        <v>94</v>
      </c>
      <c r="Q38" s="2">
        <v>0</v>
      </c>
    </row>
    <row r="39" spans="1:17" ht="14.65" customHeight="1" x14ac:dyDescent="0.2">
      <c r="A39" s="26"/>
      <c r="B39" s="2" t="s">
        <v>83</v>
      </c>
      <c r="C39" s="2" t="s">
        <v>55</v>
      </c>
      <c r="D39" s="2" t="s">
        <v>91</v>
      </c>
      <c r="E39" s="2" t="s">
        <v>46</v>
      </c>
      <c r="F39" s="2" t="s">
        <v>26</v>
      </c>
      <c r="G39" s="2" t="s">
        <v>34</v>
      </c>
      <c r="H39" s="12" t="s">
        <v>58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 t="s">
        <v>94</v>
      </c>
      <c r="Q39" s="2">
        <v>0</v>
      </c>
    </row>
    <row r="40" spans="1:17" ht="14.65" customHeight="1" x14ac:dyDescent="0.2">
      <c r="A40" s="26"/>
      <c r="B40" s="2" t="s">
        <v>83</v>
      </c>
      <c r="C40" s="2" t="s">
        <v>55</v>
      </c>
      <c r="D40" s="2" t="s">
        <v>91</v>
      </c>
      <c r="E40" s="2" t="s">
        <v>42</v>
      </c>
      <c r="F40" s="2" t="s">
        <v>26</v>
      </c>
      <c r="G40" s="2" t="s">
        <v>34</v>
      </c>
      <c r="H40" s="12" t="s">
        <v>58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 t="s">
        <v>94</v>
      </c>
      <c r="Q40" s="2">
        <v>0</v>
      </c>
    </row>
    <row r="41" spans="1:17" ht="14.65" customHeight="1" x14ac:dyDescent="0.2">
      <c r="A41" s="26"/>
      <c r="B41" s="2" t="s">
        <v>84</v>
      </c>
      <c r="C41" s="2" t="s">
        <v>55</v>
      </c>
      <c r="D41" s="2" t="s">
        <v>91</v>
      </c>
      <c r="E41" s="2" t="s">
        <v>46</v>
      </c>
      <c r="F41" s="2" t="s">
        <v>26</v>
      </c>
      <c r="G41" s="2" t="s">
        <v>34</v>
      </c>
      <c r="H41" s="12" t="s">
        <v>58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 t="s">
        <v>94</v>
      </c>
      <c r="Q41" s="2">
        <v>0</v>
      </c>
    </row>
    <row r="42" spans="1:17" ht="14.85" customHeight="1" x14ac:dyDescent="0.2">
      <c r="A42" s="26"/>
      <c r="B42" s="2" t="s">
        <v>84</v>
      </c>
      <c r="C42" s="2" t="s">
        <v>55</v>
      </c>
      <c r="D42" s="2" t="s">
        <v>91</v>
      </c>
      <c r="E42" s="2" t="s">
        <v>42</v>
      </c>
      <c r="F42" s="2" t="s">
        <v>26</v>
      </c>
      <c r="G42" s="2" t="s">
        <v>34</v>
      </c>
      <c r="H42" s="12" t="s">
        <v>58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 t="s">
        <v>94</v>
      </c>
      <c r="Q42" s="2">
        <v>0</v>
      </c>
    </row>
    <row r="43" spans="1:17" ht="14.65" customHeight="1" x14ac:dyDescent="0.2">
      <c r="A43" s="26"/>
      <c r="B43" s="2" t="s">
        <v>84</v>
      </c>
      <c r="C43" s="2" t="s">
        <v>55</v>
      </c>
      <c r="D43" s="2" t="s">
        <v>91</v>
      </c>
      <c r="E43" s="2" t="s">
        <v>46</v>
      </c>
      <c r="F43" s="2" t="s">
        <v>26</v>
      </c>
      <c r="G43" s="2" t="s">
        <v>34</v>
      </c>
      <c r="H43" s="12" t="s">
        <v>58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 t="s">
        <v>94</v>
      </c>
      <c r="Q43" s="2">
        <v>0</v>
      </c>
    </row>
    <row r="44" spans="1:17" ht="14.65" customHeight="1" x14ac:dyDescent="0.2">
      <c r="A44" s="26" t="s">
        <v>19</v>
      </c>
      <c r="B44" s="2" t="s">
        <v>78</v>
      </c>
      <c r="C44" s="2" t="s">
        <v>62</v>
      </c>
      <c r="D44" s="2" t="s">
        <v>95</v>
      </c>
      <c r="E44" s="2" t="s">
        <v>46</v>
      </c>
      <c r="F44" s="2" t="s">
        <v>24</v>
      </c>
      <c r="G44" s="2" t="s">
        <v>38</v>
      </c>
      <c r="H44" s="12" t="s">
        <v>58</v>
      </c>
      <c r="I44" s="12">
        <v>1.0265716066490399E-2</v>
      </c>
      <c r="J44" s="12" t="s">
        <v>58</v>
      </c>
      <c r="K44" s="12" t="s">
        <v>58</v>
      </c>
      <c r="L44" s="12" t="s">
        <v>58</v>
      </c>
      <c r="M44" s="12" t="s">
        <v>58</v>
      </c>
      <c r="N44" s="12" t="s">
        <v>58</v>
      </c>
      <c r="O44" s="12" t="s">
        <v>58</v>
      </c>
      <c r="P44" s="2" t="s">
        <v>92</v>
      </c>
      <c r="Q44" s="2">
        <v>1</v>
      </c>
    </row>
    <row r="45" spans="1:17" ht="14.65" customHeight="1" x14ac:dyDescent="0.2">
      <c r="A45" s="26"/>
      <c r="B45" s="2" t="s">
        <v>78</v>
      </c>
      <c r="C45" s="2"/>
      <c r="D45" s="2" t="s">
        <v>95</v>
      </c>
      <c r="E45" s="2" t="s">
        <v>44</v>
      </c>
      <c r="F45" s="2" t="s">
        <v>24</v>
      </c>
      <c r="G45" s="2" t="s">
        <v>38</v>
      </c>
      <c r="H45" s="12" t="s">
        <v>58</v>
      </c>
      <c r="I45" s="12">
        <v>3.2589825168398401E-4</v>
      </c>
      <c r="J45" s="12" t="s">
        <v>58</v>
      </c>
      <c r="K45" s="12" t="s">
        <v>58</v>
      </c>
      <c r="L45" s="12" t="s">
        <v>58</v>
      </c>
      <c r="M45" s="12" t="s">
        <v>58</v>
      </c>
      <c r="N45" s="12" t="s">
        <v>58</v>
      </c>
      <c r="O45" s="12" t="s">
        <v>58</v>
      </c>
      <c r="P45" s="2" t="s">
        <v>92</v>
      </c>
      <c r="Q45" s="2">
        <v>1</v>
      </c>
    </row>
    <row r="46" spans="1:17" ht="14.65" customHeight="1" x14ac:dyDescent="0.2">
      <c r="A46" s="26"/>
      <c r="B46" s="2" t="s">
        <v>78</v>
      </c>
      <c r="C46" s="2"/>
      <c r="D46" s="2" t="s">
        <v>95</v>
      </c>
      <c r="E46" s="2" t="s">
        <v>42</v>
      </c>
      <c r="F46" s="2" t="s">
        <v>24</v>
      </c>
      <c r="G46" s="2" t="s">
        <v>38</v>
      </c>
      <c r="H46" s="12" t="s">
        <v>58</v>
      </c>
      <c r="I46" s="12">
        <v>0.353760580664088</v>
      </c>
      <c r="J46" s="12" t="s">
        <v>58</v>
      </c>
      <c r="K46" s="12" t="s">
        <v>58</v>
      </c>
      <c r="L46" s="12" t="s">
        <v>58</v>
      </c>
      <c r="M46" s="12" t="s">
        <v>58</v>
      </c>
      <c r="N46" s="12" t="s">
        <v>58</v>
      </c>
      <c r="O46" s="12" t="s">
        <v>58</v>
      </c>
      <c r="P46" s="2" t="s">
        <v>92</v>
      </c>
      <c r="Q46" s="2">
        <v>1</v>
      </c>
    </row>
    <row r="47" spans="1:17" ht="14.65" customHeight="1" x14ac:dyDescent="0.2">
      <c r="A47" s="26"/>
      <c r="B47" s="2" t="s">
        <v>81</v>
      </c>
      <c r="C47" s="2"/>
      <c r="D47" s="2" t="s">
        <v>95</v>
      </c>
      <c r="E47" s="2" t="s">
        <v>46</v>
      </c>
      <c r="F47" s="2" t="s">
        <v>24</v>
      </c>
      <c r="G47" s="2" t="s">
        <v>38</v>
      </c>
      <c r="H47" s="12" t="s">
        <v>58</v>
      </c>
      <c r="I47" s="12">
        <v>6.58821762855708E-3</v>
      </c>
      <c r="J47" s="12" t="s">
        <v>58</v>
      </c>
      <c r="K47" s="12" t="s">
        <v>58</v>
      </c>
      <c r="L47" s="12" t="s">
        <v>58</v>
      </c>
      <c r="M47" s="12" t="s">
        <v>58</v>
      </c>
      <c r="N47" s="12" t="s">
        <v>58</v>
      </c>
      <c r="O47" s="12" t="s">
        <v>58</v>
      </c>
      <c r="P47" s="2" t="s">
        <v>92</v>
      </c>
      <c r="Q47" s="2">
        <v>1</v>
      </c>
    </row>
    <row r="48" spans="1:17" ht="14.65" customHeight="1" x14ac:dyDescent="0.2">
      <c r="A48" s="26"/>
      <c r="B48" s="2" t="s">
        <v>81</v>
      </c>
      <c r="C48" s="2"/>
      <c r="D48" s="2" t="s">
        <v>95</v>
      </c>
      <c r="E48" s="2" t="s">
        <v>44</v>
      </c>
      <c r="F48" s="2" t="s">
        <v>24</v>
      </c>
      <c r="G48" s="2" t="s">
        <v>38</v>
      </c>
      <c r="H48" s="12" t="s">
        <v>58</v>
      </c>
      <c r="I48" s="12">
        <v>2.5712228705426597E-4</v>
      </c>
      <c r="J48" s="12" t="s">
        <v>58</v>
      </c>
      <c r="K48" s="12" t="s">
        <v>58</v>
      </c>
      <c r="L48" s="12" t="s">
        <v>58</v>
      </c>
      <c r="M48" s="12" t="s">
        <v>58</v>
      </c>
      <c r="N48" s="12" t="s">
        <v>58</v>
      </c>
      <c r="O48" s="12" t="s">
        <v>58</v>
      </c>
      <c r="P48" s="2" t="s">
        <v>92</v>
      </c>
      <c r="Q48" s="2">
        <v>1</v>
      </c>
    </row>
    <row r="49" spans="1:17" ht="14.65" customHeight="1" x14ac:dyDescent="0.2">
      <c r="A49" s="26"/>
      <c r="B49" s="2" t="s">
        <v>81</v>
      </c>
      <c r="C49" s="2"/>
      <c r="D49" s="2" t="s">
        <v>95</v>
      </c>
      <c r="E49" s="2" t="s">
        <v>42</v>
      </c>
      <c r="F49" s="2" t="s">
        <v>24</v>
      </c>
      <c r="G49" s="2" t="s">
        <v>38</v>
      </c>
      <c r="H49" s="12" t="s">
        <v>58</v>
      </c>
      <c r="I49" s="12">
        <v>0.241327882256098</v>
      </c>
      <c r="J49" s="12" t="s">
        <v>58</v>
      </c>
      <c r="K49" s="12" t="s">
        <v>58</v>
      </c>
      <c r="L49" s="12" t="s">
        <v>58</v>
      </c>
      <c r="M49" s="12" t="s">
        <v>58</v>
      </c>
      <c r="N49" s="12" t="s">
        <v>58</v>
      </c>
      <c r="O49" s="12" t="s">
        <v>58</v>
      </c>
      <c r="P49" s="2" t="s">
        <v>92</v>
      </c>
      <c r="Q49" s="2">
        <v>1</v>
      </c>
    </row>
    <row r="50" spans="1:17" ht="14.65" customHeight="1" x14ac:dyDescent="0.2">
      <c r="A50" s="26"/>
      <c r="B50" s="2" t="s">
        <v>73</v>
      </c>
      <c r="C50" s="2"/>
      <c r="D50" s="2" t="s">
        <v>95</v>
      </c>
      <c r="E50" s="2" t="s">
        <v>46</v>
      </c>
      <c r="F50" s="2" t="s">
        <v>24</v>
      </c>
      <c r="G50" s="2" t="s">
        <v>38</v>
      </c>
      <c r="H50" s="12" t="s">
        <v>58</v>
      </c>
      <c r="I50" s="12">
        <v>1.7053354529763899E-2</v>
      </c>
      <c r="J50" s="12" t="s">
        <v>58</v>
      </c>
      <c r="K50" s="12" t="s">
        <v>58</v>
      </c>
      <c r="L50" s="12" t="s">
        <v>58</v>
      </c>
      <c r="M50" s="12" t="s">
        <v>58</v>
      </c>
      <c r="N50" s="12" t="s">
        <v>58</v>
      </c>
      <c r="O50" s="12" t="s">
        <v>58</v>
      </c>
      <c r="P50" s="2" t="s">
        <v>92</v>
      </c>
      <c r="Q50" s="2">
        <v>1</v>
      </c>
    </row>
    <row r="51" spans="1:17" ht="14.65" customHeight="1" x14ac:dyDescent="0.2">
      <c r="A51" s="26"/>
      <c r="B51" s="2" t="s">
        <v>73</v>
      </c>
      <c r="C51" s="2"/>
      <c r="D51" s="2" t="s">
        <v>95</v>
      </c>
      <c r="E51" s="2" t="s">
        <v>44</v>
      </c>
      <c r="F51" s="2" t="s">
        <v>24</v>
      </c>
      <c r="G51" s="2" t="s">
        <v>38</v>
      </c>
      <c r="H51" s="12" t="s">
        <v>58</v>
      </c>
      <c r="I51" s="12">
        <v>4.6995734354800001E-4</v>
      </c>
      <c r="J51" s="12" t="s">
        <v>58</v>
      </c>
      <c r="K51" s="12" t="s">
        <v>58</v>
      </c>
      <c r="L51" s="12" t="s">
        <v>58</v>
      </c>
      <c r="M51" s="12" t="s">
        <v>58</v>
      </c>
      <c r="N51" s="12" t="s">
        <v>58</v>
      </c>
      <c r="O51" s="12" t="s">
        <v>58</v>
      </c>
      <c r="P51" s="2" t="s">
        <v>92</v>
      </c>
      <c r="Q51" s="2">
        <v>1</v>
      </c>
    </row>
    <row r="52" spans="1:17" ht="14.65" customHeight="1" x14ac:dyDescent="0.2">
      <c r="A52" s="26"/>
      <c r="B52" s="2" t="s">
        <v>73</v>
      </c>
      <c r="C52" s="2"/>
      <c r="D52" s="2" t="s">
        <v>95</v>
      </c>
      <c r="E52" s="2" t="s">
        <v>42</v>
      </c>
      <c r="F52" s="2" t="s">
        <v>24</v>
      </c>
      <c r="G52" s="2" t="s">
        <v>38</v>
      </c>
      <c r="H52" s="12" t="s">
        <v>58</v>
      </c>
      <c r="I52" s="12">
        <v>0.56638115162140201</v>
      </c>
      <c r="J52" s="12" t="s">
        <v>58</v>
      </c>
      <c r="K52" s="12" t="s">
        <v>58</v>
      </c>
      <c r="L52" s="12" t="s">
        <v>58</v>
      </c>
      <c r="M52" s="12" t="s">
        <v>58</v>
      </c>
      <c r="N52" s="12" t="s">
        <v>58</v>
      </c>
      <c r="O52" s="12" t="s">
        <v>58</v>
      </c>
      <c r="P52" s="2" t="s">
        <v>92</v>
      </c>
      <c r="Q52" s="2">
        <v>1</v>
      </c>
    </row>
    <row r="53" spans="1:17" ht="14.65" customHeight="1" x14ac:dyDescent="0.2">
      <c r="A53" s="26"/>
      <c r="B53" s="2" t="s">
        <v>83</v>
      </c>
      <c r="C53" s="2"/>
      <c r="D53" s="2" t="s">
        <v>95</v>
      </c>
      <c r="E53" s="2" t="s">
        <v>46</v>
      </c>
      <c r="F53" s="2" t="s">
        <v>24</v>
      </c>
      <c r="G53" s="2" t="s">
        <v>38</v>
      </c>
      <c r="H53" s="12" t="s">
        <v>58</v>
      </c>
      <c r="I53" s="12">
        <v>5.2548092918541E-3</v>
      </c>
      <c r="J53" s="12" t="s">
        <v>58</v>
      </c>
      <c r="K53" s="12" t="s">
        <v>58</v>
      </c>
      <c r="L53" s="12" t="s">
        <v>58</v>
      </c>
      <c r="M53" s="12" t="s">
        <v>58</v>
      </c>
      <c r="N53" s="12" t="s">
        <v>58</v>
      </c>
      <c r="O53" s="12" t="s">
        <v>58</v>
      </c>
      <c r="P53" s="2" t="s">
        <v>92</v>
      </c>
      <c r="Q53" s="2">
        <v>1</v>
      </c>
    </row>
    <row r="54" spans="1:17" ht="14.65" customHeight="1" x14ac:dyDescent="0.2">
      <c r="A54" s="26"/>
      <c r="B54" s="2" t="s">
        <v>83</v>
      </c>
      <c r="C54" s="2"/>
      <c r="D54" s="2" t="s">
        <v>95</v>
      </c>
      <c r="E54" s="2" t="s">
        <v>44</v>
      </c>
      <c r="F54" s="2" t="s">
        <v>24</v>
      </c>
      <c r="G54" s="2" t="s">
        <v>38</v>
      </c>
      <c r="H54" s="12" t="s">
        <v>58</v>
      </c>
      <c r="I54" s="12">
        <v>2.1590801150363101E-4</v>
      </c>
      <c r="J54" s="12" t="s">
        <v>58</v>
      </c>
      <c r="K54" s="12" t="s">
        <v>58</v>
      </c>
      <c r="L54" s="12" t="s">
        <v>58</v>
      </c>
      <c r="M54" s="12" t="s">
        <v>58</v>
      </c>
      <c r="N54" s="12" t="s">
        <v>58</v>
      </c>
      <c r="O54" s="12" t="s">
        <v>58</v>
      </c>
      <c r="P54" s="2" t="s">
        <v>92</v>
      </c>
      <c r="Q54" s="2">
        <v>1</v>
      </c>
    </row>
    <row r="55" spans="1:17" ht="14.65" customHeight="1" x14ac:dyDescent="0.2">
      <c r="A55" s="26"/>
      <c r="B55" s="2" t="s">
        <v>83</v>
      </c>
      <c r="C55" s="2"/>
      <c r="D55" s="2" t="s">
        <v>95</v>
      </c>
      <c r="E55" s="2" t="s">
        <v>42</v>
      </c>
      <c r="F55" s="2" t="s">
        <v>24</v>
      </c>
      <c r="G55" s="2" t="s">
        <v>38</v>
      </c>
      <c r="H55" s="12" t="s">
        <v>58</v>
      </c>
      <c r="I55" s="12">
        <v>0.19571081972443499</v>
      </c>
      <c r="J55" s="12" t="s">
        <v>58</v>
      </c>
      <c r="K55" s="12" t="s">
        <v>58</v>
      </c>
      <c r="L55" s="12" t="s">
        <v>58</v>
      </c>
      <c r="M55" s="12" t="s">
        <v>58</v>
      </c>
      <c r="N55" s="12" t="s">
        <v>58</v>
      </c>
      <c r="O55" s="12" t="s">
        <v>58</v>
      </c>
      <c r="P55" s="2" t="s">
        <v>92</v>
      </c>
      <c r="Q55" s="2">
        <v>1</v>
      </c>
    </row>
    <row r="56" spans="1:17" ht="14.65" customHeight="1" x14ac:dyDescent="0.2">
      <c r="A56" s="26"/>
      <c r="B56" s="2" t="s">
        <v>84</v>
      </c>
      <c r="C56" s="2"/>
      <c r="D56" s="2" t="s">
        <v>95</v>
      </c>
      <c r="E56" s="2" t="s">
        <v>46</v>
      </c>
      <c r="F56" s="2" t="s">
        <v>24</v>
      </c>
      <c r="G56" s="2" t="s">
        <v>38</v>
      </c>
      <c r="H56" s="12" t="s">
        <v>58</v>
      </c>
      <c r="I56" s="12">
        <v>5.2548092918541E-3</v>
      </c>
      <c r="J56" s="12" t="s">
        <v>58</v>
      </c>
      <c r="K56" s="12" t="s">
        <v>58</v>
      </c>
      <c r="L56" s="12" t="s">
        <v>58</v>
      </c>
      <c r="M56" s="12" t="s">
        <v>58</v>
      </c>
      <c r="N56" s="12" t="s">
        <v>58</v>
      </c>
      <c r="O56" s="12" t="s">
        <v>58</v>
      </c>
      <c r="P56" s="2" t="s">
        <v>92</v>
      </c>
      <c r="Q56" s="2">
        <v>1</v>
      </c>
    </row>
    <row r="57" spans="1:17" ht="14.85" customHeight="1" x14ac:dyDescent="0.2">
      <c r="A57" s="26"/>
      <c r="B57" s="2" t="s">
        <v>84</v>
      </c>
      <c r="C57" s="2"/>
      <c r="D57" s="2" t="s">
        <v>95</v>
      </c>
      <c r="E57" s="2" t="s">
        <v>44</v>
      </c>
      <c r="F57" s="2" t="s">
        <v>24</v>
      </c>
      <c r="G57" s="2" t="s">
        <v>38</v>
      </c>
      <c r="H57" s="12" t="s">
        <v>58</v>
      </c>
      <c r="I57" s="12">
        <v>2.1590801150363101E-4</v>
      </c>
      <c r="J57" s="12" t="s">
        <v>58</v>
      </c>
      <c r="K57" s="12" t="s">
        <v>58</v>
      </c>
      <c r="L57" s="12" t="s">
        <v>58</v>
      </c>
      <c r="M57" s="12" t="s">
        <v>58</v>
      </c>
      <c r="N57" s="12" t="s">
        <v>58</v>
      </c>
      <c r="O57" s="12" t="s">
        <v>58</v>
      </c>
      <c r="P57" s="2" t="s">
        <v>92</v>
      </c>
      <c r="Q57" s="2">
        <v>1</v>
      </c>
    </row>
    <row r="58" spans="1:17" ht="14.85" customHeight="1" x14ac:dyDescent="0.2">
      <c r="A58" s="26"/>
      <c r="B58" s="2" t="s">
        <v>84</v>
      </c>
      <c r="C58" s="2"/>
      <c r="D58" s="2" t="s">
        <v>95</v>
      </c>
      <c r="E58" s="2" t="s">
        <v>42</v>
      </c>
      <c r="F58" s="2" t="s">
        <v>24</v>
      </c>
      <c r="G58" s="2" t="s">
        <v>38</v>
      </c>
      <c r="H58" s="12" t="s">
        <v>58</v>
      </c>
      <c r="I58" s="12">
        <v>0.19571081972443499</v>
      </c>
      <c r="J58" s="12" t="s">
        <v>58</v>
      </c>
      <c r="K58" s="12" t="s">
        <v>58</v>
      </c>
      <c r="L58" s="12" t="s">
        <v>58</v>
      </c>
      <c r="M58" s="12" t="s">
        <v>58</v>
      </c>
      <c r="N58" s="12" t="s">
        <v>58</v>
      </c>
      <c r="O58" s="12" t="s">
        <v>58</v>
      </c>
      <c r="P58" s="2" t="s">
        <v>92</v>
      </c>
      <c r="Q58" s="2">
        <v>1</v>
      </c>
    </row>
    <row r="59" spans="1:17" ht="14.65" customHeight="1" x14ac:dyDescent="0.2">
      <c r="A59" s="26" t="s">
        <v>21</v>
      </c>
      <c r="B59" s="2" t="s">
        <v>78</v>
      </c>
      <c r="C59" s="2"/>
      <c r="D59" s="2" t="s">
        <v>91</v>
      </c>
      <c r="E59" s="2" t="s">
        <v>46</v>
      </c>
      <c r="F59" s="2" t="s">
        <v>24</v>
      </c>
      <c r="G59" s="2" t="s">
        <v>36</v>
      </c>
      <c r="H59" s="12" t="s">
        <v>58</v>
      </c>
      <c r="I59" s="12">
        <v>1.7373464147400298E-2</v>
      </c>
      <c r="J59" s="12" t="s">
        <v>58</v>
      </c>
      <c r="K59" s="12" t="s">
        <v>58</v>
      </c>
      <c r="L59" s="12" t="s">
        <v>58</v>
      </c>
      <c r="M59" s="12" t="s">
        <v>58</v>
      </c>
      <c r="N59" s="12" t="s">
        <v>58</v>
      </c>
      <c r="O59" s="12" t="s">
        <v>58</v>
      </c>
      <c r="P59" s="2" t="s">
        <v>92</v>
      </c>
      <c r="Q59" s="2">
        <v>1</v>
      </c>
    </row>
    <row r="60" spans="1:17" ht="14.65" customHeight="1" x14ac:dyDescent="0.2">
      <c r="A60" s="26"/>
      <c r="B60" s="2" t="s">
        <v>78</v>
      </c>
      <c r="C60" s="2"/>
      <c r="D60" s="2" t="s">
        <v>91</v>
      </c>
      <c r="E60" s="2" t="s">
        <v>42</v>
      </c>
      <c r="F60" s="2" t="s">
        <v>24</v>
      </c>
      <c r="G60" s="2" t="s">
        <v>36</v>
      </c>
      <c r="H60" s="12" t="s">
        <v>58</v>
      </c>
      <c r="I60" s="12">
        <v>0.43433660368500698</v>
      </c>
      <c r="J60" s="12" t="s">
        <v>58</v>
      </c>
      <c r="K60" s="12" t="s">
        <v>58</v>
      </c>
      <c r="L60" s="12" t="s">
        <v>58</v>
      </c>
      <c r="M60" s="12" t="s">
        <v>58</v>
      </c>
      <c r="N60" s="12" t="s">
        <v>58</v>
      </c>
      <c r="O60" s="12" t="s">
        <v>58</v>
      </c>
      <c r="P60" s="2" t="s">
        <v>92</v>
      </c>
      <c r="Q60" s="2">
        <v>1</v>
      </c>
    </row>
    <row r="61" spans="1:17" ht="14.65" customHeight="1" x14ac:dyDescent="0.2">
      <c r="A61" s="26"/>
      <c r="B61" s="2" t="s">
        <v>81</v>
      </c>
      <c r="C61" s="2"/>
      <c r="D61" s="2" t="s">
        <v>91</v>
      </c>
      <c r="E61" s="2" t="s">
        <v>46</v>
      </c>
      <c r="F61" s="2" t="s">
        <v>24</v>
      </c>
      <c r="G61" s="2" t="s">
        <v>36</v>
      </c>
      <c r="H61" s="12" t="s">
        <v>58</v>
      </c>
      <c r="I61" s="12">
        <v>1.8579772232558099E-2</v>
      </c>
      <c r="J61" s="12" t="s">
        <v>58</v>
      </c>
      <c r="K61" s="12" t="s">
        <v>58</v>
      </c>
      <c r="L61" s="12" t="s">
        <v>58</v>
      </c>
      <c r="M61" s="12" t="s">
        <v>58</v>
      </c>
      <c r="N61" s="12" t="s">
        <v>58</v>
      </c>
      <c r="O61" s="12" t="s">
        <v>58</v>
      </c>
      <c r="P61" s="2" t="s">
        <v>92</v>
      </c>
      <c r="Q61" s="2">
        <v>1</v>
      </c>
    </row>
    <row r="62" spans="1:17" ht="14.65" customHeight="1" x14ac:dyDescent="0.2">
      <c r="A62" s="26"/>
      <c r="B62" s="2" t="s">
        <v>81</v>
      </c>
      <c r="C62" s="2"/>
      <c r="D62" s="2" t="s">
        <v>91</v>
      </c>
      <c r="E62" s="2" t="s">
        <v>42</v>
      </c>
      <c r="F62" s="2" t="s">
        <v>24</v>
      </c>
      <c r="G62" s="2" t="s">
        <v>36</v>
      </c>
      <c r="H62" s="12" t="s">
        <v>58</v>
      </c>
      <c r="I62" s="12">
        <v>0.46449430581395201</v>
      </c>
      <c r="J62" s="12" t="s">
        <v>58</v>
      </c>
      <c r="K62" s="12" t="s">
        <v>58</v>
      </c>
      <c r="L62" s="12" t="s">
        <v>58</v>
      </c>
      <c r="M62" s="12" t="s">
        <v>58</v>
      </c>
      <c r="N62" s="12" t="s">
        <v>58</v>
      </c>
      <c r="O62" s="12" t="s">
        <v>58</v>
      </c>
      <c r="P62" s="2" t="s">
        <v>92</v>
      </c>
      <c r="Q62" s="2">
        <v>1</v>
      </c>
    </row>
    <row r="63" spans="1:17" ht="14.65" customHeight="1" x14ac:dyDescent="0.2">
      <c r="A63" s="26"/>
      <c r="B63" s="2" t="s">
        <v>73</v>
      </c>
      <c r="C63" s="2"/>
      <c r="D63" s="2" t="s">
        <v>91</v>
      </c>
      <c r="E63" s="2" t="s">
        <v>46</v>
      </c>
      <c r="F63" s="2" t="s">
        <v>24</v>
      </c>
      <c r="G63" s="2" t="s">
        <v>36</v>
      </c>
      <c r="H63" s="12" t="s">
        <v>58</v>
      </c>
      <c r="I63" s="12">
        <v>1.9585009246537901E-4</v>
      </c>
      <c r="J63" s="12" t="s">
        <v>58</v>
      </c>
      <c r="K63" s="12" t="s">
        <v>58</v>
      </c>
      <c r="L63" s="12" t="s">
        <v>58</v>
      </c>
      <c r="M63" s="12" t="s">
        <v>58</v>
      </c>
      <c r="N63" s="12" t="s">
        <v>58</v>
      </c>
      <c r="O63" s="12" t="s">
        <v>58</v>
      </c>
      <c r="P63" s="2" t="s">
        <v>92</v>
      </c>
      <c r="Q63" s="2">
        <v>1</v>
      </c>
    </row>
    <row r="64" spans="1:17" ht="14.65" customHeight="1" x14ac:dyDescent="0.2">
      <c r="A64" s="26"/>
      <c r="B64" s="2" t="s">
        <v>73</v>
      </c>
      <c r="C64" s="2"/>
      <c r="D64" s="2" t="s">
        <v>91</v>
      </c>
      <c r="E64" s="2" t="s">
        <v>42</v>
      </c>
      <c r="F64" s="2" t="s">
        <v>24</v>
      </c>
      <c r="G64" s="2" t="s">
        <v>36</v>
      </c>
      <c r="H64" s="12" t="s">
        <v>58</v>
      </c>
      <c r="I64" s="12">
        <v>4.8962523116344797E-3</v>
      </c>
      <c r="J64" s="12" t="s">
        <v>58</v>
      </c>
      <c r="K64" s="12" t="s">
        <v>58</v>
      </c>
      <c r="L64" s="12" t="s">
        <v>58</v>
      </c>
      <c r="M64" s="12" t="s">
        <v>58</v>
      </c>
      <c r="N64" s="12" t="s">
        <v>58</v>
      </c>
      <c r="O64" s="12" t="s">
        <v>58</v>
      </c>
      <c r="P64" s="2" t="s">
        <v>92</v>
      </c>
      <c r="Q64" s="2">
        <v>1</v>
      </c>
    </row>
    <row r="65" spans="1:17" ht="14.65" customHeight="1" x14ac:dyDescent="0.2">
      <c r="A65" s="26"/>
      <c r="B65" s="2" t="s">
        <v>83</v>
      </c>
      <c r="C65" s="2"/>
      <c r="D65" s="2" t="s">
        <v>91</v>
      </c>
      <c r="E65" s="2" t="s">
        <v>46</v>
      </c>
      <c r="F65" s="2" t="s">
        <v>24</v>
      </c>
      <c r="G65" s="2" t="s">
        <v>36</v>
      </c>
      <c r="H65" s="12" t="s">
        <v>58</v>
      </c>
      <c r="I65" s="12">
        <v>1.7009372203227902E-2</v>
      </c>
      <c r="J65" s="12" t="s">
        <v>58</v>
      </c>
      <c r="K65" s="12" t="s">
        <v>58</v>
      </c>
      <c r="L65" s="12" t="s">
        <v>58</v>
      </c>
      <c r="M65" s="12" t="s">
        <v>58</v>
      </c>
      <c r="N65" s="12" t="s">
        <v>58</v>
      </c>
      <c r="O65" s="12" t="s">
        <v>58</v>
      </c>
      <c r="P65" s="2" t="s">
        <v>92</v>
      </c>
      <c r="Q65" s="2">
        <v>1</v>
      </c>
    </row>
    <row r="66" spans="1:17" ht="14.65" customHeight="1" x14ac:dyDescent="0.2">
      <c r="A66" s="26"/>
      <c r="B66" s="2" t="s">
        <v>83</v>
      </c>
      <c r="C66" s="2"/>
      <c r="D66" s="2" t="s">
        <v>91</v>
      </c>
      <c r="E66" s="2" t="s">
        <v>42</v>
      </c>
      <c r="F66" s="2" t="s">
        <v>24</v>
      </c>
      <c r="G66" s="2" t="s">
        <v>36</v>
      </c>
      <c r="H66" s="12" t="s">
        <v>58</v>
      </c>
      <c r="I66" s="12">
        <v>0.42523430508069698</v>
      </c>
      <c r="J66" s="12" t="s">
        <v>58</v>
      </c>
      <c r="K66" s="12" t="s">
        <v>58</v>
      </c>
      <c r="L66" s="12" t="s">
        <v>58</v>
      </c>
      <c r="M66" s="12" t="s">
        <v>58</v>
      </c>
      <c r="N66" s="12" t="s">
        <v>58</v>
      </c>
      <c r="O66" s="12" t="s">
        <v>58</v>
      </c>
      <c r="P66" s="2" t="s">
        <v>92</v>
      </c>
      <c r="Q66" s="2">
        <v>1</v>
      </c>
    </row>
    <row r="67" spans="1:17" ht="14.65" customHeight="1" x14ac:dyDescent="0.2">
      <c r="A67" s="26"/>
      <c r="B67" s="2" t="s">
        <v>84</v>
      </c>
      <c r="C67" s="2"/>
      <c r="D67" s="2" t="s">
        <v>91</v>
      </c>
      <c r="E67" s="2" t="s">
        <v>46</v>
      </c>
      <c r="F67" s="2" t="s">
        <v>24</v>
      </c>
      <c r="G67" s="2" t="s">
        <v>36</v>
      </c>
      <c r="H67" s="12" t="s">
        <v>58</v>
      </c>
      <c r="I67" s="12">
        <v>1.7009372203227902E-2</v>
      </c>
      <c r="J67" s="12" t="s">
        <v>58</v>
      </c>
      <c r="K67" s="12" t="s">
        <v>58</v>
      </c>
      <c r="L67" s="12" t="s">
        <v>58</v>
      </c>
      <c r="M67" s="12" t="s">
        <v>58</v>
      </c>
      <c r="N67" s="12" t="s">
        <v>58</v>
      </c>
      <c r="O67" s="12" t="s">
        <v>58</v>
      </c>
      <c r="P67" s="2" t="s">
        <v>92</v>
      </c>
      <c r="Q67" s="2">
        <v>1</v>
      </c>
    </row>
    <row r="68" spans="1:17" ht="14.65" customHeight="1" x14ac:dyDescent="0.2">
      <c r="A68" s="26"/>
      <c r="B68" s="2" t="s">
        <v>84</v>
      </c>
      <c r="C68" s="2"/>
      <c r="D68" s="2" t="s">
        <v>91</v>
      </c>
      <c r="E68" s="2" t="s">
        <v>42</v>
      </c>
      <c r="F68" s="2" t="s">
        <v>24</v>
      </c>
      <c r="G68" s="2" t="s">
        <v>36</v>
      </c>
      <c r="H68" s="12" t="s">
        <v>58</v>
      </c>
      <c r="I68" s="12">
        <v>0.42523430508069698</v>
      </c>
      <c r="J68" s="12" t="s">
        <v>58</v>
      </c>
      <c r="K68" s="12" t="s">
        <v>58</v>
      </c>
      <c r="L68" s="12" t="s">
        <v>58</v>
      </c>
      <c r="M68" s="12" t="s">
        <v>58</v>
      </c>
      <c r="N68" s="12" t="s">
        <v>58</v>
      </c>
      <c r="O68" s="12" t="s">
        <v>58</v>
      </c>
      <c r="P68" s="2" t="s">
        <v>92</v>
      </c>
      <c r="Q68" s="2">
        <v>1</v>
      </c>
    </row>
    <row r="69" spans="1:17" ht="14.65" customHeight="1" x14ac:dyDescent="0.2">
      <c r="C69" s="14"/>
      <c r="H69" s="15"/>
      <c r="I69" s="15"/>
      <c r="J69" s="15"/>
      <c r="K69" s="15"/>
      <c r="L69" s="15"/>
      <c r="M69" s="15"/>
      <c r="N69" s="15"/>
      <c r="O69" s="15"/>
    </row>
    <row r="70" spans="1:17" ht="14.65" customHeight="1" x14ac:dyDescent="0.2">
      <c r="C70" s="14"/>
      <c r="H70" s="15"/>
      <c r="I70" s="15"/>
      <c r="J70" s="15"/>
      <c r="K70" s="15"/>
      <c r="L70" s="15"/>
      <c r="M70" s="15"/>
      <c r="N70" s="15"/>
      <c r="O70" s="15"/>
    </row>
    <row r="71" spans="1:17" ht="14.65" customHeight="1" x14ac:dyDescent="0.2">
      <c r="C71" s="14"/>
      <c r="H71" s="15"/>
      <c r="I71" s="15"/>
      <c r="J71" s="15"/>
      <c r="K71" s="15"/>
      <c r="L71" s="15"/>
      <c r="M71" s="15"/>
      <c r="N71" s="15"/>
      <c r="O71" s="15"/>
    </row>
    <row r="72" spans="1:17" ht="14.65" customHeight="1" x14ac:dyDescent="0.2">
      <c r="C72" s="14"/>
      <c r="H72" s="15"/>
      <c r="I72" s="15"/>
      <c r="J72" s="15"/>
      <c r="K72" s="15"/>
      <c r="L72" s="15"/>
      <c r="M72" s="15"/>
      <c r="N72" s="15"/>
      <c r="O72" s="15"/>
    </row>
    <row r="73" spans="1:17" ht="14.65" customHeight="1" x14ac:dyDescent="0.2">
      <c r="C73" s="14"/>
      <c r="H73" s="15"/>
      <c r="I73" s="15"/>
      <c r="J73" s="15"/>
      <c r="K73" s="15"/>
      <c r="L73" s="15"/>
      <c r="M73" s="15"/>
      <c r="N73" s="15"/>
      <c r="O73" s="15"/>
    </row>
    <row r="74" spans="1:17" ht="14.65" customHeight="1" x14ac:dyDescent="0.2">
      <c r="C74" s="14"/>
      <c r="H74" s="15"/>
      <c r="I74" s="15"/>
      <c r="J74" s="15"/>
      <c r="K74" s="15"/>
      <c r="L74" s="15"/>
      <c r="M74" s="15"/>
      <c r="N74" s="15"/>
      <c r="O74" s="15"/>
    </row>
    <row r="75" spans="1:17" ht="12.75" customHeight="1" x14ac:dyDescent="0.2">
      <c r="C75" s="14"/>
      <c r="H75" s="15"/>
      <c r="I75" s="15"/>
      <c r="J75" s="15"/>
      <c r="K75" s="15"/>
      <c r="L75" s="15"/>
      <c r="M75" s="15"/>
      <c r="N75" s="15"/>
      <c r="O75" s="15"/>
    </row>
    <row r="76" spans="1:17" ht="12.75" customHeight="1" x14ac:dyDescent="0.2">
      <c r="C76" s="14"/>
      <c r="H76" s="15"/>
      <c r="I76" s="15"/>
      <c r="J76" s="15"/>
      <c r="K76" s="15"/>
      <c r="L76" s="15"/>
      <c r="M76" s="15"/>
      <c r="N76" s="15"/>
      <c r="O76" s="15"/>
    </row>
    <row r="77" spans="1:17" ht="12.75" customHeight="1" x14ac:dyDescent="0.2">
      <c r="C77" s="14"/>
      <c r="H77" s="15"/>
      <c r="I77" s="15"/>
      <c r="J77" s="15"/>
      <c r="K77" s="15"/>
      <c r="L77" s="15"/>
      <c r="M77" s="15"/>
      <c r="N77" s="15"/>
      <c r="O77" s="15"/>
    </row>
    <row r="78" spans="1:17" ht="12.75" customHeight="1" x14ac:dyDescent="0.2">
      <c r="C78" s="14"/>
      <c r="H78" s="15"/>
      <c r="I78" s="15"/>
      <c r="J78" s="15"/>
      <c r="K78" s="15"/>
      <c r="L78" s="15"/>
      <c r="M78" s="15"/>
      <c r="N78" s="15"/>
      <c r="O78" s="15"/>
    </row>
    <row r="79" spans="1:17" ht="12.75" customHeight="1" x14ac:dyDescent="0.2">
      <c r="C79" s="14"/>
      <c r="H79" s="15"/>
      <c r="I79" s="15"/>
      <c r="J79" s="15"/>
      <c r="K79" s="15"/>
      <c r="L79" s="15"/>
      <c r="M79" s="15"/>
      <c r="N79" s="15"/>
      <c r="O79" s="15"/>
    </row>
    <row r="80" spans="1:17" ht="14.65" customHeight="1" x14ac:dyDescent="0.2">
      <c r="C80" s="14"/>
      <c r="H80" s="15"/>
      <c r="I80" s="15"/>
      <c r="J80" s="15"/>
      <c r="K80" s="15"/>
      <c r="L80" s="15"/>
      <c r="M80" s="15"/>
      <c r="N80" s="15"/>
      <c r="O80" s="15"/>
    </row>
    <row r="81" spans="3:15" ht="14.65" customHeight="1" x14ac:dyDescent="0.2">
      <c r="C81" s="14"/>
      <c r="H81" s="15"/>
      <c r="I81" s="15"/>
      <c r="J81" s="15"/>
      <c r="K81" s="15"/>
      <c r="L81" s="15"/>
      <c r="M81" s="15"/>
      <c r="N81" s="15"/>
      <c r="O81" s="15"/>
    </row>
    <row r="82" spans="3:15" ht="14.65" customHeight="1" x14ac:dyDescent="0.2">
      <c r="C82" s="14"/>
      <c r="H82" s="15"/>
      <c r="I82" s="15"/>
      <c r="J82" s="15"/>
      <c r="K82" s="15"/>
      <c r="L82" s="15"/>
      <c r="M82" s="15"/>
      <c r="N82" s="15"/>
      <c r="O82" s="15"/>
    </row>
    <row r="83" spans="3:15" ht="14.85" customHeight="1" x14ac:dyDescent="0.2">
      <c r="C83" s="14"/>
      <c r="H83" s="15"/>
      <c r="I83" s="15"/>
      <c r="J83" s="15"/>
      <c r="K83" s="15"/>
      <c r="L83" s="15"/>
      <c r="M83" s="15"/>
      <c r="N83" s="15"/>
      <c r="O83" s="15"/>
    </row>
    <row r="84" spans="3:15" ht="14.65" customHeight="1" x14ac:dyDescent="0.2">
      <c r="C84" s="14"/>
      <c r="H84" s="15"/>
      <c r="I84" s="15"/>
      <c r="J84" s="15"/>
      <c r="K84" s="15"/>
      <c r="L84" s="15"/>
      <c r="M84" s="15"/>
      <c r="N84" s="15"/>
      <c r="O84" s="15"/>
    </row>
    <row r="85" spans="3:15" ht="14.65" customHeight="1" x14ac:dyDescent="0.2">
      <c r="C85" s="14"/>
      <c r="H85" s="15"/>
      <c r="I85" s="15"/>
      <c r="J85" s="15"/>
      <c r="K85" s="15"/>
      <c r="L85" s="15"/>
      <c r="M85" s="15"/>
      <c r="N85" s="15"/>
      <c r="O85" s="15"/>
    </row>
    <row r="86" spans="3:15" ht="14.65" customHeight="1" x14ac:dyDescent="0.2">
      <c r="C86" s="14"/>
      <c r="H86" s="15"/>
      <c r="I86" s="15"/>
      <c r="J86" s="15"/>
      <c r="K86" s="15"/>
      <c r="L86" s="15"/>
      <c r="M86" s="15"/>
      <c r="N86" s="15"/>
      <c r="O86" s="15"/>
    </row>
    <row r="87" spans="3:15" ht="14.65" customHeight="1" x14ac:dyDescent="0.2">
      <c r="C87" s="14"/>
      <c r="H87" s="15"/>
      <c r="I87" s="15"/>
      <c r="J87" s="15"/>
      <c r="K87" s="15"/>
      <c r="L87" s="15"/>
      <c r="M87" s="15"/>
      <c r="N87" s="15"/>
      <c r="O87" s="15"/>
    </row>
    <row r="88" spans="3:15" ht="14.65" customHeight="1" x14ac:dyDescent="0.2">
      <c r="C88" s="14"/>
    </row>
    <row r="89" spans="3:15" ht="14.65" customHeight="1" x14ac:dyDescent="0.2">
      <c r="C89" s="14"/>
    </row>
    <row r="90" spans="3:15" ht="14.65" customHeight="1" x14ac:dyDescent="0.2">
      <c r="C90" s="14"/>
    </row>
    <row r="91" spans="3:15" ht="14.65" customHeight="1" x14ac:dyDescent="0.2">
      <c r="C91" s="14"/>
    </row>
    <row r="92" spans="3:15" ht="14.65" customHeight="1" x14ac:dyDescent="0.2">
      <c r="C92" s="14"/>
      <c r="H92" s="15"/>
      <c r="I92" s="15"/>
      <c r="J92" s="15"/>
      <c r="K92" s="15"/>
      <c r="L92" s="15"/>
      <c r="M92" s="15"/>
      <c r="N92" s="15"/>
      <c r="O92" s="15"/>
    </row>
    <row r="93" spans="3:15" ht="14.65" customHeight="1" x14ac:dyDescent="0.2">
      <c r="C93" s="14"/>
    </row>
    <row r="94" spans="3:15" ht="14.65" customHeight="1" x14ac:dyDescent="0.2">
      <c r="C94" s="14"/>
    </row>
    <row r="95" spans="3:15" ht="14.65" customHeight="1" x14ac:dyDescent="0.2">
      <c r="C95" s="14"/>
    </row>
    <row r="96" spans="3:15" ht="14.65" customHeight="1" x14ac:dyDescent="0.2">
      <c r="C96" s="14"/>
    </row>
    <row r="97" spans="3:3" ht="14.65" customHeight="1" x14ac:dyDescent="0.2">
      <c r="C97" s="16"/>
    </row>
    <row r="98" spans="3:3" ht="14.65" customHeight="1" x14ac:dyDescent="0.2">
      <c r="C98" s="16"/>
    </row>
    <row r="99" spans="3:3" ht="14.65" customHeight="1" x14ac:dyDescent="0.2">
      <c r="C99" s="16"/>
    </row>
    <row r="100" spans="3:3" ht="14.65" customHeight="1" x14ac:dyDescent="0.2"/>
    <row r="101" spans="3:3" ht="14.65" customHeight="1" x14ac:dyDescent="0.2">
      <c r="C101" s="16"/>
    </row>
    <row r="102" spans="3:3" ht="14.65" customHeight="1" x14ac:dyDescent="0.2">
      <c r="C102" s="16"/>
    </row>
    <row r="103" spans="3:3" ht="14.65" customHeight="1" x14ac:dyDescent="0.2">
      <c r="C103" s="16"/>
    </row>
    <row r="104" spans="3:3" ht="14.65" customHeight="1" x14ac:dyDescent="0.2"/>
    <row r="105" spans="3:3" ht="14.65" customHeight="1" x14ac:dyDescent="0.2">
      <c r="C105" s="16"/>
    </row>
    <row r="106" spans="3:3" ht="14.65" customHeight="1" x14ac:dyDescent="0.2">
      <c r="C106" s="16"/>
    </row>
    <row r="107" spans="3:3" ht="14.65" customHeight="1" x14ac:dyDescent="0.2">
      <c r="C107" s="16"/>
    </row>
    <row r="108" spans="3:3" ht="14.65" customHeight="1" x14ac:dyDescent="0.2"/>
    <row r="109" spans="3:3" ht="14.65" customHeight="1" x14ac:dyDescent="0.2"/>
  </sheetData>
  <sheetProtection selectLockedCells="1" selectUnlockedCells="1"/>
  <mergeCells count="9">
    <mergeCell ref="A33:A43"/>
    <mergeCell ref="A44:A58"/>
    <mergeCell ref="A59:A68"/>
    <mergeCell ref="A2:A7"/>
    <mergeCell ref="A8:A11"/>
    <mergeCell ref="A12:A15"/>
    <mergeCell ref="A16:A24"/>
    <mergeCell ref="A25:A26"/>
    <mergeCell ref="A27:A32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showGridLines="0" zoomScale="80" zoomScaleNormal="80" workbookViewId="0">
      <selection activeCell="N32" sqref="N32"/>
    </sheetView>
  </sheetViews>
  <sheetFormatPr defaultColWidth="11.42578125" defaultRowHeight="12.75" x14ac:dyDescent="0.2"/>
  <cols>
    <col min="1" max="1" width="18.5703125" customWidth="1"/>
    <col min="5" max="5" width="21" customWidth="1"/>
  </cols>
  <sheetData>
    <row r="1" spans="1:16" ht="47.25" x14ac:dyDescent="0.25">
      <c r="A1" s="3" t="s">
        <v>1</v>
      </c>
      <c r="B1" s="3" t="s">
        <v>48</v>
      </c>
      <c r="C1" s="3" t="s">
        <v>49</v>
      </c>
      <c r="D1" s="11" t="s">
        <v>88</v>
      </c>
      <c r="E1" s="11" t="s">
        <v>89</v>
      </c>
      <c r="F1" s="3" t="s">
        <v>50</v>
      </c>
      <c r="G1" s="3">
        <v>2019</v>
      </c>
      <c r="H1" s="3">
        <v>2020</v>
      </c>
      <c r="I1" s="3">
        <v>2025</v>
      </c>
      <c r="J1" s="3">
        <v>2030</v>
      </c>
      <c r="K1" s="3">
        <v>2035</v>
      </c>
      <c r="L1" s="3">
        <v>2040</v>
      </c>
      <c r="M1" s="3">
        <v>2045</v>
      </c>
      <c r="N1" s="3">
        <v>2050</v>
      </c>
      <c r="O1" s="3" t="s">
        <v>52</v>
      </c>
      <c r="P1" s="3" t="s">
        <v>53</v>
      </c>
    </row>
    <row r="2" spans="1:16" x14ac:dyDescent="0.2">
      <c r="A2" s="27" t="s">
        <v>17</v>
      </c>
      <c r="B2" s="2" t="s">
        <v>78</v>
      </c>
      <c r="C2" s="2" t="s">
        <v>79</v>
      </c>
      <c r="D2" s="2" t="s">
        <v>24</v>
      </c>
      <c r="E2" s="2" t="s">
        <v>26</v>
      </c>
      <c r="F2" s="2" t="s">
        <v>96</v>
      </c>
      <c r="G2" s="2" t="s">
        <v>58</v>
      </c>
      <c r="H2" s="12">
        <v>0.76877985568415597</v>
      </c>
      <c r="I2" s="12">
        <v>0.76877985568415597</v>
      </c>
      <c r="J2" s="12">
        <v>0.76877985568415597</v>
      </c>
      <c r="K2" s="12">
        <v>0.76877985568415597</v>
      </c>
      <c r="L2" s="12">
        <v>0.76877985568415597</v>
      </c>
      <c r="M2" s="12">
        <v>0.76877985568415597</v>
      </c>
      <c r="N2" s="12">
        <v>0.76877985568415597</v>
      </c>
      <c r="O2" s="2" t="s">
        <v>97</v>
      </c>
      <c r="P2" s="2">
        <v>1</v>
      </c>
    </row>
    <row r="3" spans="1:16" x14ac:dyDescent="0.2">
      <c r="A3" s="27"/>
      <c r="B3" s="2"/>
      <c r="C3" s="2" t="s">
        <v>79</v>
      </c>
      <c r="D3" s="2" t="s">
        <v>24</v>
      </c>
      <c r="E3" s="2" t="s">
        <v>30</v>
      </c>
      <c r="F3" s="2" t="s">
        <v>96</v>
      </c>
      <c r="G3" s="2" t="s">
        <v>58</v>
      </c>
      <c r="H3" s="12">
        <v>0.149691777786607</v>
      </c>
      <c r="I3" s="12">
        <v>0.149691777786607</v>
      </c>
      <c r="J3" s="12">
        <v>0.149691777786607</v>
      </c>
      <c r="K3" s="12">
        <v>0.149691777786607</v>
      </c>
      <c r="L3" s="12">
        <v>0.149691777786607</v>
      </c>
      <c r="M3" s="12">
        <v>0.149691777786607</v>
      </c>
      <c r="N3" s="12">
        <v>0.149691777786607</v>
      </c>
      <c r="O3" s="2" t="s">
        <v>97</v>
      </c>
      <c r="P3" s="2">
        <v>1</v>
      </c>
    </row>
    <row r="4" spans="1:16" x14ac:dyDescent="0.2">
      <c r="A4" s="27"/>
      <c r="B4" s="2"/>
      <c r="C4" s="2" t="s">
        <v>79</v>
      </c>
      <c r="D4" s="2" t="s">
        <v>24</v>
      </c>
      <c r="E4" s="2" t="s">
        <v>32</v>
      </c>
      <c r="F4" s="2" t="s">
        <v>96</v>
      </c>
      <c r="G4" s="2" t="s">
        <v>58</v>
      </c>
      <c r="H4" s="12">
        <v>8.1528366529237603E-2</v>
      </c>
      <c r="I4" s="12">
        <v>8.1528366529237603E-2</v>
      </c>
      <c r="J4" s="12">
        <v>8.1528366529237603E-2</v>
      </c>
      <c r="K4" s="12">
        <v>8.1528366529237603E-2</v>
      </c>
      <c r="L4" s="12">
        <v>8.1528366529237603E-2</v>
      </c>
      <c r="M4" s="12">
        <v>8.1528366529237603E-2</v>
      </c>
      <c r="N4" s="12">
        <v>8.1528366529237603E-2</v>
      </c>
      <c r="O4" s="2" t="s">
        <v>97</v>
      </c>
      <c r="P4" s="2">
        <v>1</v>
      </c>
    </row>
    <row r="5" spans="1:16" x14ac:dyDescent="0.2">
      <c r="A5" s="27"/>
      <c r="B5" s="2"/>
      <c r="C5" s="2" t="s">
        <v>79</v>
      </c>
      <c r="D5" s="2" t="s">
        <v>24</v>
      </c>
      <c r="E5" s="2" t="s">
        <v>28</v>
      </c>
      <c r="F5" s="2" t="s">
        <v>96</v>
      </c>
      <c r="G5" s="2" t="s">
        <v>58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2" t="s">
        <v>97</v>
      </c>
      <c r="P5" s="2">
        <v>1</v>
      </c>
    </row>
    <row r="6" spans="1:16" x14ac:dyDescent="0.2">
      <c r="A6" s="27"/>
      <c r="B6" s="2" t="s">
        <v>81</v>
      </c>
      <c r="C6" s="2" t="s">
        <v>79</v>
      </c>
      <c r="D6" s="2" t="s">
        <v>24</v>
      </c>
      <c r="E6" s="2" t="s">
        <v>26</v>
      </c>
      <c r="F6" s="2" t="s">
        <v>96</v>
      </c>
      <c r="G6" s="2" t="s">
        <v>58</v>
      </c>
      <c r="H6" s="12">
        <v>0.56141017509005797</v>
      </c>
      <c r="I6" s="12">
        <v>0.56141017509005797</v>
      </c>
      <c r="J6" s="12">
        <v>0.56141017509005797</v>
      </c>
      <c r="K6" s="12">
        <v>0.56141017509005797</v>
      </c>
      <c r="L6" s="12">
        <v>0.56141017509005797</v>
      </c>
      <c r="M6" s="12">
        <v>0.56141017509005797</v>
      </c>
      <c r="N6" s="12">
        <v>0.56141017509005797</v>
      </c>
      <c r="O6" s="2" t="s">
        <v>97</v>
      </c>
      <c r="P6" s="2">
        <v>1</v>
      </c>
    </row>
    <row r="7" spans="1:16" x14ac:dyDescent="0.2">
      <c r="A7" s="27"/>
      <c r="B7" s="2"/>
      <c r="C7" s="2" t="s">
        <v>79</v>
      </c>
      <c r="D7" s="2" t="s">
        <v>24</v>
      </c>
      <c r="E7" s="2" t="s">
        <v>30</v>
      </c>
      <c r="F7" s="2" t="s">
        <v>96</v>
      </c>
      <c r="G7" s="2" t="s">
        <v>58</v>
      </c>
      <c r="H7" s="12">
        <v>0.23427570401043599</v>
      </c>
      <c r="I7" s="12">
        <v>0.23427570401043599</v>
      </c>
      <c r="J7" s="12">
        <v>0.23427570401043599</v>
      </c>
      <c r="K7" s="12">
        <v>0.23427570401043599</v>
      </c>
      <c r="L7" s="12">
        <v>0.23427570401043599</v>
      </c>
      <c r="M7" s="12">
        <v>0.23427570401043599</v>
      </c>
      <c r="N7" s="12">
        <v>0.23427570401043599</v>
      </c>
      <c r="O7" s="2" t="s">
        <v>97</v>
      </c>
      <c r="P7" s="2">
        <v>1</v>
      </c>
    </row>
    <row r="8" spans="1:16" x14ac:dyDescent="0.2">
      <c r="A8" s="27"/>
      <c r="B8" s="2"/>
      <c r="C8" s="2" t="s">
        <v>79</v>
      </c>
      <c r="D8" s="2" t="s">
        <v>24</v>
      </c>
      <c r="E8" s="2" t="s">
        <v>32</v>
      </c>
      <c r="F8" s="2" t="s">
        <v>96</v>
      </c>
      <c r="G8" s="2" t="s">
        <v>58</v>
      </c>
      <c r="H8" s="12">
        <v>0.20431412089950601</v>
      </c>
      <c r="I8" s="12">
        <v>0.20431412089950601</v>
      </c>
      <c r="J8" s="12">
        <v>0.20431412089950601</v>
      </c>
      <c r="K8" s="12">
        <v>0.20431412089950601</v>
      </c>
      <c r="L8" s="12">
        <v>0.20431412089950601</v>
      </c>
      <c r="M8" s="12">
        <v>0.20431412089950601</v>
      </c>
      <c r="N8" s="12">
        <v>0.20431412089950601</v>
      </c>
      <c r="O8" s="2" t="s">
        <v>97</v>
      </c>
      <c r="P8" s="2">
        <v>1</v>
      </c>
    </row>
    <row r="9" spans="1:16" x14ac:dyDescent="0.2">
      <c r="A9" s="27"/>
      <c r="B9" s="2"/>
      <c r="C9" s="2" t="s">
        <v>79</v>
      </c>
      <c r="D9" s="2" t="s">
        <v>24</v>
      </c>
      <c r="E9" s="2" t="s">
        <v>28</v>
      </c>
      <c r="F9" s="2" t="s">
        <v>96</v>
      </c>
      <c r="G9" s="2" t="s">
        <v>58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2" t="s">
        <v>97</v>
      </c>
      <c r="P9" s="2">
        <v>1</v>
      </c>
    </row>
    <row r="10" spans="1:16" x14ac:dyDescent="0.2">
      <c r="A10" s="27"/>
      <c r="B10" s="2" t="s">
        <v>73</v>
      </c>
      <c r="C10" s="2" t="s">
        <v>79</v>
      </c>
      <c r="D10" s="2" t="s">
        <v>24</v>
      </c>
      <c r="E10" s="2" t="s">
        <v>26</v>
      </c>
      <c r="F10" s="2" t="s">
        <v>96</v>
      </c>
      <c r="G10" s="2" t="s">
        <v>58</v>
      </c>
      <c r="H10" s="12">
        <v>0.26747398471314099</v>
      </c>
      <c r="I10" s="12">
        <v>0.26747398471314099</v>
      </c>
      <c r="J10" s="12">
        <v>0.26747398471314099</v>
      </c>
      <c r="K10" s="12">
        <v>0.26747398471314099</v>
      </c>
      <c r="L10" s="12">
        <v>0.26747398471314099</v>
      </c>
      <c r="M10" s="12">
        <v>0.26747398471314099</v>
      </c>
      <c r="N10" s="12">
        <v>0.26747398471314099</v>
      </c>
      <c r="O10" s="2" t="s">
        <v>97</v>
      </c>
      <c r="P10" s="2">
        <v>1</v>
      </c>
    </row>
    <row r="11" spans="1:16" x14ac:dyDescent="0.2">
      <c r="A11" s="27"/>
      <c r="B11" s="2"/>
      <c r="C11" s="2" t="s">
        <v>79</v>
      </c>
      <c r="D11" s="2" t="s">
        <v>24</v>
      </c>
      <c r="E11" s="2" t="s">
        <v>30</v>
      </c>
      <c r="F11" s="2" t="s">
        <v>96</v>
      </c>
      <c r="G11" s="2" t="s">
        <v>58</v>
      </c>
      <c r="H11" s="12">
        <v>0.185845842158578</v>
      </c>
      <c r="I11" s="12">
        <v>0.185845842158578</v>
      </c>
      <c r="J11" s="12">
        <v>0.185845842158578</v>
      </c>
      <c r="K11" s="12">
        <v>0.185845842158578</v>
      </c>
      <c r="L11" s="12">
        <v>0.185845842158578</v>
      </c>
      <c r="M11" s="12">
        <v>0.185845842158578</v>
      </c>
      <c r="N11" s="12">
        <v>0.185845842158578</v>
      </c>
      <c r="O11" s="2" t="s">
        <v>97</v>
      </c>
      <c r="P11" s="2">
        <v>1</v>
      </c>
    </row>
    <row r="12" spans="1:16" x14ac:dyDescent="0.2">
      <c r="A12" s="27"/>
      <c r="B12" s="2"/>
      <c r="C12" s="2" t="s">
        <v>79</v>
      </c>
      <c r="D12" s="2" t="s">
        <v>24</v>
      </c>
      <c r="E12" s="2" t="s">
        <v>32</v>
      </c>
      <c r="F12" s="2" t="s">
        <v>96</v>
      </c>
      <c r="G12" s="2" t="s">
        <v>58</v>
      </c>
      <c r="H12" s="12">
        <v>0.304632102403536</v>
      </c>
      <c r="I12" s="12">
        <v>0.304632102403536</v>
      </c>
      <c r="J12" s="12">
        <v>0.304632102403536</v>
      </c>
      <c r="K12" s="12">
        <v>0.304632102403536</v>
      </c>
      <c r="L12" s="12">
        <v>0.304632102403536</v>
      </c>
      <c r="M12" s="12">
        <v>0.304632102403536</v>
      </c>
      <c r="N12" s="12">
        <v>0.304632102403536</v>
      </c>
      <c r="O12" s="2" t="s">
        <v>97</v>
      </c>
      <c r="P12" s="2">
        <v>1</v>
      </c>
    </row>
    <row r="13" spans="1:16" x14ac:dyDescent="0.2">
      <c r="A13" s="27"/>
      <c r="B13" s="2"/>
      <c r="C13" s="2" t="s">
        <v>79</v>
      </c>
      <c r="D13" s="2" t="s">
        <v>24</v>
      </c>
      <c r="E13" s="2" t="s">
        <v>28</v>
      </c>
      <c r="F13" s="2" t="s">
        <v>96</v>
      </c>
      <c r="G13" s="2" t="s">
        <v>58</v>
      </c>
      <c r="H13" s="12">
        <v>0.24204807072474399</v>
      </c>
      <c r="I13" s="12">
        <v>0.24204807072474399</v>
      </c>
      <c r="J13" s="12">
        <v>0.24204807072474399</v>
      </c>
      <c r="K13" s="12">
        <v>0.24204807072474399</v>
      </c>
      <c r="L13" s="12">
        <v>0.24204807072474399</v>
      </c>
      <c r="M13" s="12">
        <v>0.24204807072474399</v>
      </c>
      <c r="N13" s="12">
        <v>0.24204807072474399</v>
      </c>
      <c r="O13" s="2" t="s">
        <v>97</v>
      </c>
      <c r="P13" s="2">
        <v>1</v>
      </c>
    </row>
    <row r="14" spans="1:16" x14ac:dyDescent="0.2">
      <c r="A14" s="27"/>
      <c r="B14" s="2" t="s">
        <v>83</v>
      </c>
      <c r="C14" s="2" t="s">
        <v>79</v>
      </c>
      <c r="D14" s="2" t="s">
        <v>24</v>
      </c>
      <c r="E14" s="2" t="s">
        <v>26</v>
      </c>
      <c r="F14" s="2" t="s">
        <v>96</v>
      </c>
      <c r="G14" s="2" t="s">
        <v>58</v>
      </c>
      <c r="H14" s="12">
        <v>0.90935711525367602</v>
      </c>
      <c r="I14" s="12">
        <v>0.90935711525367602</v>
      </c>
      <c r="J14" s="12">
        <v>0.90935711525367602</v>
      </c>
      <c r="K14" s="12">
        <v>0.90935711525367602</v>
      </c>
      <c r="L14" s="12">
        <v>0.90935711525367602</v>
      </c>
      <c r="M14" s="12">
        <v>0.90935711525367602</v>
      </c>
      <c r="N14" s="12">
        <v>0.90935711525367602</v>
      </c>
      <c r="O14" s="2" t="s">
        <v>97</v>
      </c>
      <c r="P14" s="2">
        <v>1</v>
      </c>
    </row>
    <row r="15" spans="1:16" x14ac:dyDescent="0.2">
      <c r="A15" s="27"/>
      <c r="B15" s="2"/>
      <c r="C15" s="2" t="s">
        <v>79</v>
      </c>
      <c r="D15" s="2" t="s">
        <v>24</v>
      </c>
      <c r="E15" s="2" t="s">
        <v>30</v>
      </c>
      <c r="F15" s="2" t="s">
        <v>96</v>
      </c>
      <c r="G15" s="2" t="s">
        <v>58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2" t="s">
        <v>97</v>
      </c>
      <c r="P15" s="2">
        <v>1</v>
      </c>
    </row>
    <row r="16" spans="1:16" x14ac:dyDescent="0.2">
      <c r="A16" s="27"/>
      <c r="B16" s="2"/>
      <c r="C16" s="2" t="s">
        <v>79</v>
      </c>
      <c r="D16" s="2" t="s">
        <v>24</v>
      </c>
      <c r="E16" s="2" t="s">
        <v>32</v>
      </c>
      <c r="F16" s="2" t="s">
        <v>96</v>
      </c>
      <c r="G16" s="2" t="s">
        <v>58</v>
      </c>
      <c r="H16" s="12">
        <v>9.0642884746324107E-2</v>
      </c>
      <c r="I16" s="12">
        <v>9.0642884746324107E-2</v>
      </c>
      <c r="J16" s="12">
        <v>9.0642884746324107E-2</v>
      </c>
      <c r="K16" s="12">
        <v>9.0642884746324107E-2</v>
      </c>
      <c r="L16" s="12">
        <v>9.0642884746324107E-2</v>
      </c>
      <c r="M16" s="12">
        <v>9.0642884746324107E-2</v>
      </c>
      <c r="N16" s="12">
        <v>9.0642884746324107E-2</v>
      </c>
      <c r="O16" s="2" t="s">
        <v>97</v>
      </c>
      <c r="P16" s="2">
        <v>1</v>
      </c>
    </row>
    <row r="17" spans="1:16" x14ac:dyDescent="0.2">
      <c r="A17" s="27"/>
      <c r="B17" s="2"/>
      <c r="C17" s="2" t="s">
        <v>79</v>
      </c>
      <c r="D17" s="2" t="s">
        <v>24</v>
      </c>
      <c r="E17" s="2" t="s">
        <v>28</v>
      </c>
      <c r="F17" s="2" t="s">
        <v>96</v>
      </c>
      <c r="G17" s="2" t="s">
        <v>58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2" t="s">
        <v>97</v>
      </c>
      <c r="P17" s="2">
        <v>1</v>
      </c>
    </row>
    <row r="18" spans="1:16" x14ac:dyDescent="0.2">
      <c r="A18" s="27"/>
      <c r="B18" s="2" t="s">
        <v>84</v>
      </c>
      <c r="C18" s="2" t="s">
        <v>79</v>
      </c>
      <c r="D18" s="2" t="s">
        <v>24</v>
      </c>
      <c r="E18" s="2" t="s">
        <v>26</v>
      </c>
      <c r="F18" s="2" t="s">
        <v>96</v>
      </c>
      <c r="G18" s="2" t="s">
        <v>58</v>
      </c>
      <c r="H18" s="12">
        <v>0.90935711525367602</v>
      </c>
      <c r="I18" s="12">
        <v>0.90935711525367602</v>
      </c>
      <c r="J18" s="12">
        <v>0.90935711525367602</v>
      </c>
      <c r="K18" s="12">
        <v>0.90935711525367602</v>
      </c>
      <c r="L18" s="12">
        <v>0.90935711525367602</v>
      </c>
      <c r="M18" s="12">
        <v>0.90935711525367602</v>
      </c>
      <c r="N18" s="12">
        <v>0.90935711525367602</v>
      </c>
      <c r="O18" s="2" t="s">
        <v>97</v>
      </c>
      <c r="P18" s="2">
        <v>1</v>
      </c>
    </row>
    <row r="19" spans="1:16" x14ac:dyDescent="0.2">
      <c r="A19" s="27"/>
      <c r="B19" s="2"/>
      <c r="C19" s="2" t="s">
        <v>79</v>
      </c>
      <c r="D19" s="2" t="s">
        <v>24</v>
      </c>
      <c r="E19" s="2" t="s">
        <v>30</v>
      </c>
      <c r="F19" s="2" t="s">
        <v>96</v>
      </c>
      <c r="G19" s="2" t="s">
        <v>58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2" t="s">
        <v>97</v>
      </c>
      <c r="P19" s="2">
        <v>1</v>
      </c>
    </row>
    <row r="20" spans="1:16" x14ac:dyDescent="0.2">
      <c r="A20" s="27"/>
      <c r="B20" s="2"/>
      <c r="C20" s="2" t="s">
        <v>79</v>
      </c>
      <c r="D20" s="2" t="s">
        <v>24</v>
      </c>
      <c r="E20" s="2" t="s">
        <v>32</v>
      </c>
      <c r="F20" s="2" t="s">
        <v>96</v>
      </c>
      <c r="G20" s="2" t="s">
        <v>58</v>
      </c>
      <c r="H20" s="12">
        <v>9.0642884746324107E-2</v>
      </c>
      <c r="I20" s="12">
        <v>9.0642884746324107E-2</v>
      </c>
      <c r="J20" s="12">
        <v>9.0642884746324107E-2</v>
      </c>
      <c r="K20" s="12">
        <v>9.0642884746324107E-2</v>
      </c>
      <c r="L20" s="12">
        <v>9.0642884746324107E-2</v>
      </c>
      <c r="M20" s="12">
        <v>9.0642884746324107E-2</v>
      </c>
      <c r="N20" s="12">
        <v>9.0642884746324107E-2</v>
      </c>
      <c r="O20" s="2" t="s">
        <v>97</v>
      </c>
      <c r="P20" s="2">
        <v>1</v>
      </c>
    </row>
    <row r="21" spans="1:16" x14ac:dyDescent="0.2">
      <c r="A21" s="27"/>
      <c r="B21" s="2"/>
      <c r="C21" s="2" t="s">
        <v>79</v>
      </c>
      <c r="D21" s="2" t="s">
        <v>24</v>
      </c>
      <c r="E21" s="2" t="s">
        <v>28</v>
      </c>
      <c r="F21" s="2" t="s">
        <v>96</v>
      </c>
      <c r="G21" s="2" t="s">
        <v>58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2" t="s">
        <v>97</v>
      </c>
      <c r="P21" s="2">
        <v>1</v>
      </c>
    </row>
    <row r="22" spans="1:16" x14ac:dyDescent="0.2">
      <c r="H22" s="15"/>
      <c r="I22" s="15"/>
      <c r="J22" s="15"/>
      <c r="K22" s="15"/>
      <c r="L22" s="15"/>
      <c r="M22" s="15"/>
      <c r="N22" s="15"/>
    </row>
    <row r="23" spans="1:16" x14ac:dyDescent="0.2">
      <c r="H23" s="15"/>
      <c r="I23" s="15"/>
      <c r="J23" s="15"/>
      <c r="K23" s="15"/>
      <c r="L23" s="15"/>
      <c r="M23" s="15"/>
      <c r="N23" s="15"/>
    </row>
    <row r="24" spans="1:16" x14ac:dyDescent="0.2">
      <c r="H24" s="15"/>
      <c r="I24" s="15"/>
      <c r="J24" s="15"/>
      <c r="K24" s="15"/>
      <c r="L24" s="15"/>
      <c r="M24" s="15"/>
      <c r="N24" s="15"/>
    </row>
    <row r="25" spans="1:16" x14ac:dyDescent="0.2">
      <c r="H25" s="15"/>
      <c r="I25" s="15"/>
      <c r="J25" s="15"/>
      <c r="K25" s="15"/>
      <c r="L25" s="15"/>
      <c r="M25" s="15"/>
      <c r="N25" s="15"/>
    </row>
    <row r="26" spans="1:16" x14ac:dyDescent="0.2">
      <c r="H26" s="15"/>
      <c r="I26" s="15"/>
      <c r="J26" s="15"/>
      <c r="K26" s="15"/>
      <c r="L26" s="15"/>
      <c r="M26" s="15"/>
      <c r="N26" s="15"/>
    </row>
    <row r="27" spans="1:16" x14ac:dyDescent="0.2">
      <c r="H27" s="15"/>
      <c r="I27" s="15"/>
      <c r="J27" s="15"/>
      <c r="K27" s="15"/>
      <c r="L27" s="15"/>
      <c r="M27" s="15"/>
      <c r="N27" s="15"/>
    </row>
    <row r="28" spans="1:16" x14ac:dyDescent="0.2">
      <c r="H28" s="15"/>
      <c r="I28" s="15"/>
      <c r="J28" s="15"/>
      <c r="K28" s="15"/>
      <c r="L28" s="15"/>
      <c r="M28" s="15"/>
      <c r="N28" s="15"/>
    </row>
    <row r="29" spans="1:16" x14ac:dyDescent="0.2">
      <c r="H29" s="15"/>
      <c r="I29" s="15"/>
      <c r="J29" s="15"/>
      <c r="K29" s="15"/>
      <c r="L29" s="15"/>
      <c r="M29" s="15"/>
      <c r="N29" s="15"/>
    </row>
    <row r="30" spans="1:16" x14ac:dyDescent="0.2">
      <c r="H30" s="15"/>
      <c r="I30" s="15"/>
      <c r="J30" s="15"/>
      <c r="K30" s="15"/>
      <c r="L30" s="15"/>
      <c r="M30" s="15"/>
      <c r="N30" s="15"/>
    </row>
    <row r="31" spans="1:16" x14ac:dyDescent="0.2">
      <c r="H31" s="15"/>
      <c r="I31" s="15"/>
      <c r="J31" s="15"/>
      <c r="K31" s="15"/>
      <c r="L31" s="15"/>
      <c r="M31" s="15"/>
      <c r="N31" s="15"/>
    </row>
    <row r="32" spans="1:16" x14ac:dyDescent="0.2">
      <c r="H32" s="15"/>
      <c r="I32" s="15"/>
      <c r="J32" s="15"/>
      <c r="K32" s="15"/>
      <c r="L32" s="15"/>
      <c r="M32" s="15"/>
      <c r="N32" s="15"/>
    </row>
    <row r="33" spans="8:14" x14ac:dyDescent="0.2">
      <c r="H33" s="15"/>
      <c r="I33" s="15"/>
      <c r="J33" s="15"/>
      <c r="K33" s="15"/>
      <c r="L33" s="15"/>
      <c r="M33" s="15"/>
      <c r="N33" s="15"/>
    </row>
    <row r="34" spans="8:14" x14ac:dyDescent="0.2">
      <c r="H34" s="15"/>
      <c r="I34" s="15"/>
      <c r="J34" s="15"/>
      <c r="K34" s="15"/>
      <c r="L34" s="15"/>
      <c r="M34" s="15"/>
      <c r="N34" s="15"/>
    </row>
    <row r="35" spans="8:14" x14ac:dyDescent="0.2">
      <c r="H35" s="15"/>
      <c r="I35" s="15"/>
      <c r="J35" s="15"/>
      <c r="K35" s="15"/>
      <c r="L35" s="15"/>
      <c r="M35" s="15"/>
      <c r="N35" s="15"/>
    </row>
    <row r="36" spans="8:14" x14ac:dyDescent="0.2">
      <c r="H36" s="15"/>
      <c r="I36" s="15"/>
      <c r="J36" s="15"/>
      <c r="K36" s="15"/>
      <c r="L36" s="15"/>
      <c r="M36" s="15"/>
      <c r="N36" s="15"/>
    </row>
    <row r="37" spans="8:14" x14ac:dyDescent="0.2">
      <c r="H37" s="15"/>
      <c r="I37" s="15"/>
      <c r="J37" s="15"/>
      <c r="K37" s="15"/>
      <c r="L37" s="15"/>
      <c r="M37" s="15"/>
      <c r="N37" s="15"/>
    </row>
    <row r="38" spans="8:14" x14ac:dyDescent="0.2">
      <c r="H38" s="15"/>
      <c r="I38" s="15"/>
      <c r="J38" s="15"/>
      <c r="K38" s="15"/>
      <c r="L38" s="15"/>
      <c r="M38" s="15"/>
      <c r="N38" s="15"/>
    </row>
    <row r="39" spans="8:14" x14ac:dyDescent="0.2">
      <c r="H39" s="15"/>
      <c r="I39" s="15"/>
      <c r="J39" s="15"/>
      <c r="K39" s="15"/>
      <c r="L39" s="15"/>
      <c r="M39" s="15"/>
      <c r="N39" s="15"/>
    </row>
    <row r="40" spans="8:14" x14ac:dyDescent="0.2">
      <c r="H40" s="15"/>
      <c r="I40" s="15"/>
      <c r="J40" s="15"/>
      <c r="K40" s="15"/>
      <c r="L40" s="15"/>
      <c r="M40" s="15"/>
      <c r="N40" s="15"/>
    </row>
    <row r="41" spans="8:14" x14ac:dyDescent="0.2">
      <c r="H41" s="15"/>
      <c r="I41" s="15"/>
      <c r="J41" s="15"/>
      <c r="K41" s="15"/>
      <c r="L41" s="15"/>
      <c r="M41" s="15"/>
      <c r="N41" s="15"/>
    </row>
  </sheetData>
  <sheetProtection selectLockedCells="1" selectUnlockedCells="1"/>
  <mergeCells count="1">
    <mergeCell ref="A2:A2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tabSelected="1" zoomScale="80" zoomScaleNormal="80" workbookViewId="0">
      <selection activeCell="D11" sqref="D11"/>
    </sheetView>
  </sheetViews>
  <sheetFormatPr defaultColWidth="11.42578125" defaultRowHeight="12.75" x14ac:dyDescent="0.2"/>
  <cols>
    <col min="1" max="1" width="25.42578125" customWidth="1"/>
    <col min="5" max="5" width="23" customWidth="1"/>
    <col min="6" max="6" width="21.7109375" customWidth="1"/>
  </cols>
  <sheetData>
    <row r="1" spans="1:8" ht="17.100000000000001" customHeight="1" x14ac:dyDescent="0.25">
      <c r="A1" s="17" t="s">
        <v>1</v>
      </c>
      <c r="B1" s="3" t="s">
        <v>48</v>
      </c>
      <c r="C1" s="3" t="s">
        <v>49</v>
      </c>
      <c r="D1" s="3" t="s">
        <v>50</v>
      </c>
      <c r="E1" s="3" t="s">
        <v>98</v>
      </c>
      <c r="F1" s="3" t="s">
        <v>52</v>
      </c>
      <c r="G1" s="3" t="s">
        <v>53</v>
      </c>
    </row>
    <row r="2" spans="1:8" ht="14.65" customHeight="1" x14ac:dyDescent="0.2">
      <c r="A2" s="2" t="s">
        <v>3</v>
      </c>
      <c r="B2" s="2" t="s">
        <v>54</v>
      </c>
      <c r="C2" s="2" t="s">
        <v>62</v>
      </c>
      <c r="D2" s="2" t="s">
        <v>99</v>
      </c>
      <c r="E2" s="2">
        <v>200</v>
      </c>
      <c r="F2" s="2" t="s">
        <v>100</v>
      </c>
      <c r="G2" s="2">
        <v>1</v>
      </c>
    </row>
    <row r="3" spans="1:8" ht="14.65" customHeight="1" x14ac:dyDescent="0.2">
      <c r="A3" s="2" t="s">
        <v>5</v>
      </c>
      <c r="B3" s="2" t="s">
        <v>72</v>
      </c>
      <c r="C3" s="2"/>
      <c r="D3" s="2" t="s">
        <v>99</v>
      </c>
      <c r="E3" s="2">
        <v>200</v>
      </c>
      <c r="F3" s="2" t="s">
        <v>100</v>
      </c>
      <c r="G3" s="2">
        <v>1</v>
      </c>
    </row>
    <row r="4" spans="1:8" ht="14.65" customHeight="1" x14ac:dyDescent="0.2">
      <c r="A4" s="2" t="s">
        <v>7</v>
      </c>
      <c r="B4" s="2" t="s">
        <v>73</v>
      </c>
      <c r="C4" s="2"/>
      <c r="D4" s="2" t="s">
        <v>99</v>
      </c>
      <c r="E4" s="2">
        <v>200</v>
      </c>
      <c r="F4" s="2" t="s">
        <v>100</v>
      </c>
      <c r="G4" s="2">
        <v>1</v>
      </c>
    </row>
    <row r="5" spans="1:8" ht="14.65" customHeight="1" x14ac:dyDescent="0.2">
      <c r="A5" s="2" t="s">
        <v>9</v>
      </c>
      <c r="B5" s="2" t="s">
        <v>54</v>
      </c>
      <c r="C5" s="2"/>
      <c r="D5" s="2" t="s">
        <v>99</v>
      </c>
      <c r="E5" s="2">
        <v>200</v>
      </c>
      <c r="F5" s="2" t="s">
        <v>100</v>
      </c>
      <c r="G5" s="2">
        <v>1</v>
      </c>
    </row>
    <row r="6" spans="1:8" ht="14.65" customHeight="1" x14ac:dyDescent="0.2">
      <c r="A6" s="2" t="s">
        <v>11</v>
      </c>
      <c r="B6" s="2" t="s">
        <v>63</v>
      </c>
      <c r="C6" s="2"/>
      <c r="D6" s="2" t="s">
        <v>99</v>
      </c>
      <c r="E6" s="2">
        <v>200</v>
      </c>
      <c r="F6" s="2" t="s">
        <v>100</v>
      </c>
      <c r="G6" s="2">
        <v>1</v>
      </c>
    </row>
    <row r="7" spans="1:8" ht="14.65" customHeight="1" x14ac:dyDescent="0.2">
      <c r="A7" s="2" t="s">
        <v>13</v>
      </c>
      <c r="B7" s="2" t="s">
        <v>74</v>
      </c>
      <c r="C7" s="2"/>
      <c r="D7" s="2" t="s">
        <v>99</v>
      </c>
      <c r="E7" s="2">
        <v>200</v>
      </c>
      <c r="F7" s="2" t="s">
        <v>100</v>
      </c>
      <c r="G7" s="2">
        <v>1</v>
      </c>
    </row>
    <row r="8" spans="1:8" ht="14.65" customHeight="1" x14ac:dyDescent="0.2">
      <c r="A8" s="2" t="s">
        <v>15</v>
      </c>
      <c r="B8" s="2" t="s">
        <v>63</v>
      </c>
      <c r="C8" s="2"/>
      <c r="D8" s="2" t="s">
        <v>99</v>
      </c>
      <c r="E8" s="2">
        <v>200</v>
      </c>
      <c r="F8" s="2" t="s">
        <v>100</v>
      </c>
      <c r="G8" s="2">
        <v>1</v>
      </c>
    </row>
    <row r="9" spans="1:8" ht="14.65" customHeight="1" x14ac:dyDescent="0.2">
      <c r="A9" s="2" t="s">
        <v>17</v>
      </c>
      <c r="B9" s="2" t="s">
        <v>63</v>
      </c>
      <c r="C9" s="2"/>
      <c r="D9" s="2" t="s">
        <v>99</v>
      </c>
      <c r="E9" s="2">
        <v>200</v>
      </c>
      <c r="F9" s="2" t="s">
        <v>100</v>
      </c>
      <c r="G9" s="2">
        <v>1</v>
      </c>
    </row>
    <row r="10" spans="1:8" ht="14.65" customHeight="1" x14ac:dyDescent="0.2">
      <c r="A10" s="2" t="s">
        <v>19</v>
      </c>
      <c r="B10" s="2" t="s">
        <v>63</v>
      </c>
      <c r="C10" s="2"/>
      <c r="D10" s="2" t="s">
        <v>99</v>
      </c>
      <c r="E10" s="2">
        <v>200</v>
      </c>
      <c r="F10" s="2" t="s">
        <v>100</v>
      </c>
      <c r="G10" s="2">
        <v>1</v>
      </c>
    </row>
    <row r="11" spans="1:8" ht="14.65" customHeight="1" x14ac:dyDescent="0.2">
      <c r="A11" s="2" t="s">
        <v>21</v>
      </c>
      <c r="B11" s="2" t="s">
        <v>63</v>
      </c>
      <c r="C11" s="2"/>
      <c r="D11" s="2" t="s">
        <v>99</v>
      </c>
      <c r="E11" s="2">
        <v>200</v>
      </c>
      <c r="F11" s="2" t="s">
        <v>100</v>
      </c>
      <c r="G11" s="2">
        <v>1</v>
      </c>
    </row>
    <row r="12" spans="1:8" ht="14.65" customHeight="1" x14ac:dyDescent="0.2"/>
    <row r="13" spans="1:8" ht="14.65" customHeight="1" x14ac:dyDescent="0.2"/>
    <row r="14" spans="1:8" ht="14.65" customHeight="1" x14ac:dyDescent="0.2">
      <c r="G14" s="4"/>
      <c r="H14" s="4"/>
    </row>
    <row r="15" spans="1:8" ht="14.65" customHeight="1" x14ac:dyDescent="0.2">
      <c r="G15" s="4"/>
      <c r="H15" s="4"/>
    </row>
    <row r="16" spans="1:8" ht="14.65" customHeight="1" x14ac:dyDescent="0.2">
      <c r="G16" s="4"/>
      <c r="H16" s="4"/>
    </row>
    <row r="17" spans="7:8" ht="14.65" customHeight="1" x14ac:dyDescent="0.2">
      <c r="G17" s="4"/>
      <c r="H17" s="4"/>
    </row>
    <row r="18" spans="7:8" ht="14.65" customHeight="1" x14ac:dyDescent="0.2">
      <c r="G18" s="4"/>
      <c r="H18" s="4"/>
    </row>
    <row r="19" spans="7:8" ht="14.65" customHeight="1" x14ac:dyDescent="0.2"/>
    <row r="20" spans="7:8" ht="14.65" customHeight="1" x14ac:dyDescent="0.2"/>
    <row r="21" spans="7:8" ht="14.65" customHeight="1" x14ac:dyDescent="0.2"/>
    <row r="22" spans="7:8" ht="14.65" customHeight="1" x14ac:dyDescent="0.2"/>
    <row r="23" spans="7:8" ht="14.65" customHeight="1" x14ac:dyDescent="0.2"/>
    <row r="24" spans="7:8" ht="14.65" customHeight="1" x14ac:dyDescent="0.2"/>
    <row r="25" spans="7:8" ht="14.65" customHeight="1" x14ac:dyDescent="0.2"/>
    <row r="26" spans="7:8" ht="14.65" customHeight="1" x14ac:dyDescent="0.2"/>
    <row r="27" spans="7:8" ht="14.65" customHeight="1" x14ac:dyDescent="0.2"/>
    <row r="28" spans="7:8" ht="14.65" customHeight="1" x14ac:dyDescent="0.2"/>
    <row r="29" spans="7:8" ht="14.65" customHeight="1" x14ac:dyDescent="0.2"/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zoomScale="80" zoomScaleNormal="80" workbookViewId="0">
      <selection activeCell="R57" sqref="R57"/>
    </sheetView>
  </sheetViews>
  <sheetFormatPr defaultColWidth="11.5703125" defaultRowHeight="12.75" x14ac:dyDescent="0.2"/>
  <cols>
    <col min="1" max="1" width="22" customWidth="1"/>
  </cols>
  <sheetData>
    <row r="1" spans="1:7" ht="15.75" x14ac:dyDescent="0.25">
      <c r="A1" s="17" t="s">
        <v>1</v>
      </c>
      <c r="B1" s="3" t="s">
        <v>48</v>
      </c>
      <c r="C1" s="3" t="s">
        <v>49</v>
      </c>
      <c r="D1" s="3" t="s">
        <v>50</v>
      </c>
      <c r="E1" s="3" t="s">
        <v>101</v>
      </c>
      <c r="F1" s="3" t="s">
        <v>52</v>
      </c>
      <c r="G1" s="3" t="s">
        <v>53</v>
      </c>
    </row>
    <row r="2" spans="1:7" x14ac:dyDescent="0.2">
      <c r="A2" s="2" t="s">
        <v>9</v>
      </c>
      <c r="B2" s="2" t="s">
        <v>54</v>
      </c>
      <c r="C2" s="2" t="s">
        <v>55</v>
      </c>
      <c r="D2" s="2" t="s">
        <v>99</v>
      </c>
      <c r="E2" s="2">
        <v>15</v>
      </c>
      <c r="F2" s="2" t="s">
        <v>62</v>
      </c>
      <c r="G2" s="2">
        <v>1</v>
      </c>
    </row>
    <row r="3" spans="1:7" x14ac:dyDescent="0.2">
      <c r="A3" s="2" t="s">
        <v>11</v>
      </c>
      <c r="B3" s="2" t="s">
        <v>63</v>
      </c>
      <c r="C3" s="2" t="s">
        <v>55</v>
      </c>
      <c r="D3" s="2" t="s">
        <v>99</v>
      </c>
      <c r="E3" s="2">
        <v>15</v>
      </c>
      <c r="F3" s="2" t="s">
        <v>62</v>
      </c>
      <c r="G3" s="2">
        <v>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19801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Technologies and Commodities</vt:lpstr>
      <vt:lpstr>CostInvest</vt:lpstr>
      <vt:lpstr>CapacityToActivity</vt:lpstr>
      <vt:lpstr>Demand</vt:lpstr>
      <vt:lpstr>Efficiency</vt:lpstr>
      <vt:lpstr>EmissionActivity</vt:lpstr>
      <vt:lpstr>TechOutputSplit</vt:lpstr>
      <vt:lpstr>LifetimeTech</vt:lpstr>
      <vt:lpstr>LifetimeLoanTech</vt:lpstr>
      <vt:lpstr>ExistingCapacity</vt:lpstr>
      <vt:lpstr>Data Sources</vt:lpstr>
      <vt:lpstr>Conversion 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Wade</dc:creator>
  <cp:lastModifiedBy>Cameron Wade</cp:lastModifiedBy>
  <cp:revision>591</cp:revision>
  <cp:lastPrinted>1601-01-01T00:00:00Z</cp:lastPrinted>
  <dcterms:created xsi:type="dcterms:W3CDTF">2021-07-22T15:21:08Z</dcterms:created>
  <dcterms:modified xsi:type="dcterms:W3CDTF">2022-06-27T15:59:13Z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ate">
    <vt:lpwstr>YYYY-09-DDT11:35:25.619</vt:lpwstr>
  </property>
</Properties>
</file>