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camer\Downloads\test workbooks\"/>
    </mc:Choice>
  </mc:AlternateContent>
  <xr:revisionPtr revIDLastSave="0" documentId="13_ncr:1_{F709BF16-3C95-4C8A-9E8A-85A8A0F82F4F}" xr6:coauthVersionLast="47" xr6:coauthVersionMax="47" xr10:uidLastSave="{00000000-0000-0000-0000-000000000000}"/>
  <bookViews>
    <workbookView xWindow="19095" yWindow="0" windowWidth="38610" windowHeight="23385" tabRatio="998" activeTab="1" xr2:uid="{00000000-000D-0000-FFFF-FFFF00000000}"/>
  </bookViews>
  <sheets>
    <sheet name="Technologies and Commodities" sheetId="1" r:id="rId1"/>
    <sheet name="ExistingCapacity" sheetId="2" r:id="rId2"/>
    <sheet name="CostFixed" sheetId="3" r:id="rId3"/>
    <sheet name="MaxAnnulCapacityFactor" sheetId="11" r:id="rId4"/>
    <sheet name="MinAnnulCapacityFactor" sheetId="12" r:id="rId5"/>
    <sheet name="CapacityToActivty" sheetId="10" r:id="rId6"/>
    <sheet name="Efficiency" sheetId="5" r:id="rId7"/>
    <sheet name="LifetimeTech" sheetId="6" r:id="rId8"/>
    <sheet name="Constraints" sheetId="7" r:id="rId9"/>
    <sheet name="Data Sources" sheetId="8" r:id="rId10"/>
    <sheet name="Conversion Factors" sheetId="9"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2" l="1"/>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AH6"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D16" i="12"/>
  <c r="E16" i="12"/>
  <c r="F16" i="12"/>
  <c r="G16" i="12"/>
  <c r="H16" i="12"/>
  <c r="I16" i="12"/>
  <c r="J16"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D23" i="12"/>
  <c r="E23" i="12"/>
  <c r="F23" i="12"/>
  <c r="G23" i="12"/>
  <c r="H23" i="12"/>
  <c r="I23" i="12"/>
  <c r="J23" i="12"/>
  <c r="K23" i="12"/>
  <c r="L23" i="12"/>
  <c r="M23" i="12"/>
  <c r="N23" i="12"/>
  <c r="O23" i="12"/>
  <c r="P23" i="12"/>
  <c r="Q23" i="12"/>
  <c r="R23" i="12"/>
  <c r="S23" i="12"/>
  <c r="T23" i="12"/>
  <c r="U23" i="12"/>
  <c r="V23" i="12"/>
  <c r="W23" i="12"/>
  <c r="X23" i="12"/>
  <c r="Y23" i="12"/>
  <c r="Z23" i="12"/>
  <c r="AA23" i="12"/>
  <c r="AB23" i="12"/>
  <c r="AC23" i="12"/>
  <c r="AD23" i="12"/>
  <c r="AE23" i="12"/>
  <c r="AF23" i="12"/>
  <c r="AG23" i="12"/>
  <c r="AH23" i="12"/>
  <c r="D24" i="12"/>
  <c r="E24" i="12"/>
  <c r="F24" i="12"/>
  <c r="G24" i="12"/>
  <c r="H24" i="12"/>
  <c r="I24" i="12"/>
  <c r="J24" i="12"/>
  <c r="K24" i="12"/>
  <c r="L24" i="12"/>
  <c r="M24" i="12"/>
  <c r="N24" i="12"/>
  <c r="O24" i="12"/>
  <c r="P24" i="12"/>
  <c r="Q24" i="12"/>
  <c r="R24" i="12"/>
  <c r="S24" i="12"/>
  <c r="T24" i="12"/>
  <c r="U24" i="12"/>
  <c r="V24" i="12"/>
  <c r="W24" i="12"/>
  <c r="X24" i="12"/>
  <c r="Y24" i="12"/>
  <c r="Z24" i="12"/>
  <c r="AA24" i="12"/>
  <c r="AB24" i="12"/>
  <c r="AC24" i="12"/>
  <c r="AD24" i="12"/>
  <c r="AE24" i="12"/>
  <c r="AF24" i="12"/>
  <c r="AG24" i="12"/>
  <c r="AH24" i="12"/>
  <c r="D25" i="12"/>
  <c r="E25" i="12"/>
  <c r="F25" i="12"/>
  <c r="G25" i="12"/>
  <c r="H25" i="12"/>
  <c r="I25" i="12"/>
  <c r="J25" i="12"/>
  <c r="K25" i="12"/>
  <c r="L25" i="12"/>
  <c r="M25" i="12"/>
  <c r="N25" i="12"/>
  <c r="O25" i="12"/>
  <c r="P25" i="12"/>
  <c r="Q25" i="12"/>
  <c r="R25" i="12"/>
  <c r="S25" i="12"/>
  <c r="T25" i="12"/>
  <c r="U25" i="12"/>
  <c r="V25" i="12"/>
  <c r="W25" i="12"/>
  <c r="X25" i="12"/>
  <c r="Y25" i="12"/>
  <c r="Z25" i="12"/>
  <c r="AA25" i="12"/>
  <c r="AB25" i="12"/>
  <c r="AC25" i="12"/>
  <c r="AD25" i="12"/>
  <c r="AE25" i="12"/>
  <c r="AF25" i="12"/>
  <c r="AG25" i="12"/>
  <c r="AH25" i="12"/>
  <c r="D26" i="12"/>
  <c r="E26" i="12"/>
  <c r="F26" i="12"/>
  <c r="G26" i="12"/>
  <c r="H26" i="12"/>
  <c r="I26" i="12"/>
  <c r="J26" i="12"/>
  <c r="K26" i="12"/>
  <c r="L26" i="12"/>
  <c r="M26" i="12"/>
  <c r="N26" i="12"/>
  <c r="O26" i="12"/>
  <c r="P26" i="12"/>
  <c r="Q26" i="12"/>
  <c r="R26" i="12"/>
  <c r="S26" i="12"/>
  <c r="T26" i="12"/>
  <c r="U26" i="12"/>
  <c r="V26" i="12"/>
  <c r="W26" i="12"/>
  <c r="X26" i="12"/>
  <c r="Y26" i="12"/>
  <c r="Z26" i="12"/>
  <c r="AA26" i="12"/>
  <c r="AB26" i="12"/>
  <c r="AC26" i="12"/>
  <c r="AD26" i="12"/>
  <c r="AE26" i="12"/>
  <c r="AF26" i="12"/>
  <c r="AG26" i="12"/>
  <c r="AH26" i="12"/>
  <c r="D27" i="12"/>
  <c r="E27" i="12"/>
  <c r="F27" i="12"/>
  <c r="G27" i="12"/>
  <c r="H27" i="12"/>
  <c r="I27" i="12"/>
  <c r="J27" i="12"/>
  <c r="K27" i="12"/>
  <c r="L27" i="12"/>
  <c r="M27" i="12"/>
  <c r="N27" i="12"/>
  <c r="O27" i="12"/>
  <c r="P27" i="12"/>
  <c r="Q27" i="12"/>
  <c r="R27" i="12"/>
  <c r="S27" i="12"/>
  <c r="T27" i="12"/>
  <c r="U27" i="12"/>
  <c r="V27" i="12"/>
  <c r="W27" i="12"/>
  <c r="X27" i="12"/>
  <c r="Y27" i="12"/>
  <c r="Z27" i="12"/>
  <c r="AA27" i="12"/>
  <c r="AB27" i="12"/>
  <c r="AC27" i="12"/>
  <c r="AD27" i="12"/>
  <c r="AE27" i="12"/>
  <c r="AF27" i="12"/>
  <c r="AG27" i="12"/>
  <c r="AH27" i="12"/>
  <c r="D28" i="12"/>
  <c r="E28" i="12"/>
  <c r="F28" i="12"/>
  <c r="G28" i="12"/>
  <c r="H28" i="12"/>
  <c r="I28" i="12"/>
  <c r="J28" i="12"/>
  <c r="K28" i="12"/>
  <c r="L28" i="12"/>
  <c r="M28" i="12"/>
  <c r="N28" i="12"/>
  <c r="O28" i="12"/>
  <c r="P28" i="12"/>
  <c r="Q28" i="12"/>
  <c r="R28" i="12"/>
  <c r="S28" i="12"/>
  <c r="T28" i="12"/>
  <c r="U28" i="12"/>
  <c r="V28" i="12"/>
  <c r="W28" i="12"/>
  <c r="X28" i="12"/>
  <c r="Y28" i="12"/>
  <c r="Z28" i="12"/>
  <c r="AA28" i="12"/>
  <c r="AB28" i="12"/>
  <c r="AC28" i="12"/>
  <c r="AD28" i="12"/>
  <c r="AE28" i="12"/>
  <c r="AF28" i="12"/>
  <c r="AG28" i="12"/>
  <c r="AH28" i="12"/>
  <c r="D29" i="12"/>
  <c r="E29" i="12"/>
  <c r="F29" i="12"/>
  <c r="G29" i="12"/>
  <c r="H29" i="12"/>
  <c r="I29" i="12"/>
  <c r="J29" i="12"/>
  <c r="K29" i="12"/>
  <c r="L29" i="12"/>
  <c r="M29" i="12"/>
  <c r="N29" i="12"/>
  <c r="O29" i="12"/>
  <c r="P29" i="12"/>
  <c r="Q29" i="12"/>
  <c r="R29" i="12"/>
  <c r="S29" i="12"/>
  <c r="T29" i="12"/>
  <c r="U29" i="12"/>
  <c r="V29" i="12"/>
  <c r="W29" i="12"/>
  <c r="X29" i="12"/>
  <c r="Y29" i="12"/>
  <c r="Z29" i="12"/>
  <c r="AA29" i="12"/>
  <c r="AB29" i="12"/>
  <c r="AC29" i="12"/>
  <c r="AD29" i="12"/>
  <c r="AE29" i="12"/>
  <c r="AF29" i="12"/>
  <c r="AG29" i="12"/>
  <c r="AH29" i="12"/>
  <c r="D30" i="12"/>
  <c r="E30" i="12"/>
  <c r="F30" i="12"/>
  <c r="G30" i="12"/>
  <c r="H30" i="12"/>
  <c r="I30" i="12"/>
  <c r="J30" i="12"/>
  <c r="K30" i="12"/>
  <c r="L30" i="12"/>
  <c r="M30" i="12"/>
  <c r="N30" i="12"/>
  <c r="O30" i="12"/>
  <c r="P30" i="12"/>
  <c r="Q30" i="12"/>
  <c r="R30" i="12"/>
  <c r="S30" i="12"/>
  <c r="T30" i="12"/>
  <c r="U30" i="12"/>
  <c r="V30" i="12"/>
  <c r="W30" i="12"/>
  <c r="X30" i="12"/>
  <c r="Y30" i="12"/>
  <c r="Z30" i="12"/>
  <c r="AA30" i="12"/>
  <c r="AB30" i="12"/>
  <c r="AC30" i="12"/>
  <c r="AD30" i="12"/>
  <c r="AE30" i="12"/>
  <c r="AF30" i="12"/>
  <c r="AG30" i="12"/>
  <c r="AH30" i="12"/>
  <c r="D31" i="12"/>
  <c r="E31" i="12"/>
  <c r="F31" i="12"/>
  <c r="G31" i="12"/>
  <c r="H31" i="12"/>
  <c r="I31" i="12"/>
  <c r="J31" i="12"/>
  <c r="K31" i="12"/>
  <c r="L31" i="12"/>
  <c r="M31" i="12"/>
  <c r="N31" i="12"/>
  <c r="O31" i="12"/>
  <c r="P31" i="12"/>
  <c r="Q31" i="12"/>
  <c r="R31" i="12"/>
  <c r="S31" i="12"/>
  <c r="T31" i="12"/>
  <c r="U31" i="12"/>
  <c r="V31" i="12"/>
  <c r="W31" i="12"/>
  <c r="X31" i="12"/>
  <c r="Y31" i="12"/>
  <c r="Z31" i="12"/>
  <c r="AA31" i="12"/>
  <c r="AB31" i="12"/>
  <c r="AC31" i="12"/>
  <c r="AD31" i="12"/>
  <c r="AE31" i="12"/>
  <c r="AF31" i="12"/>
  <c r="AG31" i="12"/>
  <c r="AH31" i="12"/>
  <c r="D32" i="12"/>
  <c r="E32" i="12"/>
  <c r="F32" i="12"/>
  <c r="G32" i="12"/>
  <c r="H32" i="12"/>
  <c r="I32" i="12"/>
  <c r="J32" i="12"/>
  <c r="K32" i="12"/>
  <c r="L32" i="12"/>
  <c r="M32" i="12"/>
  <c r="N32" i="12"/>
  <c r="O32" i="12"/>
  <c r="P32" i="12"/>
  <c r="Q32" i="12"/>
  <c r="R32" i="12"/>
  <c r="S32" i="12"/>
  <c r="T32" i="12"/>
  <c r="U32" i="12"/>
  <c r="V32" i="12"/>
  <c r="W32" i="12"/>
  <c r="X32" i="12"/>
  <c r="Y32" i="12"/>
  <c r="Z32" i="12"/>
  <c r="AA32" i="12"/>
  <c r="AB32" i="12"/>
  <c r="AC32" i="12"/>
  <c r="AD32" i="12"/>
  <c r="AE32" i="12"/>
  <c r="AF32" i="12"/>
  <c r="AG32" i="12"/>
  <c r="AH32" i="12"/>
  <c r="D33" i="12"/>
  <c r="E33" i="12"/>
  <c r="F33" i="12"/>
  <c r="G33" i="12"/>
  <c r="H33" i="12"/>
  <c r="I33" i="12"/>
  <c r="J33" i="12"/>
  <c r="K33" i="12"/>
  <c r="L33" i="12"/>
  <c r="M33" i="12"/>
  <c r="N33" i="12"/>
  <c r="O33" i="12"/>
  <c r="P33" i="12"/>
  <c r="Q33" i="12"/>
  <c r="R33" i="12"/>
  <c r="S33" i="12"/>
  <c r="T33" i="12"/>
  <c r="U33" i="12"/>
  <c r="V33" i="12"/>
  <c r="W33" i="12"/>
  <c r="X33" i="12"/>
  <c r="Y33" i="12"/>
  <c r="Z33" i="12"/>
  <c r="AA33" i="12"/>
  <c r="AB33" i="12"/>
  <c r="AC33" i="12"/>
  <c r="AD33" i="12"/>
  <c r="AE33" i="12"/>
  <c r="AF33" i="12"/>
  <c r="AG33" i="12"/>
  <c r="AH33" i="12"/>
  <c r="D34" i="12"/>
  <c r="E34" i="12"/>
  <c r="F34" i="12"/>
  <c r="G34" i="12"/>
  <c r="H34" i="12"/>
  <c r="I34" i="12"/>
  <c r="J34" i="12"/>
  <c r="K34" i="12"/>
  <c r="L34" i="12"/>
  <c r="M34" i="12"/>
  <c r="N34" i="12"/>
  <c r="O34" i="12"/>
  <c r="P34" i="12"/>
  <c r="Q34" i="12"/>
  <c r="R34" i="12"/>
  <c r="S34" i="12"/>
  <c r="T34" i="12"/>
  <c r="U34" i="12"/>
  <c r="V34" i="12"/>
  <c r="W34" i="12"/>
  <c r="X34" i="12"/>
  <c r="Y34" i="12"/>
  <c r="Z34" i="12"/>
  <c r="AA34" i="12"/>
  <c r="AB34" i="12"/>
  <c r="AC34" i="12"/>
  <c r="AD34" i="12"/>
  <c r="AE34" i="12"/>
  <c r="AF34" i="12"/>
  <c r="AG34" i="12"/>
  <c r="AH34"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D2" i="12"/>
  <c r="D4" i="9"/>
  <c r="C5" i="9"/>
  <c r="D5" i="9"/>
  <c r="J61" i="2" s="1"/>
  <c r="D6" i="9"/>
  <c r="J20" i="2" s="1"/>
  <c r="H37" i="3"/>
  <c r="G37" i="3"/>
  <c r="F37" i="3" s="1"/>
  <c r="H38" i="3"/>
  <c r="G38" i="3" s="1"/>
  <c r="F38" i="3" s="1"/>
  <c r="H39" i="3"/>
  <c r="G39" i="3"/>
  <c r="F39" i="3" s="1"/>
  <c r="H40" i="3"/>
  <c r="G40" i="3" s="1"/>
  <c r="F40" i="3" s="1"/>
  <c r="H41" i="3"/>
  <c r="G41" i="3"/>
  <c r="F41" i="3" s="1"/>
  <c r="H42" i="3"/>
  <c r="G42" i="3"/>
  <c r="F42" i="3"/>
  <c r="H43" i="3"/>
  <c r="G43" i="3" s="1"/>
  <c r="F43" i="3" s="1"/>
  <c r="H44" i="3"/>
  <c r="G44" i="3"/>
  <c r="F44" i="3"/>
  <c r="H45" i="3"/>
  <c r="G45" i="3"/>
  <c r="F45" i="3" s="1"/>
  <c r="H46" i="3"/>
  <c r="G46" i="3" s="1"/>
  <c r="F46" i="3" s="1"/>
  <c r="H47" i="3"/>
  <c r="G47" i="3"/>
  <c r="F47" i="3" s="1"/>
  <c r="H48" i="3"/>
  <c r="G48" i="3"/>
  <c r="F48" i="3" s="1"/>
  <c r="H49" i="3"/>
  <c r="G49" i="3" s="1"/>
  <c r="F49" i="3" s="1"/>
  <c r="H50" i="3"/>
  <c r="G50" i="3" s="1"/>
  <c r="F50" i="3" s="1"/>
  <c r="H51" i="3"/>
  <c r="G51" i="3" s="1"/>
  <c r="F51" i="3" s="1"/>
  <c r="H53" i="3"/>
  <c r="H54" i="3"/>
  <c r="H55" i="3"/>
  <c r="H56" i="3"/>
  <c r="H57" i="3"/>
  <c r="H58" i="3"/>
  <c r="H59" i="3"/>
  <c r="H60" i="3"/>
  <c r="H61" i="3"/>
  <c r="J14" i="2"/>
  <c r="J68" i="2"/>
  <c r="J74" i="2"/>
  <c r="J13" i="2"/>
  <c r="J56" i="2" l="1"/>
  <c r="J19" i="2"/>
  <c r="J55" i="2"/>
  <c r="J25" i="2"/>
  <c r="J44" i="2"/>
  <c r="J43" i="2"/>
  <c r="J73" i="2"/>
  <c r="J62" i="2"/>
  <c r="J67" i="2"/>
  <c r="J26" i="2"/>
</calcChain>
</file>

<file path=xl/sharedStrings.xml><?xml version="1.0" encoding="utf-8"?>
<sst xmlns="http://schemas.openxmlformats.org/spreadsheetml/2006/main" count="2064" uniqueCount="118">
  <si>
    <t>Technologies</t>
  </si>
  <si>
    <t>Database Name</t>
  </si>
  <si>
    <t>Description</t>
  </si>
  <si>
    <t>R_SH_FOIL_EX</t>
  </si>
  <si>
    <t>Existing heating oil furnace (Residential space heating)</t>
  </si>
  <si>
    <t>R_SH_FNG_EX</t>
  </si>
  <si>
    <t>Existing natural gas furnace (Residential space heating)</t>
  </si>
  <si>
    <t>R_SH_EBB_EX</t>
  </si>
  <si>
    <t>Existing electric baseboard (Residential space heating)</t>
  </si>
  <si>
    <t>R_SH_DHP_EX</t>
  </si>
  <si>
    <t>Existing heat pump (Residential space heating)</t>
  </si>
  <si>
    <t>R_SH_WOOD_EX</t>
  </si>
  <si>
    <t>Existing wood heating (Residential space heating)</t>
  </si>
  <si>
    <t>R_SH_WOODELC_EX</t>
  </si>
  <si>
    <t>Existing wood/electric dual system (Residential space heating)</t>
  </si>
  <si>
    <t>R_SH_WOODOIL_EX</t>
  </si>
  <si>
    <t>Existing wood/heating oil dual system (Residential space heating)</t>
  </si>
  <si>
    <t>C_SH_NG_EX</t>
  </si>
  <si>
    <t>Existing natural gas heating technology (Commercial space heating)</t>
  </si>
  <si>
    <t>C_SH_OIL_EX</t>
  </si>
  <si>
    <t>Existing heating oil heating technology (Commercial space heating)</t>
  </si>
  <si>
    <t>C_SH_ELC_EX</t>
  </si>
  <si>
    <t>Existing electric heating technology (Commercial space heating)</t>
  </si>
  <si>
    <t>R_WH_ELC_EX</t>
  </si>
  <si>
    <t>Existing residential electric water heater</t>
  </si>
  <si>
    <t>R_WH_OIL_EX</t>
  </si>
  <si>
    <t>Existing residential oil water heater</t>
  </si>
  <si>
    <t>Commodities</t>
  </si>
  <si>
    <t>ethos</t>
  </si>
  <si>
    <t>Non-physical technology used as a starting point for the commodity/process chains.</t>
  </si>
  <si>
    <t>R_ELC</t>
  </si>
  <si>
    <t>Electricity (residential sector)</t>
  </si>
  <si>
    <t>R_NG</t>
  </si>
  <si>
    <t>Natural gas (residential sector)</t>
  </si>
  <si>
    <t>R_OIL</t>
  </si>
  <si>
    <t>Heating oil (residential sector)</t>
  </si>
  <si>
    <t>C_NG</t>
  </si>
  <si>
    <t>Natural gas (commercial sector)</t>
  </si>
  <si>
    <t>C_OIL</t>
  </si>
  <si>
    <t>Heating oil (commercial sector)</t>
  </si>
  <si>
    <t>D_R_SH</t>
  </si>
  <si>
    <t>Demand for residential space heating</t>
  </si>
  <si>
    <t>D_C_SH</t>
  </si>
  <si>
    <t>Demand for commercial space heating</t>
  </si>
  <si>
    <t>D_R_WH</t>
  </si>
  <si>
    <t>Demand for residential water heating</t>
  </si>
  <si>
    <t xml:space="preserve"> </t>
  </si>
  <si>
    <t>Temoa Vintages</t>
  </si>
  <si>
    <t>Region</t>
  </si>
  <si>
    <t>Data Source</t>
  </si>
  <si>
    <t>Unit</t>
  </si>
  <si>
    <t>Total Existing Stock</t>
  </si>
  <si>
    <t>Notes</t>
  </si>
  <si>
    <t>Include</t>
  </si>
  <si>
    <t>NS</t>
  </si>
  <si>
    <t>[1]</t>
  </si>
  <si>
    <t>k units</t>
  </si>
  <si>
    <t>The total existing stock as reported in the data source is assumed to be equally distributed over the technology’s reported lifetime (in five year intervals).</t>
  </si>
  <si>
    <t>NB</t>
  </si>
  <si>
    <t>PEI</t>
  </si>
  <si>
    <t>NL+LAB</t>
  </si>
  <si>
    <t>NL</t>
  </si>
  <si>
    <t>LAB</t>
  </si>
  <si>
    <t>Currency</t>
  </si>
  <si>
    <t>[2]</t>
  </si>
  <si>
    <t>M$/k units/year</t>
  </si>
  <si>
    <t>2018 CAD</t>
  </si>
  <si>
    <t>N/A</t>
  </si>
  <si>
    <t>Assumption.</t>
  </si>
  <si>
    <t>Assumption: Same as electric.</t>
  </si>
  <si>
    <t>Assumption: Same as oil furnace</t>
  </si>
  <si>
    <t>[3]</t>
  </si>
  <si>
    <t>Assumption</t>
  </si>
  <si>
    <t>Capacity Units</t>
  </si>
  <si>
    <t>Activity Units</t>
  </si>
  <si>
    <t>TJ</t>
  </si>
  <si>
    <t>Input Commodity</t>
  </si>
  <si>
    <t>Output Commodity</t>
  </si>
  <si>
    <t>PJ / TJ</t>
  </si>
  <si>
    <t>R_WOOD</t>
  </si>
  <si>
    <t>[4]</t>
  </si>
  <si>
    <t>C_ELC</t>
  </si>
  <si>
    <t>[5]</t>
  </si>
  <si>
    <t>[6]</t>
  </si>
  <si>
    <t>Lifetime (Technical)</t>
  </si>
  <si>
    <t>All</t>
  </si>
  <si>
    <t>[7]</t>
  </si>
  <si>
    <t>Years</t>
  </si>
  <si>
    <t>NB, NS</t>
  </si>
  <si>
    <t>[8]</t>
  </si>
  <si>
    <t>[9]</t>
  </si>
  <si>
    <t>[10]</t>
  </si>
  <si>
    <t>Constraint</t>
  </si>
  <si>
    <t>MinActivity</t>
  </si>
  <si>
    <t>This value ensures that the existing stock is used and not immediately replaced with new technologies.  Remove this value if instead you wish to allow new technologies to immediately replace existing techs prior to their end-of-life.</t>
  </si>
  <si>
    <t>NRCan, "Comprehensive Energy Use Database. Residential Sector". [Online]. Available: https://oee.nrcan.gc.ca/corporate/statistics/neud/dpa/menus/trends/comprehensive_tables/list.cfm</t>
  </si>
  <si>
    <t>Natural Resources Canada (NRCan) Heat Pump Study (Confidential)</t>
  </si>
  <si>
    <t xml:space="preserve">Natural Resources Canada Office of Energy Efficiency (NRCan OEE) Large AC &amp; HP Study (Confidential) </t>
  </si>
  <si>
    <t>Natural Resources Canada (NRCan), Heat Pump Study, "Commercial_bldg_electrification_results_v2_Nov 3.xls" (Confidential)</t>
  </si>
  <si>
    <t>Arkansas TRM Version 8.1 Vol. 2, 2.3.1 Water Heater Replacement, p125-138</t>
  </si>
  <si>
    <t>ENERGY STAR Certfiied Water Heater Product Finder [Online]. https://www.energystar.gov/productfinder/download/certified-water-heaters/</t>
  </si>
  <si>
    <t>Illinois Statewide TRM v8.0 Vol.3, 2019, P-108</t>
  </si>
  <si>
    <t>New York State Joint Utilities, "New York Standard Approach for Estimating Energy Savings from Energy Efficiency Programs," V7.0, 2019. Available at: https://www3.dps.ny.gov/W/PSCWeb.nsf/All/72C23DECFF52920A85257F1100671BDD?OpenDocument .</t>
  </si>
  <si>
    <t>Custom Measure Life Review, Ontario Energy Board, May 2018</t>
  </si>
  <si>
    <t>State of Minnesota Techncial Reference Manual, Version 3.0, 2019. P-143</t>
  </si>
  <si>
    <t>[11]</t>
  </si>
  <si>
    <r>
      <rPr>
        <sz val="10"/>
        <rFont val="Arial"/>
        <family val="2"/>
        <charset val="1"/>
      </rPr>
      <t xml:space="preserve">Statistics Canada. 2017. </t>
    </r>
    <r>
      <rPr>
        <i/>
        <sz val="11"/>
        <rFont val="Calibri"/>
        <family val="2"/>
        <charset val="1"/>
      </rPr>
      <t>Newfoundland and Labrador</t>
    </r>
    <r>
      <rPr>
        <sz val="10"/>
        <rFont val="Arial"/>
        <family val="2"/>
        <charset val="1"/>
      </rPr>
      <t xml:space="preserve"> (table). </t>
    </r>
    <r>
      <rPr>
        <i/>
        <sz val="11"/>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</si>
  <si>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[12]</t>
  </si>
  <si>
    <t>Labrador. (2021). Retrieved May 11, 2021, from https://en.wikipedia.org/wiki/Labrador</t>
  </si>
  <si>
    <t>Population Shares of Newfoundland and Labrador</t>
  </si>
  <si>
    <t>Population (2016)</t>
  </si>
  <si>
    <t>Share</t>
  </si>
  <si>
    <t>Source</t>
  </si>
  <si>
    <t>Calculated</t>
  </si>
  <si>
    <t>Calculated parameter. The ratio of the total 2018 sub-sector activity over 2018 total sub-sector stock.</t>
  </si>
  <si>
    <t>CapacityToActivity</t>
  </si>
  <si>
    <t>Regions</t>
  </si>
  <si>
    <t>NL, 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</si>
</sst>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_-* #,##0.00_-;\-* #,##0.00_-;_-* \-??_-;_-@_-"/>
    <numFmt numFmtId="166" formatCode="_-* #,##0_-;\-* #,##0_-;_-* \-??_-;_-@_-"/>
    <numFmt numFmtId="167" formatCode="_-* #,##0.000_-;\-* #,##0.000_-;_-* \-??_-;_-@_-"/>
  </numFmts>
  <fonts count="8" x14ac:knownFonts="1">
    <font>
      <sz val="10"/>
      <name val="Arial"/>
      <family val="2"/>
      <charset val="1"/>
    </font>
    <font>
      <b/>
      <sz val="14"/>
      <name val="Arial"/>
      <family val="2"/>
      <charset val="1"/>
    </font>
    <font>
      <b/>
      <sz val="12"/>
      <name val="Arial"/>
      <family val="2"/>
      <charset val="1"/>
    </font>
    <font>
      <sz val="10"/>
      <color indexed="8"/>
      <name val="Arial"/>
      <family val="2"/>
      <charset val="1"/>
    </font>
    <font>
      <i/>
      <sz val="11"/>
      <name val="Calibri"/>
      <family val="2"/>
      <charset val="1"/>
    </font>
    <font>
      <sz val="10"/>
      <name val="Arial"/>
      <family val="2"/>
      <charset val="1"/>
    </font>
    <font>
      <sz val="10"/>
      <name val="Arial"/>
      <family val="2"/>
    </font>
    <font>
      <sz val="10"/>
      <color rgb="FF000000"/>
      <name val="MS Shell Dlg 2"/>
    </font>
  </fonts>
  <fills count="5">
    <fill>
      <patternFill patternType="none"/>
    </fill>
    <fill>
      <patternFill patternType="gray125"/>
    </fill>
    <fill>
      <patternFill patternType="solid">
        <fgColor indexed="42"/>
        <bgColor indexed="26"/>
      </patternFill>
    </fill>
    <fill>
      <patternFill patternType="solid">
        <fgColor rgb="FFDDE8CB"/>
        <bgColor rgb="FFFFFFCC"/>
      </patternFill>
    </fill>
    <fill>
      <patternFill patternType="solid">
        <fgColor rgb="FFFFFFFF"/>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3">
    <xf numFmtId="0" fontId="0" fillId="0" borderId="0"/>
    <xf numFmtId="0" fontId="5" fillId="0" borderId="0"/>
    <xf numFmtId="165" fontId="5" fillId="0" borderId="0" applyBorder="0" applyProtection="0"/>
  </cellStyleXfs>
  <cellXfs count="48">
    <xf numFmtId="0" fontId="0" fillId="0" borderId="0" xfId="0"/>
    <xf numFmtId="0" fontId="2" fillId="2" borderId="1" xfId="1" applyFont="1" applyFill="1" applyBorder="1"/>
    <xf numFmtId="0" fontId="0" fillId="0" borderId="1" xfId="0" applyBorder="1"/>
    <xf numFmtId="0" fontId="2" fillId="2" borderId="1" xfId="0" applyFont="1" applyFill="1" applyBorder="1"/>
    <xf numFmtId="164" fontId="0" fillId="0" borderId="1" xfId="0" applyNumberFormat="1" applyBorder="1"/>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xf>
    <xf numFmtId="0" fontId="2" fillId="2" borderId="1" xfId="0" applyFont="1" applyFill="1" applyBorder="1" applyAlignment="1">
      <alignment horizontal="left"/>
    </xf>
    <xf numFmtId="2" fontId="0" fillId="0" borderId="1" xfId="0" applyNumberFormat="1" applyBorder="1"/>
    <xf numFmtId="0" fontId="3" fillId="0" borderId="1" xfId="0" applyFont="1" applyBorder="1"/>
    <xf numFmtId="166" fontId="0" fillId="0" borderId="1" xfId="2" applyNumberFormat="1" applyFont="1" applyBorder="1" applyAlignment="1" applyProtection="1">
      <alignment horizontal="center" vertical="center"/>
    </xf>
    <xf numFmtId="167" fontId="0" fillId="0" borderId="1" xfId="2" applyNumberFormat="1" applyFont="1" applyBorder="1" applyAlignment="1" applyProtection="1">
      <alignment horizontal="center" vertical="center"/>
    </xf>
    <xf numFmtId="166" fontId="0" fillId="0" borderId="0" xfId="2" applyNumberFormat="1" applyFont="1" applyBorder="1" applyAlignment="1" applyProtection="1">
      <alignment horizontal="center" vertical="center"/>
    </xf>
    <xf numFmtId="167" fontId="0" fillId="0" borderId="0" xfId="2" applyNumberFormat="1" applyFont="1" applyBorder="1" applyAlignment="1" applyProtection="1">
      <alignment horizontal="center" vertical="center"/>
    </xf>
    <xf numFmtId="0" fontId="0" fillId="0" borderId="0" xfId="0" applyAlignment="1">
      <alignment horizontal="center"/>
    </xf>
    <xf numFmtId="0" fontId="2" fillId="2" borderId="0" xfId="0" applyFont="1" applyFill="1" applyAlignment="1">
      <alignment horizontal="center" vertical="center"/>
    </xf>
    <xf numFmtId="0" fontId="2" fillId="2" borderId="2" xfId="0" applyFont="1" applyFill="1" applyBorder="1"/>
    <xf numFmtId="0" fontId="0" fillId="0" borderId="2" xfId="0" applyBorder="1"/>
    <xf numFmtId="0" fontId="2" fillId="2" borderId="3" xfId="0" applyFont="1" applyFill="1" applyBorder="1"/>
    <xf numFmtId="0" fontId="0" fillId="0" borderId="3" xfId="0" applyBorder="1" applyAlignment="1">
      <alignment horizontal="center"/>
    </xf>
    <xf numFmtId="0" fontId="0" fillId="0" borderId="4" xfId="0" applyBorder="1"/>
    <xf numFmtId="0" fontId="0" fillId="0" borderId="2" xfId="0" applyBorder="1" applyAlignment="1">
      <alignment horizontal="center" vertical="center"/>
    </xf>
    <xf numFmtId="0" fontId="0" fillId="0" borderId="5" xfId="0" applyBorder="1"/>
    <xf numFmtId="0" fontId="0" fillId="0" borderId="6" xfId="0" applyBorder="1"/>
    <xf numFmtId="164" fontId="0" fillId="0" borderId="0" xfId="0" applyNumberFormat="1"/>
    <xf numFmtId="0" fontId="6" fillId="0" borderId="1" xfId="0" applyFont="1" applyBorder="1"/>
    <xf numFmtId="164" fontId="6" fillId="0" borderId="1" xfId="0" applyNumberFormat="1" applyFont="1" applyBorder="1"/>
    <xf numFmtId="0" fontId="2" fillId="3" borderId="4" xfId="0" applyFont="1" applyFill="1" applyBorder="1"/>
    <xf numFmtId="0" fontId="0" fillId="0" borderId="4" xfId="0" applyBorder="1" applyAlignment="1">
      <alignment horizontal="center" vertical="center"/>
    </xf>
    <xf numFmtId="0" fontId="7" fillId="4" borderId="7" xfId="0" applyFont="1" applyFill="1" applyBorder="1" applyAlignment="1">
      <alignment horizontal="right" vertical="center" wrapText="1"/>
    </xf>
    <xf numFmtId="0" fontId="7" fillId="4" borderId="8" xfId="0" applyFont="1" applyFill="1" applyBorder="1" applyAlignment="1">
      <alignment horizontal="right" vertical="center" wrapText="1"/>
    </xf>
    <xf numFmtId="0" fontId="7" fillId="4" borderId="4" xfId="0" applyFont="1" applyFill="1" applyBorder="1" applyAlignment="1">
      <alignment horizontal="right" vertical="center" wrapText="1"/>
    </xf>
    <xf numFmtId="0" fontId="0" fillId="0" borderId="9" xfId="0" applyBorder="1"/>
    <xf numFmtId="0" fontId="0" fillId="0" borderId="10" xfId="0" applyBorder="1"/>
    <xf numFmtId="0" fontId="0" fillId="0" borderId="11" xfId="0" applyBorder="1"/>
    <xf numFmtId="0" fontId="2" fillId="2" borderId="4" xfId="0" applyFont="1" applyFill="1" applyBorder="1"/>
    <xf numFmtId="0" fontId="1" fillId="2" borderId="1" xfId="1" applyFont="1" applyFill="1" applyBorder="1" applyAlignment="1">
      <alignment horizontal="center" vertical="center"/>
    </xf>
    <xf numFmtId="0" fontId="0" fillId="0" borderId="1" xfId="0" applyBorder="1" applyAlignment="1">
      <alignment horizontal="left" vertical="center"/>
    </xf>
    <xf numFmtId="0" fontId="6" fillId="0" borderId="1" xfId="0" applyFont="1" applyBorder="1" applyAlignment="1">
      <alignment horizontal="left" vertical="center"/>
    </xf>
    <xf numFmtId="0" fontId="2" fillId="2" borderId="1" xfId="0" applyFont="1" applyFill="1" applyBorder="1" applyAlignment="1">
      <alignment horizontal="center" vertical="center"/>
    </xf>
    <xf numFmtId="0" fontId="0" fillId="0" borderId="4" xfId="0" applyBorder="1" applyAlignment="1">
      <alignment horizontal="left" vertical="center"/>
    </xf>
    <xf numFmtId="0" fontId="0" fillId="0" borderId="1" xfId="0" applyBorder="1" applyAlignment="1">
      <alignment horizontal="center"/>
    </xf>
    <xf numFmtId="0" fontId="2" fillId="2" borderId="1" xfId="0" applyFont="1" applyFill="1" applyBorder="1" applyAlignment="1">
      <alignment horizontal="center"/>
    </xf>
    <xf numFmtId="0" fontId="0" fillId="0" borderId="0" xfId="0" applyAlignment="1">
      <alignment horizontal="center"/>
    </xf>
    <xf numFmtId="164" fontId="6" fillId="0" borderId="1" xfId="0" applyNumberFormat="1" applyFont="1" applyBorder="1" applyAlignment="1">
      <alignment horizontal="right"/>
    </xf>
  </cellXfs>
  <cellStyles count="3">
    <cellStyle name="20% - Accent1 2 70" xfId="1" xr:uid="{00000000-0005-0000-0000-000000000000}"/>
    <cellStyle name="Comma" xfId="2"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DDE8CB"/>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32"/>
  <sheetViews>
    <sheetView showGridLines="0" zoomScale="95" zoomScaleNormal="95" workbookViewId="0">
      <selection activeCell="C25" sqref="C25"/>
    </sheetView>
  </sheetViews>
  <sheetFormatPr defaultColWidth="11.5703125" defaultRowHeight="12.75" x14ac:dyDescent="0.2"/>
  <cols>
    <col min="2" max="2" width="27" customWidth="1"/>
    <col min="3" max="3" width="108.140625" customWidth="1"/>
  </cols>
  <sheetData>
    <row r="2" spans="2:3" ht="18" x14ac:dyDescent="0.2">
      <c r="B2" s="39" t="s">
        <v>0</v>
      </c>
      <c r="C2" s="39"/>
    </row>
    <row r="3" spans="2:3" ht="15.75" x14ac:dyDescent="0.25">
      <c r="B3" s="1" t="s">
        <v>1</v>
      </c>
      <c r="C3" s="1" t="s">
        <v>2</v>
      </c>
    </row>
    <row r="4" spans="2:3" x14ac:dyDescent="0.2">
      <c r="B4" s="2" t="s">
        <v>3</v>
      </c>
      <c r="C4" s="2" t="s">
        <v>4</v>
      </c>
    </row>
    <row r="5" spans="2:3" x14ac:dyDescent="0.2">
      <c r="B5" s="2" t="s">
        <v>5</v>
      </c>
      <c r="C5" s="2" t="s">
        <v>6</v>
      </c>
    </row>
    <row r="6" spans="2:3" x14ac:dyDescent="0.2">
      <c r="B6" s="2" t="s">
        <v>7</v>
      </c>
      <c r="C6" s="2" t="s">
        <v>8</v>
      </c>
    </row>
    <row r="7" spans="2:3" x14ac:dyDescent="0.2">
      <c r="B7" s="2" t="s">
        <v>9</v>
      </c>
      <c r="C7" s="2" t="s">
        <v>10</v>
      </c>
    </row>
    <row r="8" spans="2:3" x14ac:dyDescent="0.2">
      <c r="B8" s="2" t="s">
        <v>11</v>
      </c>
      <c r="C8" s="2" t="s">
        <v>12</v>
      </c>
    </row>
    <row r="9" spans="2:3" x14ac:dyDescent="0.2">
      <c r="B9" s="2" t="s">
        <v>13</v>
      </c>
      <c r="C9" s="2" t="s">
        <v>14</v>
      </c>
    </row>
    <row r="10" spans="2:3" x14ac:dyDescent="0.2">
      <c r="B10" s="2" t="s">
        <v>15</v>
      </c>
      <c r="C10" s="2" t="s">
        <v>16</v>
      </c>
    </row>
    <row r="11" spans="2:3" x14ac:dyDescent="0.2">
      <c r="B11" s="2" t="s">
        <v>17</v>
      </c>
      <c r="C11" s="2" t="s">
        <v>18</v>
      </c>
    </row>
    <row r="12" spans="2:3" x14ac:dyDescent="0.2">
      <c r="B12" s="2" t="s">
        <v>19</v>
      </c>
      <c r="C12" s="2" t="s">
        <v>20</v>
      </c>
    </row>
    <row r="13" spans="2:3" x14ac:dyDescent="0.2">
      <c r="B13" s="2" t="s">
        <v>21</v>
      </c>
      <c r="C13" s="2" t="s">
        <v>22</v>
      </c>
    </row>
    <row r="14" spans="2:3" x14ac:dyDescent="0.2">
      <c r="B14" s="2" t="s">
        <v>23</v>
      </c>
      <c r="C14" s="2" t="s">
        <v>24</v>
      </c>
    </row>
    <row r="15" spans="2:3" x14ac:dyDescent="0.2">
      <c r="B15" s="2" t="s">
        <v>25</v>
      </c>
      <c r="C15" s="2" t="s">
        <v>26</v>
      </c>
    </row>
    <row r="18" spans="2:3" ht="18" x14ac:dyDescent="0.2">
      <c r="B18" s="39" t="s">
        <v>27</v>
      </c>
      <c r="C18" s="39"/>
    </row>
    <row r="19" spans="2:3" ht="15.75" x14ac:dyDescent="0.25">
      <c r="B19" s="1" t="s">
        <v>1</v>
      </c>
      <c r="C19" s="1" t="s">
        <v>2</v>
      </c>
    </row>
    <row r="20" spans="2:3" x14ac:dyDescent="0.2">
      <c r="B20" s="2" t="s">
        <v>28</v>
      </c>
      <c r="C20" s="2" t="s">
        <v>29</v>
      </c>
    </row>
    <row r="21" spans="2:3" x14ac:dyDescent="0.2">
      <c r="B21" s="2" t="s">
        <v>30</v>
      </c>
      <c r="C21" s="2" t="s">
        <v>31</v>
      </c>
    </row>
    <row r="22" spans="2:3" x14ac:dyDescent="0.2">
      <c r="B22" s="2" t="s">
        <v>32</v>
      </c>
      <c r="C22" s="2" t="s">
        <v>33</v>
      </c>
    </row>
    <row r="23" spans="2:3" x14ac:dyDescent="0.2">
      <c r="B23" s="2" t="s">
        <v>34</v>
      </c>
      <c r="C23" s="2" t="s">
        <v>35</v>
      </c>
    </row>
    <row r="24" spans="2:3" x14ac:dyDescent="0.2">
      <c r="B24" s="2" t="s">
        <v>36</v>
      </c>
      <c r="C24" s="2" t="s">
        <v>37</v>
      </c>
    </row>
    <row r="25" spans="2:3" x14ac:dyDescent="0.2">
      <c r="B25" s="2" t="s">
        <v>38</v>
      </c>
      <c r="C25" s="2" t="s">
        <v>39</v>
      </c>
    </row>
    <row r="26" spans="2:3" x14ac:dyDescent="0.2">
      <c r="B26" s="2" t="s">
        <v>40</v>
      </c>
      <c r="C26" s="2" t="s">
        <v>41</v>
      </c>
    </row>
    <row r="27" spans="2:3" x14ac:dyDescent="0.2">
      <c r="B27" s="2" t="s">
        <v>42</v>
      </c>
      <c r="C27" s="2" t="s">
        <v>43</v>
      </c>
    </row>
    <row r="28" spans="2:3" x14ac:dyDescent="0.2">
      <c r="B28" s="2" t="s">
        <v>44</v>
      </c>
      <c r="C28" s="2" t="s">
        <v>45</v>
      </c>
    </row>
    <row r="32" spans="2:3" x14ac:dyDescent="0.2">
      <c r="C32" t="s">
        <v>46</v>
      </c>
    </row>
  </sheetData>
  <sheetProtection selectLockedCells="1" selectUnlockedCells="1"/>
  <mergeCells count="2">
    <mergeCell ref="B2:C2"/>
    <mergeCell ref="B18:C18"/>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3"/>
  <sheetViews>
    <sheetView showGridLines="0" zoomScale="95" zoomScaleNormal="95" workbookViewId="0">
      <selection activeCell="B54" sqref="B54"/>
    </sheetView>
  </sheetViews>
  <sheetFormatPr defaultColWidth="11.42578125" defaultRowHeight="12.75" x14ac:dyDescent="0.2"/>
  <cols>
    <col min="2" max="2" width="255.7109375" bestFit="1" customWidth="1"/>
  </cols>
  <sheetData>
    <row r="1" spans="1:2" ht="15.75" x14ac:dyDescent="0.25">
      <c r="A1" s="45" t="s">
        <v>49</v>
      </c>
      <c r="B1" s="45"/>
    </row>
    <row r="2" spans="1:2" ht="12.75" customHeight="1" x14ac:dyDescent="0.2">
      <c r="A2" s="2" t="s">
        <v>55</v>
      </c>
      <c r="B2" s="12" t="s">
        <v>95</v>
      </c>
    </row>
    <row r="3" spans="1:2" ht="12.75" customHeight="1" x14ac:dyDescent="0.2">
      <c r="A3" s="2" t="s">
        <v>64</v>
      </c>
      <c r="B3" s="2" t="s">
        <v>96</v>
      </c>
    </row>
    <row r="4" spans="1:2" ht="12.75" customHeight="1" x14ac:dyDescent="0.2">
      <c r="A4" s="2" t="s">
        <v>71</v>
      </c>
      <c r="B4" s="2" t="s">
        <v>97</v>
      </c>
    </row>
    <row r="5" spans="1:2" ht="12.75" customHeight="1" x14ac:dyDescent="0.2">
      <c r="A5" s="2" t="s">
        <v>80</v>
      </c>
      <c r="B5" s="2" t="s">
        <v>98</v>
      </c>
    </row>
    <row r="6" spans="1:2" ht="12.75" customHeight="1" x14ac:dyDescent="0.2">
      <c r="A6" s="2" t="s">
        <v>82</v>
      </c>
      <c r="B6" s="2" t="s">
        <v>99</v>
      </c>
    </row>
    <row r="7" spans="1:2" ht="12.75" customHeight="1" x14ac:dyDescent="0.2">
      <c r="A7" s="2" t="s">
        <v>83</v>
      </c>
      <c r="B7" s="2" t="s">
        <v>100</v>
      </c>
    </row>
    <row r="8" spans="1:2" ht="12.75" customHeight="1" x14ac:dyDescent="0.2">
      <c r="A8" s="2" t="s">
        <v>86</v>
      </c>
      <c r="B8" s="2" t="s">
        <v>101</v>
      </c>
    </row>
    <row r="9" spans="1:2" ht="12.75" customHeight="1" x14ac:dyDescent="0.2">
      <c r="A9" s="2" t="s">
        <v>89</v>
      </c>
      <c r="B9" s="2" t="s">
        <v>102</v>
      </c>
    </row>
    <row r="10" spans="1:2" ht="12.75" customHeight="1" x14ac:dyDescent="0.2">
      <c r="A10" s="2" t="s">
        <v>90</v>
      </c>
      <c r="B10" s="2" t="s">
        <v>103</v>
      </c>
    </row>
    <row r="11" spans="1:2" ht="12.75" customHeight="1" x14ac:dyDescent="0.2">
      <c r="A11" s="2" t="s">
        <v>91</v>
      </c>
      <c r="B11" s="2" t="s">
        <v>104</v>
      </c>
    </row>
    <row r="12" spans="1:2" ht="12.75" customHeight="1" x14ac:dyDescent="0.25">
      <c r="A12" s="2" t="s">
        <v>105</v>
      </c>
      <c r="B12" s="2" t="s">
        <v>106</v>
      </c>
    </row>
    <row r="13" spans="1:2" ht="12.75" customHeight="1" x14ac:dyDescent="0.2">
      <c r="A13" s="2" t="s">
        <v>107</v>
      </c>
      <c r="B13" s="2" t="s">
        <v>108</v>
      </c>
    </row>
  </sheetData>
  <sheetProtection selectLockedCells="1" selectUnlockedCells="1"/>
  <mergeCells count="1">
    <mergeCell ref="A1:B1"/>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E13"/>
  <sheetViews>
    <sheetView showGridLines="0" zoomScale="95" zoomScaleNormal="95" workbookViewId="0">
      <selection activeCell="F30" sqref="F30"/>
    </sheetView>
  </sheetViews>
  <sheetFormatPr defaultColWidth="11.42578125" defaultRowHeight="12.75" x14ac:dyDescent="0.2"/>
  <cols>
    <col min="2" max="2" width="18.140625" customWidth="1"/>
    <col min="3" max="3" width="20.7109375" customWidth="1"/>
    <col min="4" max="5" width="18.140625" customWidth="1"/>
  </cols>
  <sheetData>
    <row r="2" spans="2:5" ht="12.75" customHeight="1" x14ac:dyDescent="0.25">
      <c r="B2" s="45" t="s">
        <v>109</v>
      </c>
      <c r="C2" s="45"/>
      <c r="D2" s="45"/>
      <c r="E2" s="45"/>
    </row>
    <row r="3" spans="2:5" ht="12.75" customHeight="1" x14ac:dyDescent="0.25">
      <c r="B3" s="3" t="s">
        <v>48</v>
      </c>
      <c r="C3" s="3" t="s">
        <v>110</v>
      </c>
      <c r="D3" s="3" t="s">
        <v>111</v>
      </c>
      <c r="E3" s="3" t="s">
        <v>112</v>
      </c>
    </row>
    <row r="4" spans="2:5" ht="14.65" customHeight="1" x14ac:dyDescent="0.2">
      <c r="B4" s="2" t="s">
        <v>60</v>
      </c>
      <c r="C4" s="13">
        <v>519716</v>
      </c>
      <c r="D4" s="14">
        <f>C4/C4</f>
        <v>1</v>
      </c>
      <c r="E4" s="6" t="s">
        <v>105</v>
      </c>
    </row>
    <row r="5" spans="2:5" ht="14.85" customHeight="1" x14ac:dyDescent="0.2">
      <c r="B5" s="2" t="s">
        <v>61</v>
      </c>
      <c r="C5" s="13">
        <f>C4-C6</f>
        <v>492519</v>
      </c>
      <c r="D5" s="14">
        <f>C5/C4</f>
        <v>0.94766949641727405</v>
      </c>
      <c r="E5" s="6" t="s">
        <v>113</v>
      </c>
    </row>
    <row r="6" spans="2:5" ht="14.65" customHeight="1" x14ac:dyDescent="0.2">
      <c r="B6" s="2" t="s">
        <v>62</v>
      </c>
      <c r="C6" s="13">
        <v>27197</v>
      </c>
      <c r="D6" s="14">
        <f>C6/C4</f>
        <v>5.2330503582725951E-2</v>
      </c>
      <c r="E6" s="6" t="s">
        <v>107</v>
      </c>
    </row>
    <row r="9" spans="2:5" ht="12.75" customHeight="1" x14ac:dyDescent="0.2">
      <c r="B9" s="46"/>
      <c r="C9" s="46"/>
      <c r="D9" s="46"/>
      <c r="E9" s="46"/>
    </row>
    <row r="10" spans="2:5" ht="12.75" customHeight="1" x14ac:dyDescent="0.2"/>
    <row r="11" spans="2:5" ht="12.75" customHeight="1" x14ac:dyDescent="0.2">
      <c r="C11" s="15"/>
      <c r="D11" s="16"/>
      <c r="E11" s="17"/>
    </row>
    <row r="12" spans="2:5" ht="12.75" customHeight="1" x14ac:dyDescent="0.2">
      <c r="C12" s="15"/>
      <c r="D12" s="16"/>
      <c r="E12" s="17"/>
    </row>
    <row r="13" spans="2:5" ht="12.75" customHeight="1" x14ac:dyDescent="0.2">
      <c r="C13" s="15"/>
      <c r="D13" s="16"/>
      <c r="E13" s="17"/>
    </row>
  </sheetData>
  <sheetProtection selectLockedCells="1" selectUnlockedCells="1"/>
  <mergeCells count="2">
    <mergeCell ref="B2:E2"/>
    <mergeCell ref="B9:E9"/>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9"/>
  <sheetViews>
    <sheetView showGridLines="0" tabSelected="1" zoomScale="95" zoomScaleNormal="95" workbookViewId="0">
      <selection activeCell="P44" sqref="P44"/>
    </sheetView>
  </sheetViews>
  <sheetFormatPr defaultColWidth="11.42578125" defaultRowHeight="12.75" x14ac:dyDescent="0.2"/>
  <cols>
    <col min="1" max="1" width="23" customWidth="1"/>
    <col min="3" max="3" width="16.42578125" customWidth="1"/>
    <col min="5" max="5" width="11.5703125" customWidth="1"/>
    <col min="6" max="6" width="12.140625" customWidth="1"/>
    <col min="7" max="9" width="13.28515625" customWidth="1"/>
    <col min="10" max="10" width="22.42578125" customWidth="1"/>
  </cols>
  <sheetData>
    <row r="1" spans="1:12" ht="12.75" customHeight="1" x14ac:dyDescent="0.2">
      <c r="E1" s="42" t="s">
        <v>47</v>
      </c>
      <c r="F1" s="42"/>
      <c r="G1" s="42"/>
      <c r="H1" s="42"/>
      <c r="I1" s="18"/>
    </row>
    <row r="2" spans="1:12" ht="17.100000000000001" customHeight="1" x14ac:dyDescent="0.25">
      <c r="A2" s="3" t="s">
        <v>1</v>
      </c>
      <c r="B2" s="3" t="s">
        <v>48</v>
      </c>
      <c r="C2" s="3" t="s">
        <v>49</v>
      </c>
      <c r="D2" s="3" t="s">
        <v>50</v>
      </c>
      <c r="E2" s="3">
        <v>2000</v>
      </c>
      <c r="F2" s="3">
        <v>2005</v>
      </c>
      <c r="G2" s="3">
        <v>2010</v>
      </c>
      <c r="H2" s="3">
        <v>2015</v>
      </c>
      <c r="I2" s="3">
        <v>2019</v>
      </c>
      <c r="J2" s="3" t="s">
        <v>51</v>
      </c>
      <c r="K2" s="3" t="s">
        <v>52</v>
      </c>
      <c r="L2" s="3" t="s">
        <v>53</v>
      </c>
    </row>
    <row r="3" spans="1:12" ht="14.65" customHeight="1" x14ac:dyDescent="0.2">
      <c r="A3" s="40" t="s">
        <v>3</v>
      </c>
      <c r="B3" s="2" t="s">
        <v>54</v>
      </c>
      <c r="C3" s="2" t="s">
        <v>55</v>
      </c>
      <c r="D3" s="2" t="s">
        <v>56</v>
      </c>
      <c r="E3" s="29">
        <v>0</v>
      </c>
      <c r="F3" s="29">
        <v>58.951000000000008</v>
      </c>
      <c r="G3" s="29">
        <v>58.951000000000008</v>
      </c>
      <c r="H3" s="29">
        <v>58.951000000000008</v>
      </c>
      <c r="I3" s="29">
        <v>47.160800000000009</v>
      </c>
      <c r="J3" s="29">
        <v>235.804</v>
      </c>
      <c r="K3" s="2" t="s">
        <v>57</v>
      </c>
      <c r="L3" s="2">
        <v>1</v>
      </c>
    </row>
    <row r="4" spans="1:12" ht="14.65" customHeight="1" x14ac:dyDescent="0.2">
      <c r="A4" s="40"/>
      <c r="B4" s="2" t="s">
        <v>58</v>
      </c>
      <c r="C4" s="2" t="s">
        <v>55</v>
      </c>
      <c r="D4" s="2" t="s">
        <v>56</v>
      </c>
      <c r="E4" s="29">
        <v>0</v>
      </c>
      <c r="F4" s="29">
        <v>11.2835</v>
      </c>
      <c r="G4" s="29">
        <v>11.2835</v>
      </c>
      <c r="H4" s="29">
        <v>11.2835</v>
      </c>
      <c r="I4" s="29">
        <v>9.0267999999999997</v>
      </c>
      <c r="J4" s="29">
        <v>45.134</v>
      </c>
      <c r="K4" s="2" t="s">
        <v>57</v>
      </c>
      <c r="L4" s="2">
        <v>1</v>
      </c>
    </row>
    <row r="5" spans="1:12" ht="14.65" customHeight="1" x14ac:dyDescent="0.2">
      <c r="A5" s="40"/>
      <c r="B5" s="2" t="s">
        <v>59</v>
      </c>
      <c r="C5" s="2" t="s">
        <v>55</v>
      </c>
      <c r="D5" s="2" t="s">
        <v>56</v>
      </c>
      <c r="E5" s="29">
        <v>0</v>
      </c>
      <c r="F5" s="29">
        <v>11.16775</v>
      </c>
      <c r="G5" s="29">
        <v>11.16775</v>
      </c>
      <c r="H5" s="29">
        <v>11.16775</v>
      </c>
      <c r="I5" s="29">
        <v>8.9342000000000006</v>
      </c>
      <c r="J5" s="29">
        <v>44.670999999999999</v>
      </c>
      <c r="K5" s="2" t="s">
        <v>57</v>
      </c>
      <c r="L5" s="28">
        <v>1</v>
      </c>
    </row>
    <row r="6" spans="1:12" ht="14.65" customHeight="1" x14ac:dyDescent="0.2">
      <c r="A6" s="40"/>
      <c r="B6" s="2" t="s">
        <v>60</v>
      </c>
      <c r="C6" s="2" t="s">
        <v>55</v>
      </c>
      <c r="D6" s="2" t="s">
        <v>56</v>
      </c>
      <c r="E6" s="29">
        <v>0</v>
      </c>
      <c r="F6" s="29">
        <v>13.582000000000001</v>
      </c>
      <c r="G6" s="29">
        <v>13.582000000000001</v>
      </c>
      <c r="H6" s="29">
        <v>13.582000000000001</v>
      </c>
      <c r="I6" s="29">
        <v>10.865599999999999</v>
      </c>
      <c r="J6" s="29">
        <v>54.327999999999996</v>
      </c>
      <c r="K6" s="2" t="s">
        <v>57</v>
      </c>
      <c r="L6" s="28"/>
    </row>
    <row r="7" spans="1:12" ht="14.65" customHeight="1" x14ac:dyDescent="0.2">
      <c r="A7" s="40"/>
      <c r="B7" s="2" t="s">
        <v>61</v>
      </c>
      <c r="C7" s="2" t="s">
        <v>55</v>
      </c>
      <c r="D7" s="2" t="s">
        <v>56</v>
      </c>
      <c r="E7" s="29">
        <v>0</v>
      </c>
      <c r="F7" s="29">
        <v>12.871247100339415</v>
      </c>
      <c r="G7" s="29">
        <v>12.871247100339415</v>
      </c>
      <c r="H7" s="29">
        <v>12.871247100339415</v>
      </c>
      <c r="I7" s="29">
        <v>10.296997680271533</v>
      </c>
      <c r="J7" s="29">
        <v>51.484988401357661</v>
      </c>
      <c r="K7" s="2" t="s">
        <v>57</v>
      </c>
      <c r="L7" s="28">
        <v>1</v>
      </c>
    </row>
    <row r="8" spans="1:12" ht="14.65" customHeight="1" x14ac:dyDescent="0.2">
      <c r="A8" s="40"/>
      <c r="B8" s="2" t="s">
        <v>62</v>
      </c>
      <c r="C8" s="2" t="s">
        <v>55</v>
      </c>
      <c r="D8" s="2" t="s">
        <v>56</v>
      </c>
      <c r="E8" s="29">
        <v>0</v>
      </c>
      <c r="F8" s="29">
        <v>0.71075289966058397</v>
      </c>
      <c r="G8" s="29">
        <v>0.71075289966058397</v>
      </c>
      <c r="H8" s="29">
        <v>0.71075289966058397</v>
      </c>
      <c r="I8" s="29">
        <v>0.56860231972846709</v>
      </c>
      <c r="J8" s="29">
        <v>2.8430115986423354</v>
      </c>
      <c r="K8" s="2" t="s">
        <v>57</v>
      </c>
      <c r="L8" s="28">
        <v>1</v>
      </c>
    </row>
    <row r="9" spans="1:12" ht="14.65" customHeight="1" x14ac:dyDescent="0.2">
      <c r="A9" s="40" t="s">
        <v>5</v>
      </c>
      <c r="B9" s="2" t="s">
        <v>54</v>
      </c>
      <c r="C9" s="2" t="s">
        <v>55</v>
      </c>
      <c r="D9" s="2" t="s">
        <v>56</v>
      </c>
      <c r="E9" s="29">
        <v>0</v>
      </c>
      <c r="F9" s="29">
        <v>1.9217500000000001</v>
      </c>
      <c r="G9" s="29">
        <v>1.9217500000000001</v>
      </c>
      <c r="H9" s="29">
        <v>1.9217500000000001</v>
      </c>
      <c r="I9" s="29">
        <v>1.5374000000000001</v>
      </c>
      <c r="J9" s="29">
        <v>7.6870000000000003</v>
      </c>
      <c r="K9" s="2" t="s">
        <v>57</v>
      </c>
      <c r="L9" s="28">
        <v>1</v>
      </c>
    </row>
    <row r="10" spans="1:12" ht="14.65" customHeight="1" x14ac:dyDescent="0.2">
      <c r="A10" s="40"/>
      <c r="B10" s="2" t="s">
        <v>58</v>
      </c>
      <c r="C10" s="2" t="s">
        <v>55</v>
      </c>
      <c r="D10" s="2" t="s">
        <v>56</v>
      </c>
      <c r="E10" s="29">
        <v>0</v>
      </c>
      <c r="F10" s="29">
        <v>3.5095000000000001</v>
      </c>
      <c r="G10" s="29">
        <v>3.5095000000000001</v>
      </c>
      <c r="H10" s="29">
        <v>3.5095000000000001</v>
      </c>
      <c r="I10" s="29">
        <v>2.8075999999999999</v>
      </c>
      <c r="J10" s="29">
        <v>14.038</v>
      </c>
      <c r="K10" s="2" t="s">
        <v>57</v>
      </c>
      <c r="L10" s="28">
        <v>1</v>
      </c>
    </row>
    <row r="11" spans="1:12" ht="14.65" customHeight="1" x14ac:dyDescent="0.2">
      <c r="A11" s="40"/>
      <c r="B11" s="2" t="s">
        <v>59</v>
      </c>
      <c r="C11" s="2" t="s">
        <v>55</v>
      </c>
      <c r="D11" s="2" t="s">
        <v>56</v>
      </c>
      <c r="E11" s="29">
        <v>0</v>
      </c>
      <c r="F11" s="29">
        <v>0</v>
      </c>
      <c r="G11" s="29">
        <v>0</v>
      </c>
      <c r="H11" s="29">
        <v>0</v>
      </c>
      <c r="I11" s="29">
        <v>0</v>
      </c>
      <c r="J11" s="29">
        <v>0</v>
      </c>
      <c r="K11" s="2" t="s">
        <v>57</v>
      </c>
      <c r="L11" s="28"/>
    </row>
    <row r="12" spans="1:12" ht="14.65" customHeight="1" x14ac:dyDescent="0.2">
      <c r="A12" s="40"/>
      <c r="B12" s="2" t="s">
        <v>60</v>
      </c>
      <c r="C12" s="2" t="s">
        <v>55</v>
      </c>
      <c r="D12" s="2" t="s">
        <v>56</v>
      </c>
      <c r="E12" s="29">
        <v>0</v>
      </c>
      <c r="F12" s="29">
        <v>0</v>
      </c>
      <c r="G12" s="29">
        <v>0</v>
      </c>
      <c r="H12" s="29">
        <v>0</v>
      </c>
      <c r="I12" s="29">
        <v>0</v>
      </c>
      <c r="J12" s="29">
        <v>0</v>
      </c>
      <c r="K12" s="2" t="s">
        <v>57</v>
      </c>
      <c r="L12" s="28"/>
    </row>
    <row r="13" spans="1:12" ht="14.65" customHeight="1" x14ac:dyDescent="0.2">
      <c r="A13" s="40"/>
      <c r="B13" s="2" t="s">
        <v>61</v>
      </c>
      <c r="C13" s="2" t="s">
        <v>55</v>
      </c>
      <c r="D13" s="2" t="s">
        <v>56</v>
      </c>
      <c r="E13" s="29">
        <v>0</v>
      </c>
      <c r="F13" s="29">
        <v>0</v>
      </c>
      <c r="G13" s="29">
        <v>0</v>
      </c>
      <c r="H13" s="29">
        <v>0</v>
      </c>
      <c r="I13" s="29">
        <v>0</v>
      </c>
      <c r="J13" s="29">
        <f>$J12*'Conversion Factors'!$D$5</f>
        <v>0</v>
      </c>
      <c r="K13" s="2" t="s">
        <v>57</v>
      </c>
      <c r="L13" s="28"/>
    </row>
    <row r="14" spans="1:12" ht="14.65" customHeight="1" x14ac:dyDescent="0.2">
      <c r="A14" s="40"/>
      <c r="B14" s="2" t="s">
        <v>62</v>
      </c>
      <c r="C14" s="2" t="s">
        <v>55</v>
      </c>
      <c r="D14" s="2" t="s">
        <v>56</v>
      </c>
      <c r="E14" s="29">
        <v>0</v>
      </c>
      <c r="F14" s="29">
        <v>0</v>
      </c>
      <c r="G14" s="29">
        <v>0</v>
      </c>
      <c r="H14" s="29">
        <v>0</v>
      </c>
      <c r="I14" s="29">
        <v>0</v>
      </c>
      <c r="J14" s="29">
        <f>$J12*'Conversion Factors'!$D$6</f>
        <v>0</v>
      </c>
      <c r="K14" s="2" t="s">
        <v>57</v>
      </c>
      <c r="L14" s="28"/>
    </row>
    <row r="15" spans="1:12" ht="14.65" customHeight="1" x14ac:dyDescent="0.2">
      <c r="A15" s="40" t="s">
        <v>7</v>
      </c>
      <c r="B15" s="2" t="s">
        <v>54</v>
      </c>
      <c r="C15" s="2" t="s">
        <v>55</v>
      </c>
      <c r="D15" s="2" t="s">
        <v>56</v>
      </c>
      <c r="E15" s="29">
        <v>0</v>
      </c>
      <c r="F15" s="29">
        <v>24.675000000000004</v>
      </c>
      <c r="G15" s="29">
        <v>24.675000000000004</v>
      </c>
      <c r="H15" s="29">
        <v>24.675000000000004</v>
      </c>
      <c r="I15" s="29">
        <v>19.740000000000002</v>
      </c>
      <c r="J15" s="29">
        <v>98.7</v>
      </c>
      <c r="K15" s="2" t="s">
        <v>57</v>
      </c>
      <c r="L15" s="28">
        <v>1</v>
      </c>
    </row>
    <row r="16" spans="1:12" ht="14.65" customHeight="1" x14ac:dyDescent="0.2">
      <c r="A16" s="40"/>
      <c r="B16" s="2" t="s">
        <v>58</v>
      </c>
      <c r="C16" s="2" t="s">
        <v>55</v>
      </c>
      <c r="D16" s="2" t="s">
        <v>56</v>
      </c>
      <c r="E16" s="29">
        <v>0</v>
      </c>
      <c r="F16" s="29">
        <v>46.107250000000008</v>
      </c>
      <c r="G16" s="29">
        <v>46.107250000000008</v>
      </c>
      <c r="H16" s="29">
        <v>46.107250000000008</v>
      </c>
      <c r="I16" s="29">
        <v>36.885800000000003</v>
      </c>
      <c r="J16" s="29">
        <v>184.429</v>
      </c>
      <c r="K16" s="2" t="s">
        <v>57</v>
      </c>
      <c r="L16" s="28">
        <v>1</v>
      </c>
    </row>
    <row r="17" spans="1:12" ht="14.65" customHeight="1" x14ac:dyDescent="0.2">
      <c r="A17" s="40"/>
      <c r="B17" s="2" t="s">
        <v>59</v>
      </c>
      <c r="C17" s="2" t="s">
        <v>55</v>
      </c>
      <c r="D17" s="2" t="s">
        <v>56</v>
      </c>
      <c r="E17" s="29">
        <v>0</v>
      </c>
      <c r="F17" s="29">
        <v>0.8075</v>
      </c>
      <c r="G17" s="29">
        <v>0.8075</v>
      </c>
      <c r="H17" s="29">
        <v>0.8075</v>
      </c>
      <c r="I17" s="29">
        <v>0.64600000000000002</v>
      </c>
      <c r="J17" s="29">
        <v>3.23</v>
      </c>
      <c r="K17" s="2" t="s">
        <v>57</v>
      </c>
      <c r="L17" s="28">
        <v>1</v>
      </c>
    </row>
    <row r="18" spans="1:12" ht="14.65" customHeight="1" x14ac:dyDescent="0.2">
      <c r="A18" s="40"/>
      <c r="B18" s="2" t="s">
        <v>60</v>
      </c>
      <c r="C18" s="2" t="s">
        <v>55</v>
      </c>
      <c r="D18" s="2" t="s">
        <v>56</v>
      </c>
      <c r="E18" s="29">
        <v>0</v>
      </c>
      <c r="F18" s="29">
        <v>37.014249999999997</v>
      </c>
      <c r="G18" s="29">
        <v>37.014249999999997</v>
      </c>
      <c r="H18" s="29">
        <v>37.014249999999997</v>
      </c>
      <c r="I18" s="29">
        <v>29.611399999999996</v>
      </c>
      <c r="J18" s="29">
        <v>148.05699999999999</v>
      </c>
      <c r="K18" s="2" t="s">
        <v>57</v>
      </c>
      <c r="L18" s="28"/>
    </row>
    <row r="19" spans="1:12" ht="14.65" customHeight="1" x14ac:dyDescent="0.2">
      <c r="A19" s="40"/>
      <c r="B19" s="2" t="s">
        <v>61</v>
      </c>
      <c r="C19" s="2" t="s">
        <v>55</v>
      </c>
      <c r="D19" s="2" t="s">
        <v>56</v>
      </c>
      <c r="E19" s="29">
        <v>0</v>
      </c>
      <c r="F19" s="29">
        <v>35.077275657763082</v>
      </c>
      <c r="G19" s="29">
        <v>35.077275657763082</v>
      </c>
      <c r="H19" s="29">
        <v>35.077275657763082</v>
      </c>
      <c r="I19" s="29">
        <v>28.061820526210465</v>
      </c>
      <c r="J19" s="29">
        <f>$J18*'Conversion Factors'!$D$5</f>
        <v>140.30910263105233</v>
      </c>
      <c r="K19" s="2" t="s">
        <v>57</v>
      </c>
      <c r="L19" s="28">
        <v>1</v>
      </c>
    </row>
    <row r="20" spans="1:12" ht="14.65" customHeight="1" x14ac:dyDescent="0.2">
      <c r="A20" s="40"/>
      <c r="B20" s="2" t="s">
        <v>62</v>
      </c>
      <c r="C20" s="2" t="s">
        <v>55</v>
      </c>
      <c r="D20" s="2" t="s">
        <v>56</v>
      </c>
      <c r="E20" s="29">
        <v>0</v>
      </c>
      <c r="F20" s="29">
        <v>1.9369743422369141</v>
      </c>
      <c r="G20" s="29">
        <v>1.9369743422369141</v>
      </c>
      <c r="H20" s="29">
        <v>1.9369743422369141</v>
      </c>
      <c r="I20" s="29">
        <v>1.5495794737895312</v>
      </c>
      <c r="J20" s="29">
        <f>$J18*'Conversion Factors'!$D$6</f>
        <v>7.7478973689476556</v>
      </c>
      <c r="K20" s="2" t="s">
        <v>57</v>
      </c>
      <c r="L20" s="28">
        <v>1</v>
      </c>
    </row>
    <row r="21" spans="1:12" ht="14.65" customHeight="1" x14ac:dyDescent="0.2">
      <c r="A21" s="40" t="s">
        <v>9</v>
      </c>
      <c r="B21" s="2" t="s">
        <v>54</v>
      </c>
      <c r="C21" s="2" t="s">
        <v>55</v>
      </c>
      <c r="D21" s="2" t="s">
        <v>56</v>
      </c>
      <c r="E21" s="29">
        <v>0</v>
      </c>
      <c r="F21" s="29">
        <v>0</v>
      </c>
      <c r="G21" s="29">
        <v>7.2666666666666666</v>
      </c>
      <c r="H21" s="29">
        <v>7.2666666666666666</v>
      </c>
      <c r="I21" s="29">
        <v>5.8133333333333335</v>
      </c>
      <c r="J21" s="29">
        <v>21.8</v>
      </c>
      <c r="K21" s="2" t="s">
        <v>57</v>
      </c>
      <c r="L21" s="28">
        <v>1</v>
      </c>
    </row>
    <row r="22" spans="1:12" ht="14.65" customHeight="1" x14ac:dyDescent="0.2">
      <c r="A22" s="40"/>
      <c r="B22" s="2" t="s">
        <v>58</v>
      </c>
      <c r="C22" s="2" t="s">
        <v>55</v>
      </c>
      <c r="D22" s="2" t="s">
        <v>56</v>
      </c>
      <c r="E22" s="29">
        <v>0</v>
      </c>
      <c r="F22" s="29">
        <v>0</v>
      </c>
      <c r="G22" s="29">
        <v>4.4529999999999994</v>
      </c>
      <c r="H22" s="29">
        <v>4.4529999999999994</v>
      </c>
      <c r="I22" s="29">
        <v>3.5623999999999998</v>
      </c>
      <c r="J22" s="29">
        <v>13.359</v>
      </c>
      <c r="K22" s="2" t="s">
        <v>57</v>
      </c>
      <c r="L22" s="28">
        <v>1</v>
      </c>
    </row>
    <row r="23" spans="1:12" ht="14.65" customHeight="1" x14ac:dyDescent="0.2">
      <c r="A23" s="40"/>
      <c r="B23" s="2" t="s">
        <v>59</v>
      </c>
      <c r="C23" s="2" t="s">
        <v>55</v>
      </c>
      <c r="D23" s="2" t="s">
        <v>56</v>
      </c>
      <c r="E23" s="29">
        <v>0</v>
      </c>
      <c r="F23" s="29">
        <v>0</v>
      </c>
      <c r="G23" s="29">
        <v>0.55333333333333334</v>
      </c>
      <c r="H23" s="29">
        <v>0.55333333333333334</v>
      </c>
      <c r="I23" s="29">
        <v>0.44266666666666665</v>
      </c>
      <c r="J23" s="29">
        <v>1.66</v>
      </c>
      <c r="K23" s="2" t="s">
        <v>57</v>
      </c>
      <c r="L23" s="28">
        <v>1</v>
      </c>
    </row>
    <row r="24" spans="1:12" ht="14.65" customHeight="1" x14ac:dyDescent="0.2">
      <c r="A24" s="40"/>
      <c r="B24" s="2" t="s">
        <v>60</v>
      </c>
      <c r="C24" s="2" t="s">
        <v>55</v>
      </c>
      <c r="D24" s="2" t="s">
        <v>56</v>
      </c>
      <c r="E24" s="29">
        <v>0</v>
      </c>
      <c r="F24" s="29">
        <v>0</v>
      </c>
      <c r="G24" s="29">
        <v>1.0640000000000001</v>
      </c>
      <c r="H24" s="29">
        <v>1.0640000000000001</v>
      </c>
      <c r="I24" s="29">
        <v>0.85120000000000007</v>
      </c>
      <c r="J24" s="29">
        <v>3.1920000000000002</v>
      </c>
      <c r="K24" s="2" t="s">
        <v>57</v>
      </c>
      <c r="L24" s="28"/>
    </row>
    <row r="25" spans="1:12" ht="14.65" customHeight="1" x14ac:dyDescent="0.2">
      <c r="A25" s="40"/>
      <c r="B25" s="2" t="s">
        <v>61</v>
      </c>
      <c r="C25" s="2" t="s">
        <v>55</v>
      </c>
      <c r="D25" s="2" t="s">
        <v>56</v>
      </c>
      <c r="E25" s="29">
        <v>0</v>
      </c>
      <c r="F25" s="29">
        <v>0</v>
      </c>
      <c r="G25" s="29">
        <v>1.0083203441879798</v>
      </c>
      <c r="H25" s="29">
        <v>1.0083203441879798</v>
      </c>
      <c r="I25" s="29">
        <v>0.80665627535038376</v>
      </c>
      <c r="J25" s="29">
        <f>$J24*'Conversion Factors'!$D$5</f>
        <v>3.0249610325639389</v>
      </c>
      <c r="K25" s="2" t="s">
        <v>57</v>
      </c>
      <c r="L25" s="28">
        <v>1</v>
      </c>
    </row>
    <row r="26" spans="1:12" ht="14.65" customHeight="1" x14ac:dyDescent="0.2">
      <c r="A26" s="40"/>
      <c r="B26" s="2" t="s">
        <v>62</v>
      </c>
      <c r="C26" s="2" t="s">
        <v>55</v>
      </c>
      <c r="D26" s="2" t="s">
        <v>56</v>
      </c>
      <c r="E26" s="29">
        <v>0</v>
      </c>
      <c r="F26" s="29">
        <v>0</v>
      </c>
      <c r="G26" s="29">
        <v>5.5679655812020418E-2</v>
      </c>
      <c r="H26" s="29">
        <v>5.5679655812020418E-2</v>
      </c>
      <c r="I26" s="29">
        <v>4.4543724649616333E-2</v>
      </c>
      <c r="J26" s="29">
        <f>$J24*'Conversion Factors'!$D$6</f>
        <v>0.16703896743606125</v>
      </c>
      <c r="K26" s="2" t="s">
        <v>57</v>
      </c>
      <c r="L26" s="28">
        <v>1</v>
      </c>
    </row>
    <row r="27" spans="1:12" ht="14.65" customHeight="1" x14ac:dyDescent="0.2">
      <c r="A27" s="40" t="s">
        <v>11</v>
      </c>
      <c r="B27" s="2" t="s">
        <v>54</v>
      </c>
      <c r="C27" s="2" t="s">
        <v>55</v>
      </c>
      <c r="D27" s="2" t="s">
        <v>56</v>
      </c>
      <c r="E27" s="29">
        <v>0</v>
      </c>
      <c r="F27" s="29">
        <v>4.0999999999999996</v>
      </c>
      <c r="G27" s="29">
        <v>4.0999999999999996</v>
      </c>
      <c r="H27" s="29">
        <v>4.0999999999999996</v>
      </c>
      <c r="I27" s="29">
        <v>3.28</v>
      </c>
      <c r="J27" s="29">
        <v>16.399999999999999</v>
      </c>
      <c r="K27" s="2" t="s">
        <v>57</v>
      </c>
      <c r="L27" s="28">
        <v>1</v>
      </c>
    </row>
    <row r="28" spans="1:12" ht="14.65" customHeight="1" x14ac:dyDescent="0.2">
      <c r="A28" s="40"/>
      <c r="B28" s="2" t="s">
        <v>58</v>
      </c>
      <c r="C28" s="2" t="s">
        <v>55</v>
      </c>
      <c r="D28" s="2" t="s">
        <v>56</v>
      </c>
      <c r="E28" s="29">
        <v>0</v>
      </c>
      <c r="F28" s="29">
        <v>10.2325</v>
      </c>
      <c r="G28" s="29">
        <v>10.2325</v>
      </c>
      <c r="H28" s="29">
        <v>10.2325</v>
      </c>
      <c r="I28" s="29">
        <v>8.1859999999999999</v>
      </c>
      <c r="J28" s="29">
        <v>40.93</v>
      </c>
      <c r="K28" s="2" t="s">
        <v>57</v>
      </c>
      <c r="L28" s="28">
        <v>1</v>
      </c>
    </row>
    <row r="29" spans="1:12" ht="14.65" customHeight="1" x14ac:dyDescent="0.2">
      <c r="A29" s="40"/>
      <c r="B29" s="2" t="s">
        <v>59</v>
      </c>
      <c r="C29" s="2" t="s">
        <v>55</v>
      </c>
      <c r="D29" s="2" t="s">
        <v>56</v>
      </c>
      <c r="E29" s="29">
        <v>0</v>
      </c>
      <c r="F29" s="29">
        <v>1.0454999999999999</v>
      </c>
      <c r="G29" s="29">
        <v>1.0454999999999999</v>
      </c>
      <c r="H29" s="29">
        <v>1.0454999999999999</v>
      </c>
      <c r="I29" s="29">
        <v>0.83639999999999992</v>
      </c>
      <c r="J29" s="29">
        <v>4.1819999999999995</v>
      </c>
      <c r="K29" s="2" t="s">
        <v>57</v>
      </c>
      <c r="L29" s="28">
        <v>1</v>
      </c>
    </row>
    <row r="30" spans="1:12" ht="14.65" customHeight="1" x14ac:dyDescent="0.2">
      <c r="A30" s="40"/>
      <c r="B30" s="2" t="s">
        <v>60</v>
      </c>
      <c r="C30" s="2" t="s">
        <v>55</v>
      </c>
      <c r="D30" s="2" t="s">
        <v>56</v>
      </c>
      <c r="E30" s="29">
        <v>0</v>
      </c>
      <c r="F30" s="29">
        <v>7.5997500000000002</v>
      </c>
      <c r="G30" s="29">
        <v>7.5997500000000002</v>
      </c>
      <c r="H30" s="29">
        <v>7.5997500000000002</v>
      </c>
      <c r="I30" s="29">
        <v>6.0797999999999996</v>
      </c>
      <c r="J30" s="29">
        <v>30.399000000000001</v>
      </c>
      <c r="K30" s="2" t="s">
        <v>57</v>
      </c>
      <c r="L30" s="28"/>
    </row>
    <row r="31" spans="1:12" ht="14.65" customHeight="1" x14ac:dyDescent="0.2">
      <c r="A31" s="40"/>
      <c r="B31" s="2" t="s">
        <v>61</v>
      </c>
      <c r="C31" s="2" t="s">
        <v>55</v>
      </c>
      <c r="D31" s="2" t="s">
        <v>56</v>
      </c>
      <c r="E31" s="29">
        <v>0</v>
      </c>
      <c r="F31" s="29">
        <v>7.2020512553971781</v>
      </c>
      <c r="G31" s="29">
        <v>7.2020512553971781</v>
      </c>
      <c r="H31" s="29">
        <v>7.2020512553971781</v>
      </c>
      <c r="I31" s="29">
        <v>5.7616410043177417</v>
      </c>
      <c r="J31" s="29">
        <v>28.808205021588712</v>
      </c>
      <c r="K31" s="2" t="s">
        <v>57</v>
      </c>
      <c r="L31" s="28">
        <v>1</v>
      </c>
    </row>
    <row r="32" spans="1:12" ht="14.65" customHeight="1" x14ac:dyDescent="0.2">
      <c r="A32" s="40"/>
      <c r="B32" s="2" t="s">
        <v>62</v>
      </c>
      <c r="C32" s="2" t="s">
        <v>55</v>
      </c>
      <c r="D32" s="2" t="s">
        <v>56</v>
      </c>
      <c r="E32" s="29">
        <v>0</v>
      </c>
      <c r="F32" s="29">
        <v>0.39769874460282151</v>
      </c>
      <c r="G32" s="29">
        <v>0.39769874460282151</v>
      </c>
      <c r="H32" s="29">
        <v>0.39769874460282151</v>
      </c>
      <c r="I32" s="29">
        <v>0.31815899568225725</v>
      </c>
      <c r="J32" s="29">
        <v>1.590794978411286</v>
      </c>
      <c r="K32" s="2" t="s">
        <v>57</v>
      </c>
      <c r="L32" s="28">
        <v>1</v>
      </c>
    </row>
    <row r="33" spans="1:23" ht="14.65" customHeight="1" x14ac:dyDescent="0.2">
      <c r="A33" s="41" t="s">
        <v>13</v>
      </c>
      <c r="B33" s="28" t="s">
        <v>54</v>
      </c>
      <c r="C33" s="28" t="s">
        <v>55</v>
      </c>
      <c r="D33" s="28" t="s">
        <v>56</v>
      </c>
      <c r="E33" s="29">
        <v>0</v>
      </c>
      <c r="F33" s="29">
        <v>6.5749999999999993</v>
      </c>
      <c r="G33" s="29">
        <v>6.5749999999999993</v>
      </c>
      <c r="H33" s="29">
        <v>6.5749999999999993</v>
      </c>
      <c r="I33" s="29">
        <v>5.26</v>
      </c>
      <c r="J33" s="29">
        <v>26.3</v>
      </c>
      <c r="K33" s="28" t="s">
        <v>57</v>
      </c>
      <c r="L33" s="28">
        <v>1</v>
      </c>
      <c r="N33" s="27"/>
      <c r="O33" s="27"/>
      <c r="P33" s="27"/>
      <c r="Q33" s="27"/>
      <c r="R33" s="27"/>
      <c r="S33" s="27"/>
      <c r="T33" s="27"/>
      <c r="U33" s="27"/>
      <c r="V33" s="27"/>
      <c r="W33" s="27"/>
    </row>
    <row r="34" spans="1:23" ht="14.65" customHeight="1" x14ac:dyDescent="0.2">
      <c r="A34" s="41"/>
      <c r="B34" s="28" t="s">
        <v>58</v>
      </c>
      <c r="C34" s="28" t="s">
        <v>55</v>
      </c>
      <c r="D34" s="28" t="s">
        <v>56</v>
      </c>
      <c r="E34" s="29">
        <v>0</v>
      </c>
      <c r="F34" s="29">
        <v>8.2532499999999995</v>
      </c>
      <c r="G34" s="29">
        <v>8.2532499999999995</v>
      </c>
      <c r="H34" s="29">
        <v>8.2532499999999995</v>
      </c>
      <c r="I34" s="29">
        <v>6.6025999999999998</v>
      </c>
      <c r="J34" s="29">
        <v>33.012999999999998</v>
      </c>
      <c r="K34" s="28" t="s">
        <v>57</v>
      </c>
      <c r="L34" s="28">
        <v>1</v>
      </c>
      <c r="N34" s="27"/>
      <c r="O34" s="27"/>
      <c r="P34" s="27"/>
      <c r="Q34" s="27"/>
      <c r="R34" s="27"/>
      <c r="S34" s="27"/>
      <c r="T34" s="27"/>
      <c r="U34" s="27"/>
      <c r="V34" s="27"/>
      <c r="W34" s="27"/>
    </row>
    <row r="35" spans="1:23" ht="14.65" customHeight="1" x14ac:dyDescent="0.2">
      <c r="A35" s="41"/>
      <c r="B35" s="28" t="s">
        <v>59</v>
      </c>
      <c r="C35" s="28" t="s">
        <v>55</v>
      </c>
      <c r="D35" s="28" t="s">
        <v>56</v>
      </c>
      <c r="E35" s="29">
        <v>0</v>
      </c>
      <c r="F35" s="29">
        <v>0</v>
      </c>
      <c r="G35" s="29">
        <v>0</v>
      </c>
      <c r="H35" s="29">
        <v>0</v>
      </c>
      <c r="I35" s="29">
        <v>0</v>
      </c>
      <c r="J35" s="29">
        <v>0</v>
      </c>
      <c r="K35" s="28" t="s">
        <v>57</v>
      </c>
      <c r="L35" s="28">
        <v>1</v>
      </c>
      <c r="N35" s="27"/>
      <c r="O35" s="27"/>
      <c r="P35" s="27"/>
      <c r="Q35" s="27"/>
      <c r="R35" s="27"/>
      <c r="S35" s="27"/>
      <c r="T35" s="27"/>
      <c r="U35" s="27"/>
      <c r="V35" s="27"/>
      <c r="W35" s="27"/>
    </row>
    <row r="36" spans="1:23" ht="14.65" customHeight="1" x14ac:dyDescent="0.2">
      <c r="A36" s="41"/>
      <c r="B36" s="28" t="s">
        <v>60</v>
      </c>
      <c r="C36" s="28" t="s">
        <v>55</v>
      </c>
      <c r="D36" s="28" t="s">
        <v>56</v>
      </c>
      <c r="E36" s="29">
        <v>0</v>
      </c>
      <c r="F36" s="29">
        <v>0</v>
      </c>
      <c r="G36" s="29">
        <v>0</v>
      </c>
      <c r="H36" s="29">
        <v>0</v>
      </c>
      <c r="I36" s="29">
        <v>0</v>
      </c>
      <c r="J36" s="29">
        <v>0</v>
      </c>
      <c r="K36" s="28" t="s">
        <v>57</v>
      </c>
      <c r="L36" s="28"/>
      <c r="N36" s="27"/>
      <c r="O36" s="27"/>
      <c r="P36" s="27"/>
      <c r="Q36" s="27"/>
      <c r="R36" s="27"/>
      <c r="S36" s="27"/>
      <c r="T36" s="27"/>
      <c r="U36" s="27"/>
      <c r="V36" s="27"/>
      <c r="W36" s="27"/>
    </row>
    <row r="37" spans="1:23" ht="14.65" customHeight="1" x14ac:dyDescent="0.2">
      <c r="A37" s="41"/>
      <c r="B37" s="28" t="s">
        <v>61</v>
      </c>
      <c r="C37" s="28" t="s">
        <v>55</v>
      </c>
      <c r="D37" s="28" t="s">
        <v>56</v>
      </c>
      <c r="E37" s="29">
        <v>0</v>
      </c>
      <c r="F37" s="29">
        <v>0</v>
      </c>
      <c r="G37" s="29">
        <v>0</v>
      </c>
      <c r="H37" s="29">
        <v>0</v>
      </c>
      <c r="I37" s="29">
        <v>0</v>
      </c>
      <c r="J37" s="29">
        <v>0</v>
      </c>
      <c r="K37" s="28" t="s">
        <v>57</v>
      </c>
      <c r="L37" s="28">
        <v>1</v>
      </c>
      <c r="N37" s="27"/>
      <c r="O37" s="27"/>
      <c r="P37" s="27"/>
      <c r="Q37" s="27"/>
      <c r="R37" s="27"/>
      <c r="S37" s="27"/>
      <c r="T37" s="27"/>
      <c r="U37" s="27"/>
      <c r="V37" s="27"/>
      <c r="W37" s="27"/>
    </row>
    <row r="38" spans="1:23" ht="14.65" customHeight="1" x14ac:dyDescent="0.2">
      <c r="A38" s="41"/>
      <c r="B38" s="28" t="s">
        <v>62</v>
      </c>
      <c r="C38" s="28" t="s">
        <v>55</v>
      </c>
      <c r="D38" s="28" t="s">
        <v>56</v>
      </c>
      <c r="E38" s="29">
        <v>0</v>
      </c>
      <c r="F38" s="29">
        <v>0</v>
      </c>
      <c r="G38" s="29">
        <v>0</v>
      </c>
      <c r="H38" s="29">
        <v>0</v>
      </c>
      <c r="I38" s="29">
        <v>0</v>
      </c>
      <c r="J38" s="29">
        <v>0</v>
      </c>
      <c r="K38" s="28" t="s">
        <v>57</v>
      </c>
      <c r="L38" s="28">
        <v>1</v>
      </c>
      <c r="N38" s="27"/>
      <c r="O38" s="27"/>
      <c r="P38" s="27"/>
      <c r="Q38" s="27"/>
      <c r="R38" s="27"/>
      <c r="S38" s="27"/>
      <c r="T38" s="27"/>
      <c r="U38" s="27"/>
      <c r="V38" s="27"/>
      <c r="W38" s="27"/>
    </row>
    <row r="39" spans="1:23" ht="14.65" customHeight="1" x14ac:dyDescent="0.2">
      <c r="A39" s="40" t="s">
        <v>15</v>
      </c>
      <c r="B39" s="2" t="s">
        <v>54</v>
      </c>
      <c r="C39" s="2" t="s">
        <v>55</v>
      </c>
      <c r="D39" s="2" t="s">
        <v>56</v>
      </c>
      <c r="E39" s="29">
        <v>0</v>
      </c>
      <c r="F39" s="29">
        <v>8.9</v>
      </c>
      <c r="G39" s="29">
        <v>8.9</v>
      </c>
      <c r="H39" s="29">
        <v>8.9</v>
      </c>
      <c r="I39" s="29">
        <v>7.12</v>
      </c>
      <c r="J39" s="29">
        <v>35.6</v>
      </c>
      <c r="K39" s="2" t="s">
        <v>57</v>
      </c>
      <c r="L39" s="28">
        <v>1</v>
      </c>
    </row>
    <row r="40" spans="1:23" ht="14.65" customHeight="1" x14ac:dyDescent="0.2">
      <c r="A40" s="40"/>
      <c r="B40" s="2" t="s">
        <v>58</v>
      </c>
      <c r="C40" s="2" t="s">
        <v>55</v>
      </c>
      <c r="D40" s="2" t="s">
        <v>56</v>
      </c>
      <c r="E40" s="29">
        <v>0</v>
      </c>
      <c r="F40" s="29">
        <v>3.524</v>
      </c>
      <c r="G40" s="29">
        <v>3.524</v>
      </c>
      <c r="H40" s="29">
        <v>3.524</v>
      </c>
      <c r="I40" s="29">
        <v>2.8191999999999999</v>
      </c>
      <c r="J40" s="29">
        <v>14.096</v>
      </c>
      <c r="K40" s="2" t="s">
        <v>57</v>
      </c>
      <c r="L40" s="28">
        <v>1</v>
      </c>
    </row>
    <row r="41" spans="1:23" ht="14.65" customHeight="1" x14ac:dyDescent="0.2">
      <c r="A41" s="40"/>
      <c r="B41" s="2" t="s">
        <v>59</v>
      </c>
      <c r="C41" s="2" t="s">
        <v>55</v>
      </c>
      <c r="D41" s="2" t="s">
        <v>56</v>
      </c>
      <c r="E41" s="29">
        <v>0</v>
      </c>
      <c r="F41" s="29">
        <v>2.7545000000000002</v>
      </c>
      <c r="G41" s="29">
        <v>2.7545000000000002</v>
      </c>
      <c r="H41" s="29">
        <v>2.7545000000000002</v>
      </c>
      <c r="I41" s="29">
        <v>2.2036000000000002</v>
      </c>
      <c r="J41" s="29">
        <v>11.018000000000001</v>
      </c>
      <c r="K41" s="2" t="s">
        <v>57</v>
      </c>
      <c r="L41" s="28">
        <v>1</v>
      </c>
    </row>
    <row r="42" spans="1:23" ht="14.65" customHeight="1" x14ac:dyDescent="0.2">
      <c r="A42" s="40"/>
      <c r="B42" s="2" t="s">
        <v>60</v>
      </c>
      <c r="C42" s="2" t="s">
        <v>55</v>
      </c>
      <c r="D42" s="2" t="s">
        <v>56</v>
      </c>
      <c r="E42" s="4">
        <v>0</v>
      </c>
      <c r="F42" s="4">
        <v>2.4977499999999999</v>
      </c>
      <c r="G42" s="4">
        <v>2.4977499999999999</v>
      </c>
      <c r="H42" s="4">
        <v>2.4977499999999999</v>
      </c>
      <c r="I42" s="4">
        <v>1.9982</v>
      </c>
      <c r="J42" s="29">
        <v>9.9909999999999997</v>
      </c>
      <c r="K42" s="2" t="s">
        <v>57</v>
      </c>
      <c r="L42" s="28"/>
    </row>
    <row r="43" spans="1:23" ht="14.65" customHeight="1" x14ac:dyDescent="0.2">
      <c r="A43" s="40"/>
      <c r="B43" s="2" t="s">
        <v>61</v>
      </c>
      <c r="C43" s="2" t="s">
        <v>55</v>
      </c>
      <c r="D43" s="2" t="s">
        <v>56</v>
      </c>
      <c r="E43" s="4">
        <v>0</v>
      </c>
      <c r="F43" s="4">
        <v>2.3670414846762462</v>
      </c>
      <c r="G43" s="4">
        <v>2.3670414846762462</v>
      </c>
      <c r="H43" s="4">
        <v>2.3670414846762462</v>
      </c>
      <c r="I43" s="4">
        <v>1.8936331877409969</v>
      </c>
      <c r="J43" s="29">
        <f>$J42*'Conversion Factors'!$D$5</f>
        <v>9.4681659387049848</v>
      </c>
      <c r="K43" s="2" t="s">
        <v>57</v>
      </c>
      <c r="L43" s="28">
        <v>1</v>
      </c>
    </row>
    <row r="44" spans="1:23" ht="14.65" customHeight="1" x14ac:dyDescent="0.2">
      <c r="A44" s="40"/>
      <c r="B44" s="2" t="s">
        <v>62</v>
      </c>
      <c r="C44" s="2" t="s">
        <v>55</v>
      </c>
      <c r="D44" s="2" t="s">
        <v>56</v>
      </c>
      <c r="E44" s="4">
        <v>0</v>
      </c>
      <c r="F44" s="4">
        <v>0.13070851532375374</v>
      </c>
      <c r="G44" s="4">
        <v>0.13070851532375374</v>
      </c>
      <c r="H44" s="4">
        <v>0.13070851532375374</v>
      </c>
      <c r="I44" s="4">
        <v>0.10456681225900299</v>
      </c>
      <c r="J44" s="29">
        <f>$J42*'Conversion Factors'!$D$6</f>
        <v>0.52283406129501497</v>
      </c>
      <c r="K44" s="2" t="s">
        <v>57</v>
      </c>
      <c r="L44" s="28">
        <v>1</v>
      </c>
    </row>
    <row r="45" spans="1:23" ht="14.65" customHeight="1" x14ac:dyDescent="0.2">
      <c r="A45" s="40" t="s">
        <v>19</v>
      </c>
      <c r="B45" s="2" t="s">
        <v>54</v>
      </c>
      <c r="C45" s="2" t="s">
        <v>55</v>
      </c>
      <c r="D45" s="2" t="s">
        <v>56</v>
      </c>
      <c r="E45" s="4">
        <v>3.08084917581124</v>
      </c>
      <c r="F45" s="4">
        <v>3.08084917581124</v>
      </c>
      <c r="G45" s="4">
        <v>3.08084917581124</v>
      </c>
      <c r="H45" s="4">
        <v>3.08084917581124</v>
      </c>
      <c r="I45" s="4">
        <v>2.464679340648992</v>
      </c>
      <c r="J45" s="47">
        <v>15.4042458790562</v>
      </c>
      <c r="K45" s="2" t="s">
        <v>57</v>
      </c>
      <c r="L45" s="28">
        <v>1</v>
      </c>
    </row>
    <row r="46" spans="1:23" ht="14.65" customHeight="1" x14ac:dyDescent="0.2">
      <c r="A46" s="40"/>
      <c r="B46" s="2" t="s">
        <v>58</v>
      </c>
      <c r="C46" s="2" t="s">
        <v>55</v>
      </c>
      <c r="D46" s="2" t="s">
        <v>56</v>
      </c>
      <c r="E46" s="4">
        <v>2.0957418671241399</v>
      </c>
      <c r="F46" s="4">
        <v>2.0957418671241399</v>
      </c>
      <c r="G46" s="4">
        <v>2.0957418671241399</v>
      </c>
      <c r="H46" s="4">
        <v>2.0957418671241399</v>
      </c>
      <c r="I46" s="4">
        <v>1.6765934936993119</v>
      </c>
      <c r="J46" s="47">
        <v>10.4787093356207</v>
      </c>
      <c r="K46" s="2" t="s">
        <v>57</v>
      </c>
      <c r="L46" s="28">
        <v>1</v>
      </c>
    </row>
    <row r="47" spans="1:23" ht="14.65" customHeight="1" x14ac:dyDescent="0.2">
      <c r="A47" s="40"/>
      <c r="B47" s="2" t="s">
        <v>59</v>
      </c>
      <c r="C47" s="2" t="s">
        <v>55</v>
      </c>
      <c r="D47" s="2" t="s">
        <v>56</v>
      </c>
      <c r="E47" s="4">
        <v>0.83412020607552206</v>
      </c>
      <c r="F47" s="4">
        <v>0.83412020607552206</v>
      </c>
      <c r="G47" s="4">
        <v>0.83412020607552206</v>
      </c>
      <c r="H47" s="4">
        <v>0.83412020607552206</v>
      </c>
      <c r="I47" s="4">
        <v>0.66729616486041765</v>
      </c>
      <c r="J47" s="47">
        <v>4.1706010303776102</v>
      </c>
      <c r="K47" s="2" t="s">
        <v>57</v>
      </c>
      <c r="L47" s="28">
        <v>1</v>
      </c>
    </row>
    <row r="48" spans="1:23" ht="14.65" customHeight="1" x14ac:dyDescent="0.2">
      <c r="A48" s="40"/>
      <c r="B48" s="2" t="s">
        <v>60</v>
      </c>
      <c r="C48" s="2" t="s">
        <v>55</v>
      </c>
      <c r="D48" s="2" t="s">
        <v>56</v>
      </c>
      <c r="E48" s="4">
        <v>3.6719185315985796</v>
      </c>
      <c r="F48" s="4">
        <v>3.6719185315985796</v>
      </c>
      <c r="G48" s="4">
        <v>3.6719185315985796</v>
      </c>
      <c r="H48" s="4">
        <v>3.6719185315985796</v>
      </c>
      <c r="I48" s="4">
        <v>2.9375348252788638</v>
      </c>
      <c r="J48" s="47">
        <v>18.359592657992899</v>
      </c>
      <c r="K48" s="2" t="s">
        <v>57</v>
      </c>
      <c r="L48" s="28"/>
    </row>
    <row r="49" spans="1:12" ht="14.65" customHeight="1" x14ac:dyDescent="0.2">
      <c r="A49" s="40"/>
      <c r="B49" s="2" t="s">
        <v>61</v>
      </c>
      <c r="C49" s="2" t="s">
        <v>55</v>
      </c>
      <c r="D49" s="2" t="s">
        <v>56</v>
      </c>
      <c r="E49" s="4">
        <v>3.4797651857252805</v>
      </c>
      <c r="F49" s="4">
        <v>3.4797651857252805</v>
      </c>
      <c r="G49" s="4">
        <v>3.4797651857252805</v>
      </c>
      <c r="H49" s="4">
        <v>3.4797651857252805</v>
      </c>
      <c r="I49" s="4">
        <v>2.7838121485802243</v>
      </c>
      <c r="J49" s="47">
        <v>17.398825928626401</v>
      </c>
      <c r="K49" s="2" t="s">
        <v>57</v>
      </c>
      <c r="L49" s="2">
        <v>1</v>
      </c>
    </row>
    <row r="50" spans="1:12" ht="14.65" customHeight="1" x14ac:dyDescent="0.2">
      <c r="A50" s="40"/>
      <c r="B50" s="2" t="s">
        <v>62</v>
      </c>
      <c r="C50" s="2" t="s">
        <v>55</v>
      </c>
      <c r="D50" s="2" t="s">
        <v>56</v>
      </c>
      <c r="E50" s="4">
        <v>0.19215334587329719</v>
      </c>
      <c r="F50" s="4">
        <v>0.19215334587329719</v>
      </c>
      <c r="G50" s="4">
        <v>0.19215334587329719</v>
      </c>
      <c r="H50" s="4">
        <v>0.19215334587329719</v>
      </c>
      <c r="I50" s="4">
        <v>0.15372267669863776</v>
      </c>
      <c r="J50" s="47">
        <v>0.96076672936648599</v>
      </c>
      <c r="K50" s="2" t="s">
        <v>57</v>
      </c>
      <c r="L50" s="2">
        <v>1</v>
      </c>
    </row>
    <row r="51" spans="1:12" ht="14.65" customHeight="1" x14ac:dyDescent="0.2">
      <c r="A51" s="40" t="s">
        <v>21</v>
      </c>
      <c r="B51" s="2" t="s">
        <v>54</v>
      </c>
      <c r="C51" s="2" t="s">
        <v>55</v>
      </c>
      <c r="D51" s="2" t="s">
        <v>56</v>
      </c>
      <c r="E51" s="4">
        <v>3.9062029978895199</v>
      </c>
      <c r="F51" s="4">
        <v>3.9062029978895199</v>
      </c>
      <c r="G51" s="4">
        <v>3.9062029978895199</v>
      </c>
      <c r="H51" s="4">
        <v>3.9062029978895199</v>
      </c>
      <c r="I51" s="4">
        <v>3.1249623983116157</v>
      </c>
      <c r="J51" s="29">
        <v>19.531014989447598</v>
      </c>
      <c r="K51" s="2" t="s">
        <v>57</v>
      </c>
      <c r="L51" s="2">
        <v>1</v>
      </c>
    </row>
    <row r="52" spans="1:12" ht="14.65" customHeight="1" x14ac:dyDescent="0.2">
      <c r="A52" s="40"/>
      <c r="B52" s="2" t="s">
        <v>58</v>
      </c>
      <c r="C52" s="2" t="s">
        <v>55</v>
      </c>
      <c r="D52" s="2" t="s">
        <v>56</v>
      </c>
      <c r="E52" s="4">
        <v>2.6571872548766802</v>
      </c>
      <c r="F52" s="4">
        <v>2.6571872548766802</v>
      </c>
      <c r="G52" s="4">
        <v>2.6571872548766802</v>
      </c>
      <c r="H52" s="4">
        <v>2.6571872548766802</v>
      </c>
      <c r="I52" s="4">
        <v>2.125749803901344</v>
      </c>
      <c r="J52" s="29">
        <v>13.285936274383401</v>
      </c>
      <c r="K52" s="2" t="s">
        <v>57</v>
      </c>
      <c r="L52" s="2">
        <v>1</v>
      </c>
    </row>
    <row r="53" spans="1:12" ht="14.65" customHeight="1" x14ac:dyDescent="0.2">
      <c r="A53" s="40"/>
      <c r="B53" s="2" t="s">
        <v>59</v>
      </c>
      <c r="C53" s="2" t="s">
        <v>55</v>
      </c>
      <c r="D53" s="2" t="s">
        <v>56</v>
      </c>
      <c r="E53" s="4">
        <v>0.86484473086760394</v>
      </c>
      <c r="F53" s="4">
        <v>0.86484473086760394</v>
      </c>
      <c r="G53" s="4">
        <v>0.86484473086760394</v>
      </c>
      <c r="H53" s="4">
        <v>0.86484473086760394</v>
      </c>
      <c r="I53" s="4">
        <v>0.69187578469408317</v>
      </c>
      <c r="J53" s="29">
        <v>4.3242236543380201</v>
      </c>
      <c r="K53" s="2" t="s">
        <v>57</v>
      </c>
      <c r="L53" s="2">
        <v>1</v>
      </c>
    </row>
    <row r="54" spans="1:12" ht="14.65" customHeight="1" x14ac:dyDescent="0.2">
      <c r="A54" s="40"/>
      <c r="B54" s="2" t="s">
        <v>60</v>
      </c>
      <c r="C54" s="2" t="s">
        <v>55</v>
      </c>
      <c r="D54" s="2" t="s">
        <v>56</v>
      </c>
      <c r="E54" s="4">
        <v>3.8071723608870602</v>
      </c>
      <c r="F54" s="4">
        <v>3.8071723608870602</v>
      </c>
      <c r="G54" s="4">
        <v>3.8071723608870602</v>
      </c>
      <c r="H54" s="4">
        <v>3.8071723608870602</v>
      </c>
      <c r="I54" s="4">
        <v>3.045737888709648</v>
      </c>
      <c r="J54" s="29">
        <v>19.035861804435299</v>
      </c>
      <c r="K54" s="2" t="s">
        <v>57</v>
      </c>
      <c r="L54" s="2"/>
    </row>
    <row r="55" spans="1:12" ht="14.65" customHeight="1" x14ac:dyDescent="0.2">
      <c r="A55" s="40"/>
      <c r="B55" s="2" t="s">
        <v>61</v>
      </c>
      <c r="C55" s="2" t="s">
        <v>55</v>
      </c>
      <c r="D55" s="2" t="s">
        <v>56</v>
      </c>
      <c r="E55" s="4">
        <v>3.6079411140156048</v>
      </c>
      <c r="F55" s="4">
        <v>3.6079411140156048</v>
      </c>
      <c r="G55" s="4">
        <v>3.6079411140156048</v>
      </c>
      <c r="H55" s="4">
        <v>3.6079411140156048</v>
      </c>
      <c r="I55" s="4">
        <v>2.8863528912124838</v>
      </c>
      <c r="J55" s="29">
        <f>$J54*'Conversion Factors'!$D$5</f>
        <v>18.039705570078024</v>
      </c>
      <c r="K55" s="2" t="s">
        <v>57</v>
      </c>
      <c r="L55" s="2">
        <v>1</v>
      </c>
    </row>
    <row r="56" spans="1:12" ht="14.65" customHeight="1" x14ac:dyDescent="0.2">
      <c r="A56" s="40"/>
      <c r="B56" s="2" t="s">
        <v>62</v>
      </c>
      <c r="C56" s="2" t="s">
        <v>55</v>
      </c>
      <c r="D56" s="2" t="s">
        <v>56</v>
      </c>
      <c r="E56" s="4">
        <v>0.19923124687145549</v>
      </c>
      <c r="F56" s="4">
        <v>0.19923124687145549</v>
      </c>
      <c r="G56" s="4">
        <v>0.19923124687145549</v>
      </c>
      <c r="H56" s="4">
        <v>0.19923124687145549</v>
      </c>
      <c r="I56" s="4">
        <v>0.15938499749716439</v>
      </c>
      <c r="J56" s="29">
        <f>$J54*'Conversion Factors'!$D$6</f>
        <v>0.99615623435727751</v>
      </c>
      <c r="K56" s="2" t="s">
        <v>57</v>
      </c>
      <c r="L56" s="2">
        <v>1</v>
      </c>
    </row>
    <row r="57" spans="1:12" ht="14.65" customHeight="1" x14ac:dyDescent="0.2">
      <c r="A57" s="40" t="s">
        <v>17</v>
      </c>
      <c r="B57" s="2" t="s">
        <v>54</v>
      </c>
      <c r="C57" s="2" t="s">
        <v>55</v>
      </c>
      <c r="D57" s="2" t="s">
        <v>56</v>
      </c>
      <c r="E57" s="4">
        <v>6.4772894669885606</v>
      </c>
      <c r="F57" s="4">
        <v>6.4772894669885606</v>
      </c>
      <c r="G57" s="4">
        <v>6.4772894669885606</v>
      </c>
      <c r="H57" s="4">
        <v>6.4772894669885606</v>
      </c>
      <c r="I57" s="4">
        <v>5.1818315735908484</v>
      </c>
      <c r="J57" s="29">
        <v>32.386447334942801</v>
      </c>
      <c r="K57" s="2" t="s">
        <v>57</v>
      </c>
      <c r="L57" s="2">
        <v>1</v>
      </c>
    </row>
    <row r="58" spans="1:12" ht="14.65" customHeight="1" x14ac:dyDescent="0.2">
      <c r="A58" s="40"/>
      <c r="B58" s="2" t="s">
        <v>58</v>
      </c>
      <c r="C58" s="2" t="s">
        <v>55</v>
      </c>
      <c r="D58" s="2" t="s">
        <v>56</v>
      </c>
      <c r="E58" s="4">
        <v>4.4061639979099807</v>
      </c>
      <c r="F58" s="4">
        <v>4.4061639979099807</v>
      </c>
      <c r="G58" s="4">
        <v>4.4061639979099807</v>
      </c>
      <c r="H58" s="4">
        <v>4.4061639979099807</v>
      </c>
      <c r="I58" s="4">
        <v>3.5249311983279843</v>
      </c>
      <c r="J58" s="29">
        <v>22.030819989549901</v>
      </c>
      <c r="K58" s="2" t="s">
        <v>57</v>
      </c>
      <c r="L58" s="2">
        <v>1</v>
      </c>
    </row>
    <row r="59" spans="1:12" ht="14.65" customHeight="1" x14ac:dyDescent="0.2">
      <c r="A59" s="40"/>
      <c r="B59" s="2" t="s">
        <v>59</v>
      </c>
      <c r="C59" s="2" t="s">
        <v>55</v>
      </c>
      <c r="D59" s="2" t="s">
        <v>56</v>
      </c>
      <c r="E59" s="4">
        <v>0</v>
      </c>
      <c r="F59" s="4">
        <v>0</v>
      </c>
      <c r="G59" s="4">
        <v>0</v>
      </c>
      <c r="H59" s="4">
        <v>0</v>
      </c>
      <c r="I59" s="4">
        <v>0</v>
      </c>
      <c r="J59" s="29">
        <v>0</v>
      </c>
      <c r="K59" s="2" t="s">
        <v>57</v>
      </c>
      <c r="L59" s="2"/>
    </row>
    <row r="60" spans="1:12" ht="14.65" customHeight="1" x14ac:dyDescent="0.2">
      <c r="A60" s="40"/>
      <c r="B60" s="2" t="s">
        <v>60</v>
      </c>
      <c r="C60" s="2" t="s">
        <v>55</v>
      </c>
      <c r="D60" s="2" t="s">
        <v>56</v>
      </c>
      <c r="E60" s="4">
        <v>0</v>
      </c>
      <c r="F60" s="4">
        <v>0</v>
      </c>
      <c r="G60" s="4">
        <v>0</v>
      </c>
      <c r="H60" s="4">
        <v>0</v>
      </c>
      <c r="I60" s="4">
        <v>0</v>
      </c>
      <c r="J60" s="29">
        <v>0</v>
      </c>
      <c r="K60" s="2" t="s">
        <v>57</v>
      </c>
      <c r="L60" s="2"/>
    </row>
    <row r="61" spans="1:12" ht="14.65" customHeight="1" x14ac:dyDescent="0.2">
      <c r="A61" s="40"/>
      <c r="B61" s="2" t="s">
        <v>61</v>
      </c>
      <c r="C61" s="2" t="s">
        <v>55</v>
      </c>
      <c r="D61" s="2" t="s">
        <v>56</v>
      </c>
      <c r="E61" s="4">
        <v>0</v>
      </c>
      <c r="F61" s="4">
        <v>0</v>
      </c>
      <c r="G61" s="4">
        <v>0</v>
      </c>
      <c r="H61" s="4">
        <v>0</v>
      </c>
      <c r="I61" s="4">
        <v>0</v>
      </c>
      <c r="J61" s="29">
        <f>$J60*'Conversion Factors'!$D$5</f>
        <v>0</v>
      </c>
      <c r="K61" s="2" t="s">
        <v>57</v>
      </c>
      <c r="L61" s="2"/>
    </row>
    <row r="62" spans="1:12" ht="14.65" customHeight="1" x14ac:dyDescent="0.2">
      <c r="A62" s="40"/>
      <c r="B62" s="2" t="s">
        <v>62</v>
      </c>
      <c r="C62" s="2" t="s">
        <v>55</v>
      </c>
      <c r="D62" s="2" t="s">
        <v>56</v>
      </c>
      <c r="E62" s="4">
        <v>0</v>
      </c>
      <c r="F62" s="4">
        <v>0</v>
      </c>
      <c r="G62" s="4">
        <v>0</v>
      </c>
      <c r="H62" s="4">
        <v>0</v>
      </c>
      <c r="I62" s="4">
        <v>0</v>
      </c>
      <c r="J62" s="29">
        <f>$J60*'Conversion Factors'!$D$6</f>
        <v>0</v>
      </c>
      <c r="K62" s="2" t="s">
        <v>57</v>
      </c>
      <c r="L62" s="2"/>
    </row>
    <row r="63" spans="1:12" ht="14.65" customHeight="1" x14ac:dyDescent="0.2">
      <c r="A63" s="40" t="s">
        <v>23</v>
      </c>
      <c r="B63" s="2" t="s">
        <v>54</v>
      </c>
      <c r="C63" s="2" t="s">
        <v>55</v>
      </c>
      <c r="D63" s="2" t="s">
        <v>56</v>
      </c>
      <c r="E63" s="4">
        <v>0</v>
      </c>
      <c r="F63" s="4">
        <v>0</v>
      </c>
      <c r="G63" s="4">
        <v>74.544666666666657</v>
      </c>
      <c r="H63" s="4">
        <v>74.544666666666657</v>
      </c>
      <c r="I63" s="4">
        <v>59.635733333333327</v>
      </c>
      <c r="J63" s="29">
        <v>223.63399999999999</v>
      </c>
      <c r="K63" s="2" t="s">
        <v>57</v>
      </c>
      <c r="L63" s="2">
        <v>1</v>
      </c>
    </row>
    <row r="64" spans="1:12" ht="14.65" customHeight="1" x14ac:dyDescent="0.2">
      <c r="A64" s="40"/>
      <c r="B64" s="2" t="s">
        <v>58</v>
      </c>
      <c r="C64" s="2" t="s">
        <v>55</v>
      </c>
      <c r="D64" s="2" t="s">
        <v>56</v>
      </c>
      <c r="E64" s="4">
        <v>0</v>
      </c>
      <c r="F64" s="4">
        <v>0</v>
      </c>
      <c r="G64" s="4">
        <v>108.36833333333334</v>
      </c>
      <c r="H64" s="4">
        <v>108.36833333333334</v>
      </c>
      <c r="I64" s="4">
        <v>86.694666666666677</v>
      </c>
      <c r="J64" s="29">
        <v>325.10500000000002</v>
      </c>
      <c r="K64" s="2" t="s">
        <v>57</v>
      </c>
      <c r="L64" s="2">
        <v>1</v>
      </c>
    </row>
    <row r="65" spans="1:12" ht="14.65" customHeight="1" x14ac:dyDescent="0.2">
      <c r="A65" s="40"/>
      <c r="B65" s="2" t="s">
        <v>59</v>
      </c>
      <c r="C65" s="2" t="s">
        <v>55</v>
      </c>
      <c r="D65" s="2" t="s">
        <v>56</v>
      </c>
      <c r="E65" s="4">
        <v>0</v>
      </c>
      <c r="F65" s="4">
        <v>0</v>
      </c>
      <c r="G65" s="4">
        <v>4.7743333333333329</v>
      </c>
      <c r="H65" s="4">
        <v>4.7743333333333329</v>
      </c>
      <c r="I65" s="4">
        <v>3.8194666666666666</v>
      </c>
      <c r="J65" s="29">
        <v>14.323</v>
      </c>
      <c r="K65" s="2" t="s">
        <v>57</v>
      </c>
      <c r="L65" s="2">
        <v>1</v>
      </c>
    </row>
    <row r="66" spans="1:12" ht="14.65" customHeight="1" x14ac:dyDescent="0.2">
      <c r="A66" s="40"/>
      <c r="B66" s="2" t="s">
        <v>60</v>
      </c>
      <c r="C66" s="2" t="s">
        <v>55</v>
      </c>
      <c r="D66" s="2" t="s">
        <v>56</v>
      </c>
      <c r="E66" s="4">
        <v>0</v>
      </c>
      <c r="F66" s="4">
        <v>0</v>
      </c>
      <c r="G66" s="4">
        <v>76.424333333333323</v>
      </c>
      <c r="H66" s="4">
        <v>76.424333333333323</v>
      </c>
      <c r="I66" s="4">
        <v>61.139466666666664</v>
      </c>
      <c r="J66" s="29">
        <v>229.273</v>
      </c>
      <c r="K66" s="2" t="s">
        <v>57</v>
      </c>
      <c r="L66" s="2"/>
    </row>
    <row r="67" spans="1:12" ht="14.65" customHeight="1" x14ac:dyDescent="0.2">
      <c r="A67" s="40"/>
      <c r="B67" s="2" t="s">
        <v>61</v>
      </c>
      <c r="C67" s="2" t="s">
        <v>55</v>
      </c>
      <c r="D67" s="2" t="s">
        <v>56</v>
      </c>
      <c r="E67" s="4">
        <v>0</v>
      </c>
      <c r="F67" s="4">
        <v>0</v>
      </c>
      <c r="G67" s="4">
        <v>72.425009484025892</v>
      </c>
      <c r="H67" s="4">
        <v>72.425009484025892</v>
      </c>
      <c r="I67" s="4">
        <v>57.940007587220713</v>
      </c>
      <c r="J67" s="29">
        <f>$J66*'Conversion Factors'!$D$5</f>
        <v>217.27502845207766</v>
      </c>
      <c r="K67" s="2" t="s">
        <v>57</v>
      </c>
      <c r="L67" s="2">
        <v>1</v>
      </c>
    </row>
    <row r="68" spans="1:12" ht="14.65" customHeight="1" x14ac:dyDescent="0.2">
      <c r="A68" s="40"/>
      <c r="B68" s="2" t="s">
        <v>62</v>
      </c>
      <c r="C68" s="2" t="s">
        <v>55</v>
      </c>
      <c r="D68" s="2" t="s">
        <v>56</v>
      </c>
      <c r="E68" s="4">
        <v>0</v>
      </c>
      <c r="F68" s="4">
        <v>0</v>
      </c>
      <c r="G68" s="4">
        <v>3.9993238493074426</v>
      </c>
      <c r="H68" s="4">
        <v>3.9993238493074426</v>
      </c>
      <c r="I68" s="4">
        <v>3.1994590794459539</v>
      </c>
      <c r="J68" s="29">
        <f>$J66*'Conversion Factors'!$D$6</f>
        <v>11.997971547922328</v>
      </c>
      <c r="K68" s="2" t="s">
        <v>57</v>
      </c>
      <c r="L68" s="2">
        <v>1</v>
      </c>
    </row>
    <row r="69" spans="1:12" ht="14.65" customHeight="1" x14ac:dyDescent="0.2">
      <c r="A69" s="40" t="s">
        <v>25</v>
      </c>
      <c r="B69" s="2" t="s">
        <v>54</v>
      </c>
      <c r="C69" s="2" t="s">
        <v>55</v>
      </c>
      <c r="D69" s="2" t="s">
        <v>56</v>
      </c>
      <c r="E69" s="4">
        <v>0</v>
      </c>
      <c r="F69" s="4">
        <v>0</v>
      </c>
      <c r="G69" s="4">
        <v>75.460999999999999</v>
      </c>
      <c r="H69" s="4">
        <v>75.460999999999999</v>
      </c>
      <c r="I69" s="4">
        <v>60.3688</v>
      </c>
      <c r="J69" s="29">
        <v>226.38300000000001</v>
      </c>
      <c r="K69" s="2" t="s">
        <v>57</v>
      </c>
      <c r="L69" s="2">
        <v>1</v>
      </c>
    </row>
    <row r="70" spans="1:12" ht="14.65" customHeight="1" x14ac:dyDescent="0.2">
      <c r="A70" s="40"/>
      <c r="B70" s="2" t="s">
        <v>58</v>
      </c>
      <c r="C70" s="2" t="s">
        <v>55</v>
      </c>
      <c r="D70" s="2" t="s">
        <v>56</v>
      </c>
      <c r="E70" s="4">
        <v>0</v>
      </c>
      <c r="F70" s="4">
        <v>0</v>
      </c>
      <c r="G70" s="4">
        <v>9.5506666666666682</v>
      </c>
      <c r="H70" s="4">
        <v>9.5506666666666682</v>
      </c>
      <c r="I70" s="4">
        <v>7.6405333333333338</v>
      </c>
      <c r="J70" s="29">
        <v>28.652000000000001</v>
      </c>
      <c r="K70" s="2" t="s">
        <v>57</v>
      </c>
      <c r="L70" s="2">
        <v>1</v>
      </c>
    </row>
    <row r="71" spans="1:12" ht="14.65" customHeight="1" x14ac:dyDescent="0.2">
      <c r="A71" s="40"/>
      <c r="B71" s="2" t="s">
        <v>59</v>
      </c>
      <c r="C71" s="2" t="s">
        <v>55</v>
      </c>
      <c r="D71" s="2" t="s">
        <v>56</v>
      </c>
      <c r="E71" s="4">
        <v>0</v>
      </c>
      <c r="F71" s="4">
        <v>0</v>
      </c>
      <c r="G71" s="4">
        <v>17.392333333333333</v>
      </c>
      <c r="H71" s="4">
        <v>17.392333333333333</v>
      </c>
      <c r="I71" s="4">
        <v>13.913866666666667</v>
      </c>
      <c r="J71" s="29">
        <v>52.177</v>
      </c>
      <c r="K71" s="2" t="s">
        <v>57</v>
      </c>
      <c r="L71" s="2">
        <v>1</v>
      </c>
    </row>
    <row r="72" spans="1:12" ht="14.65" customHeight="1" x14ac:dyDescent="0.2">
      <c r="A72" s="40"/>
      <c r="B72" s="2" t="s">
        <v>60</v>
      </c>
      <c r="C72" s="2" t="s">
        <v>55</v>
      </c>
      <c r="D72" s="2" t="s">
        <v>56</v>
      </c>
      <c r="E72" s="4">
        <v>0</v>
      </c>
      <c r="F72" s="4">
        <v>0</v>
      </c>
      <c r="G72" s="4">
        <v>7.3949999999999996</v>
      </c>
      <c r="H72" s="4">
        <v>7.3949999999999996</v>
      </c>
      <c r="I72" s="4">
        <v>5.9159999999999995</v>
      </c>
      <c r="J72" s="29">
        <v>22.184999999999999</v>
      </c>
      <c r="K72" s="2" t="s">
        <v>57</v>
      </c>
      <c r="L72" s="2"/>
    </row>
    <row r="73" spans="1:12" ht="14.65" customHeight="1" x14ac:dyDescent="0.2">
      <c r="A73" s="40"/>
      <c r="B73" s="2" t="s">
        <v>61</v>
      </c>
      <c r="C73" s="2" t="s">
        <v>55</v>
      </c>
      <c r="D73" s="2" t="s">
        <v>56</v>
      </c>
      <c r="E73" s="4">
        <v>0</v>
      </c>
      <c r="F73" s="4">
        <v>0</v>
      </c>
      <c r="G73" s="4">
        <v>7.0080159260057409</v>
      </c>
      <c r="H73" s="4">
        <v>7.0080159260057409</v>
      </c>
      <c r="I73" s="4">
        <v>5.6064127408045925</v>
      </c>
      <c r="J73" s="29">
        <f>$J72*'Conversion Factors'!$D$5</f>
        <v>21.024047778017223</v>
      </c>
      <c r="K73" s="2" t="s">
        <v>57</v>
      </c>
      <c r="L73" s="2">
        <v>1</v>
      </c>
    </row>
    <row r="74" spans="1:12" ht="14.65" customHeight="1" x14ac:dyDescent="0.2">
      <c r="A74" s="40"/>
      <c r="B74" s="2" t="s">
        <v>62</v>
      </c>
      <c r="C74" s="2" t="s">
        <v>55</v>
      </c>
      <c r="D74" s="2" t="s">
        <v>56</v>
      </c>
      <c r="E74" s="4">
        <v>0</v>
      </c>
      <c r="F74" s="4">
        <v>0</v>
      </c>
      <c r="G74" s="4">
        <v>0.38698407399425844</v>
      </c>
      <c r="H74" s="4">
        <v>0.38698407399425844</v>
      </c>
      <c r="I74" s="4">
        <v>0.30958725919540675</v>
      </c>
      <c r="J74" s="29">
        <f>$J72*'Conversion Factors'!$D$6</f>
        <v>1.1609522219827753</v>
      </c>
      <c r="K74" s="2" t="s">
        <v>57</v>
      </c>
      <c r="L74" s="2">
        <v>1</v>
      </c>
    </row>
    <row r="75" spans="1:12" ht="14.65" customHeight="1" x14ac:dyDescent="0.2"/>
    <row r="76" spans="1:12" ht="14.65" customHeight="1" x14ac:dyDescent="0.2"/>
    <row r="77" spans="1:12" ht="14.65" customHeight="1" x14ac:dyDescent="0.2"/>
    <row r="78" spans="1:12" ht="14.65" customHeight="1" x14ac:dyDescent="0.2"/>
    <row r="79" spans="1:12" ht="14.65" customHeight="1" x14ac:dyDescent="0.2"/>
  </sheetData>
  <sheetProtection selectLockedCells="1" selectUnlockedCells="1"/>
  <mergeCells count="13">
    <mergeCell ref="A27:A32"/>
    <mergeCell ref="E1:H1"/>
    <mergeCell ref="A3:A8"/>
    <mergeCell ref="A9:A14"/>
    <mergeCell ref="A15:A20"/>
    <mergeCell ref="A21:A26"/>
    <mergeCell ref="A63:A68"/>
    <mergeCell ref="A69:A74"/>
    <mergeCell ref="A33:A38"/>
    <mergeCell ref="A39:A44"/>
    <mergeCell ref="A45:A50"/>
    <mergeCell ref="A51:A56"/>
    <mergeCell ref="A57:A62"/>
  </mergeCells>
  <pageMargins left="0.78749999999999998" right="0.78749999999999998" top="0.78749999999999998" bottom="0.78749999999999998" header="0.51181102362204722" footer="0.51181102362204722"/>
  <pageSetup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1"/>
  <sheetViews>
    <sheetView showGridLines="0" zoomScale="95" zoomScaleNormal="95" workbookViewId="0">
      <selection activeCell="D43" sqref="D42:D43"/>
    </sheetView>
  </sheetViews>
  <sheetFormatPr defaultColWidth="11.42578125" defaultRowHeight="12.75" x14ac:dyDescent="0.2"/>
  <cols>
    <col min="1" max="1" width="21.140625" customWidth="1"/>
    <col min="4" max="4" width="14.7109375" customWidth="1"/>
  </cols>
  <sheetData>
    <row r="1" spans="1:12" ht="17.100000000000001" customHeight="1" x14ac:dyDescent="0.25">
      <c r="A1" s="3" t="s">
        <v>1</v>
      </c>
      <c r="B1" s="3" t="s">
        <v>48</v>
      </c>
      <c r="C1" s="3" t="s">
        <v>49</v>
      </c>
      <c r="D1" s="3" t="s">
        <v>50</v>
      </c>
      <c r="E1" s="3" t="s">
        <v>63</v>
      </c>
      <c r="F1" s="3">
        <v>2000</v>
      </c>
      <c r="G1" s="3">
        <v>2005</v>
      </c>
      <c r="H1" s="3">
        <v>2010</v>
      </c>
      <c r="I1" s="3">
        <v>2015</v>
      </c>
      <c r="J1" s="3">
        <v>2019</v>
      </c>
      <c r="K1" s="3" t="s">
        <v>52</v>
      </c>
      <c r="L1" s="3" t="s">
        <v>53</v>
      </c>
    </row>
    <row r="2" spans="1:12" ht="14.65" customHeight="1" x14ac:dyDescent="0.2">
      <c r="A2" s="40" t="s">
        <v>3</v>
      </c>
      <c r="B2" s="2" t="s">
        <v>54</v>
      </c>
      <c r="C2" s="2" t="s">
        <v>64</v>
      </c>
      <c r="D2" s="2" t="s">
        <v>65</v>
      </c>
      <c r="E2" s="2" t="s">
        <v>66</v>
      </c>
      <c r="F2" s="2" t="s">
        <v>67</v>
      </c>
      <c r="G2" s="2">
        <v>0.05</v>
      </c>
      <c r="H2" s="2">
        <v>0.05</v>
      </c>
      <c r="I2" s="2">
        <v>0.05</v>
      </c>
      <c r="J2" s="2">
        <v>0.05</v>
      </c>
      <c r="K2" s="2"/>
      <c r="L2" s="2">
        <v>1</v>
      </c>
    </row>
    <row r="3" spans="1:12" ht="14.65" customHeight="1" x14ac:dyDescent="0.2">
      <c r="A3" s="40"/>
      <c r="B3" s="2" t="s">
        <v>58</v>
      </c>
      <c r="C3" s="2" t="s">
        <v>64</v>
      </c>
      <c r="D3" s="2" t="s">
        <v>65</v>
      </c>
      <c r="E3" s="2" t="s">
        <v>66</v>
      </c>
      <c r="F3" s="2" t="s">
        <v>67</v>
      </c>
      <c r="G3" s="2">
        <v>0.05</v>
      </c>
      <c r="H3" s="2">
        <v>0.05</v>
      </c>
      <c r="I3" s="2">
        <v>0.05</v>
      </c>
      <c r="J3" s="2">
        <v>0.05</v>
      </c>
      <c r="K3" s="2"/>
      <c r="L3" s="2">
        <v>1</v>
      </c>
    </row>
    <row r="4" spans="1:12" ht="14.65" customHeight="1" x14ac:dyDescent="0.2">
      <c r="A4" s="40"/>
      <c r="B4" s="2" t="s">
        <v>59</v>
      </c>
      <c r="C4" s="2" t="s">
        <v>64</v>
      </c>
      <c r="D4" s="2" t="s">
        <v>65</v>
      </c>
      <c r="E4" s="2" t="s">
        <v>66</v>
      </c>
      <c r="F4" s="2" t="s">
        <v>67</v>
      </c>
      <c r="G4" s="2">
        <v>0.05</v>
      </c>
      <c r="H4" s="2">
        <v>0.05</v>
      </c>
      <c r="I4" s="2">
        <v>0.05</v>
      </c>
      <c r="J4" s="2">
        <v>0.05</v>
      </c>
      <c r="K4" s="2"/>
      <c r="L4" s="2">
        <v>1</v>
      </c>
    </row>
    <row r="5" spans="1:12" ht="14.65" customHeight="1" x14ac:dyDescent="0.2">
      <c r="A5" s="40"/>
      <c r="B5" s="2" t="s">
        <v>61</v>
      </c>
      <c r="C5" s="2" t="s">
        <v>64</v>
      </c>
      <c r="D5" s="2" t="s">
        <v>65</v>
      </c>
      <c r="E5" s="2" t="s">
        <v>66</v>
      </c>
      <c r="F5" s="2" t="s">
        <v>67</v>
      </c>
      <c r="G5" s="2">
        <v>0.05</v>
      </c>
      <c r="H5" s="2">
        <v>0.05</v>
      </c>
      <c r="I5" s="2">
        <v>0.05</v>
      </c>
      <c r="J5" s="2">
        <v>0.05</v>
      </c>
      <c r="K5" s="2"/>
      <c r="L5" s="2">
        <v>1</v>
      </c>
    </row>
    <row r="6" spans="1:12" ht="14.65" customHeight="1" x14ac:dyDescent="0.2">
      <c r="A6" s="40"/>
      <c r="B6" s="2" t="s">
        <v>62</v>
      </c>
      <c r="C6" s="2" t="s">
        <v>64</v>
      </c>
      <c r="D6" s="2" t="s">
        <v>65</v>
      </c>
      <c r="E6" s="2" t="s">
        <v>66</v>
      </c>
      <c r="F6" s="2" t="s">
        <v>67</v>
      </c>
      <c r="G6" s="2">
        <v>0.05</v>
      </c>
      <c r="H6" s="2">
        <v>0.05</v>
      </c>
      <c r="I6" s="2">
        <v>0.05</v>
      </c>
      <c r="J6" s="2">
        <v>0.05</v>
      </c>
      <c r="K6" s="2"/>
      <c r="L6" s="2">
        <v>1</v>
      </c>
    </row>
    <row r="7" spans="1:12" ht="14.65" customHeight="1" x14ac:dyDescent="0.2">
      <c r="A7" s="40" t="s">
        <v>5</v>
      </c>
      <c r="B7" s="2" t="s">
        <v>54</v>
      </c>
      <c r="C7" s="2" t="s">
        <v>64</v>
      </c>
      <c r="D7" s="2" t="s">
        <v>65</v>
      </c>
      <c r="E7" s="2" t="s">
        <v>66</v>
      </c>
      <c r="F7" s="2" t="s">
        <v>67</v>
      </c>
      <c r="G7" s="2">
        <v>0.05</v>
      </c>
      <c r="H7" s="2">
        <v>0.05</v>
      </c>
      <c r="I7" s="2">
        <v>0.05</v>
      </c>
      <c r="J7" s="2">
        <v>0.05</v>
      </c>
      <c r="K7" s="2"/>
      <c r="L7" s="2">
        <v>1</v>
      </c>
    </row>
    <row r="8" spans="1:12" ht="14.65" customHeight="1" x14ac:dyDescent="0.2">
      <c r="A8" s="40"/>
      <c r="B8" s="2" t="s">
        <v>58</v>
      </c>
      <c r="C8" s="2" t="s">
        <v>64</v>
      </c>
      <c r="D8" s="2" t="s">
        <v>65</v>
      </c>
      <c r="E8" s="2" t="s">
        <v>66</v>
      </c>
      <c r="F8" s="2" t="s">
        <v>67</v>
      </c>
      <c r="G8" s="2">
        <v>0.05</v>
      </c>
      <c r="H8" s="2">
        <v>0.05</v>
      </c>
      <c r="I8" s="2">
        <v>0.05</v>
      </c>
      <c r="J8" s="2">
        <v>0.05</v>
      </c>
      <c r="K8" s="2"/>
      <c r="L8" s="2">
        <v>1</v>
      </c>
    </row>
    <row r="9" spans="1:12" ht="14.65" customHeight="1" x14ac:dyDescent="0.2">
      <c r="A9" s="40"/>
      <c r="B9" s="2" t="s">
        <v>59</v>
      </c>
      <c r="C9" s="2" t="s">
        <v>64</v>
      </c>
      <c r="D9" s="2" t="s">
        <v>65</v>
      </c>
      <c r="E9" s="2" t="s">
        <v>66</v>
      </c>
      <c r="F9" s="2" t="s">
        <v>67</v>
      </c>
      <c r="G9" s="2">
        <v>0.05</v>
      </c>
      <c r="H9" s="2">
        <v>0.05</v>
      </c>
      <c r="I9" s="2">
        <v>0.05</v>
      </c>
      <c r="J9" s="2">
        <v>0.05</v>
      </c>
      <c r="K9" s="2"/>
      <c r="L9" s="2"/>
    </row>
    <row r="10" spans="1:12" ht="14.65" customHeight="1" x14ac:dyDescent="0.2">
      <c r="A10" s="40"/>
      <c r="B10" s="2" t="s">
        <v>61</v>
      </c>
      <c r="C10" s="2" t="s">
        <v>64</v>
      </c>
      <c r="D10" s="2" t="s">
        <v>65</v>
      </c>
      <c r="E10" s="2" t="s">
        <v>66</v>
      </c>
      <c r="F10" s="2" t="s">
        <v>67</v>
      </c>
      <c r="G10" s="2">
        <v>0.05</v>
      </c>
      <c r="H10" s="2">
        <v>0.05</v>
      </c>
      <c r="I10" s="2">
        <v>0.05</v>
      </c>
      <c r="J10" s="2">
        <v>0.05</v>
      </c>
      <c r="K10" s="2"/>
      <c r="L10" s="2"/>
    </row>
    <row r="11" spans="1:12" ht="14.65" customHeight="1" x14ac:dyDescent="0.2">
      <c r="A11" s="40"/>
      <c r="B11" s="2" t="s">
        <v>62</v>
      </c>
      <c r="C11" s="2" t="s">
        <v>64</v>
      </c>
      <c r="D11" s="2" t="s">
        <v>65</v>
      </c>
      <c r="E11" s="2" t="s">
        <v>66</v>
      </c>
      <c r="F11" s="2" t="s">
        <v>67</v>
      </c>
      <c r="G11" s="2">
        <v>0.05</v>
      </c>
      <c r="H11" s="2">
        <v>0.05</v>
      </c>
      <c r="I11" s="2">
        <v>0.05</v>
      </c>
      <c r="J11" s="2">
        <v>0.05</v>
      </c>
      <c r="K11" s="2"/>
      <c r="L11" s="2"/>
    </row>
    <row r="12" spans="1:12" ht="14.65" customHeight="1" x14ac:dyDescent="0.2">
      <c r="A12" s="40" t="s">
        <v>7</v>
      </c>
      <c r="B12" s="2" t="s">
        <v>54</v>
      </c>
      <c r="C12" s="2" t="s">
        <v>64</v>
      </c>
      <c r="D12" s="2" t="s">
        <v>65</v>
      </c>
      <c r="E12" s="2" t="s">
        <v>66</v>
      </c>
      <c r="F12" s="2" t="s">
        <v>67</v>
      </c>
      <c r="G12" s="2">
        <v>9.5625000000000002E-2</v>
      </c>
      <c r="H12" s="2">
        <v>9.5625000000000002E-2</v>
      </c>
      <c r="I12" s="2">
        <v>9.5625000000000002E-2</v>
      </c>
      <c r="J12" s="2">
        <v>9.5625000000000002E-2</v>
      </c>
      <c r="K12" s="2"/>
      <c r="L12" s="2">
        <v>1</v>
      </c>
    </row>
    <row r="13" spans="1:12" ht="14.65" customHeight="1" x14ac:dyDescent="0.2">
      <c r="A13" s="40"/>
      <c r="B13" s="2" t="s">
        <v>58</v>
      </c>
      <c r="C13" s="2" t="s">
        <v>64</v>
      </c>
      <c r="D13" s="2" t="s">
        <v>65</v>
      </c>
      <c r="E13" s="2" t="s">
        <v>66</v>
      </c>
      <c r="F13" s="2" t="s">
        <v>67</v>
      </c>
      <c r="G13" s="2">
        <v>0.104375</v>
      </c>
      <c r="H13" s="2">
        <v>0.104375</v>
      </c>
      <c r="I13" s="2">
        <v>0.104375</v>
      </c>
      <c r="J13" s="2">
        <v>0.104375</v>
      </c>
      <c r="K13" s="2"/>
      <c r="L13" s="2">
        <v>1</v>
      </c>
    </row>
    <row r="14" spans="1:12" ht="14.65" customHeight="1" x14ac:dyDescent="0.2">
      <c r="A14" s="40"/>
      <c r="B14" s="2" t="s">
        <v>59</v>
      </c>
      <c r="C14" s="2" t="s">
        <v>64</v>
      </c>
      <c r="D14" s="2" t="s">
        <v>65</v>
      </c>
      <c r="E14" s="2" t="s">
        <v>66</v>
      </c>
      <c r="F14" s="2" t="s">
        <v>67</v>
      </c>
      <c r="G14" s="2">
        <v>8.9374999999999996E-2</v>
      </c>
      <c r="H14" s="2">
        <v>8.9374999999999996E-2</v>
      </c>
      <c r="I14" s="2">
        <v>8.9374999999999996E-2</v>
      </c>
      <c r="J14" s="2">
        <v>8.9374999999999996E-2</v>
      </c>
      <c r="K14" s="2"/>
      <c r="L14" s="2">
        <v>1</v>
      </c>
    </row>
    <row r="15" spans="1:12" ht="14.65" customHeight="1" x14ac:dyDescent="0.2">
      <c r="A15" s="40"/>
      <c r="B15" s="2" t="s">
        <v>61</v>
      </c>
      <c r="C15" s="2" t="s">
        <v>64</v>
      </c>
      <c r="D15" s="2" t="s">
        <v>65</v>
      </c>
      <c r="E15" s="2" t="s">
        <v>66</v>
      </c>
      <c r="F15" s="2" t="s">
        <v>67</v>
      </c>
      <c r="G15" s="2">
        <v>0.10625</v>
      </c>
      <c r="H15" s="2">
        <v>0.10625</v>
      </c>
      <c r="I15" s="2">
        <v>0.10625</v>
      </c>
      <c r="J15" s="2">
        <v>0.10625</v>
      </c>
      <c r="K15" s="2"/>
      <c r="L15" s="2">
        <v>1</v>
      </c>
    </row>
    <row r="16" spans="1:12" ht="14.65" customHeight="1" x14ac:dyDescent="0.2">
      <c r="A16" s="40"/>
      <c r="B16" s="2" t="s">
        <v>62</v>
      </c>
      <c r="C16" s="2" t="s">
        <v>64</v>
      </c>
      <c r="D16" s="2" t="s">
        <v>65</v>
      </c>
      <c r="E16" s="2" t="s">
        <v>66</v>
      </c>
      <c r="F16" s="2" t="s">
        <v>67</v>
      </c>
      <c r="G16" s="2">
        <v>0.10625</v>
      </c>
      <c r="H16" s="2">
        <v>0.10625</v>
      </c>
      <c r="I16" s="2">
        <v>0.10625</v>
      </c>
      <c r="J16" s="2">
        <v>0.10625</v>
      </c>
      <c r="K16" s="2"/>
      <c r="L16" s="2">
        <v>1</v>
      </c>
    </row>
    <row r="17" spans="1:12" ht="14.65" customHeight="1" x14ac:dyDescent="0.2">
      <c r="A17" s="40" t="s">
        <v>9</v>
      </c>
      <c r="B17" s="2" t="s">
        <v>54</v>
      </c>
      <c r="C17" s="2" t="s">
        <v>64</v>
      </c>
      <c r="D17" s="2" t="s">
        <v>65</v>
      </c>
      <c r="E17" s="2" t="s">
        <v>66</v>
      </c>
      <c r="F17" s="2" t="s">
        <v>67</v>
      </c>
      <c r="G17" s="2" t="s">
        <v>67</v>
      </c>
      <c r="H17" s="2">
        <v>5.1642500000000001E-2</v>
      </c>
      <c r="I17" s="2">
        <v>5.1642500000000001E-2</v>
      </c>
      <c r="J17" s="2">
        <v>5.1642500000000001E-2</v>
      </c>
      <c r="K17" s="2"/>
      <c r="L17" s="2">
        <v>1</v>
      </c>
    </row>
    <row r="18" spans="1:12" ht="14.65" customHeight="1" x14ac:dyDescent="0.2">
      <c r="A18" s="40"/>
      <c r="B18" s="2" t="s">
        <v>58</v>
      </c>
      <c r="C18" s="2" t="s">
        <v>64</v>
      </c>
      <c r="D18" s="2" t="s">
        <v>65</v>
      </c>
      <c r="E18" s="2" t="s">
        <v>66</v>
      </c>
      <c r="F18" s="2" t="s">
        <v>67</v>
      </c>
      <c r="G18" s="2" t="s">
        <v>67</v>
      </c>
      <c r="H18" s="2">
        <v>5.1957499999999997E-2</v>
      </c>
      <c r="I18" s="2">
        <v>5.1957499999999997E-2</v>
      </c>
      <c r="J18" s="2">
        <v>5.1957499999999997E-2</v>
      </c>
      <c r="K18" s="2"/>
      <c r="L18" s="2">
        <v>1</v>
      </c>
    </row>
    <row r="19" spans="1:12" ht="14.65" customHeight="1" x14ac:dyDescent="0.2">
      <c r="A19" s="40"/>
      <c r="B19" s="2" t="s">
        <v>59</v>
      </c>
      <c r="C19" s="2" t="s">
        <v>64</v>
      </c>
      <c r="D19" s="2" t="s">
        <v>65</v>
      </c>
      <c r="E19" s="2" t="s">
        <v>66</v>
      </c>
      <c r="F19" s="2" t="s">
        <v>67</v>
      </c>
      <c r="G19" s="2" t="s">
        <v>67</v>
      </c>
      <c r="H19" s="2">
        <v>5.1417499999999998E-2</v>
      </c>
      <c r="I19" s="2">
        <v>5.1417499999999998E-2</v>
      </c>
      <c r="J19" s="2">
        <v>5.1417499999999998E-2</v>
      </c>
      <c r="K19" s="2"/>
      <c r="L19" s="2">
        <v>1</v>
      </c>
    </row>
    <row r="20" spans="1:12" ht="14.65" customHeight="1" x14ac:dyDescent="0.2">
      <c r="A20" s="40"/>
      <c r="B20" s="2" t="s">
        <v>61</v>
      </c>
      <c r="C20" s="2" t="s">
        <v>64</v>
      </c>
      <c r="D20" s="2" t="s">
        <v>65</v>
      </c>
      <c r="E20" s="2" t="s">
        <v>66</v>
      </c>
      <c r="F20" s="2" t="s">
        <v>67</v>
      </c>
      <c r="G20" s="2" t="s">
        <v>67</v>
      </c>
      <c r="H20" s="2">
        <v>5.2025000000000002E-2</v>
      </c>
      <c r="I20" s="2">
        <v>5.2025000000000002E-2</v>
      </c>
      <c r="J20" s="2">
        <v>5.2025000000000002E-2</v>
      </c>
      <c r="K20" s="2"/>
      <c r="L20" s="2">
        <v>1</v>
      </c>
    </row>
    <row r="21" spans="1:12" ht="14.65" customHeight="1" x14ac:dyDescent="0.2">
      <c r="A21" s="40"/>
      <c r="B21" s="2" t="s">
        <v>62</v>
      </c>
      <c r="C21" s="2" t="s">
        <v>64</v>
      </c>
      <c r="D21" s="2" t="s">
        <v>65</v>
      </c>
      <c r="E21" s="2" t="s">
        <v>66</v>
      </c>
      <c r="F21" s="2" t="s">
        <v>67</v>
      </c>
      <c r="G21" s="2" t="s">
        <v>67</v>
      </c>
      <c r="H21" s="2">
        <v>5.2025000000000002E-2</v>
      </c>
      <c r="I21" s="2">
        <v>5.2025000000000002E-2</v>
      </c>
      <c r="J21" s="2">
        <v>5.2025000000000002E-2</v>
      </c>
      <c r="K21" s="2"/>
      <c r="L21" s="2">
        <v>1</v>
      </c>
    </row>
    <row r="22" spans="1:12" ht="14.65" customHeight="1" x14ac:dyDescent="0.2">
      <c r="A22" s="40" t="s">
        <v>11</v>
      </c>
      <c r="B22" s="2" t="s">
        <v>54</v>
      </c>
      <c r="C22" s="2" t="s">
        <v>46</v>
      </c>
      <c r="D22" s="2" t="s">
        <v>65</v>
      </c>
      <c r="E22" s="2" t="s">
        <v>66</v>
      </c>
      <c r="F22" s="2" t="s">
        <v>67</v>
      </c>
      <c r="G22" s="2">
        <v>0</v>
      </c>
      <c r="H22" s="2">
        <v>0</v>
      </c>
      <c r="I22" s="2">
        <v>0</v>
      </c>
      <c r="J22" s="2">
        <v>0</v>
      </c>
      <c r="K22" s="2" t="s">
        <v>68</v>
      </c>
      <c r="L22" s="2">
        <v>1</v>
      </c>
    </row>
    <row r="23" spans="1:12" ht="14.65" customHeight="1" x14ac:dyDescent="0.2">
      <c r="A23" s="40"/>
      <c r="B23" s="2" t="s">
        <v>58</v>
      </c>
      <c r="C23" s="2"/>
      <c r="D23" s="2" t="s">
        <v>65</v>
      </c>
      <c r="E23" s="2" t="s">
        <v>66</v>
      </c>
      <c r="F23" s="2" t="s">
        <v>67</v>
      </c>
      <c r="G23" s="2">
        <v>0</v>
      </c>
      <c r="H23" s="2">
        <v>0</v>
      </c>
      <c r="I23" s="2">
        <v>0</v>
      </c>
      <c r="J23" s="2">
        <v>0</v>
      </c>
      <c r="K23" s="2" t="s">
        <v>68</v>
      </c>
      <c r="L23" s="2">
        <v>1</v>
      </c>
    </row>
    <row r="24" spans="1:12" ht="14.65" customHeight="1" x14ac:dyDescent="0.2">
      <c r="A24" s="40"/>
      <c r="B24" s="2" t="s">
        <v>59</v>
      </c>
      <c r="C24" s="2"/>
      <c r="D24" s="2" t="s">
        <v>65</v>
      </c>
      <c r="E24" s="2" t="s">
        <v>66</v>
      </c>
      <c r="F24" s="2" t="s">
        <v>67</v>
      </c>
      <c r="G24" s="2">
        <v>0</v>
      </c>
      <c r="H24" s="2">
        <v>0</v>
      </c>
      <c r="I24" s="2">
        <v>0</v>
      </c>
      <c r="J24" s="2">
        <v>0</v>
      </c>
      <c r="K24" s="2" t="s">
        <v>68</v>
      </c>
      <c r="L24" s="2">
        <v>1</v>
      </c>
    </row>
    <row r="25" spans="1:12" ht="14.65" customHeight="1" x14ac:dyDescent="0.2">
      <c r="A25" s="40"/>
      <c r="B25" s="2" t="s">
        <v>61</v>
      </c>
      <c r="C25" s="2"/>
      <c r="D25" s="2" t="s">
        <v>65</v>
      </c>
      <c r="E25" s="2" t="s">
        <v>66</v>
      </c>
      <c r="F25" s="2" t="s">
        <v>67</v>
      </c>
      <c r="G25" s="2">
        <v>0</v>
      </c>
      <c r="H25" s="2">
        <v>0</v>
      </c>
      <c r="I25" s="2">
        <v>0</v>
      </c>
      <c r="J25" s="2">
        <v>0</v>
      </c>
      <c r="K25" s="2" t="s">
        <v>68</v>
      </c>
      <c r="L25" s="2">
        <v>1</v>
      </c>
    </row>
    <row r="26" spans="1:12" ht="14.65" customHeight="1" x14ac:dyDescent="0.2">
      <c r="A26" s="40"/>
      <c r="B26" s="2" t="s">
        <v>62</v>
      </c>
      <c r="C26" s="2"/>
      <c r="D26" s="2" t="s">
        <v>65</v>
      </c>
      <c r="E26" s="2" t="s">
        <v>66</v>
      </c>
      <c r="F26" s="2" t="s">
        <v>67</v>
      </c>
      <c r="G26" s="2">
        <v>0</v>
      </c>
      <c r="H26" s="2">
        <v>0</v>
      </c>
      <c r="I26" s="2">
        <v>0</v>
      </c>
      <c r="J26" s="2">
        <v>0</v>
      </c>
      <c r="K26" s="2" t="s">
        <v>68</v>
      </c>
      <c r="L26" s="2">
        <v>1</v>
      </c>
    </row>
    <row r="27" spans="1:12" ht="14.65" customHeight="1" x14ac:dyDescent="0.2">
      <c r="A27" s="40" t="s">
        <v>13</v>
      </c>
      <c r="B27" s="2" t="s">
        <v>54</v>
      </c>
      <c r="C27" s="2" t="s">
        <v>64</v>
      </c>
      <c r="D27" s="2" t="s">
        <v>65</v>
      </c>
      <c r="E27" s="2" t="s">
        <v>66</v>
      </c>
      <c r="F27" s="2" t="s">
        <v>67</v>
      </c>
      <c r="G27" s="2">
        <v>9.5625000000000002E-2</v>
      </c>
      <c r="H27" s="2">
        <v>9.5625000000000002E-2</v>
      </c>
      <c r="I27" s="2">
        <v>9.5625000000000002E-2</v>
      </c>
      <c r="J27" s="2">
        <v>9.5625000000000002E-2</v>
      </c>
      <c r="K27" s="2" t="s">
        <v>69</v>
      </c>
      <c r="L27" s="2">
        <v>1</v>
      </c>
    </row>
    <row r="28" spans="1:12" ht="14.65" customHeight="1" x14ac:dyDescent="0.2">
      <c r="A28" s="40"/>
      <c r="B28" s="2" t="s">
        <v>58</v>
      </c>
      <c r="C28" s="2" t="s">
        <v>64</v>
      </c>
      <c r="D28" s="2" t="s">
        <v>65</v>
      </c>
      <c r="E28" s="2" t="s">
        <v>66</v>
      </c>
      <c r="F28" s="2" t="s">
        <v>67</v>
      </c>
      <c r="G28" s="2">
        <v>0.104375</v>
      </c>
      <c r="H28" s="2">
        <v>0.104375</v>
      </c>
      <c r="I28" s="2">
        <v>0.104375</v>
      </c>
      <c r="J28" s="2">
        <v>0.104375</v>
      </c>
      <c r="K28" s="2" t="s">
        <v>69</v>
      </c>
      <c r="L28" s="2">
        <v>1</v>
      </c>
    </row>
    <row r="29" spans="1:12" ht="14.65" customHeight="1" x14ac:dyDescent="0.2">
      <c r="A29" s="40"/>
      <c r="B29" s="2" t="s">
        <v>59</v>
      </c>
      <c r="C29" s="2" t="s">
        <v>64</v>
      </c>
      <c r="D29" s="2" t="s">
        <v>65</v>
      </c>
      <c r="E29" s="2" t="s">
        <v>66</v>
      </c>
      <c r="F29" s="2" t="s">
        <v>67</v>
      </c>
      <c r="G29" s="2">
        <v>8.9374999999999996E-2</v>
      </c>
      <c r="H29" s="2">
        <v>8.9374999999999996E-2</v>
      </c>
      <c r="I29" s="2">
        <v>8.9374999999999996E-2</v>
      </c>
      <c r="J29" s="2">
        <v>8.9374999999999996E-2</v>
      </c>
      <c r="K29" s="2" t="s">
        <v>69</v>
      </c>
      <c r="L29" s="2">
        <v>1</v>
      </c>
    </row>
    <row r="30" spans="1:12" ht="14.65" customHeight="1" x14ac:dyDescent="0.2">
      <c r="A30" s="40"/>
      <c r="B30" s="2" t="s">
        <v>61</v>
      </c>
      <c r="C30" s="2" t="s">
        <v>64</v>
      </c>
      <c r="D30" s="2" t="s">
        <v>65</v>
      </c>
      <c r="E30" s="2" t="s">
        <v>66</v>
      </c>
      <c r="F30" s="2" t="s">
        <v>67</v>
      </c>
      <c r="G30" s="2">
        <v>0.10625</v>
      </c>
      <c r="H30" s="2">
        <v>0.10625</v>
      </c>
      <c r="I30" s="2">
        <v>0.10625</v>
      </c>
      <c r="J30" s="2">
        <v>0.10625</v>
      </c>
      <c r="K30" s="2" t="s">
        <v>69</v>
      </c>
      <c r="L30" s="2">
        <v>1</v>
      </c>
    </row>
    <row r="31" spans="1:12" ht="14.65" customHeight="1" x14ac:dyDescent="0.2">
      <c r="A31" s="40"/>
      <c r="B31" s="2" t="s">
        <v>62</v>
      </c>
      <c r="C31" s="2" t="s">
        <v>64</v>
      </c>
      <c r="D31" s="2" t="s">
        <v>65</v>
      </c>
      <c r="E31" s="2" t="s">
        <v>66</v>
      </c>
      <c r="F31" s="2" t="s">
        <v>67</v>
      </c>
      <c r="G31" s="2">
        <v>0.10625</v>
      </c>
      <c r="H31" s="2">
        <v>0.10625</v>
      </c>
      <c r="I31" s="2">
        <v>0.10625</v>
      </c>
      <c r="J31" s="2">
        <v>0.10625</v>
      </c>
      <c r="K31" s="2" t="s">
        <v>69</v>
      </c>
      <c r="L31" s="2">
        <v>1</v>
      </c>
    </row>
    <row r="32" spans="1:12" ht="14.65" customHeight="1" x14ac:dyDescent="0.2">
      <c r="A32" s="40" t="s">
        <v>15</v>
      </c>
      <c r="B32" s="2" t="s">
        <v>54</v>
      </c>
      <c r="C32" s="2" t="s">
        <v>64</v>
      </c>
      <c r="D32" s="2" t="s">
        <v>65</v>
      </c>
      <c r="E32" s="2" t="s">
        <v>66</v>
      </c>
      <c r="F32" s="2" t="s">
        <v>67</v>
      </c>
      <c r="G32" s="2">
        <v>0.05</v>
      </c>
      <c r="H32" s="2">
        <v>0.05</v>
      </c>
      <c r="I32" s="2">
        <v>0.05</v>
      </c>
      <c r="J32" s="2">
        <v>0.05</v>
      </c>
      <c r="K32" s="2" t="s">
        <v>70</v>
      </c>
      <c r="L32" s="2">
        <v>1</v>
      </c>
    </row>
    <row r="33" spans="1:12" ht="14.65" customHeight="1" x14ac:dyDescent="0.2">
      <c r="A33" s="40"/>
      <c r="B33" s="2" t="s">
        <v>58</v>
      </c>
      <c r="C33" s="2" t="s">
        <v>64</v>
      </c>
      <c r="D33" s="2" t="s">
        <v>65</v>
      </c>
      <c r="E33" s="2" t="s">
        <v>66</v>
      </c>
      <c r="F33" s="2" t="s">
        <v>67</v>
      </c>
      <c r="G33" s="2">
        <v>0.05</v>
      </c>
      <c r="H33" s="2">
        <v>0.05</v>
      </c>
      <c r="I33" s="2">
        <v>0.05</v>
      </c>
      <c r="J33" s="2">
        <v>0.05</v>
      </c>
      <c r="K33" s="2" t="s">
        <v>70</v>
      </c>
      <c r="L33" s="2">
        <v>1</v>
      </c>
    </row>
    <row r="34" spans="1:12" ht="14.65" customHeight="1" x14ac:dyDescent="0.2">
      <c r="A34" s="40"/>
      <c r="B34" s="2" t="s">
        <v>59</v>
      </c>
      <c r="C34" s="2" t="s">
        <v>64</v>
      </c>
      <c r="D34" s="2" t="s">
        <v>65</v>
      </c>
      <c r="E34" s="2" t="s">
        <v>66</v>
      </c>
      <c r="F34" s="2" t="s">
        <v>67</v>
      </c>
      <c r="G34" s="2">
        <v>0.05</v>
      </c>
      <c r="H34" s="2">
        <v>0.05</v>
      </c>
      <c r="I34" s="2">
        <v>0.05</v>
      </c>
      <c r="J34" s="2">
        <v>0.05</v>
      </c>
      <c r="K34" s="2" t="s">
        <v>70</v>
      </c>
      <c r="L34" s="2">
        <v>1</v>
      </c>
    </row>
    <row r="35" spans="1:12" ht="14.65" customHeight="1" x14ac:dyDescent="0.2">
      <c r="A35" s="40"/>
      <c r="B35" s="2" t="s">
        <v>61</v>
      </c>
      <c r="C35" s="2" t="s">
        <v>64</v>
      </c>
      <c r="D35" s="2" t="s">
        <v>65</v>
      </c>
      <c r="E35" s="2" t="s">
        <v>66</v>
      </c>
      <c r="F35" s="2" t="s">
        <v>67</v>
      </c>
      <c r="G35" s="2">
        <v>0.05</v>
      </c>
      <c r="H35" s="2">
        <v>0.05</v>
      </c>
      <c r="I35" s="2">
        <v>0.05</v>
      </c>
      <c r="J35" s="2">
        <v>0.05</v>
      </c>
      <c r="K35" s="2" t="s">
        <v>70</v>
      </c>
      <c r="L35" s="2">
        <v>1</v>
      </c>
    </row>
    <row r="36" spans="1:12" ht="14.65" customHeight="1" x14ac:dyDescent="0.2">
      <c r="A36" s="40"/>
      <c r="B36" s="2" t="s">
        <v>62</v>
      </c>
      <c r="C36" s="2" t="s">
        <v>64</v>
      </c>
      <c r="D36" s="2" t="s">
        <v>65</v>
      </c>
      <c r="E36" s="2" t="s">
        <v>66</v>
      </c>
      <c r="F36" s="2" t="s">
        <v>67</v>
      </c>
      <c r="G36" s="2">
        <v>0.05</v>
      </c>
      <c r="H36" s="2">
        <v>0.05</v>
      </c>
      <c r="I36" s="2">
        <v>0.05</v>
      </c>
      <c r="J36" s="2">
        <v>0.05</v>
      </c>
      <c r="K36" s="2" t="s">
        <v>70</v>
      </c>
      <c r="L36" s="2">
        <v>1</v>
      </c>
    </row>
    <row r="37" spans="1:12" ht="14.65" customHeight="1" x14ac:dyDescent="0.2">
      <c r="A37" s="40" t="s">
        <v>19</v>
      </c>
      <c r="B37" s="2" t="s">
        <v>54</v>
      </c>
      <c r="C37" s="2" t="s">
        <v>71</v>
      </c>
      <c r="D37" s="2" t="s">
        <v>65</v>
      </c>
      <c r="E37" s="2" t="s">
        <v>66</v>
      </c>
      <c r="F37" s="2">
        <f t="shared" ref="F37:F51" si="0">G37</f>
        <v>0.35060999999999998</v>
      </c>
      <c r="G37" s="2">
        <f t="shared" ref="G37:G51" si="1">H37</f>
        <v>0.35060999999999998</v>
      </c>
      <c r="H37" s="2">
        <f t="shared" ref="H37:H51" si="2">I37</f>
        <v>0.35060999999999998</v>
      </c>
      <c r="I37" s="2">
        <v>0.35060999999999998</v>
      </c>
      <c r="J37" s="2">
        <v>0.35060999999999998</v>
      </c>
      <c r="K37" s="2" t="s">
        <v>46</v>
      </c>
      <c r="L37" s="2">
        <v>1</v>
      </c>
    </row>
    <row r="38" spans="1:12" ht="14.65" customHeight="1" x14ac:dyDescent="0.2">
      <c r="A38" s="40"/>
      <c r="B38" s="2" t="s">
        <v>58</v>
      </c>
      <c r="C38" s="2" t="s">
        <v>71</v>
      </c>
      <c r="D38" s="2" t="s">
        <v>65</v>
      </c>
      <c r="E38" s="2" t="s">
        <v>66</v>
      </c>
      <c r="F38" s="2">
        <f t="shared" si="0"/>
        <v>0.29419000000000001</v>
      </c>
      <c r="G38" s="2">
        <f t="shared" si="1"/>
        <v>0.29419000000000001</v>
      </c>
      <c r="H38" s="2">
        <f t="shared" si="2"/>
        <v>0.29419000000000001</v>
      </c>
      <c r="I38" s="2">
        <v>0.29419000000000001</v>
      </c>
      <c r="J38" s="2">
        <v>0.29419000000000001</v>
      </c>
      <c r="K38" s="2" t="s">
        <v>46</v>
      </c>
      <c r="L38" s="2">
        <v>1</v>
      </c>
    </row>
    <row r="39" spans="1:12" ht="14.65" customHeight="1" x14ac:dyDescent="0.2">
      <c r="A39" s="40"/>
      <c r="B39" s="2" t="s">
        <v>59</v>
      </c>
      <c r="C39" s="2" t="s">
        <v>71</v>
      </c>
      <c r="D39" s="2" t="s">
        <v>65</v>
      </c>
      <c r="E39" s="2" t="s">
        <v>66</v>
      </c>
      <c r="F39" s="2">
        <f t="shared" si="0"/>
        <v>0.25389</v>
      </c>
      <c r="G39" s="2">
        <f t="shared" si="1"/>
        <v>0.25389</v>
      </c>
      <c r="H39" s="2">
        <f t="shared" si="2"/>
        <v>0.25389</v>
      </c>
      <c r="I39" s="2">
        <v>0.25389</v>
      </c>
      <c r="J39" s="2">
        <v>0.25389</v>
      </c>
      <c r="K39" s="2"/>
      <c r="L39" s="2">
        <v>1</v>
      </c>
    </row>
    <row r="40" spans="1:12" ht="14.65" customHeight="1" x14ac:dyDescent="0.2">
      <c r="A40" s="40"/>
      <c r="B40" s="2" t="s">
        <v>61</v>
      </c>
      <c r="C40" s="2" t="s">
        <v>71</v>
      </c>
      <c r="D40" s="2" t="s">
        <v>65</v>
      </c>
      <c r="E40" s="2" t="s">
        <v>66</v>
      </c>
      <c r="F40" s="2">
        <f t="shared" si="0"/>
        <v>0.36270000000000002</v>
      </c>
      <c r="G40" s="2">
        <f t="shared" si="1"/>
        <v>0.36270000000000002</v>
      </c>
      <c r="H40" s="2">
        <f t="shared" si="2"/>
        <v>0.36270000000000002</v>
      </c>
      <c r="I40" s="2">
        <v>0.36270000000000002</v>
      </c>
      <c r="J40" s="2">
        <v>0.36270000000000002</v>
      </c>
      <c r="K40" s="2"/>
      <c r="L40" s="2">
        <v>1</v>
      </c>
    </row>
    <row r="41" spans="1:12" ht="14.65" customHeight="1" x14ac:dyDescent="0.2">
      <c r="A41" s="40"/>
      <c r="B41" s="2" t="s">
        <v>62</v>
      </c>
      <c r="C41" s="2" t="s">
        <v>71</v>
      </c>
      <c r="D41" s="2" t="s">
        <v>65</v>
      </c>
      <c r="E41" s="2" t="s">
        <v>66</v>
      </c>
      <c r="F41" s="2">
        <f t="shared" si="0"/>
        <v>0.36270000000000002</v>
      </c>
      <c r="G41" s="2">
        <f t="shared" si="1"/>
        <v>0.36270000000000002</v>
      </c>
      <c r="H41" s="2">
        <f t="shared" si="2"/>
        <v>0.36270000000000002</v>
      </c>
      <c r="I41" s="2">
        <v>0.36270000000000002</v>
      </c>
      <c r="J41" s="2">
        <v>0.36270000000000002</v>
      </c>
      <c r="K41" s="2"/>
      <c r="L41" s="2">
        <v>1</v>
      </c>
    </row>
    <row r="42" spans="1:12" ht="14.65" customHeight="1" x14ac:dyDescent="0.2">
      <c r="A42" s="40" t="s">
        <v>21</v>
      </c>
      <c r="B42" s="2" t="s">
        <v>54</v>
      </c>
      <c r="C42" s="2" t="s">
        <v>71</v>
      </c>
      <c r="D42" s="2" t="s">
        <v>65</v>
      </c>
      <c r="E42" s="2" t="s">
        <v>66</v>
      </c>
      <c r="F42" s="2">
        <f t="shared" si="0"/>
        <v>0.05</v>
      </c>
      <c r="G42" s="2">
        <f t="shared" si="1"/>
        <v>0.05</v>
      </c>
      <c r="H42" s="2">
        <f t="shared" si="2"/>
        <v>0.05</v>
      </c>
      <c r="I42" s="2">
        <v>0.05</v>
      </c>
      <c r="J42" s="2">
        <v>0.05</v>
      </c>
      <c r="K42" s="2"/>
      <c r="L42" s="2">
        <v>1</v>
      </c>
    </row>
    <row r="43" spans="1:12" ht="14.65" customHeight="1" x14ac:dyDescent="0.2">
      <c r="A43" s="40"/>
      <c r="B43" s="2" t="s">
        <v>58</v>
      </c>
      <c r="C43" s="2" t="s">
        <v>71</v>
      </c>
      <c r="D43" s="2" t="s">
        <v>65</v>
      </c>
      <c r="E43" s="2" t="s">
        <v>66</v>
      </c>
      <c r="F43" s="2">
        <f t="shared" si="0"/>
        <v>0.05</v>
      </c>
      <c r="G43" s="2">
        <f t="shared" si="1"/>
        <v>0.05</v>
      </c>
      <c r="H43" s="2">
        <f t="shared" si="2"/>
        <v>0.05</v>
      </c>
      <c r="I43" s="2">
        <v>0.05</v>
      </c>
      <c r="J43" s="2">
        <v>0.05</v>
      </c>
      <c r="K43" s="2"/>
      <c r="L43" s="2">
        <v>1</v>
      </c>
    </row>
    <row r="44" spans="1:12" ht="14.65" customHeight="1" x14ac:dyDescent="0.2">
      <c r="A44" s="40"/>
      <c r="B44" s="2" t="s">
        <v>59</v>
      </c>
      <c r="C44" s="2" t="s">
        <v>71</v>
      </c>
      <c r="D44" s="2" t="s">
        <v>65</v>
      </c>
      <c r="E44" s="2" t="s">
        <v>66</v>
      </c>
      <c r="F44" s="2">
        <f t="shared" si="0"/>
        <v>0.05</v>
      </c>
      <c r="G44" s="2">
        <f t="shared" si="1"/>
        <v>0.05</v>
      </c>
      <c r="H44" s="2">
        <f t="shared" si="2"/>
        <v>0.05</v>
      </c>
      <c r="I44" s="2">
        <v>0.05</v>
      </c>
      <c r="J44" s="2">
        <v>0.05</v>
      </c>
      <c r="K44" s="2"/>
      <c r="L44" s="2">
        <v>1</v>
      </c>
    </row>
    <row r="45" spans="1:12" ht="14.65" customHeight="1" x14ac:dyDescent="0.2">
      <c r="A45" s="40"/>
      <c r="B45" s="2" t="s">
        <v>61</v>
      </c>
      <c r="C45" s="2" t="s">
        <v>71</v>
      </c>
      <c r="D45" s="2" t="s">
        <v>65</v>
      </c>
      <c r="E45" s="2" t="s">
        <v>66</v>
      </c>
      <c r="F45" s="2">
        <f t="shared" si="0"/>
        <v>0.05</v>
      </c>
      <c r="G45" s="2">
        <f t="shared" si="1"/>
        <v>0.05</v>
      </c>
      <c r="H45" s="2">
        <f t="shared" si="2"/>
        <v>0.05</v>
      </c>
      <c r="I45" s="2">
        <v>0.05</v>
      </c>
      <c r="J45" s="2">
        <v>0.05</v>
      </c>
      <c r="K45" s="2"/>
      <c r="L45" s="2">
        <v>1</v>
      </c>
    </row>
    <row r="46" spans="1:12" ht="14.65" customHeight="1" x14ac:dyDescent="0.2">
      <c r="A46" s="40"/>
      <c r="B46" s="2" t="s">
        <v>62</v>
      </c>
      <c r="C46" s="2" t="s">
        <v>71</v>
      </c>
      <c r="D46" s="2" t="s">
        <v>65</v>
      </c>
      <c r="E46" s="2" t="s">
        <v>66</v>
      </c>
      <c r="F46" s="2">
        <f t="shared" si="0"/>
        <v>0.05</v>
      </c>
      <c r="G46" s="2">
        <f t="shared" si="1"/>
        <v>0.05</v>
      </c>
      <c r="H46" s="2">
        <f t="shared" si="2"/>
        <v>0.05</v>
      </c>
      <c r="I46" s="2">
        <v>0.05</v>
      </c>
      <c r="J46" s="2">
        <v>0.05</v>
      </c>
      <c r="K46" s="2"/>
      <c r="L46" s="2">
        <v>1</v>
      </c>
    </row>
    <row r="47" spans="1:12" ht="14.65" customHeight="1" x14ac:dyDescent="0.2">
      <c r="A47" s="40" t="s">
        <v>17</v>
      </c>
      <c r="B47" s="2" t="s">
        <v>54</v>
      </c>
      <c r="C47" s="2" t="s">
        <v>71</v>
      </c>
      <c r="D47" s="2" t="s">
        <v>65</v>
      </c>
      <c r="E47" s="2" t="s">
        <v>66</v>
      </c>
      <c r="F47" s="2">
        <f t="shared" si="0"/>
        <v>0.35060999999999998</v>
      </c>
      <c r="G47" s="2">
        <f t="shared" si="1"/>
        <v>0.35060999999999998</v>
      </c>
      <c r="H47" s="2">
        <f t="shared" si="2"/>
        <v>0.35060999999999998</v>
      </c>
      <c r="I47" s="2">
        <v>0.35060999999999998</v>
      </c>
      <c r="J47" s="2">
        <v>0.35060999999999998</v>
      </c>
      <c r="K47" s="2"/>
      <c r="L47" s="2">
        <v>1</v>
      </c>
    </row>
    <row r="48" spans="1:12" ht="14.65" customHeight="1" x14ac:dyDescent="0.2">
      <c r="A48" s="40"/>
      <c r="B48" s="2" t="s">
        <v>58</v>
      </c>
      <c r="C48" s="2" t="s">
        <v>71</v>
      </c>
      <c r="D48" s="2" t="s">
        <v>65</v>
      </c>
      <c r="E48" s="2" t="s">
        <v>66</v>
      </c>
      <c r="F48" s="2">
        <f t="shared" si="0"/>
        <v>0.29419000000000001</v>
      </c>
      <c r="G48" s="2">
        <f t="shared" si="1"/>
        <v>0.29419000000000001</v>
      </c>
      <c r="H48" s="2">
        <f t="shared" si="2"/>
        <v>0.29419000000000001</v>
      </c>
      <c r="I48" s="2">
        <v>0.29419000000000001</v>
      </c>
      <c r="J48" s="2">
        <v>0.29419000000000001</v>
      </c>
      <c r="K48" s="2"/>
      <c r="L48" s="2">
        <v>1</v>
      </c>
    </row>
    <row r="49" spans="1:12" ht="14.65" customHeight="1" x14ac:dyDescent="0.2">
      <c r="A49" s="40"/>
      <c r="B49" s="2" t="s">
        <v>59</v>
      </c>
      <c r="C49" s="2" t="s">
        <v>71</v>
      </c>
      <c r="D49" s="2" t="s">
        <v>65</v>
      </c>
      <c r="E49" s="2" t="s">
        <v>66</v>
      </c>
      <c r="F49" s="2">
        <f t="shared" si="0"/>
        <v>0.25389</v>
      </c>
      <c r="G49" s="2">
        <f t="shared" si="1"/>
        <v>0.25389</v>
      </c>
      <c r="H49" s="2">
        <f t="shared" si="2"/>
        <v>0.25389</v>
      </c>
      <c r="I49" s="2">
        <v>0.25389</v>
      </c>
      <c r="J49" s="2">
        <v>0.25389</v>
      </c>
      <c r="K49" s="2"/>
      <c r="L49" s="2"/>
    </row>
    <row r="50" spans="1:12" ht="14.65" customHeight="1" x14ac:dyDescent="0.2">
      <c r="A50" s="40"/>
      <c r="B50" s="2" t="s">
        <v>61</v>
      </c>
      <c r="C50" s="2" t="s">
        <v>71</v>
      </c>
      <c r="D50" s="2" t="s">
        <v>65</v>
      </c>
      <c r="E50" s="2" t="s">
        <v>66</v>
      </c>
      <c r="F50" s="2">
        <f t="shared" si="0"/>
        <v>0.36270000000000002</v>
      </c>
      <c r="G50" s="2">
        <f t="shared" si="1"/>
        <v>0.36270000000000002</v>
      </c>
      <c r="H50" s="2">
        <f t="shared" si="2"/>
        <v>0.36270000000000002</v>
      </c>
      <c r="I50" s="2">
        <v>0.36270000000000002</v>
      </c>
      <c r="J50" s="2">
        <v>0.36270000000000002</v>
      </c>
      <c r="K50" s="2"/>
      <c r="L50" s="2" t="s">
        <v>46</v>
      </c>
    </row>
    <row r="51" spans="1:12" ht="14.65" customHeight="1" x14ac:dyDescent="0.2">
      <c r="A51" s="40"/>
      <c r="B51" s="2" t="s">
        <v>62</v>
      </c>
      <c r="C51" s="2" t="s">
        <v>71</v>
      </c>
      <c r="D51" s="2" t="s">
        <v>65</v>
      </c>
      <c r="E51" s="2" t="s">
        <v>66</v>
      </c>
      <c r="F51" s="2">
        <f t="shared" si="0"/>
        <v>0.36270000000000002</v>
      </c>
      <c r="G51" s="2">
        <f t="shared" si="1"/>
        <v>0.36270000000000002</v>
      </c>
      <c r="H51" s="2">
        <f t="shared" si="2"/>
        <v>0.36270000000000002</v>
      </c>
      <c r="I51" s="2">
        <v>0.36270000000000002</v>
      </c>
      <c r="J51" s="2">
        <v>0.36270000000000002</v>
      </c>
      <c r="K51" s="2"/>
      <c r="L51" s="2"/>
    </row>
    <row r="52" spans="1:12" ht="14.65" customHeight="1" x14ac:dyDescent="0.2">
      <c r="A52" s="40" t="s">
        <v>23</v>
      </c>
      <c r="B52" s="2" t="s">
        <v>54</v>
      </c>
      <c r="C52" s="2"/>
      <c r="D52" s="2" t="s">
        <v>65</v>
      </c>
      <c r="E52" s="2" t="s">
        <v>66</v>
      </c>
      <c r="F52" s="2" t="s">
        <v>67</v>
      </c>
      <c r="G52" s="2" t="s">
        <v>67</v>
      </c>
      <c r="H52" s="2">
        <v>0</v>
      </c>
      <c r="I52" s="2">
        <v>0</v>
      </c>
      <c r="J52" s="2">
        <v>0</v>
      </c>
      <c r="K52" s="2" t="s">
        <v>72</v>
      </c>
      <c r="L52" s="2">
        <v>1</v>
      </c>
    </row>
    <row r="53" spans="1:12" ht="14.65" customHeight="1" x14ac:dyDescent="0.2">
      <c r="A53" s="40"/>
      <c r="B53" s="2" t="s">
        <v>58</v>
      </c>
      <c r="C53" s="2"/>
      <c r="D53" s="2" t="s">
        <v>65</v>
      </c>
      <c r="E53" s="2" t="s">
        <v>66</v>
      </c>
      <c r="F53" s="2" t="s">
        <v>67</v>
      </c>
      <c r="G53" s="2" t="s">
        <v>67</v>
      </c>
      <c r="H53" s="2">
        <f t="shared" ref="H53:H61" si="3">I53</f>
        <v>0</v>
      </c>
      <c r="I53" s="2">
        <v>0</v>
      </c>
      <c r="J53" s="2">
        <v>0</v>
      </c>
      <c r="K53" s="2" t="s">
        <v>72</v>
      </c>
      <c r="L53" s="2">
        <v>1</v>
      </c>
    </row>
    <row r="54" spans="1:12" ht="14.65" customHeight="1" x14ac:dyDescent="0.2">
      <c r="A54" s="40"/>
      <c r="B54" s="2" t="s">
        <v>59</v>
      </c>
      <c r="C54" s="2"/>
      <c r="D54" s="2" t="s">
        <v>65</v>
      </c>
      <c r="E54" s="2" t="s">
        <v>66</v>
      </c>
      <c r="F54" s="2" t="s">
        <v>67</v>
      </c>
      <c r="G54" s="2" t="s">
        <v>67</v>
      </c>
      <c r="H54" s="2">
        <f t="shared" si="3"/>
        <v>0</v>
      </c>
      <c r="I54" s="2">
        <v>0</v>
      </c>
      <c r="J54" s="2">
        <v>0</v>
      </c>
      <c r="K54" s="2" t="s">
        <v>72</v>
      </c>
      <c r="L54" s="2">
        <v>1</v>
      </c>
    </row>
    <row r="55" spans="1:12" ht="14.65" customHeight="1" x14ac:dyDescent="0.2">
      <c r="A55" s="40"/>
      <c r="B55" s="2" t="s">
        <v>61</v>
      </c>
      <c r="C55" s="2"/>
      <c r="D55" s="2" t="s">
        <v>65</v>
      </c>
      <c r="E55" s="2" t="s">
        <v>66</v>
      </c>
      <c r="F55" s="2" t="s">
        <v>67</v>
      </c>
      <c r="G55" s="2" t="s">
        <v>67</v>
      </c>
      <c r="H55" s="2">
        <f t="shared" si="3"/>
        <v>0</v>
      </c>
      <c r="I55" s="2">
        <v>0</v>
      </c>
      <c r="J55" s="2">
        <v>0</v>
      </c>
      <c r="K55" s="2" t="s">
        <v>72</v>
      </c>
      <c r="L55" s="2">
        <v>1</v>
      </c>
    </row>
    <row r="56" spans="1:12" ht="14.65" customHeight="1" x14ac:dyDescent="0.2">
      <c r="A56" s="40"/>
      <c r="B56" s="2" t="s">
        <v>62</v>
      </c>
      <c r="C56" s="2"/>
      <c r="D56" s="2" t="s">
        <v>65</v>
      </c>
      <c r="E56" s="2" t="s">
        <v>66</v>
      </c>
      <c r="F56" s="2" t="s">
        <v>67</v>
      </c>
      <c r="G56" s="2" t="s">
        <v>67</v>
      </c>
      <c r="H56" s="2">
        <f t="shared" si="3"/>
        <v>0</v>
      </c>
      <c r="I56" s="2">
        <v>0</v>
      </c>
      <c r="J56" s="2">
        <v>0</v>
      </c>
      <c r="K56" s="2" t="s">
        <v>72</v>
      </c>
      <c r="L56" s="2">
        <v>1</v>
      </c>
    </row>
    <row r="57" spans="1:12" ht="14.65" customHeight="1" x14ac:dyDescent="0.2">
      <c r="A57" s="40" t="s">
        <v>25</v>
      </c>
      <c r="B57" s="2" t="s">
        <v>54</v>
      </c>
      <c r="C57" s="2"/>
      <c r="D57" s="2" t="s">
        <v>65</v>
      </c>
      <c r="E57" s="2" t="s">
        <v>66</v>
      </c>
      <c r="F57" s="2" t="s">
        <v>67</v>
      </c>
      <c r="G57" s="2" t="s">
        <v>67</v>
      </c>
      <c r="H57" s="2">
        <f t="shared" si="3"/>
        <v>0</v>
      </c>
      <c r="I57" s="2">
        <v>0</v>
      </c>
      <c r="J57" s="2">
        <v>0</v>
      </c>
      <c r="K57" s="2" t="s">
        <v>72</v>
      </c>
      <c r="L57" s="2">
        <v>1</v>
      </c>
    </row>
    <row r="58" spans="1:12" ht="14.65" customHeight="1" x14ac:dyDescent="0.2">
      <c r="A58" s="40"/>
      <c r="B58" s="2" t="s">
        <v>58</v>
      </c>
      <c r="C58" s="2"/>
      <c r="D58" s="2" t="s">
        <v>65</v>
      </c>
      <c r="E58" s="2" t="s">
        <v>66</v>
      </c>
      <c r="F58" s="2" t="s">
        <v>67</v>
      </c>
      <c r="G58" s="2" t="s">
        <v>67</v>
      </c>
      <c r="H58" s="2">
        <f t="shared" si="3"/>
        <v>0</v>
      </c>
      <c r="I58" s="2">
        <v>0</v>
      </c>
      <c r="J58" s="2">
        <v>0</v>
      </c>
      <c r="K58" s="2" t="s">
        <v>72</v>
      </c>
      <c r="L58" s="2">
        <v>1</v>
      </c>
    </row>
    <row r="59" spans="1:12" ht="14.65" customHeight="1" x14ac:dyDescent="0.2">
      <c r="A59" s="40"/>
      <c r="B59" s="2" t="s">
        <v>59</v>
      </c>
      <c r="C59" s="2"/>
      <c r="D59" s="2" t="s">
        <v>65</v>
      </c>
      <c r="E59" s="2" t="s">
        <v>66</v>
      </c>
      <c r="F59" s="2" t="s">
        <v>67</v>
      </c>
      <c r="G59" s="2" t="s">
        <v>67</v>
      </c>
      <c r="H59" s="2">
        <f t="shared" si="3"/>
        <v>0</v>
      </c>
      <c r="I59" s="2">
        <v>0</v>
      </c>
      <c r="J59" s="2">
        <v>0</v>
      </c>
      <c r="K59" s="2" t="s">
        <v>72</v>
      </c>
      <c r="L59" s="2">
        <v>1</v>
      </c>
    </row>
    <row r="60" spans="1:12" ht="14.65" customHeight="1" x14ac:dyDescent="0.2">
      <c r="A60" s="40"/>
      <c r="B60" s="2" t="s">
        <v>61</v>
      </c>
      <c r="C60" s="2"/>
      <c r="D60" s="2" t="s">
        <v>65</v>
      </c>
      <c r="E60" s="2" t="s">
        <v>66</v>
      </c>
      <c r="F60" s="2" t="s">
        <v>67</v>
      </c>
      <c r="G60" s="2" t="s">
        <v>67</v>
      </c>
      <c r="H60" s="2">
        <f t="shared" si="3"/>
        <v>0</v>
      </c>
      <c r="I60" s="2">
        <v>0</v>
      </c>
      <c r="J60" s="2">
        <v>0</v>
      </c>
      <c r="K60" s="2" t="s">
        <v>72</v>
      </c>
      <c r="L60" s="2">
        <v>1</v>
      </c>
    </row>
    <row r="61" spans="1:12" ht="14.65" customHeight="1" x14ac:dyDescent="0.2">
      <c r="A61" s="40"/>
      <c r="B61" s="2" t="s">
        <v>62</v>
      </c>
      <c r="C61" s="2"/>
      <c r="D61" s="2" t="s">
        <v>65</v>
      </c>
      <c r="E61" s="2" t="s">
        <v>66</v>
      </c>
      <c r="F61" s="2" t="s">
        <v>67</v>
      </c>
      <c r="G61" s="2" t="s">
        <v>67</v>
      </c>
      <c r="H61" s="2">
        <f t="shared" si="3"/>
        <v>0</v>
      </c>
      <c r="I61" s="2">
        <v>0</v>
      </c>
      <c r="J61" s="2">
        <v>0</v>
      </c>
      <c r="K61" s="2" t="s">
        <v>72</v>
      </c>
      <c r="L61" s="2">
        <v>1</v>
      </c>
    </row>
  </sheetData>
  <sheetProtection selectLockedCells="1" selectUnlockedCells="1"/>
  <mergeCells count="12">
    <mergeCell ref="A27:A31"/>
    <mergeCell ref="A2:A6"/>
    <mergeCell ref="A7:A11"/>
    <mergeCell ref="A12:A16"/>
    <mergeCell ref="A17:A21"/>
    <mergeCell ref="A22:A26"/>
    <mergeCell ref="A57:A61"/>
    <mergeCell ref="A32:A36"/>
    <mergeCell ref="A37:A41"/>
    <mergeCell ref="A42:A46"/>
    <mergeCell ref="A47:A51"/>
    <mergeCell ref="A52:A56"/>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ACD54-9C93-47B7-8193-B1857DB76C7B}">
  <dimension ref="A1:AJ48"/>
  <sheetViews>
    <sheetView workbookViewId="0">
      <selection activeCell="G58" sqref="G58"/>
    </sheetView>
  </sheetViews>
  <sheetFormatPr defaultColWidth="11.42578125" defaultRowHeight="12.75" x14ac:dyDescent="0.2"/>
  <cols>
    <col min="1" max="1" width="21.140625" style="35" customWidth="1"/>
    <col min="2" max="2" width="11.42578125" style="35"/>
    <col min="3" max="3" width="15.7109375" style="35" bestFit="1" customWidth="1"/>
    <col min="4" max="16384" width="11.42578125" style="35"/>
  </cols>
  <sheetData>
    <row r="1" spans="1:36" ht="15.75" x14ac:dyDescent="0.25">
      <c r="A1" s="38" t="s">
        <v>1</v>
      </c>
      <c r="B1" s="30" t="s">
        <v>49</v>
      </c>
      <c r="C1" s="30" t="s">
        <v>116</v>
      </c>
      <c r="D1" s="30">
        <v>2020</v>
      </c>
      <c r="E1" s="30">
        <v>2021</v>
      </c>
      <c r="F1" s="30">
        <v>2022</v>
      </c>
      <c r="G1" s="30">
        <v>2023</v>
      </c>
      <c r="H1" s="30">
        <v>2024</v>
      </c>
      <c r="I1" s="30">
        <v>2025</v>
      </c>
      <c r="J1" s="30">
        <v>2026</v>
      </c>
      <c r="K1" s="30">
        <v>2027</v>
      </c>
      <c r="L1" s="30">
        <v>2028</v>
      </c>
      <c r="M1" s="30">
        <v>2029</v>
      </c>
      <c r="N1" s="30">
        <v>2030</v>
      </c>
      <c r="O1" s="30">
        <v>2031</v>
      </c>
      <c r="P1" s="30">
        <v>2032</v>
      </c>
      <c r="Q1" s="30">
        <v>2033</v>
      </c>
      <c r="R1" s="30">
        <v>2034</v>
      </c>
      <c r="S1" s="30">
        <v>2035</v>
      </c>
      <c r="T1" s="30">
        <v>2036</v>
      </c>
      <c r="U1" s="30">
        <v>2037</v>
      </c>
      <c r="V1" s="30">
        <v>2038</v>
      </c>
      <c r="W1" s="30">
        <v>2039</v>
      </c>
      <c r="X1" s="30">
        <v>2040</v>
      </c>
      <c r="Y1" s="30">
        <v>2041</v>
      </c>
      <c r="Z1" s="30">
        <v>2042</v>
      </c>
      <c r="AA1" s="30">
        <v>2043</v>
      </c>
      <c r="AB1" s="30">
        <v>2044</v>
      </c>
      <c r="AC1" s="30">
        <v>2045</v>
      </c>
      <c r="AD1" s="30">
        <v>2046</v>
      </c>
      <c r="AE1" s="30">
        <v>2047</v>
      </c>
      <c r="AF1" s="30">
        <v>2048</v>
      </c>
      <c r="AG1" s="30">
        <v>2049</v>
      </c>
      <c r="AH1" s="30">
        <v>2050</v>
      </c>
      <c r="AI1" s="30" t="s">
        <v>53</v>
      </c>
      <c r="AJ1" s="36"/>
    </row>
    <row r="2" spans="1:36" ht="14.65" customHeight="1" x14ac:dyDescent="0.2">
      <c r="A2" s="43" t="s">
        <v>3</v>
      </c>
      <c r="B2" s="31" t="s">
        <v>55</v>
      </c>
      <c r="C2" s="23" t="s">
        <v>54</v>
      </c>
      <c r="D2" s="23">
        <v>5.4429999999999999E-2</v>
      </c>
      <c r="E2" s="23">
        <v>5.4429999999999999E-2</v>
      </c>
      <c r="F2" s="23">
        <v>5.4429999999999999E-2</v>
      </c>
      <c r="G2" s="23">
        <v>5.4429999999999999E-2</v>
      </c>
      <c r="H2" s="23">
        <v>5.4429999999999999E-2</v>
      </c>
      <c r="I2" s="23">
        <v>5.4429999999999999E-2</v>
      </c>
      <c r="J2" s="23">
        <v>5.4429999999999999E-2</v>
      </c>
      <c r="K2" s="23">
        <v>5.4429999999999999E-2</v>
      </c>
      <c r="L2" s="23">
        <v>5.4429999999999999E-2</v>
      </c>
      <c r="M2" s="23">
        <v>5.4429999999999999E-2</v>
      </c>
      <c r="N2" s="23">
        <v>5.4429999999999999E-2</v>
      </c>
      <c r="O2" s="23">
        <v>5.4429999999999999E-2</v>
      </c>
      <c r="P2" s="23">
        <v>5.4429999999999999E-2</v>
      </c>
      <c r="Q2" s="23">
        <v>5.4429999999999999E-2</v>
      </c>
      <c r="R2" s="23">
        <v>5.4429999999999999E-2</v>
      </c>
      <c r="S2" s="23">
        <v>5.4429999999999999E-2</v>
      </c>
      <c r="T2" s="23">
        <v>5.4429999999999999E-2</v>
      </c>
      <c r="U2" s="23">
        <v>5.4429999999999999E-2</v>
      </c>
      <c r="V2" s="23">
        <v>5.4429999999999999E-2</v>
      </c>
      <c r="W2" s="23">
        <v>5.4429999999999999E-2</v>
      </c>
      <c r="X2" s="23">
        <v>5.4429999999999999E-2</v>
      </c>
      <c r="Y2" s="23">
        <v>5.4429999999999999E-2</v>
      </c>
      <c r="Z2" s="23">
        <v>5.4429999999999999E-2</v>
      </c>
      <c r="AA2" s="23">
        <v>5.4429999999999999E-2</v>
      </c>
      <c r="AB2" s="23">
        <v>5.4429999999999999E-2</v>
      </c>
      <c r="AC2" s="23">
        <v>5.4429999999999999E-2</v>
      </c>
      <c r="AD2" s="23">
        <v>5.4429999999999999E-2</v>
      </c>
      <c r="AE2" s="23">
        <v>5.4429999999999999E-2</v>
      </c>
      <c r="AF2" s="23">
        <v>5.4429999999999999E-2</v>
      </c>
      <c r="AG2" s="23">
        <v>5.4429999999999999E-2</v>
      </c>
      <c r="AH2" s="23">
        <v>5.4429999999999999E-2</v>
      </c>
      <c r="AI2" s="23">
        <v>1</v>
      </c>
      <c r="AJ2" s="36"/>
    </row>
    <row r="3" spans="1:36" ht="14.65" customHeight="1" x14ac:dyDescent="0.2">
      <c r="A3" s="43"/>
      <c r="B3" s="31" t="s">
        <v>55</v>
      </c>
      <c r="C3" s="23" t="s">
        <v>58</v>
      </c>
      <c r="D3" s="34">
        <v>5.7520000000000002E-2</v>
      </c>
      <c r="E3" s="34">
        <v>5.7520000000000002E-2</v>
      </c>
      <c r="F3" s="34">
        <v>5.7520000000000002E-2</v>
      </c>
      <c r="G3" s="34">
        <v>5.7520000000000002E-2</v>
      </c>
      <c r="H3" s="34">
        <v>5.7520000000000002E-2</v>
      </c>
      <c r="I3" s="34">
        <v>5.7520000000000002E-2</v>
      </c>
      <c r="J3" s="34">
        <v>5.7520000000000002E-2</v>
      </c>
      <c r="K3" s="34">
        <v>5.7520000000000002E-2</v>
      </c>
      <c r="L3" s="34">
        <v>5.7520000000000002E-2</v>
      </c>
      <c r="M3" s="34">
        <v>5.7520000000000002E-2</v>
      </c>
      <c r="N3" s="34">
        <v>5.7520000000000002E-2</v>
      </c>
      <c r="O3" s="34">
        <v>5.7520000000000002E-2</v>
      </c>
      <c r="P3" s="34">
        <v>5.7520000000000002E-2</v>
      </c>
      <c r="Q3" s="34">
        <v>5.7520000000000002E-2</v>
      </c>
      <c r="R3" s="34">
        <v>5.7520000000000002E-2</v>
      </c>
      <c r="S3" s="34">
        <v>5.7520000000000002E-2</v>
      </c>
      <c r="T3" s="34">
        <v>5.7520000000000002E-2</v>
      </c>
      <c r="U3" s="34">
        <v>5.7520000000000002E-2</v>
      </c>
      <c r="V3" s="34">
        <v>5.7520000000000002E-2</v>
      </c>
      <c r="W3" s="34">
        <v>5.7520000000000002E-2</v>
      </c>
      <c r="X3" s="34">
        <v>5.7520000000000002E-2</v>
      </c>
      <c r="Y3" s="34">
        <v>5.7520000000000002E-2</v>
      </c>
      <c r="Z3" s="34">
        <v>5.7520000000000002E-2</v>
      </c>
      <c r="AA3" s="34">
        <v>5.7520000000000002E-2</v>
      </c>
      <c r="AB3" s="34">
        <v>5.7520000000000002E-2</v>
      </c>
      <c r="AC3" s="34">
        <v>5.7520000000000002E-2</v>
      </c>
      <c r="AD3" s="34">
        <v>5.7520000000000002E-2</v>
      </c>
      <c r="AE3" s="34">
        <v>5.7520000000000002E-2</v>
      </c>
      <c r="AF3" s="34">
        <v>5.7520000000000002E-2</v>
      </c>
      <c r="AG3" s="34">
        <v>5.7520000000000002E-2</v>
      </c>
      <c r="AH3" s="34">
        <v>5.7520000000000002E-2</v>
      </c>
      <c r="AI3" s="23">
        <v>1</v>
      </c>
      <c r="AJ3" s="36"/>
    </row>
    <row r="4" spans="1:36" ht="14.65" customHeight="1" x14ac:dyDescent="0.2">
      <c r="A4" s="43"/>
      <c r="B4" s="31" t="s">
        <v>55</v>
      </c>
      <c r="C4" s="23" t="s">
        <v>59</v>
      </c>
      <c r="D4" s="34">
        <v>4.4010000000000001E-2</v>
      </c>
      <c r="E4" s="34">
        <v>4.4010000000000001E-2</v>
      </c>
      <c r="F4" s="34">
        <v>4.4010000000000001E-2</v>
      </c>
      <c r="G4" s="34">
        <v>4.4010000000000001E-2</v>
      </c>
      <c r="H4" s="34">
        <v>4.4010000000000001E-2</v>
      </c>
      <c r="I4" s="34">
        <v>4.4010000000000001E-2</v>
      </c>
      <c r="J4" s="34">
        <v>4.4010000000000001E-2</v>
      </c>
      <c r="K4" s="34">
        <v>4.4010000000000001E-2</v>
      </c>
      <c r="L4" s="34">
        <v>4.4010000000000001E-2</v>
      </c>
      <c r="M4" s="34">
        <v>4.4010000000000001E-2</v>
      </c>
      <c r="N4" s="34">
        <v>4.4010000000000001E-2</v>
      </c>
      <c r="O4" s="34">
        <v>4.4010000000000001E-2</v>
      </c>
      <c r="P4" s="34">
        <v>4.4010000000000001E-2</v>
      </c>
      <c r="Q4" s="34">
        <v>4.4010000000000001E-2</v>
      </c>
      <c r="R4" s="34">
        <v>4.4010000000000001E-2</v>
      </c>
      <c r="S4" s="34">
        <v>4.4010000000000001E-2</v>
      </c>
      <c r="T4" s="34">
        <v>4.4010000000000001E-2</v>
      </c>
      <c r="U4" s="34">
        <v>4.4010000000000001E-2</v>
      </c>
      <c r="V4" s="34">
        <v>4.4010000000000001E-2</v>
      </c>
      <c r="W4" s="34">
        <v>4.4010000000000001E-2</v>
      </c>
      <c r="X4" s="34">
        <v>4.4010000000000001E-2</v>
      </c>
      <c r="Y4" s="34">
        <v>4.4010000000000001E-2</v>
      </c>
      <c r="Z4" s="34">
        <v>4.4010000000000001E-2</v>
      </c>
      <c r="AA4" s="34">
        <v>4.4010000000000001E-2</v>
      </c>
      <c r="AB4" s="34">
        <v>4.4010000000000001E-2</v>
      </c>
      <c r="AC4" s="34">
        <v>4.4010000000000001E-2</v>
      </c>
      <c r="AD4" s="34">
        <v>4.4010000000000001E-2</v>
      </c>
      <c r="AE4" s="34">
        <v>4.4010000000000001E-2</v>
      </c>
      <c r="AF4" s="34">
        <v>4.4010000000000001E-2</v>
      </c>
      <c r="AG4" s="34">
        <v>4.4010000000000001E-2</v>
      </c>
      <c r="AH4" s="34">
        <v>4.4010000000000001E-2</v>
      </c>
      <c r="AI4" s="23">
        <v>1</v>
      </c>
      <c r="AJ4" s="36"/>
    </row>
    <row r="5" spans="1:36" ht="14.65" customHeight="1" x14ac:dyDescent="0.2">
      <c r="A5" s="43"/>
      <c r="B5" s="31" t="s">
        <v>55</v>
      </c>
      <c r="C5" s="23" t="s">
        <v>117</v>
      </c>
      <c r="D5" s="34">
        <v>6.5290000000000001E-2</v>
      </c>
      <c r="E5" s="34">
        <v>6.5290000000000001E-2</v>
      </c>
      <c r="F5" s="34">
        <v>6.5290000000000001E-2</v>
      </c>
      <c r="G5" s="34">
        <v>6.5290000000000001E-2</v>
      </c>
      <c r="H5" s="34">
        <v>6.5290000000000001E-2</v>
      </c>
      <c r="I5" s="34">
        <v>6.5290000000000001E-2</v>
      </c>
      <c r="J5" s="34">
        <v>6.5290000000000001E-2</v>
      </c>
      <c r="K5" s="34">
        <v>6.5290000000000001E-2</v>
      </c>
      <c r="L5" s="34">
        <v>6.5290000000000001E-2</v>
      </c>
      <c r="M5" s="34">
        <v>6.5290000000000001E-2</v>
      </c>
      <c r="N5" s="34">
        <v>6.5290000000000001E-2</v>
      </c>
      <c r="O5" s="34">
        <v>6.5290000000000001E-2</v>
      </c>
      <c r="P5" s="34">
        <v>6.5290000000000001E-2</v>
      </c>
      <c r="Q5" s="34">
        <v>6.5290000000000001E-2</v>
      </c>
      <c r="R5" s="34">
        <v>6.5290000000000001E-2</v>
      </c>
      <c r="S5" s="34">
        <v>6.5290000000000001E-2</v>
      </c>
      <c r="T5" s="34">
        <v>6.5290000000000001E-2</v>
      </c>
      <c r="U5" s="34">
        <v>6.5290000000000001E-2</v>
      </c>
      <c r="V5" s="34">
        <v>6.5290000000000001E-2</v>
      </c>
      <c r="W5" s="34">
        <v>6.5290000000000001E-2</v>
      </c>
      <c r="X5" s="34">
        <v>6.5290000000000001E-2</v>
      </c>
      <c r="Y5" s="34">
        <v>6.5290000000000001E-2</v>
      </c>
      <c r="Z5" s="34">
        <v>6.5290000000000001E-2</v>
      </c>
      <c r="AA5" s="34">
        <v>6.5290000000000001E-2</v>
      </c>
      <c r="AB5" s="34">
        <v>6.5290000000000001E-2</v>
      </c>
      <c r="AC5" s="34">
        <v>6.5290000000000001E-2</v>
      </c>
      <c r="AD5" s="34">
        <v>6.5290000000000001E-2</v>
      </c>
      <c r="AE5" s="34">
        <v>6.5290000000000001E-2</v>
      </c>
      <c r="AF5" s="34">
        <v>6.5290000000000001E-2</v>
      </c>
      <c r="AG5" s="34">
        <v>6.5290000000000001E-2</v>
      </c>
      <c r="AH5" s="34">
        <v>6.5290000000000001E-2</v>
      </c>
      <c r="AI5" s="23">
        <v>1</v>
      </c>
      <c r="AJ5" s="36"/>
    </row>
    <row r="6" spans="1:36" ht="14.65" customHeight="1" x14ac:dyDescent="0.2">
      <c r="A6" s="43" t="s">
        <v>5</v>
      </c>
      <c r="B6" s="31" t="s">
        <v>55</v>
      </c>
      <c r="C6" s="23" t="s">
        <v>54</v>
      </c>
      <c r="D6" s="23">
        <v>5.4429999999999999E-2</v>
      </c>
      <c r="E6" s="23">
        <v>5.4429999999999999E-2</v>
      </c>
      <c r="F6" s="23">
        <v>5.4429999999999999E-2</v>
      </c>
      <c r="G6" s="23">
        <v>5.4429999999999999E-2</v>
      </c>
      <c r="H6" s="23">
        <v>5.4429999999999999E-2</v>
      </c>
      <c r="I6" s="23">
        <v>5.4429999999999999E-2</v>
      </c>
      <c r="J6" s="23">
        <v>5.4429999999999999E-2</v>
      </c>
      <c r="K6" s="23">
        <v>5.4429999999999999E-2</v>
      </c>
      <c r="L6" s="23">
        <v>5.4429999999999999E-2</v>
      </c>
      <c r="M6" s="23">
        <v>5.4429999999999999E-2</v>
      </c>
      <c r="N6" s="23">
        <v>5.4429999999999999E-2</v>
      </c>
      <c r="O6" s="23">
        <v>5.4429999999999999E-2</v>
      </c>
      <c r="P6" s="23">
        <v>5.4429999999999999E-2</v>
      </c>
      <c r="Q6" s="23">
        <v>5.4429999999999999E-2</v>
      </c>
      <c r="R6" s="23">
        <v>5.4429999999999999E-2</v>
      </c>
      <c r="S6" s="23">
        <v>5.4429999999999999E-2</v>
      </c>
      <c r="T6" s="23">
        <v>5.4429999999999999E-2</v>
      </c>
      <c r="U6" s="23">
        <v>5.4429999999999999E-2</v>
      </c>
      <c r="V6" s="23">
        <v>5.4429999999999999E-2</v>
      </c>
      <c r="W6" s="23">
        <v>5.4429999999999999E-2</v>
      </c>
      <c r="X6" s="23">
        <v>5.4429999999999999E-2</v>
      </c>
      <c r="Y6" s="23">
        <v>5.4429999999999999E-2</v>
      </c>
      <c r="Z6" s="23">
        <v>5.4429999999999999E-2</v>
      </c>
      <c r="AA6" s="23">
        <v>5.4429999999999999E-2</v>
      </c>
      <c r="AB6" s="23">
        <v>5.4429999999999999E-2</v>
      </c>
      <c r="AC6" s="23">
        <v>5.4429999999999999E-2</v>
      </c>
      <c r="AD6" s="23">
        <v>5.4429999999999999E-2</v>
      </c>
      <c r="AE6" s="23">
        <v>5.4429999999999999E-2</v>
      </c>
      <c r="AF6" s="23">
        <v>5.4429999999999999E-2</v>
      </c>
      <c r="AG6" s="23">
        <v>5.4429999999999999E-2</v>
      </c>
      <c r="AH6" s="23">
        <v>5.4429999999999999E-2</v>
      </c>
      <c r="AI6" s="23">
        <v>1</v>
      </c>
      <c r="AJ6" s="36"/>
    </row>
    <row r="7" spans="1:36" ht="14.65" customHeight="1" x14ac:dyDescent="0.2">
      <c r="A7" s="43"/>
      <c r="B7" s="31" t="s">
        <v>55</v>
      </c>
      <c r="C7" s="23" t="s">
        <v>58</v>
      </c>
      <c r="D7" s="34">
        <v>5.7520000000000002E-2</v>
      </c>
      <c r="E7" s="34">
        <v>5.7520000000000002E-2</v>
      </c>
      <c r="F7" s="34">
        <v>5.7520000000000002E-2</v>
      </c>
      <c r="G7" s="34">
        <v>5.7520000000000002E-2</v>
      </c>
      <c r="H7" s="34">
        <v>5.7520000000000002E-2</v>
      </c>
      <c r="I7" s="34">
        <v>5.7520000000000002E-2</v>
      </c>
      <c r="J7" s="34">
        <v>5.7520000000000002E-2</v>
      </c>
      <c r="K7" s="34">
        <v>5.7520000000000002E-2</v>
      </c>
      <c r="L7" s="34">
        <v>5.7520000000000002E-2</v>
      </c>
      <c r="M7" s="34">
        <v>5.7520000000000002E-2</v>
      </c>
      <c r="N7" s="34">
        <v>5.7520000000000002E-2</v>
      </c>
      <c r="O7" s="34">
        <v>5.7520000000000002E-2</v>
      </c>
      <c r="P7" s="34">
        <v>5.7520000000000002E-2</v>
      </c>
      <c r="Q7" s="34">
        <v>5.7520000000000002E-2</v>
      </c>
      <c r="R7" s="34">
        <v>5.7520000000000002E-2</v>
      </c>
      <c r="S7" s="34">
        <v>5.7520000000000002E-2</v>
      </c>
      <c r="T7" s="34">
        <v>5.7520000000000002E-2</v>
      </c>
      <c r="U7" s="34">
        <v>5.7520000000000002E-2</v>
      </c>
      <c r="V7" s="34">
        <v>5.7520000000000002E-2</v>
      </c>
      <c r="W7" s="34">
        <v>5.7520000000000002E-2</v>
      </c>
      <c r="X7" s="34">
        <v>5.7520000000000002E-2</v>
      </c>
      <c r="Y7" s="34">
        <v>5.7520000000000002E-2</v>
      </c>
      <c r="Z7" s="34">
        <v>5.7520000000000002E-2</v>
      </c>
      <c r="AA7" s="34">
        <v>5.7520000000000002E-2</v>
      </c>
      <c r="AB7" s="34">
        <v>5.7520000000000002E-2</v>
      </c>
      <c r="AC7" s="34">
        <v>5.7520000000000002E-2</v>
      </c>
      <c r="AD7" s="34">
        <v>5.7520000000000002E-2</v>
      </c>
      <c r="AE7" s="34">
        <v>5.7520000000000002E-2</v>
      </c>
      <c r="AF7" s="34">
        <v>5.7520000000000002E-2</v>
      </c>
      <c r="AG7" s="34">
        <v>5.7520000000000002E-2</v>
      </c>
      <c r="AH7" s="34">
        <v>5.7520000000000002E-2</v>
      </c>
      <c r="AI7" s="23">
        <v>1</v>
      </c>
      <c r="AJ7" s="36"/>
    </row>
    <row r="8" spans="1:36" ht="14.65" customHeight="1" x14ac:dyDescent="0.2">
      <c r="A8" s="43"/>
      <c r="B8" s="31" t="s">
        <v>55</v>
      </c>
      <c r="C8" s="23" t="s">
        <v>59</v>
      </c>
      <c r="D8" s="34">
        <v>4.4010000000000001E-2</v>
      </c>
      <c r="E8" s="34">
        <v>4.4010000000000001E-2</v>
      </c>
      <c r="F8" s="34">
        <v>4.4010000000000001E-2</v>
      </c>
      <c r="G8" s="34">
        <v>4.4010000000000001E-2</v>
      </c>
      <c r="H8" s="34">
        <v>4.4010000000000001E-2</v>
      </c>
      <c r="I8" s="34">
        <v>4.4010000000000001E-2</v>
      </c>
      <c r="J8" s="34">
        <v>4.4010000000000001E-2</v>
      </c>
      <c r="K8" s="34">
        <v>4.4010000000000001E-2</v>
      </c>
      <c r="L8" s="34">
        <v>4.4010000000000001E-2</v>
      </c>
      <c r="M8" s="34">
        <v>4.4010000000000001E-2</v>
      </c>
      <c r="N8" s="34">
        <v>4.4010000000000001E-2</v>
      </c>
      <c r="O8" s="34">
        <v>4.4010000000000001E-2</v>
      </c>
      <c r="P8" s="34">
        <v>4.4010000000000001E-2</v>
      </c>
      <c r="Q8" s="34">
        <v>4.4010000000000001E-2</v>
      </c>
      <c r="R8" s="34">
        <v>4.4010000000000001E-2</v>
      </c>
      <c r="S8" s="34">
        <v>4.4010000000000001E-2</v>
      </c>
      <c r="T8" s="34">
        <v>4.4010000000000001E-2</v>
      </c>
      <c r="U8" s="34">
        <v>4.4010000000000001E-2</v>
      </c>
      <c r="V8" s="34">
        <v>4.4010000000000001E-2</v>
      </c>
      <c r="W8" s="34">
        <v>4.4010000000000001E-2</v>
      </c>
      <c r="X8" s="34">
        <v>4.4010000000000001E-2</v>
      </c>
      <c r="Y8" s="34">
        <v>4.4010000000000001E-2</v>
      </c>
      <c r="Z8" s="34">
        <v>4.4010000000000001E-2</v>
      </c>
      <c r="AA8" s="34">
        <v>4.4010000000000001E-2</v>
      </c>
      <c r="AB8" s="34">
        <v>4.4010000000000001E-2</v>
      </c>
      <c r="AC8" s="34">
        <v>4.4010000000000001E-2</v>
      </c>
      <c r="AD8" s="34">
        <v>4.4010000000000001E-2</v>
      </c>
      <c r="AE8" s="34">
        <v>4.4010000000000001E-2</v>
      </c>
      <c r="AF8" s="34">
        <v>4.4010000000000001E-2</v>
      </c>
      <c r="AG8" s="34">
        <v>4.4010000000000001E-2</v>
      </c>
      <c r="AH8" s="34">
        <v>4.4010000000000001E-2</v>
      </c>
      <c r="AI8" s="23">
        <v>1</v>
      </c>
      <c r="AJ8" s="36"/>
    </row>
    <row r="9" spans="1:36" ht="14.65" customHeight="1" x14ac:dyDescent="0.2">
      <c r="A9" s="43"/>
      <c r="B9" s="31" t="s">
        <v>55</v>
      </c>
      <c r="C9" s="23" t="s">
        <v>117</v>
      </c>
      <c r="D9" s="34">
        <v>6.5290000000000001E-2</v>
      </c>
      <c r="E9" s="34">
        <v>6.5290000000000001E-2</v>
      </c>
      <c r="F9" s="34">
        <v>6.5290000000000001E-2</v>
      </c>
      <c r="G9" s="34">
        <v>6.5290000000000001E-2</v>
      </c>
      <c r="H9" s="34">
        <v>6.5290000000000001E-2</v>
      </c>
      <c r="I9" s="34">
        <v>6.5290000000000001E-2</v>
      </c>
      <c r="J9" s="34">
        <v>6.5290000000000001E-2</v>
      </c>
      <c r="K9" s="34">
        <v>6.5290000000000001E-2</v>
      </c>
      <c r="L9" s="34">
        <v>6.5290000000000001E-2</v>
      </c>
      <c r="M9" s="34">
        <v>6.5290000000000001E-2</v>
      </c>
      <c r="N9" s="34">
        <v>6.5290000000000001E-2</v>
      </c>
      <c r="O9" s="34">
        <v>6.5290000000000001E-2</v>
      </c>
      <c r="P9" s="34">
        <v>6.5290000000000001E-2</v>
      </c>
      <c r="Q9" s="34">
        <v>6.5290000000000001E-2</v>
      </c>
      <c r="R9" s="34">
        <v>6.5290000000000001E-2</v>
      </c>
      <c r="S9" s="34">
        <v>6.5290000000000001E-2</v>
      </c>
      <c r="T9" s="34">
        <v>6.5290000000000001E-2</v>
      </c>
      <c r="U9" s="34">
        <v>6.5290000000000001E-2</v>
      </c>
      <c r="V9" s="34">
        <v>6.5290000000000001E-2</v>
      </c>
      <c r="W9" s="34">
        <v>6.5290000000000001E-2</v>
      </c>
      <c r="X9" s="34">
        <v>6.5290000000000001E-2</v>
      </c>
      <c r="Y9" s="34">
        <v>6.5290000000000001E-2</v>
      </c>
      <c r="Z9" s="34">
        <v>6.5290000000000001E-2</v>
      </c>
      <c r="AA9" s="34">
        <v>6.5290000000000001E-2</v>
      </c>
      <c r="AB9" s="34">
        <v>6.5290000000000001E-2</v>
      </c>
      <c r="AC9" s="34">
        <v>6.5290000000000001E-2</v>
      </c>
      <c r="AD9" s="34">
        <v>6.5290000000000001E-2</v>
      </c>
      <c r="AE9" s="34">
        <v>6.5290000000000001E-2</v>
      </c>
      <c r="AF9" s="34">
        <v>6.5290000000000001E-2</v>
      </c>
      <c r="AG9" s="34">
        <v>6.5290000000000001E-2</v>
      </c>
      <c r="AH9" s="34">
        <v>6.5290000000000001E-2</v>
      </c>
      <c r="AI9" s="23">
        <v>1</v>
      </c>
      <c r="AJ9" s="36"/>
    </row>
    <row r="10" spans="1:36" ht="14.65" customHeight="1" x14ac:dyDescent="0.2">
      <c r="A10" s="43" t="s">
        <v>7</v>
      </c>
      <c r="B10" s="31" t="s">
        <v>55</v>
      </c>
      <c r="C10" s="23" t="s">
        <v>54</v>
      </c>
      <c r="D10" s="23">
        <v>5.4429999999999999E-2</v>
      </c>
      <c r="E10" s="23">
        <v>5.4429999999999999E-2</v>
      </c>
      <c r="F10" s="23">
        <v>5.4429999999999999E-2</v>
      </c>
      <c r="G10" s="23">
        <v>5.4429999999999999E-2</v>
      </c>
      <c r="H10" s="23">
        <v>5.4429999999999999E-2</v>
      </c>
      <c r="I10" s="23">
        <v>5.4429999999999999E-2</v>
      </c>
      <c r="J10" s="23">
        <v>5.4429999999999999E-2</v>
      </c>
      <c r="K10" s="23">
        <v>5.4429999999999999E-2</v>
      </c>
      <c r="L10" s="23">
        <v>5.4429999999999999E-2</v>
      </c>
      <c r="M10" s="23">
        <v>5.4429999999999999E-2</v>
      </c>
      <c r="N10" s="23">
        <v>5.4429999999999999E-2</v>
      </c>
      <c r="O10" s="23">
        <v>5.4429999999999999E-2</v>
      </c>
      <c r="P10" s="23">
        <v>5.4429999999999999E-2</v>
      </c>
      <c r="Q10" s="23">
        <v>5.4429999999999999E-2</v>
      </c>
      <c r="R10" s="23">
        <v>5.4429999999999999E-2</v>
      </c>
      <c r="S10" s="23">
        <v>5.4429999999999999E-2</v>
      </c>
      <c r="T10" s="23">
        <v>5.4429999999999999E-2</v>
      </c>
      <c r="U10" s="23">
        <v>5.4429999999999999E-2</v>
      </c>
      <c r="V10" s="23">
        <v>5.4429999999999999E-2</v>
      </c>
      <c r="W10" s="23">
        <v>5.4429999999999999E-2</v>
      </c>
      <c r="X10" s="23">
        <v>5.4429999999999999E-2</v>
      </c>
      <c r="Y10" s="23">
        <v>5.4429999999999999E-2</v>
      </c>
      <c r="Z10" s="23">
        <v>5.4429999999999999E-2</v>
      </c>
      <c r="AA10" s="23">
        <v>5.4429999999999999E-2</v>
      </c>
      <c r="AB10" s="23">
        <v>5.4429999999999999E-2</v>
      </c>
      <c r="AC10" s="23">
        <v>5.4429999999999999E-2</v>
      </c>
      <c r="AD10" s="23">
        <v>5.4429999999999999E-2</v>
      </c>
      <c r="AE10" s="23">
        <v>5.4429999999999999E-2</v>
      </c>
      <c r="AF10" s="23">
        <v>5.4429999999999999E-2</v>
      </c>
      <c r="AG10" s="23">
        <v>5.4429999999999999E-2</v>
      </c>
      <c r="AH10" s="23">
        <v>5.4429999999999999E-2</v>
      </c>
      <c r="AI10" s="23">
        <v>1</v>
      </c>
      <c r="AJ10" s="36"/>
    </row>
    <row r="11" spans="1:36" ht="14.65" customHeight="1" x14ac:dyDescent="0.2">
      <c r="A11" s="43"/>
      <c r="B11" s="31" t="s">
        <v>55</v>
      </c>
      <c r="C11" s="23" t="s">
        <v>58</v>
      </c>
      <c r="D11" s="34">
        <v>5.7520000000000002E-2</v>
      </c>
      <c r="E11" s="34">
        <v>5.7520000000000002E-2</v>
      </c>
      <c r="F11" s="34">
        <v>5.7520000000000002E-2</v>
      </c>
      <c r="G11" s="34">
        <v>5.7520000000000002E-2</v>
      </c>
      <c r="H11" s="34">
        <v>5.7520000000000002E-2</v>
      </c>
      <c r="I11" s="34">
        <v>5.7520000000000002E-2</v>
      </c>
      <c r="J11" s="34">
        <v>5.7520000000000002E-2</v>
      </c>
      <c r="K11" s="34">
        <v>5.7520000000000002E-2</v>
      </c>
      <c r="L11" s="34">
        <v>5.7520000000000002E-2</v>
      </c>
      <c r="M11" s="34">
        <v>5.7520000000000002E-2</v>
      </c>
      <c r="N11" s="34">
        <v>5.7520000000000002E-2</v>
      </c>
      <c r="O11" s="34">
        <v>5.7520000000000002E-2</v>
      </c>
      <c r="P11" s="34">
        <v>5.7520000000000002E-2</v>
      </c>
      <c r="Q11" s="34">
        <v>5.7520000000000002E-2</v>
      </c>
      <c r="R11" s="34">
        <v>5.7520000000000002E-2</v>
      </c>
      <c r="S11" s="34">
        <v>5.7520000000000002E-2</v>
      </c>
      <c r="T11" s="34">
        <v>5.7520000000000002E-2</v>
      </c>
      <c r="U11" s="34">
        <v>5.7520000000000002E-2</v>
      </c>
      <c r="V11" s="34">
        <v>5.7520000000000002E-2</v>
      </c>
      <c r="W11" s="34">
        <v>5.7520000000000002E-2</v>
      </c>
      <c r="X11" s="34">
        <v>5.7520000000000002E-2</v>
      </c>
      <c r="Y11" s="34">
        <v>5.7520000000000002E-2</v>
      </c>
      <c r="Z11" s="34">
        <v>5.7520000000000002E-2</v>
      </c>
      <c r="AA11" s="34">
        <v>5.7520000000000002E-2</v>
      </c>
      <c r="AB11" s="34">
        <v>5.7520000000000002E-2</v>
      </c>
      <c r="AC11" s="34">
        <v>5.7520000000000002E-2</v>
      </c>
      <c r="AD11" s="34">
        <v>5.7520000000000002E-2</v>
      </c>
      <c r="AE11" s="34">
        <v>5.7520000000000002E-2</v>
      </c>
      <c r="AF11" s="34">
        <v>5.7520000000000002E-2</v>
      </c>
      <c r="AG11" s="34">
        <v>5.7520000000000002E-2</v>
      </c>
      <c r="AH11" s="34">
        <v>5.7520000000000002E-2</v>
      </c>
      <c r="AI11" s="23">
        <v>1</v>
      </c>
      <c r="AJ11" s="36"/>
    </row>
    <row r="12" spans="1:36" ht="14.65" customHeight="1" x14ac:dyDescent="0.2">
      <c r="A12" s="43"/>
      <c r="B12" s="31" t="s">
        <v>55</v>
      </c>
      <c r="C12" s="23" t="s">
        <v>59</v>
      </c>
      <c r="D12" s="34">
        <v>4.4010000000000001E-2</v>
      </c>
      <c r="E12" s="34">
        <v>4.4010000000000001E-2</v>
      </c>
      <c r="F12" s="34">
        <v>4.4010000000000001E-2</v>
      </c>
      <c r="G12" s="34">
        <v>4.4010000000000001E-2</v>
      </c>
      <c r="H12" s="34">
        <v>4.4010000000000001E-2</v>
      </c>
      <c r="I12" s="34">
        <v>4.4010000000000001E-2</v>
      </c>
      <c r="J12" s="34">
        <v>4.4010000000000001E-2</v>
      </c>
      <c r="K12" s="34">
        <v>4.4010000000000001E-2</v>
      </c>
      <c r="L12" s="34">
        <v>4.4010000000000001E-2</v>
      </c>
      <c r="M12" s="34">
        <v>4.4010000000000001E-2</v>
      </c>
      <c r="N12" s="34">
        <v>4.4010000000000001E-2</v>
      </c>
      <c r="O12" s="34">
        <v>4.4010000000000001E-2</v>
      </c>
      <c r="P12" s="34">
        <v>4.4010000000000001E-2</v>
      </c>
      <c r="Q12" s="34">
        <v>4.4010000000000001E-2</v>
      </c>
      <c r="R12" s="34">
        <v>4.4010000000000001E-2</v>
      </c>
      <c r="S12" s="34">
        <v>4.4010000000000001E-2</v>
      </c>
      <c r="T12" s="34">
        <v>4.4010000000000001E-2</v>
      </c>
      <c r="U12" s="34">
        <v>4.4010000000000001E-2</v>
      </c>
      <c r="V12" s="34">
        <v>4.4010000000000001E-2</v>
      </c>
      <c r="W12" s="34">
        <v>4.4010000000000001E-2</v>
      </c>
      <c r="X12" s="34">
        <v>4.4010000000000001E-2</v>
      </c>
      <c r="Y12" s="34">
        <v>4.4010000000000001E-2</v>
      </c>
      <c r="Z12" s="34">
        <v>4.4010000000000001E-2</v>
      </c>
      <c r="AA12" s="34">
        <v>4.4010000000000001E-2</v>
      </c>
      <c r="AB12" s="34">
        <v>4.4010000000000001E-2</v>
      </c>
      <c r="AC12" s="34">
        <v>4.4010000000000001E-2</v>
      </c>
      <c r="AD12" s="34">
        <v>4.4010000000000001E-2</v>
      </c>
      <c r="AE12" s="34">
        <v>4.4010000000000001E-2</v>
      </c>
      <c r="AF12" s="34">
        <v>4.4010000000000001E-2</v>
      </c>
      <c r="AG12" s="34">
        <v>4.4010000000000001E-2</v>
      </c>
      <c r="AH12" s="34">
        <v>4.4010000000000001E-2</v>
      </c>
      <c r="AI12" s="23">
        <v>1</v>
      </c>
      <c r="AJ12" s="36"/>
    </row>
    <row r="13" spans="1:36" ht="14.65" customHeight="1" x14ac:dyDescent="0.2">
      <c r="A13" s="43"/>
      <c r="B13" s="31" t="s">
        <v>55</v>
      </c>
      <c r="C13" s="23" t="s">
        <v>117</v>
      </c>
      <c r="D13" s="34">
        <v>6.5290000000000001E-2</v>
      </c>
      <c r="E13" s="34">
        <v>6.5290000000000001E-2</v>
      </c>
      <c r="F13" s="34">
        <v>6.5290000000000001E-2</v>
      </c>
      <c r="G13" s="34">
        <v>6.5290000000000001E-2</v>
      </c>
      <c r="H13" s="34">
        <v>6.5290000000000001E-2</v>
      </c>
      <c r="I13" s="34">
        <v>6.5290000000000001E-2</v>
      </c>
      <c r="J13" s="34">
        <v>6.5290000000000001E-2</v>
      </c>
      <c r="K13" s="34">
        <v>6.5290000000000001E-2</v>
      </c>
      <c r="L13" s="34">
        <v>6.5290000000000001E-2</v>
      </c>
      <c r="M13" s="34">
        <v>6.5290000000000001E-2</v>
      </c>
      <c r="N13" s="34">
        <v>6.5290000000000001E-2</v>
      </c>
      <c r="O13" s="34">
        <v>6.5290000000000001E-2</v>
      </c>
      <c r="P13" s="34">
        <v>6.5290000000000001E-2</v>
      </c>
      <c r="Q13" s="34">
        <v>6.5290000000000001E-2</v>
      </c>
      <c r="R13" s="34">
        <v>6.5290000000000001E-2</v>
      </c>
      <c r="S13" s="34">
        <v>6.5290000000000001E-2</v>
      </c>
      <c r="T13" s="34">
        <v>6.5290000000000001E-2</v>
      </c>
      <c r="U13" s="34">
        <v>6.5290000000000001E-2</v>
      </c>
      <c r="V13" s="34">
        <v>6.5290000000000001E-2</v>
      </c>
      <c r="W13" s="34">
        <v>6.5290000000000001E-2</v>
      </c>
      <c r="X13" s="34">
        <v>6.5290000000000001E-2</v>
      </c>
      <c r="Y13" s="34">
        <v>6.5290000000000001E-2</v>
      </c>
      <c r="Z13" s="34">
        <v>6.5290000000000001E-2</v>
      </c>
      <c r="AA13" s="34">
        <v>6.5290000000000001E-2</v>
      </c>
      <c r="AB13" s="34">
        <v>6.5290000000000001E-2</v>
      </c>
      <c r="AC13" s="34">
        <v>6.5290000000000001E-2</v>
      </c>
      <c r="AD13" s="34">
        <v>6.5290000000000001E-2</v>
      </c>
      <c r="AE13" s="34">
        <v>6.5290000000000001E-2</v>
      </c>
      <c r="AF13" s="34">
        <v>6.5290000000000001E-2</v>
      </c>
      <c r="AG13" s="34">
        <v>6.5290000000000001E-2</v>
      </c>
      <c r="AH13" s="34">
        <v>6.5290000000000001E-2</v>
      </c>
      <c r="AI13" s="23">
        <v>1</v>
      </c>
      <c r="AJ13" s="36"/>
    </row>
    <row r="14" spans="1:36" ht="14.65" customHeight="1" x14ac:dyDescent="0.2">
      <c r="A14" s="43" t="s">
        <v>9</v>
      </c>
      <c r="B14" s="31" t="s">
        <v>55</v>
      </c>
      <c r="C14" s="23" t="s">
        <v>54</v>
      </c>
      <c r="D14" s="23">
        <v>5.4429999999999999E-2</v>
      </c>
      <c r="E14" s="23">
        <v>5.4429999999999999E-2</v>
      </c>
      <c r="F14" s="23">
        <v>5.4429999999999999E-2</v>
      </c>
      <c r="G14" s="23">
        <v>5.4429999999999999E-2</v>
      </c>
      <c r="H14" s="23">
        <v>5.4429999999999999E-2</v>
      </c>
      <c r="I14" s="23">
        <v>5.4429999999999999E-2</v>
      </c>
      <c r="J14" s="23">
        <v>5.4429999999999999E-2</v>
      </c>
      <c r="K14" s="23">
        <v>5.4429999999999999E-2</v>
      </c>
      <c r="L14" s="23">
        <v>5.4429999999999999E-2</v>
      </c>
      <c r="M14" s="23">
        <v>5.4429999999999999E-2</v>
      </c>
      <c r="N14" s="23">
        <v>5.4429999999999999E-2</v>
      </c>
      <c r="O14" s="23">
        <v>5.4429999999999999E-2</v>
      </c>
      <c r="P14" s="23">
        <v>5.4429999999999999E-2</v>
      </c>
      <c r="Q14" s="23">
        <v>5.4429999999999999E-2</v>
      </c>
      <c r="R14" s="23">
        <v>5.4429999999999999E-2</v>
      </c>
      <c r="S14" s="23">
        <v>5.4429999999999999E-2</v>
      </c>
      <c r="T14" s="23">
        <v>5.4429999999999999E-2</v>
      </c>
      <c r="U14" s="23">
        <v>5.4429999999999999E-2</v>
      </c>
      <c r="V14" s="23">
        <v>5.4429999999999999E-2</v>
      </c>
      <c r="W14" s="23">
        <v>5.4429999999999999E-2</v>
      </c>
      <c r="X14" s="23">
        <v>5.4429999999999999E-2</v>
      </c>
      <c r="Y14" s="23">
        <v>5.4429999999999999E-2</v>
      </c>
      <c r="Z14" s="23">
        <v>5.4429999999999999E-2</v>
      </c>
      <c r="AA14" s="23">
        <v>5.4429999999999999E-2</v>
      </c>
      <c r="AB14" s="23">
        <v>5.4429999999999999E-2</v>
      </c>
      <c r="AC14" s="23">
        <v>5.4429999999999999E-2</v>
      </c>
      <c r="AD14" s="23">
        <v>5.4429999999999999E-2</v>
      </c>
      <c r="AE14" s="23">
        <v>5.4429999999999999E-2</v>
      </c>
      <c r="AF14" s="23">
        <v>5.4429999999999999E-2</v>
      </c>
      <c r="AG14" s="23">
        <v>5.4429999999999999E-2</v>
      </c>
      <c r="AH14" s="23">
        <v>5.4429999999999999E-2</v>
      </c>
      <c r="AI14" s="23">
        <v>1</v>
      </c>
      <c r="AJ14" s="36"/>
    </row>
    <row r="15" spans="1:36" ht="14.65" customHeight="1" x14ac:dyDescent="0.2">
      <c r="A15" s="43"/>
      <c r="B15" s="31" t="s">
        <v>55</v>
      </c>
      <c r="C15" s="23" t="s">
        <v>58</v>
      </c>
      <c r="D15" s="34">
        <v>5.7520000000000002E-2</v>
      </c>
      <c r="E15" s="34">
        <v>5.7520000000000002E-2</v>
      </c>
      <c r="F15" s="34">
        <v>5.7520000000000002E-2</v>
      </c>
      <c r="G15" s="34">
        <v>5.7520000000000002E-2</v>
      </c>
      <c r="H15" s="34">
        <v>5.7520000000000002E-2</v>
      </c>
      <c r="I15" s="34">
        <v>5.7520000000000002E-2</v>
      </c>
      <c r="J15" s="34">
        <v>5.7520000000000002E-2</v>
      </c>
      <c r="K15" s="34">
        <v>5.7520000000000002E-2</v>
      </c>
      <c r="L15" s="34">
        <v>5.7520000000000002E-2</v>
      </c>
      <c r="M15" s="34">
        <v>5.7520000000000002E-2</v>
      </c>
      <c r="N15" s="34">
        <v>5.7520000000000002E-2</v>
      </c>
      <c r="O15" s="34">
        <v>5.7520000000000002E-2</v>
      </c>
      <c r="P15" s="34">
        <v>5.7520000000000002E-2</v>
      </c>
      <c r="Q15" s="34">
        <v>5.7520000000000002E-2</v>
      </c>
      <c r="R15" s="34">
        <v>5.7520000000000002E-2</v>
      </c>
      <c r="S15" s="34">
        <v>5.7520000000000002E-2</v>
      </c>
      <c r="T15" s="34">
        <v>5.7520000000000002E-2</v>
      </c>
      <c r="U15" s="34">
        <v>5.7520000000000002E-2</v>
      </c>
      <c r="V15" s="34">
        <v>5.7520000000000002E-2</v>
      </c>
      <c r="W15" s="34">
        <v>5.7520000000000002E-2</v>
      </c>
      <c r="X15" s="34">
        <v>5.7520000000000002E-2</v>
      </c>
      <c r="Y15" s="34">
        <v>5.7520000000000002E-2</v>
      </c>
      <c r="Z15" s="34">
        <v>5.7520000000000002E-2</v>
      </c>
      <c r="AA15" s="34">
        <v>5.7520000000000002E-2</v>
      </c>
      <c r="AB15" s="34">
        <v>5.7520000000000002E-2</v>
      </c>
      <c r="AC15" s="34">
        <v>5.7520000000000002E-2</v>
      </c>
      <c r="AD15" s="34">
        <v>5.7520000000000002E-2</v>
      </c>
      <c r="AE15" s="34">
        <v>5.7520000000000002E-2</v>
      </c>
      <c r="AF15" s="34">
        <v>5.7520000000000002E-2</v>
      </c>
      <c r="AG15" s="34">
        <v>5.7520000000000002E-2</v>
      </c>
      <c r="AH15" s="34">
        <v>5.7520000000000002E-2</v>
      </c>
      <c r="AI15" s="23">
        <v>1</v>
      </c>
      <c r="AJ15" s="36"/>
    </row>
    <row r="16" spans="1:36" ht="14.65" customHeight="1" x14ac:dyDescent="0.2">
      <c r="A16" s="43"/>
      <c r="B16" s="31" t="s">
        <v>55</v>
      </c>
      <c r="C16" s="23" t="s">
        <v>59</v>
      </c>
      <c r="D16" s="34">
        <v>4.4010000000000001E-2</v>
      </c>
      <c r="E16" s="34">
        <v>4.4010000000000001E-2</v>
      </c>
      <c r="F16" s="34">
        <v>4.4010000000000001E-2</v>
      </c>
      <c r="G16" s="34">
        <v>4.4010000000000001E-2</v>
      </c>
      <c r="H16" s="34">
        <v>4.4010000000000001E-2</v>
      </c>
      <c r="I16" s="34">
        <v>4.4010000000000001E-2</v>
      </c>
      <c r="J16" s="34">
        <v>4.4010000000000001E-2</v>
      </c>
      <c r="K16" s="34">
        <v>4.4010000000000001E-2</v>
      </c>
      <c r="L16" s="34">
        <v>4.4010000000000001E-2</v>
      </c>
      <c r="M16" s="34">
        <v>4.4010000000000001E-2</v>
      </c>
      <c r="N16" s="34">
        <v>4.4010000000000001E-2</v>
      </c>
      <c r="O16" s="34">
        <v>4.4010000000000001E-2</v>
      </c>
      <c r="P16" s="34">
        <v>4.4010000000000001E-2</v>
      </c>
      <c r="Q16" s="34">
        <v>4.4010000000000001E-2</v>
      </c>
      <c r="R16" s="34">
        <v>4.4010000000000001E-2</v>
      </c>
      <c r="S16" s="34">
        <v>4.4010000000000001E-2</v>
      </c>
      <c r="T16" s="34">
        <v>4.4010000000000001E-2</v>
      </c>
      <c r="U16" s="34">
        <v>4.4010000000000001E-2</v>
      </c>
      <c r="V16" s="34">
        <v>4.4010000000000001E-2</v>
      </c>
      <c r="W16" s="34">
        <v>4.4010000000000001E-2</v>
      </c>
      <c r="X16" s="34">
        <v>4.4010000000000001E-2</v>
      </c>
      <c r="Y16" s="34">
        <v>4.4010000000000001E-2</v>
      </c>
      <c r="Z16" s="34">
        <v>4.4010000000000001E-2</v>
      </c>
      <c r="AA16" s="34">
        <v>4.4010000000000001E-2</v>
      </c>
      <c r="AB16" s="34">
        <v>4.4010000000000001E-2</v>
      </c>
      <c r="AC16" s="34">
        <v>4.4010000000000001E-2</v>
      </c>
      <c r="AD16" s="34">
        <v>4.4010000000000001E-2</v>
      </c>
      <c r="AE16" s="34">
        <v>4.4010000000000001E-2</v>
      </c>
      <c r="AF16" s="34">
        <v>4.4010000000000001E-2</v>
      </c>
      <c r="AG16" s="34">
        <v>4.4010000000000001E-2</v>
      </c>
      <c r="AH16" s="34">
        <v>4.4010000000000001E-2</v>
      </c>
      <c r="AI16" s="23">
        <v>1</v>
      </c>
      <c r="AJ16" s="36"/>
    </row>
    <row r="17" spans="1:36" ht="14.65" customHeight="1" x14ac:dyDescent="0.2">
      <c r="A17" s="43"/>
      <c r="B17" s="31" t="s">
        <v>55</v>
      </c>
      <c r="C17" s="23" t="s">
        <v>117</v>
      </c>
      <c r="D17" s="34">
        <v>6.5290000000000001E-2</v>
      </c>
      <c r="E17" s="34">
        <v>6.5290000000000001E-2</v>
      </c>
      <c r="F17" s="34">
        <v>6.5290000000000001E-2</v>
      </c>
      <c r="G17" s="34">
        <v>6.5290000000000001E-2</v>
      </c>
      <c r="H17" s="34">
        <v>6.5290000000000001E-2</v>
      </c>
      <c r="I17" s="34">
        <v>6.5290000000000001E-2</v>
      </c>
      <c r="J17" s="34">
        <v>6.5290000000000001E-2</v>
      </c>
      <c r="K17" s="34">
        <v>6.5290000000000001E-2</v>
      </c>
      <c r="L17" s="34">
        <v>6.5290000000000001E-2</v>
      </c>
      <c r="M17" s="34">
        <v>6.5290000000000001E-2</v>
      </c>
      <c r="N17" s="34">
        <v>6.5290000000000001E-2</v>
      </c>
      <c r="O17" s="34">
        <v>6.5290000000000001E-2</v>
      </c>
      <c r="P17" s="34">
        <v>6.5290000000000001E-2</v>
      </c>
      <c r="Q17" s="34">
        <v>6.5290000000000001E-2</v>
      </c>
      <c r="R17" s="34">
        <v>6.5290000000000001E-2</v>
      </c>
      <c r="S17" s="34">
        <v>6.5290000000000001E-2</v>
      </c>
      <c r="T17" s="34">
        <v>6.5290000000000001E-2</v>
      </c>
      <c r="U17" s="34">
        <v>6.5290000000000001E-2</v>
      </c>
      <c r="V17" s="34">
        <v>6.5290000000000001E-2</v>
      </c>
      <c r="W17" s="34">
        <v>6.5290000000000001E-2</v>
      </c>
      <c r="X17" s="34">
        <v>6.5290000000000001E-2</v>
      </c>
      <c r="Y17" s="34">
        <v>6.5290000000000001E-2</v>
      </c>
      <c r="Z17" s="34">
        <v>6.5290000000000001E-2</v>
      </c>
      <c r="AA17" s="34">
        <v>6.5290000000000001E-2</v>
      </c>
      <c r="AB17" s="34">
        <v>6.5290000000000001E-2</v>
      </c>
      <c r="AC17" s="34">
        <v>6.5290000000000001E-2</v>
      </c>
      <c r="AD17" s="34">
        <v>6.5290000000000001E-2</v>
      </c>
      <c r="AE17" s="34">
        <v>6.5290000000000001E-2</v>
      </c>
      <c r="AF17" s="34">
        <v>6.5290000000000001E-2</v>
      </c>
      <c r="AG17" s="34">
        <v>6.5290000000000001E-2</v>
      </c>
      <c r="AH17" s="34">
        <v>6.5290000000000001E-2</v>
      </c>
      <c r="AI17" s="23">
        <v>1</v>
      </c>
      <c r="AJ17" s="36"/>
    </row>
    <row r="18" spans="1:36" ht="14.65" customHeight="1" x14ac:dyDescent="0.2">
      <c r="A18" s="43" t="s">
        <v>11</v>
      </c>
      <c r="B18" s="31" t="s">
        <v>55</v>
      </c>
      <c r="C18" s="23" t="s">
        <v>54</v>
      </c>
      <c r="D18" s="23">
        <v>5.4429999999999999E-2</v>
      </c>
      <c r="E18" s="23">
        <v>5.4429999999999999E-2</v>
      </c>
      <c r="F18" s="23">
        <v>5.4429999999999999E-2</v>
      </c>
      <c r="G18" s="23">
        <v>5.4429999999999999E-2</v>
      </c>
      <c r="H18" s="23">
        <v>5.4429999999999999E-2</v>
      </c>
      <c r="I18" s="23">
        <v>5.4429999999999999E-2</v>
      </c>
      <c r="J18" s="23">
        <v>5.4429999999999999E-2</v>
      </c>
      <c r="K18" s="23">
        <v>5.4429999999999999E-2</v>
      </c>
      <c r="L18" s="23">
        <v>5.4429999999999999E-2</v>
      </c>
      <c r="M18" s="23">
        <v>5.4429999999999999E-2</v>
      </c>
      <c r="N18" s="23">
        <v>5.4429999999999999E-2</v>
      </c>
      <c r="O18" s="23">
        <v>5.4429999999999999E-2</v>
      </c>
      <c r="P18" s="23">
        <v>5.4429999999999999E-2</v>
      </c>
      <c r="Q18" s="23">
        <v>5.4429999999999999E-2</v>
      </c>
      <c r="R18" s="23">
        <v>5.4429999999999999E-2</v>
      </c>
      <c r="S18" s="23">
        <v>5.4429999999999999E-2</v>
      </c>
      <c r="T18" s="23">
        <v>5.4429999999999999E-2</v>
      </c>
      <c r="U18" s="23">
        <v>5.4429999999999999E-2</v>
      </c>
      <c r="V18" s="23">
        <v>5.4429999999999999E-2</v>
      </c>
      <c r="W18" s="23">
        <v>5.4429999999999999E-2</v>
      </c>
      <c r="X18" s="23">
        <v>5.4429999999999999E-2</v>
      </c>
      <c r="Y18" s="23">
        <v>5.4429999999999999E-2</v>
      </c>
      <c r="Z18" s="23">
        <v>5.4429999999999999E-2</v>
      </c>
      <c r="AA18" s="23">
        <v>5.4429999999999999E-2</v>
      </c>
      <c r="AB18" s="23">
        <v>5.4429999999999999E-2</v>
      </c>
      <c r="AC18" s="23">
        <v>5.4429999999999999E-2</v>
      </c>
      <c r="AD18" s="23">
        <v>5.4429999999999999E-2</v>
      </c>
      <c r="AE18" s="23">
        <v>5.4429999999999999E-2</v>
      </c>
      <c r="AF18" s="23">
        <v>5.4429999999999999E-2</v>
      </c>
      <c r="AG18" s="23">
        <v>5.4429999999999999E-2</v>
      </c>
      <c r="AH18" s="23">
        <v>5.4429999999999999E-2</v>
      </c>
      <c r="AI18" s="23">
        <v>1</v>
      </c>
      <c r="AJ18" s="36"/>
    </row>
    <row r="19" spans="1:36" ht="14.65" customHeight="1" x14ac:dyDescent="0.2">
      <c r="A19" s="43"/>
      <c r="B19" s="31" t="s">
        <v>55</v>
      </c>
      <c r="C19" s="23" t="s">
        <v>58</v>
      </c>
      <c r="D19" s="34">
        <v>5.7520000000000002E-2</v>
      </c>
      <c r="E19" s="34">
        <v>5.7520000000000002E-2</v>
      </c>
      <c r="F19" s="34">
        <v>5.7520000000000002E-2</v>
      </c>
      <c r="G19" s="34">
        <v>5.7520000000000002E-2</v>
      </c>
      <c r="H19" s="34">
        <v>5.7520000000000002E-2</v>
      </c>
      <c r="I19" s="34">
        <v>5.7520000000000002E-2</v>
      </c>
      <c r="J19" s="34">
        <v>5.7520000000000002E-2</v>
      </c>
      <c r="K19" s="34">
        <v>5.7520000000000002E-2</v>
      </c>
      <c r="L19" s="34">
        <v>5.7520000000000002E-2</v>
      </c>
      <c r="M19" s="34">
        <v>5.7520000000000002E-2</v>
      </c>
      <c r="N19" s="34">
        <v>5.7520000000000002E-2</v>
      </c>
      <c r="O19" s="34">
        <v>5.7520000000000002E-2</v>
      </c>
      <c r="P19" s="34">
        <v>5.7520000000000002E-2</v>
      </c>
      <c r="Q19" s="34">
        <v>5.7520000000000002E-2</v>
      </c>
      <c r="R19" s="34">
        <v>5.7520000000000002E-2</v>
      </c>
      <c r="S19" s="34">
        <v>5.7520000000000002E-2</v>
      </c>
      <c r="T19" s="34">
        <v>5.7520000000000002E-2</v>
      </c>
      <c r="U19" s="34">
        <v>5.7520000000000002E-2</v>
      </c>
      <c r="V19" s="34">
        <v>5.7520000000000002E-2</v>
      </c>
      <c r="W19" s="34">
        <v>5.7520000000000002E-2</v>
      </c>
      <c r="X19" s="34">
        <v>5.7520000000000002E-2</v>
      </c>
      <c r="Y19" s="34">
        <v>5.7520000000000002E-2</v>
      </c>
      <c r="Z19" s="34">
        <v>5.7520000000000002E-2</v>
      </c>
      <c r="AA19" s="34">
        <v>5.7520000000000002E-2</v>
      </c>
      <c r="AB19" s="34">
        <v>5.7520000000000002E-2</v>
      </c>
      <c r="AC19" s="34">
        <v>5.7520000000000002E-2</v>
      </c>
      <c r="AD19" s="34">
        <v>5.7520000000000002E-2</v>
      </c>
      <c r="AE19" s="34">
        <v>5.7520000000000002E-2</v>
      </c>
      <c r="AF19" s="34">
        <v>5.7520000000000002E-2</v>
      </c>
      <c r="AG19" s="34">
        <v>5.7520000000000002E-2</v>
      </c>
      <c r="AH19" s="34">
        <v>5.7520000000000002E-2</v>
      </c>
      <c r="AI19" s="23">
        <v>1</v>
      </c>
      <c r="AJ19" s="36"/>
    </row>
    <row r="20" spans="1:36" ht="14.65" customHeight="1" x14ac:dyDescent="0.2">
      <c r="A20" s="43"/>
      <c r="B20" s="31" t="s">
        <v>55</v>
      </c>
      <c r="C20" s="23" t="s">
        <v>59</v>
      </c>
      <c r="D20" s="34">
        <v>4.4010000000000001E-2</v>
      </c>
      <c r="E20" s="34">
        <v>4.4010000000000001E-2</v>
      </c>
      <c r="F20" s="34">
        <v>4.4010000000000001E-2</v>
      </c>
      <c r="G20" s="34">
        <v>4.4010000000000001E-2</v>
      </c>
      <c r="H20" s="34">
        <v>4.4010000000000001E-2</v>
      </c>
      <c r="I20" s="34">
        <v>4.4010000000000001E-2</v>
      </c>
      <c r="J20" s="34">
        <v>4.4010000000000001E-2</v>
      </c>
      <c r="K20" s="34">
        <v>4.4010000000000001E-2</v>
      </c>
      <c r="L20" s="34">
        <v>4.4010000000000001E-2</v>
      </c>
      <c r="M20" s="34">
        <v>4.4010000000000001E-2</v>
      </c>
      <c r="N20" s="34">
        <v>4.4010000000000001E-2</v>
      </c>
      <c r="O20" s="34">
        <v>4.4010000000000001E-2</v>
      </c>
      <c r="P20" s="34">
        <v>4.4010000000000001E-2</v>
      </c>
      <c r="Q20" s="34">
        <v>4.4010000000000001E-2</v>
      </c>
      <c r="R20" s="34">
        <v>4.4010000000000001E-2</v>
      </c>
      <c r="S20" s="34">
        <v>4.4010000000000001E-2</v>
      </c>
      <c r="T20" s="34">
        <v>4.4010000000000001E-2</v>
      </c>
      <c r="U20" s="34">
        <v>4.4010000000000001E-2</v>
      </c>
      <c r="V20" s="34">
        <v>4.4010000000000001E-2</v>
      </c>
      <c r="W20" s="34">
        <v>4.4010000000000001E-2</v>
      </c>
      <c r="X20" s="34">
        <v>4.4010000000000001E-2</v>
      </c>
      <c r="Y20" s="34">
        <v>4.4010000000000001E-2</v>
      </c>
      <c r="Z20" s="34">
        <v>4.4010000000000001E-2</v>
      </c>
      <c r="AA20" s="34">
        <v>4.4010000000000001E-2</v>
      </c>
      <c r="AB20" s="34">
        <v>4.4010000000000001E-2</v>
      </c>
      <c r="AC20" s="34">
        <v>4.4010000000000001E-2</v>
      </c>
      <c r="AD20" s="34">
        <v>4.4010000000000001E-2</v>
      </c>
      <c r="AE20" s="34">
        <v>4.4010000000000001E-2</v>
      </c>
      <c r="AF20" s="34">
        <v>4.4010000000000001E-2</v>
      </c>
      <c r="AG20" s="34">
        <v>4.4010000000000001E-2</v>
      </c>
      <c r="AH20" s="34">
        <v>4.4010000000000001E-2</v>
      </c>
      <c r="AI20" s="23">
        <v>1</v>
      </c>
      <c r="AJ20" s="36"/>
    </row>
    <row r="21" spans="1:36" ht="14.65" customHeight="1" x14ac:dyDescent="0.2">
      <c r="A21" s="43"/>
      <c r="B21" s="31" t="s">
        <v>55</v>
      </c>
      <c r="C21" s="23" t="s">
        <v>117</v>
      </c>
      <c r="D21" s="34">
        <v>6.5290000000000001E-2</v>
      </c>
      <c r="E21" s="34">
        <v>6.5290000000000001E-2</v>
      </c>
      <c r="F21" s="34">
        <v>6.5290000000000001E-2</v>
      </c>
      <c r="G21" s="34">
        <v>6.5290000000000001E-2</v>
      </c>
      <c r="H21" s="34">
        <v>6.5290000000000001E-2</v>
      </c>
      <c r="I21" s="34">
        <v>6.5290000000000001E-2</v>
      </c>
      <c r="J21" s="34">
        <v>6.5290000000000001E-2</v>
      </c>
      <c r="K21" s="34">
        <v>6.5290000000000001E-2</v>
      </c>
      <c r="L21" s="34">
        <v>6.5290000000000001E-2</v>
      </c>
      <c r="M21" s="34">
        <v>6.5290000000000001E-2</v>
      </c>
      <c r="N21" s="34">
        <v>6.5290000000000001E-2</v>
      </c>
      <c r="O21" s="34">
        <v>6.5290000000000001E-2</v>
      </c>
      <c r="P21" s="34">
        <v>6.5290000000000001E-2</v>
      </c>
      <c r="Q21" s="34">
        <v>6.5290000000000001E-2</v>
      </c>
      <c r="R21" s="34">
        <v>6.5290000000000001E-2</v>
      </c>
      <c r="S21" s="34">
        <v>6.5290000000000001E-2</v>
      </c>
      <c r="T21" s="34">
        <v>6.5290000000000001E-2</v>
      </c>
      <c r="U21" s="34">
        <v>6.5290000000000001E-2</v>
      </c>
      <c r="V21" s="34">
        <v>6.5290000000000001E-2</v>
      </c>
      <c r="W21" s="34">
        <v>6.5290000000000001E-2</v>
      </c>
      <c r="X21" s="34">
        <v>6.5290000000000001E-2</v>
      </c>
      <c r="Y21" s="34">
        <v>6.5290000000000001E-2</v>
      </c>
      <c r="Z21" s="34">
        <v>6.5290000000000001E-2</v>
      </c>
      <c r="AA21" s="34">
        <v>6.5290000000000001E-2</v>
      </c>
      <c r="AB21" s="34">
        <v>6.5290000000000001E-2</v>
      </c>
      <c r="AC21" s="34">
        <v>6.5290000000000001E-2</v>
      </c>
      <c r="AD21" s="34">
        <v>6.5290000000000001E-2</v>
      </c>
      <c r="AE21" s="34">
        <v>6.5290000000000001E-2</v>
      </c>
      <c r="AF21" s="34">
        <v>6.5290000000000001E-2</v>
      </c>
      <c r="AG21" s="34">
        <v>6.5290000000000001E-2</v>
      </c>
      <c r="AH21" s="34">
        <v>6.5290000000000001E-2</v>
      </c>
      <c r="AI21" s="23">
        <v>1</v>
      </c>
      <c r="AJ21" s="36"/>
    </row>
    <row r="22" spans="1:36" ht="14.65" customHeight="1" x14ac:dyDescent="0.2">
      <c r="A22" s="43" t="s">
        <v>13</v>
      </c>
      <c r="B22" s="31" t="s">
        <v>55</v>
      </c>
      <c r="C22" s="23" t="s">
        <v>54</v>
      </c>
      <c r="D22" s="23">
        <v>5.4429999999999999E-2</v>
      </c>
      <c r="E22" s="23">
        <v>5.4429999999999999E-2</v>
      </c>
      <c r="F22" s="23">
        <v>5.4429999999999999E-2</v>
      </c>
      <c r="G22" s="23">
        <v>5.4429999999999999E-2</v>
      </c>
      <c r="H22" s="23">
        <v>5.4429999999999999E-2</v>
      </c>
      <c r="I22" s="23">
        <v>5.4429999999999999E-2</v>
      </c>
      <c r="J22" s="23">
        <v>5.4429999999999999E-2</v>
      </c>
      <c r="K22" s="23">
        <v>5.4429999999999999E-2</v>
      </c>
      <c r="L22" s="23">
        <v>5.4429999999999999E-2</v>
      </c>
      <c r="M22" s="23">
        <v>5.4429999999999999E-2</v>
      </c>
      <c r="N22" s="23">
        <v>5.4429999999999999E-2</v>
      </c>
      <c r="O22" s="23">
        <v>5.4429999999999999E-2</v>
      </c>
      <c r="P22" s="23">
        <v>5.4429999999999999E-2</v>
      </c>
      <c r="Q22" s="23">
        <v>5.4429999999999999E-2</v>
      </c>
      <c r="R22" s="23">
        <v>5.4429999999999999E-2</v>
      </c>
      <c r="S22" s="23">
        <v>5.4429999999999999E-2</v>
      </c>
      <c r="T22" s="23">
        <v>5.4429999999999999E-2</v>
      </c>
      <c r="U22" s="23">
        <v>5.4429999999999999E-2</v>
      </c>
      <c r="V22" s="23">
        <v>5.4429999999999999E-2</v>
      </c>
      <c r="W22" s="23">
        <v>5.4429999999999999E-2</v>
      </c>
      <c r="X22" s="23">
        <v>5.4429999999999999E-2</v>
      </c>
      <c r="Y22" s="23">
        <v>5.4429999999999999E-2</v>
      </c>
      <c r="Z22" s="23">
        <v>5.4429999999999999E-2</v>
      </c>
      <c r="AA22" s="23">
        <v>5.4429999999999999E-2</v>
      </c>
      <c r="AB22" s="23">
        <v>5.4429999999999999E-2</v>
      </c>
      <c r="AC22" s="23">
        <v>5.4429999999999999E-2</v>
      </c>
      <c r="AD22" s="23">
        <v>5.4429999999999999E-2</v>
      </c>
      <c r="AE22" s="23">
        <v>5.4429999999999999E-2</v>
      </c>
      <c r="AF22" s="23">
        <v>5.4429999999999999E-2</v>
      </c>
      <c r="AG22" s="23">
        <v>5.4429999999999999E-2</v>
      </c>
      <c r="AH22" s="23">
        <v>5.4429999999999999E-2</v>
      </c>
      <c r="AI22" s="23">
        <v>1</v>
      </c>
      <c r="AJ22" s="36"/>
    </row>
    <row r="23" spans="1:36" ht="14.65" customHeight="1" x14ac:dyDescent="0.2">
      <c r="A23" s="43"/>
      <c r="B23" s="31" t="s">
        <v>55</v>
      </c>
      <c r="C23" s="23" t="s">
        <v>58</v>
      </c>
      <c r="D23" s="34">
        <v>5.7520000000000002E-2</v>
      </c>
      <c r="E23" s="34">
        <v>5.7520000000000002E-2</v>
      </c>
      <c r="F23" s="34">
        <v>5.7520000000000002E-2</v>
      </c>
      <c r="G23" s="34">
        <v>5.7520000000000002E-2</v>
      </c>
      <c r="H23" s="34">
        <v>5.7520000000000002E-2</v>
      </c>
      <c r="I23" s="34">
        <v>5.7520000000000002E-2</v>
      </c>
      <c r="J23" s="34">
        <v>5.7520000000000002E-2</v>
      </c>
      <c r="K23" s="34">
        <v>5.7520000000000002E-2</v>
      </c>
      <c r="L23" s="34">
        <v>5.7520000000000002E-2</v>
      </c>
      <c r="M23" s="34">
        <v>5.7520000000000002E-2</v>
      </c>
      <c r="N23" s="34">
        <v>5.7520000000000002E-2</v>
      </c>
      <c r="O23" s="34">
        <v>5.7520000000000002E-2</v>
      </c>
      <c r="P23" s="34">
        <v>5.7520000000000002E-2</v>
      </c>
      <c r="Q23" s="34">
        <v>5.7520000000000002E-2</v>
      </c>
      <c r="R23" s="34">
        <v>5.7520000000000002E-2</v>
      </c>
      <c r="S23" s="34">
        <v>5.7520000000000002E-2</v>
      </c>
      <c r="T23" s="34">
        <v>5.7520000000000002E-2</v>
      </c>
      <c r="U23" s="34">
        <v>5.7520000000000002E-2</v>
      </c>
      <c r="V23" s="34">
        <v>5.7520000000000002E-2</v>
      </c>
      <c r="W23" s="34">
        <v>5.7520000000000002E-2</v>
      </c>
      <c r="X23" s="34">
        <v>5.7520000000000002E-2</v>
      </c>
      <c r="Y23" s="34">
        <v>5.7520000000000002E-2</v>
      </c>
      <c r="Z23" s="34">
        <v>5.7520000000000002E-2</v>
      </c>
      <c r="AA23" s="34">
        <v>5.7520000000000002E-2</v>
      </c>
      <c r="AB23" s="34">
        <v>5.7520000000000002E-2</v>
      </c>
      <c r="AC23" s="34">
        <v>5.7520000000000002E-2</v>
      </c>
      <c r="AD23" s="34">
        <v>5.7520000000000002E-2</v>
      </c>
      <c r="AE23" s="34">
        <v>5.7520000000000002E-2</v>
      </c>
      <c r="AF23" s="34">
        <v>5.7520000000000002E-2</v>
      </c>
      <c r="AG23" s="34">
        <v>5.7520000000000002E-2</v>
      </c>
      <c r="AH23" s="34">
        <v>5.7520000000000002E-2</v>
      </c>
      <c r="AI23" s="23">
        <v>1</v>
      </c>
      <c r="AJ23" s="36"/>
    </row>
    <row r="24" spans="1:36" ht="14.65" customHeight="1" x14ac:dyDescent="0.2">
      <c r="A24" s="43" t="s">
        <v>15</v>
      </c>
      <c r="B24" s="31" t="s">
        <v>55</v>
      </c>
      <c r="C24" s="23" t="s">
        <v>54</v>
      </c>
      <c r="D24" s="23">
        <v>5.4429999999999999E-2</v>
      </c>
      <c r="E24" s="23">
        <v>5.4429999999999999E-2</v>
      </c>
      <c r="F24" s="23">
        <v>5.4429999999999999E-2</v>
      </c>
      <c r="G24" s="23">
        <v>5.4429999999999999E-2</v>
      </c>
      <c r="H24" s="23">
        <v>5.4429999999999999E-2</v>
      </c>
      <c r="I24" s="23">
        <v>5.4429999999999999E-2</v>
      </c>
      <c r="J24" s="23">
        <v>5.4429999999999999E-2</v>
      </c>
      <c r="K24" s="23">
        <v>5.4429999999999999E-2</v>
      </c>
      <c r="L24" s="23">
        <v>5.4429999999999999E-2</v>
      </c>
      <c r="M24" s="23">
        <v>5.4429999999999999E-2</v>
      </c>
      <c r="N24" s="23">
        <v>5.4429999999999999E-2</v>
      </c>
      <c r="O24" s="23">
        <v>5.4429999999999999E-2</v>
      </c>
      <c r="P24" s="23">
        <v>5.4429999999999999E-2</v>
      </c>
      <c r="Q24" s="23">
        <v>5.4429999999999999E-2</v>
      </c>
      <c r="R24" s="23">
        <v>5.4429999999999999E-2</v>
      </c>
      <c r="S24" s="23">
        <v>5.4429999999999999E-2</v>
      </c>
      <c r="T24" s="23">
        <v>5.4429999999999999E-2</v>
      </c>
      <c r="U24" s="23">
        <v>5.4429999999999999E-2</v>
      </c>
      <c r="V24" s="23">
        <v>5.4429999999999999E-2</v>
      </c>
      <c r="W24" s="23">
        <v>5.4429999999999999E-2</v>
      </c>
      <c r="X24" s="23">
        <v>5.4429999999999999E-2</v>
      </c>
      <c r="Y24" s="23">
        <v>5.4429999999999999E-2</v>
      </c>
      <c r="Z24" s="23">
        <v>5.4429999999999999E-2</v>
      </c>
      <c r="AA24" s="23">
        <v>5.4429999999999999E-2</v>
      </c>
      <c r="AB24" s="23">
        <v>5.4429999999999999E-2</v>
      </c>
      <c r="AC24" s="23">
        <v>5.4429999999999999E-2</v>
      </c>
      <c r="AD24" s="23">
        <v>5.4429999999999999E-2</v>
      </c>
      <c r="AE24" s="23">
        <v>5.4429999999999999E-2</v>
      </c>
      <c r="AF24" s="23">
        <v>5.4429999999999999E-2</v>
      </c>
      <c r="AG24" s="23">
        <v>5.4429999999999999E-2</v>
      </c>
      <c r="AH24" s="23">
        <v>5.4429999999999999E-2</v>
      </c>
      <c r="AI24" s="23">
        <v>1</v>
      </c>
      <c r="AJ24" s="36"/>
    </row>
    <row r="25" spans="1:36" ht="14.65" customHeight="1" x14ac:dyDescent="0.2">
      <c r="A25" s="43"/>
      <c r="B25" s="31" t="s">
        <v>55</v>
      </c>
      <c r="C25" s="23" t="s">
        <v>58</v>
      </c>
      <c r="D25" s="34">
        <v>5.7520000000000002E-2</v>
      </c>
      <c r="E25" s="34">
        <v>5.7520000000000002E-2</v>
      </c>
      <c r="F25" s="34">
        <v>5.7520000000000002E-2</v>
      </c>
      <c r="G25" s="34">
        <v>5.7520000000000002E-2</v>
      </c>
      <c r="H25" s="34">
        <v>5.7520000000000002E-2</v>
      </c>
      <c r="I25" s="34">
        <v>5.7520000000000002E-2</v>
      </c>
      <c r="J25" s="34">
        <v>5.7520000000000002E-2</v>
      </c>
      <c r="K25" s="34">
        <v>5.7520000000000002E-2</v>
      </c>
      <c r="L25" s="34">
        <v>5.7520000000000002E-2</v>
      </c>
      <c r="M25" s="34">
        <v>5.7520000000000002E-2</v>
      </c>
      <c r="N25" s="34">
        <v>5.7520000000000002E-2</v>
      </c>
      <c r="O25" s="34">
        <v>5.7520000000000002E-2</v>
      </c>
      <c r="P25" s="34">
        <v>5.7520000000000002E-2</v>
      </c>
      <c r="Q25" s="34">
        <v>5.7520000000000002E-2</v>
      </c>
      <c r="R25" s="34">
        <v>5.7520000000000002E-2</v>
      </c>
      <c r="S25" s="34">
        <v>5.7520000000000002E-2</v>
      </c>
      <c r="T25" s="34">
        <v>5.7520000000000002E-2</v>
      </c>
      <c r="U25" s="34">
        <v>5.7520000000000002E-2</v>
      </c>
      <c r="V25" s="34">
        <v>5.7520000000000002E-2</v>
      </c>
      <c r="W25" s="34">
        <v>5.7520000000000002E-2</v>
      </c>
      <c r="X25" s="34">
        <v>5.7520000000000002E-2</v>
      </c>
      <c r="Y25" s="34">
        <v>5.7520000000000002E-2</v>
      </c>
      <c r="Z25" s="34">
        <v>5.7520000000000002E-2</v>
      </c>
      <c r="AA25" s="34">
        <v>5.7520000000000002E-2</v>
      </c>
      <c r="AB25" s="34">
        <v>5.7520000000000002E-2</v>
      </c>
      <c r="AC25" s="34">
        <v>5.7520000000000002E-2</v>
      </c>
      <c r="AD25" s="34">
        <v>5.7520000000000002E-2</v>
      </c>
      <c r="AE25" s="34">
        <v>5.7520000000000002E-2</v>
      </c>
      <c r="AF25" s="34">
        <v>5.7520000000000002E-2</v>
      </c>
      <c r="AG25" s="34">
        <v>5.7520000000000002E-2</v>
      </c>
      <c r="AH25" s="34">
        <v>5.7520000000000002E-2</v>
      </c>
      <c r="AI25" s="23">
        <v>1</v>
      </c>
      <c r="AJ25" s="36"/>
    </row>
    <row r="26" spans="1:36" ht="14.65" customHeight="1" x14ac:dyDescent="0.2">
      <c r="A26" s="43"/>
      <c r="B26" s="31" t="s">
        <v>55</v>
      </c>
      <c r="C26" s="23" t="s">
        <v>59</v>
      </c>
      <c r="D26" s="34">
        <v>4.4010000000000001E-2</v>
      </c>
      <c r="E26" s="34">
        <v>4.4010000000000001E-2</v>
      </c>
      <c r="F26" s="34">
        <v>4.4010000000000001E-2</v>
      </c>
      <c r="G26" s="34">
        <v>4.4010000000000001E-2</v>
      </c>
      <c r="H26" s="34">
        <v>4.4010000000000001E-2</v>
      </c>
      <c r="I26" s="34">
        <v>4.4010000000000001E-2</v>
      </c>
      <c r="J26" s="34">
        <v>4.4010000000000001E-2</v>
      </c>
      <c r="K26" s="34">
        <v>4.4010000000000001E-2</v>
      </c>
      <c r="L26" s="34">
        <v>4.4010000000000001E-2</v>
      </c>
      <c r="M26" s="34">
        <v>4.4010000000000001E-2</v>
      </c>
      <c r="N26" s="34">
        <v>4.4010000000000001E-2</v>
      </c>
      <c r="O26" s="34">
        <v>4.4010000000000001E-2</v>
      </c>
      <c r="P26" s="34">
        <v>4.4010000000000001E-2</v>
      </c>
      <c r="Q26" s="34">
        <v>4.4010000000000001E-2</v>
      </c>
      <c r="R26" s="34">
        <v>4.4010000000000001E-2</v>
      </c>
      <c r="S26" s="34">
        <v>4.4010000000000001E-2</v>
      </c>
      <c r="T26" s="34">
        <v>4.4010000000000001E-2</v>
      </c>
      <c r="U26" s="34">
        <v>4.4010000000000001E-2</v>
      </c>
      <c r="V26" s="34">
        <v>4.4010000000000001E-2</v>
      </c>
      <c r="W26" s="34">
        <v>4.4010000000000001E-2</v>
      </c>
      <c r="X26" s="34">
        <v>4.4010000000000001E-2</v>
      </c>
      <c r="Y26" s="34">
        <v>4.4010000000000001E-2</v>
      </c>
      <c r="Z26" s="34">
        <v>4.4010000000000001E-2</v>
      </c>
      <c r="AA26" s="34">
        <v>4.4010000000000001E-2</v>
      </c>
      <c r="AB26" s="34">
        <v>4.4010000000000001E-2</v>
      </c>
      <c r="AC26" s="34">
        <v>4.4010000000000001E-2</v>
      </c>
      <c r="AD26" s="34">
        <v>4.4010000000000001E-2</v>
      </c>
      <c r="AE26" s="34">
        <v>4.4010000000000001E-2</v>
      </c>
      <c r="AF26" s="34">
        <v>4.4010000000000001E-2</v>
      </c>
      <c r="AG26" s="34">
        <v>4.4010000000000001E-2</v>
      </c>
      <c r="AH26" s="34">
        <v>4.4010000000000001E-2</v>
      </c>
      <c r="AI26" s="23">
        <v>1</v>
      </c>
      <c r="AJ26" s="36"/>
    </row>
    <row r="27" spans="1:36" ht="14.65" customHeight="1" x14ac:dyDescent="0.2">
      <c r="A27" s="43"/>
      <c r="B27" s="31" t="s">
        <v>55</v>
      </c>
      <c r="C27" s="23" t="s">
        <v>117</v>
      </c>
      <c r="D27" s="34">
        <v>6.5290000000000001E-2</v>
      </c>
      <c r="E27" s="34">
        <v>6.5290000000000001E-2</v>
      </c>
      <c r="F27" s="34">
        <v>6.5290000000000001E-2</v>
      </c>
      <c r="G27" s="34">
        <v>6.5290000000000001E-2</v>
      </c>
      <c r="H27" s="34">
        <v>6.5290000000000001E-2</v>
      </c>
      <c r="I27" s="34">
        <v>6.5290000000000001E-2</v>
      </c>
      <c r="J27" s="34">
        <v>6.5290000000000001E-2</v>
      </c>
      <c r="K27" s="34">
        <v>6.5290000000000001E-2</v>
      </c>
      <c r="L27" s="34">
        <v>6.5290000000000001E-2</v>
      </c>
      <c r="M27" s="34">
        <v>6.5290000000000001E-2</v>
      </c>
      <c r="N27" s="34">
        <v>6.5290000000000001E-2</v>
      </c>
      <c r="O27" s="34">
        <v>6.5290000000000001E-2</v>
      </c>
      <c r="P27" s="34">
        <v>6.5290000000000001E-2</v>
      </c>
      <c r="Q27" s="34">
        <v>6.5290000000000001E-2</v>
      </c>
      <c r="R27" s="34">
        <v>6.5290000000000001E-2</v>
      </c>
      <c r="S27" s="34">
        <v>6.5290000000000001E-2</v>
      </c>
      <c r="T27" s="34">
        <v>6.5290000000000001E-2</v>
      </c>
      <c r="U27" s="34">
        <v>6.5290000000000001E-2</v>
      </c>
      <c r="V27" s="34">
        <v>6.5290000000000001E-2</v>
      </c>
      <c r="W27" s="34">
        <v>6.5290000000000001E-2</v>
      </c>
      <c r="X27" s="34">
        <v>6.5290000000000001E-2</v>
      </c>
      <c r="Y27" s="34">
        <v>6.5290000000000001E-2</v>
      </c>
      <c r="Z27" s="34">
        <v>6.5290000000000001E-2</v>
      </c>
      <c r="AA27" s="34">
        <v>6.5290000000000001E-2</v>
      </c>
      <c r="AB27" s="34">
        <v>6.5290000000000001E-2</v>
      </c>
      <c r="AC27" s="34">
        <v>6.5290000000000001E-2</v>
      </c>
      <c r="AD27" s="34">
        <v>6.5290000000000001E-2</v>
      </c>
      <c r="AE27" s="34">
        <v>6.5290000000000001E-2</v>
      </c>
      <c r="AF27" s="34">
        <v>6.5290000000000001E-2</v>
      </c>
      <c r="AG27" s="34">
        <v>6.5290000000000001E-2</v>
      </c>
      <c r="AH27" s="34">
        <v>6.5290000000000001E-2</v>
      </c>
      <c r="AI27" s="23">
        <v>1</v>
      </c>
      <c r="AJ27" s="36"/>
    </row>
    <row r="28" spans="1:36" ht="14.65" customHeight="1" x14ac:dyDescent="0.2">
      <c r="A28" s="43" t="s">
        <v>19</v>
      </c>
      <c r="B28" s="31" t="s">
        <v>55</v>
      </c>
      <c r="C28" s="23" t="s">
        <v>54</v>
      </c>
      <c r="D28" s="34">
        <v>0.12009</v>
      </c>
      <c r="E28" s="34">
        <v>0.12009</v>
      </c>
      <c r="F28" s="34">
        <v>0.12009</v>
      </c>
      <c r="G28" s="34">
        <v>0.12009</v>
      </c>
      <c r="H28" s="34">
        <v>0.12009</v>
      </c>
      <c r="I28" s="34">
        <v>0.12009</v>
      </c>
      <c r="J28" s="34">
        <v>0.12009</v>
      </c>
      <c r="K28" s="34">
        <v>0.12009</v>
      </c>
      <c r="L28" s="34">
        <v>0.12009</v>
      </c>
      <c r="M28" s="34">
        <v>0.12009</v>
      </c>
      <c r="N28" s="34">
        <v>0.12009</v>
      </c>
      <c r="O28" s="34">
        <v>0.12009</v>
      </c>
      <c r="P28" s="34">
        <v>0.12009</v>
      </c>
      <c r="Q28" s="34">
        <v>0.12009</v>
      </c>
      <c r="R28" s="34">
        <v>0.12009</v>
      </c>
      <c r="S28" s="34">
        <v>0.12009</v>
      </c>
      <c r="T28" s="34">
        <v>0.12009</v>
      </c>
      <c r="U28" s="34">
        <v>0.12009</v>
      </c>
      <c r="V28" s="34">
        <v>0.12009</v>
      </c>
      <c r="W28" s="34">
        <v>0.12009</v>
      </c>
      <c r="X28" s="34">
        <v>0.12009</v>
      </c>
      <c r="Y28" s="34">
        <v>0.12009</v>
      </c>
      <c r="Z28" s="34">
        <v>0.12009</v>
      </c>
      <c r="AA28" s="34">
        <v>0.12009</v>
      </c>
      <c r="AB28" s="34">
        <v>0.12009</v>
      </c>
      <c r="AC28" s="34">
        <v>0.12009</v>
      </c>
      <c r="AD28" s="34">
        <v>0.12009</v>
      </c>
      <c r="AE28" s="34">
        <v>0.12009</v>
      </c>
      <c r="AF28" s="34">
        <v>0.12009</v>
      </c>
      <c r="AG28" s="34">
        <v>0.12009</v>
      </c>
      <c r="AH28" s="34">
        <v>0.12009</v>
      </c>
      <c r="AI28" s="23">
        <v>1</v>
      </c>
      <c r="AJ28" s="36"/>
    </row>
    <row r="29" spans="1:36" ht="14.65" customHeight="1" x14ac:dyDescent="0.2">
      <c r="A29" s="43"/>
      <c r="B29" s="31" t="s">
        <v>55</v>
      </c>
      <c r="C29" s="23" t="s">
        <v>58</v>
      </c>
      <c r="D29" s="34">
        <v>0.14019999999999999</v>
      </c>
      <c r="E29" s="34">
        <v>0.14019999999999999</v>
      </c>
      <c r="F29" s="34">
        <v>0.14019999999999999</v>
      </c>
      <c r="G29" s="34">
        <v>0.14019999999999999</v>
      </c>
      <c r="H29" s="34">
        <v>0.14019999999999999</v>
      </c>
      <c r="I29" s="34">
        <v>0.14019999999999999</v>
      </c>
      <c r="J29" s="34">
        <v>0.14019999999999999</v>
      </c>
      <c r="K29" s="34">
        <v>0.14019999999999999</v>
      </c>
      <c r="L29" s="34">
        <v>0.14019999999999999</v>
      </c>
      <c r="M29" s="34">
        <v>0.14019999999999999</v>
      </c>
      <c r="N29" s="34">
        <v>0.14019999999999999</v>
      </c>
      <c r="O29" s="34">
        <v>0.14019999999999999</v>
      </c>
      <c r="P29" s="34">
        <v>0.14019999999999999</v>
      </c>
      <c r="Q29" s="34">
        <v>0.14019999999999999</v>
      </c>
      <c r="R29" s="34">
        <v>0.14019999999999999</v>
      </c>
      <c r="S29" s="34">
        <v>0.14019999999999999</v>
      </c>
      <c r="T29" s="34">
        <v>0.14019999999999999</v>
      </c>
      <c r="U29" s="34">
        <v>0.14019999999999999</v>
      </c>
      <c r="V29" s="34">
        <v>0.14019999999999999</v>
      </c>
      <c r="W29" s="34">
        <v>0.14019999999999999</v>
      </c>
      <c r="X29" s="34">
        <v>0.14019999999999999</v>
      </c>
      <c r="Y29" s="34">
        <v>0.14019999999999999</v>
      </c>
      <c r="Z29" s="34">
        <v>0.14019999999999999</v>
      </c>
      <c r="AA29" s="34">
        <v>0.14019999999999999</v>
      </c>
      <c r="AB29" s="34">
        <v>0.14019999999999999</v>
      </c>
      <c r="AC29" s="34">
        <v>0.14019999999999999</v>
      </c>
      <c r="AD29" s="34">
        <v>0.14019999999999999</v>
      </c>
      <c r="AE29" s="34">
        <v>0.14019999999999999</v>
      </c>
      <c r="AF29" s="34">
        <v>0.14019999999999999</v>
      </c>
      <c r="AG29" s="34">
        <v>0.14019999999999999</v>
      </c>
      <c r="AH29" s="34">
        <v>0.14019999999999999</v>
      </c>
      <c r="AI29" s="23">
        <v>1</v>
      </c>
      <c r="AJ29" s="36"/>
    </row>
    <row r="30" spans="1:36" ht="14.65" customHeight="1" x14ac:dyDescent="0.2">
      <c r="A30" s="43"/>
      <c r="B30" s="31" t="s">
        <v>55</v>
      </c>
      <c r="C30" s="23" t="s">
        <v>59</v>
      </c>
      <c r="D30" s="34">
        <v>0.13549</v>
      </c>
      <c r="E30" s="34">
        <v>0.13549</v>
      </c>
      <c r="F30" s="34">
        <v>0.13549</v>
      </c>
      <c r="G30" s="34">
        <v>0.13549</v>
      </c>
      <c r="H30" s="34">
        <v>0.13549</v>
      </c>
      <c r="I30" s="34">
        <v>0.13549</v>
      </c>
      <c r="J30" s="34">
        <v>0.13549</v>
      </c>
      <c r="K30" s="34">
        <v>0.13549</v>
      </c>
      <c r="L30" s="34">
        <v>0.13549</v>
      </c>
      <c r="M30" s="34">
        <v>0.13549</v>
      </c>
      <c r="N30" s="34">
        <v>0.13549</v>
      </c>
      <c r="O30" s="34">
        <v>0.13549</v>
      </c>
      <c r="P30" s="34">
        <v>0.13549</v>
      </c>
      <c r="Q30" s="34">
        <v>0.13549</v>
      </c>
      <c r="R30" s="34">
        <v>0.13549</v>
      </c>
      <c r="S30" s="34">
        <v>0.13549</v>
      </c>
      <c r="T30" s="34">
        <v>0.13549</v>
      </c>
      <c r="U30" s="34">
        <v>0.13549</v>
      </c>
      <c r="V30" s="34">
        <v>0.13549</v>
      </c>
      <c r="W30" s="34">
        <v>0.13549</v>
      </c>
      <c r="X30" s="34">
        <v>0.13549</v>
      </c>
      <c r="Y30" s="34">
        <v>0.13549</v>
      </c>
      <c r="Z30" s="34">
        <v>0.13549</v>
      </c>
      <c r="AA30" s="34">
        <v>0.13549</v>
      </c>
      <c r="AB30" s="34">
        <v>0.13549</v>
      </c>
      <c r="AC30" s="34">
        <v>0.13549</v>
      </c>
      <c r="AD30" s="34">
        <v>0.13549</v>
      </c>
      <c r="AE30" s="34">
        <v>0.13549</v>
      </c>
      <c r="AF30" s="34">
        <v>0.13549</v>
      </c>
      <c r="AG30" s="34">
        <v>0.13549</v>
      </c>
      <c r="AH30" s="34">
        <v>0.13549</v>
      </c>
      <c r="AI30" s="23">
        <v>1</v>
      </c>
      <c r="AJ30" s="36"/>
    </row>
    <row r="31" spans="1:36" ht="14.65" customHeight="1" x14ac:dyDescent="0.2">
      <c r="A31" s="43"/>
      <c r="B31" s="31" t="s">
        <v>55</v>
      </c>
      <c r="C31" s="23" t="s">
        <v>117</v>
      </c>
      <c r="D31" s="34">
        <v>0.14582000000000001</v>
      </c>
      <c r="E31" s="34">
        <v>0.14582000000000001</v>
      </c>
      <c r="F31" s="34">
        <v>0.14582000000000001</v>
      </c>
      <c r="G31" s="34">
        <v>0.14582000000000001</v>
      </c>
      <c r="H31" s="34">
        <v>0.14582000000000001</v>
      </c>
      <c r="I31" s="34">
        <v>0.14582000000000001</v>
      </c>
      <c r="J31" s="34">
        <v>0.14582000000000001</v>
      </c>
      <c r="K31" s="34">
        <v>0.14582000000000001</v>
      </c>
      <c r="L31" s="34">
        <v>0.14582000000000001</v>
      </c>
      <c r="M31" s="34">
        <v>0.14582000000000001</v>
      </c>
      <c r="N31" s="34">
        <v>0.14582000000000001</v>
      </c>
      <c r="O31" s="34">
        <v>0.14582000000000001</v>
      </c>
      <c r="P31" s="34">
        <v>0.14582000000000001</v>
      </c>
      <c r="Q31" s="34">
        <v>0.14582000000000001</v>
      </c>
      <c r="R31" s="34">
        <v>0.14582000000000001</v>
      </c>
      <c r="S31" s="34">
        <v>0.14582000000000001</v>
      </c>
      <c r="T31" s="34">
        <v>0.14582000000000001</v>
      </c>
      <c r="U31" s="34">
        <v>0.14582000000000001</v>
      </c>
      <c r="V31" s="34">
        <v>0.14582000000000001</v>
      </c>
      <c r="W31" s="34">
        <v>0.14582000000000001</v>
      </c>
      <c r="X31" s="34">
        <v>0.14582000000000001</v>
      </c>
      <c r="Y31" s="34">
        <v>0.14582000000000001</v>
      </c>
      <c r="Z31" s="34">
        <v>0.14582000000000001</v>
      </c>
      <c r="AA31" s="34">
        <v>0.14582000000000001</v>
      </c>
      <c r="AB31" s="34">
        <v>0.14582000000000001</v>
      </c>
      <c r="AC31" s="34">
        <v>0.14582000000000001</v>
      </c>
      <c r="AD31" s="34">
        <v>0.14582000000000001</v>
      </c>
      <c r="AE31" s="34">
        <v>0.14582000000000001</v>
      </c>
      <c r="AF31" s="34">
        <v>0.14582000000000001</v>
      </c>
      <c r="AG31" s="34">
        <v>0.14582000000000001</v>
      </c>
      <c r="AH31" s="34">
        <v>0.14582000000000001</v>
      </c>
      <c r="AI31" s="23">
        <v>1</v>
      </c>
      <c r="AJ31" s="36"/>
    </row>
    <row r="32" spans="1:36" ht="14.65" customHeight="1" x14ac:dyDescent="0.2">
      <c r="A32" s="43" t="s">
        <v>21</v>
      </c>
      <c r="B32" s="31" t="s">
        <v>55</v>
      </c>
      <c r="C32" s="23" t="s">
        <v>54</v>
      </c>
      <c r="D32" s="34">
        <v>0.12009</v>
      </c>
      <c r="E32" s="34">
        <v>0.12009</v>
      </c>
      <c r="F32" s="34">
        <v>0.12009</v>
      </c>
      <c r="G32" s="34">
        <v>0.12009</v>
      </c>
      <c r="H32" s="34">
        <v>0.12009</v>
      </c>
      <c r="I32" s="34">
        <v>0.12009</v>
      </c>
      <c r="J32" s="34">
        <v>0.12009</v>
      </c>
      <c r="K32" s="34">
        <v>0.12009</v>
      </c>
      <c r="L32" s="34">
        <v>0.12009</v>
      </c>
      <c r="M32" s="34">
        <v>0.12009</v>
      </c>
      <c r="N32" s="34">
        <v>0.12009</v>
      </c>
      <c r="O32" s="34">
        <v>0.12009</v>
      </c>
      <c r="P32" s="34">
        <v>0.12009</v>
      </c>
      <c r="Q32" s="34">
        <v>0.12009</v>
      </c>
      <c r="R32" s="34">
        <v>0.12009</v>
      </c>
      <c r="S32" s="34">
        <v>0.12009</v>
      </c>
      <c r="T32" s="34">
        <v>0.12009</v>
      </c>
      <c r="U32" s="34">
        <v>0.12009</v>
      </c>
      <c r="V32" s="34">
        <v>0.12009</v>
      </c>
      <c r="W32" s="34">
        <v>0.12009</v>
      </c>
      <c r="X32" s="34">
        <v>0.12009</v>
      </c>
      <c r="Y32" s="34">
        <v>0.12009</v>
      </c>
      <c r="Z32" s="34">
        <v>0.12009</v>
      </c>
      <c r="AA32" s="34">
        <v>0.12009</v>
      </c>
      <c r="AB32" s="34">
        <v>0.12009</v>
      </c>
      <c r="AC32" s="34">
        <v>0.12009</v>
      </c>
      <c r="AD32" s="34">
        <v>0.12009</v>
      </c>
      <c r="AE32" s="34">
        <v>0.12009</v>
      </c>
      <c r="AF32" s="34">
        <v>0.12009</v>
      </c>
      <c r="AG32" s="34">
        <v>0.12009</v>
      </c>
      <c r="AH32" s="34">
        <v>0.12009</v>
      </c>
      <c r="AI32" s="23">
        <v>1</v>
      </c>
      <c r="AJ32" s="36"/>
    </row>
    <row r="33" spans="1:36" ht="14.65" customHeight="1" x14ac:dyDescent="0.2">
      <c r="A33" s="43"/>
      <c r="B33" s="31" t="s">
        <v>55</v>
      </c>
      <c r="C33" s="23" t="s">
        <v>58</v>
      </c>
      <c r="D33" s="34">
        <v>0.14019999999999999</v>
      </c>
      <c r="E33" s="34">
        <v>0.14019999999999999</v>
      </c>
      <c r="F33" s="34">
        <v>0.14019999999999999</v>
      </c>
      <c r="G33" s="34">
        <v>0.14019999999999999</v>
      </c>
      <c r="H33" s="34">
        <v>0.14019999999999999</v>
      </c>
      <c r="I33" s="34">
        <v>0.14019999999999999</v>
      </c>
      <c r="J33" s="34">
        <v>0.14019999999999999</v>
      </c>
      <c r="K33" s="34">
        <v>0.14019999999999999</v>
      </c>
      <c r="L33" s="34">
        <v>0.14019999999999999</v>
      </c>
      <c r="M33" s="34">
        <v>0.14019999999999999</v>
      </c>
      <c r="N33" s="34">
        <v>0.14019999999999999</v>
      </c>
      <c r="O33" s="34">
        <v>0.14019999999999999</v>
      </c>
      <c r="P33" s="34">
        <v>0.14019999999999999</v>
      </c>
      <c r="Q33" s="34">
        <v>0.14019999999999999</v>
      </c>
      <c r="R33" s="34">
        <v>0.14019999999999999</v>
      </c>
      <c r="S33" s="34">
        <v>0.14019999999999999</v>
      </c>
      <c r="T33" s="34">
        <v>0.14019999999999999</v>
      </c>
      <c r="U33" s="34">
        <v>0.14019999999999999</v>
      </c>
      <c r="V33" s="34">
        <v>0.14019999999999999</v>
      </c>
      <c r="W33" s="34">
        <v>0.14019999999999999</v>
      </c>
      <c r="X33" s="34">
        <v>0.14019999999999999</v>
      </c>
      <c r="Y33" s="34">
        <v>0.14019999999999999</v>
      </c>
      <c r="Z33" s="34">
        <v>0.14019999999999999</v>
      </c>
      <c r="AA33" s="34">
        <v>0.14019999999999999</v>
      </c>
      <c r="AB33" s="34">
        <v>0.14019999999999999</v>
      </c>
      <c r="AC33" s="34">
        <v>0.14019999999999999</v>
      </c>
      <c r="AD33" s="34">
        <v>0.14019999999999999</v>
      </c>
      <c r="AE33" s="34">
        <v>0.14019999999999999</v>
      </c>
      <c r="AF33" s="34">
        <v>0.14019999999999999</v>
      </c>
      <c r="AG33" s="34">
        <v>0.14019999999999999</v>
      </c>
      <c r="AH33" s="34">
        <v>0.14019999999999999</v>
      </c>
      <c r="AI33" s="23">
        <v>1</v>
      </c>
      <c r="AJ33" s="36"/>
    </row>
    <row r="34" spans="1:36" ht="14.65" customHeight="1" x14ac:dyDescent="0.2">
      <c r="A34" s="43"/>
      <c r="B34" s="31" t="s">
        <v>55</v>
      </c>
      <c r="C34" s="23" t="s">
        <v>59</v>
      </c>
      <c r="D34" s="34">
        <v>0.13549</v>
      </c>
      <c r="E34" s="34">
        <v>0.13549</v>
      </c>
      <c r="F34" s="34">
        <v>0.13549</v>
      </c>
      <c r="G34" s="34">
        <v>0.13549</v>
      </c>
      <c r="H34" s="34">
        <v>0.13549</v>
      </c>
      <c r="I34" s="34">
        <v>0.13549</v>
      </c>
      <c r="J34" s="34">
        <v>0.13549</v>
      </c>
      <c r="K34" s="34">
        <v>0.13549</v>
      </c>
      <c r="L34" s="34">
        <v>0.13549</v>
      </c>
      <c r="M34" s="34">
        <v>0.13549</v>
      </c>
      <c r="N34" s="34">
        <v>0.13549</v>
      </c>
      <c r="O34" s="34">
        <v>0.13549</v>
      </c>
      <c r="P34" s="34">
        <v>0.13549</v>
      </c>
      <c r="Q34" s="34">
        <v>0.13549</v>
      </c>
      <c r="R34" s="34">
        <v>0.13549</v>
      </c>
      <c r="S34" s="34">
        <v>0.13549</v>
      </c>
      <c r="T34" s="34">
        <v>0.13549</v>
      </c>
      <c r="U34" s="34">
        <v>0.13549</v>
      </c>
      <c r="V34" s="34">
        <v>0.13549</v>
      </c>
      <c r="W34" s="34">
        <v>0.13549</v>
      </c>
      <c r="X34" s="34">
        <v>0.13549</v>
      </c>
      <c r="Y34" s="34">
        <v>0.13549</v>
      </c>
      <c r="Z34" s="34">
        <v>0.13549</v>
      </c>
      <c r="AA34" s="34">
        <v>0.13549</v>
      </c>
      <c r="AB34" s="34">
        <v>0.13549</v>
      </c>
      <c r="AC34" s="34">
        <v>0.13549</v>
      </c>
      <c r="AD34" s="34">
        <v>0.13549</v>
      </c>
      <c r="AE34" s="34">
        <v>0.13549</v>
      </c>
      <c r="AF34" s="34">
        <v>0.13549</v>
      </c>
      <c r="AG34" s="34">
        <v>0.13549</v>
      </c>
      <c r="AH34" s="34">
        <v>0.13549</v>
      </c>
      <c r="AI34" s="23">
        <v>1</v>
      </c>
      <c r="AJ34" s="36"/>
    </row>
    <row r="35" spans="1:36" ht="14.65" customHeight="1" x14ac:dyDescent="0.2">
      <c r="A35" s="43"/>
      <c r="B35" s="31" t="s">
        <v>55</v>
      </c>
      <c r="C35" s="23" t="s">
        <v>117</v>
      </c>
      <c r="D35" s="34">
        <v>0.14582000000000001</v>
      </c>
      <c r="E35" s="34">
        <v>0.14582000000000001</v>
      </c>
      <c r="F35" s="34">
        <v>0.14582000000000001</v>
      </c>
      <c r="G35" s="34">
        <v>0.14582000000000001</v>
      </c>
      <c r="H35" s="34">
        <v>0.14582000000000001</v>
      </c>
      <c r="I35" s="34">
        <v>0.14582000000000001</v>
      </c>
      <c r="J35" s="34">
        <v>0.14582000000000001</v>
      </c>
      <c r="K35" s="34">
        <v>0.14582000000000001</v>
      </c>
      <c r="L35" s="34">
        <v>0.14582000000000001</v>
      </c>
      <c r="M35" s="34">
        <v>0.14582000000000001</v>
      </c>
      <c r="N35" s="34">
        <v>0.14582000000000001</v>
      </c>
      <c r="O35" s="34">
        <v>0.14582000000000001</v>
      </c>
      <c r="P35" s="34">
        <v>0.14582000000000001</v>
      </c>
      <c r="Q35" s="34">
        <v>0.14582000000000001</v>
      </c>
      <c r="R35" s="34">
        <v>0.14582000000000001</v>
      </c>
      <c r="S35" s="34">
        <v>0.14582000000000001</v>
      </c>
      <c r="T35" s="34">
        <v>0.14582000000000001</v>
      </c>
      <c r="U35" s="34">
        <v>0.14582000000000001</v>
      </c>
      <c r="V35" s="34">
        <v>0.14582000000000001</v>
      </c>
      <c r="W35" s="34">
        <v>0.14582000000000001</v>
      </c>
      <c r="X35" s="34">
        <v>0.14582000000000001</v>
      </c>
      <c r="Y35" s="34">
        <v>0.14582000000000001</v>
      </c>
      <c r="Z35" s="34">
        <v>0.14582000000000001</v>
      </c>
      <c r="AA35" s="34">
        <v>0.14582000000000001</v>
      </c>
      <c r="AB35" s="34">
        <v>0.14582000000000001</v>
      </c>
      <c r="AC35" s="34">
        <v>0.14582000000000001</v>
      </c>
      <c r="AD35" s="34">
        <v>0.14582000000000001</v>
      </c>
      <c r="AE35" s="34">
        <v>0.14582000000000001</v>
      </c>
      <c r="AF35" s="34">
        <v>0.14582000000000001</v>
      </c>
      <c r="AG35" s="34">
        <v>0.14582000000000001</v>
      </c>
      <c r="AH35" s="34">
        <v>0.14582000000000001</v>
      </c>
      <c r="AI35" s="23">
        <v>1</v>
      </c>
      <c r="AJ35" s="36"/>
    </row>
    <row r="36" spans="1:36" ht="14.65" customHeight="1" x14ac:dyDescent="0.2">
      <c r="A36" s="43" t="s">
        <v>17</v>
      </c>
      <c r="B36" s="31" t="s">
        <v>55</v>
      </c>
      <c r="C36" s="23" t="s">
        <v>54</v>
      </c>
      <c r="D36" s="34">
        <v>0.12009</v>
      </c>
      <c r="E36" s="34">
        <v>0.12009</v>
      </c>
      <c r="F36" s="34">
        <v>0.12009</v>
      </c>
      <c r="G36" s="34">
        <v>0.12009</v>
      </c>
      <c r="H36" s="34">
        <v>0.12009</v>
      </c>
      <c r="I36" s="34">
        <v>0.12009</v>
      </c>
      <c r="J36" s="34">
        <v>0.12009</v>
      </c>
      <c r="K36" s="34">
        <v>0.12009</v>
      </c>
      <c r="L36" s="34">
        <v>0.12009</v>
      </c>
      <c r="M36" s="34">
        <v>0.12009</v>
      </c>
      <c r="N36" s="34">
        <v>0.12009</v>
      </c>
      <c r="O36" s="34">
        <v>0.12009</v>
      </c>
      <c r="P36" s="34">
        <v>0.12009</v>
      </c>
      <c r="Q36" s="34">
        <v>0.12009</v>
      </c>
      <c r="R36" s="34">
        <v>0.12009</v>
      </c>
      <c r="S36" s="34">
        <v>0.12009</v>
      </c>
      <c r="T36" s="34">
        <v>0.12009</v>
      </c>
      <c r="U36" s="34">
        <v>0.12009</v>
      </c>
      <c r="V36" s="34">
        <v>0.12009</v>
      </c>
      <c r="W36" s="34">
        <v>0.12009</v>
      </c>
      <c r="X36" s="34">
        <v>0.12009</v>
      </c>
      <c r="Y36" s="34">
        <v>0.12009</v>
      </c>
      <c r="Z36" s="34">
        <v>0.12009</v>
      </c>
      <c r="AA36" s="34">
        <v>0.12009</v>
      </c>
      <c r="AB36" s="34">
        <v>0.12009</v>
      </c>
      <c r="AC36" s="34">
        <v>0.12009</v>
      </c>
      <c r="AD36" s="34">
        <v>0.12009</v>
      </c>
      <c r="AE36" s="34">
        <v>0.12009</v>
      </c>
      <c r="AF36" s="34">
        <v>0.12009</v>
      </c>
      <c r="AG36" s="34">
        <v>0.12009</v>
      </c>
      <c r="AH36" s="34">
        <v>0.12009</v>
      </c>
      <c r="AI36" s="23">
        <v>1</v>
      </c>
      <c r="AJ36" s="36"/>
    </row>
    <row r="37" spans="1:36" ht="14.65" customHeight="1" x14ac:dyDescent="0.2">
      <c r="A37" s="43"/>
      <c r="B37" s="31" t="s">
        <v>55</v>
      </c>
      <c r="C37" s="23" t="s">
        <v>58</v>
      </c>
      <c r="D37" s="34">
        <v>0.14019999999999999</v>
      </c>
      <c r="E37" s="34">
        <v>0.14019999999999999</v>
      </c>
      <c r="F37" s="34">
        <v>0.14019999999999999</v>
      </c>
      <c r="G37" s="34">
        <v>0.14019999999999999</v>
      </c>
      <c r="H37" s="34">
        <v>0.14019999999999999</v>
      </c>
      <c r="I37" s="34">
        <v>0.14019999999999999</v>
      </c>
      <c r="J37" s="34">
        <v>0.14019999999999999</v>
      </c>
      <c r="K37" s="34">
        <v>0.14019999999999999</v>
      </c>
      <c r="L37" s="34">
        <v>0.14019999999999999</v>
      </c>
      <c r="M37" s="34">
        <v>0.14019999999999999</v>
      </c>
      <c r="N37" s="34">
        <v>0.14019999999999999</v>
      </c>
      <c r="O37" s="34">
        <v>0.14019999999999999</v>
      </c>
      <c r="P37" s="34">
        <v>0.14019999999999999</v>
      </c>
      <c r="Q37" s="34">
        <v>0.14019999999999999</v>
      </c>
      <c r="R37" s="34">
        <v>0.14019999999999999</v>
      </c>
      <c r="S37" s="34">
        <v>0.14019999999999999</v>
      </c>
      <c r="T37" s="34">
        <v>0.14019999999999999</v>
      </c>
      <c r="U37" s="34">
        <v>0.14019999999999999</v>
      </c>
      <c r="V37" s="34">
        <v>0.14019999999999999</v>
      </c>
      <c r="W37" s="34">
        <v>0.14019999999999999</v>
      </c>
      <c r="X37" s="34">
        <v>0.14019999999999999</v>
      </c>
      <c r="Y37" s="34">
        <v>0.14019999999999999</v>
      </c>
      <c r="Z37" s="34">
        <v>0.14019999999999999</v>
      </c>
      <c r="AA37" s="34">
        <v>0.14019999999999999</v>
      </c>
      <c r="AB37" s="34">
        <v>0.14019999999999999</v>
      </c>
      <c r="AC37" s="34">
        <v>0.14019999999999999</v>
      </c>
      <c r="AD37" s="34">
        <v>0.14019999999999999</v>
      </c>
      <c r="AE37" s="34">
        <v>0.14019999999999999</v>
      </c>
      <c r="AF37" s="34">
        <v>0.14019999999999999</v>
      </c>
      <c r="AG37" s="34">
        <v>0.14019999999999999</v>
      </c>
      <c r="AH37" s="34">
        <v>0.14019999999999999</v>
      </c>
      <c r="AI37" s="23">
        <v>1</v>
      </c>
      <c r="AJ37" s="36"/>
    </row>
    <row r="38" spans="1:36" ht="14.65" customHeight="1" x14ac:dyDescent="0.2">
      <c r="A38" s="43"/>
      <c r="B38" s="31" t="s">
        <v>55</v>
      </c>
      <c r="C38" s="23" t="s">
        <v>59</v>
      </c>
      <c r="D38" s="34">
        <v>0.13549</v>
      </c>
      <c r="E38" s="34">
        <v>0.13549</v>
      </c>
      <c r="F38" s="34">
        <v>0.13549</v>
      </c>
      <c r="G38" s="34">
        <v>0.13549</v>
      </c>
      <c r="H38" s="34">
        <v>0.13549</v>
      </c>
      <c r="I38" s="34">
        <v>0.13549</v>
      </c>
      <c r="J38" s="34">
        <v>0.13549</v>
      </c>
      <c r="K38" s="34">
        <v>0.13549</v>
      </c>
      <c r="L38" s="34">
        <v>0.13549</v>
      </c>
      <c r="M38" s="34">
        <v>0.13549</v>
      </c>
      <c r="N38" s="34">
        <v>0.13549</v>
      </c>
      <c r="O38" s="34">
        <v>0.13549</v>
      </c>
      <c r="P38" s="34">
        <v>0.13549</v>
      </c>
      <c r="Q38" s="34">
        <v>0.13549</v>
      </c>
      <c r="R38" s="34">
        <v>0.13549</v>
      </c>
      <c r="S38" s="34">
        <v>0.13549</v>
      </c>
      <c r="T38" s="34">
        <v>0.13549</v>
      </c>
      <c r="U38" s="34">
        <v>0.13549</v>
      </c>
      <c r="V38" s="34">
        <v>0.13549</v>
      </c>
      <c r="W38" s="34">
        <v>0.13549</v>
      </c>
      <c r="X38" s="34">
        <v>0.13549</v>
      </c>
      <c r="Y38" s="34">
        <v>0.13549</v>
      </c>
      <c r="Z38" s="34">
        <v>0.13549</v>
      </c>
      <c r="AA38" s="34">
        <v>0.13549</v>
      </c>
      <c r="AB38" s="34">
        <v>0.13549</v>
      </c>
      <c r="AC38" s="34">
        <v>0.13549</v>
      </c>
      <c r="AD38" s="34">
        <v>0.13549</v>
      </c>
      <c r="AE38" s="34">
        <v>0.13549</v>
      </c>
      <c r="AF38" s="34">
        <v>0.13549</v>
      </c>
      <c r="AG38" s="34">
        <v>0.13549</v>
      </c>
      <c r="AH38" s="34">
        <v>0.13549</v>
      </c>
      <c r="AI38" s="23">
        <v>1</v>
      </c>
      <c r="AJ38" s="36"/>
    </row>
    <row r="39" spans="1:36" ht="14.65" customHeight="1" x14ac:dyDescent="0.2">
      <c r="A39" s="43"/>
      <c r="B39" s="31" t="s">
        <v>55</v>
      </c>
      <c r="C39" s="23" t="s">
        <v>117</v>
      </c>
      <c r="D39" s="34">
        <v>0.14582000000000001</v>
      </c>
      <c r="E39" s="34">
        <v>0.14582000000000001</v>
      </c>
      <c r="F39" s="34">
        <v>0.14582000000000001</v>
      </c>
      <c r="G39" s="34">
        <v>0.14582000000000001</v>
      </c>
      <c r="H39" s="34">
        <v>0.14582000000000001</v>
      </c>
      <c r="I39" s="34">
        <v>0.14582000000000001</v>
      </c>
      <c r="J39" s="34">
        <v>0.14582000000000001</v>
      </c>
      <c r="K39" s="34">
        <v>0.14582000000000001</v>
      </c>
      <c r="L39" s="34">
        <v>0.14582000000000001</v>
      </c>
      <c r="M39" s="34">
        <v>0.14582000000000001</v>
      </c>
      <c r="N39" s="34">
        <v>0.14582000000000001</v>
      </c>
      <c r="O39" s="34">
        <v>0.14582000000000001</v>
      </c>
      <c r="P39" s="34">
        <v>0.14582000000000001</v>
      </c>
      <c r="Q39" s="34">
        <v>0.14582000000000001</v>
      </c>
      <c r="R39" s="34">
        <v>0.14582000000000001</v>
      </c>
      <c r="S39" s="34">
        <v>0.14582000000000001</v>
      </c>
      <c r="T39" s="34">
        <v>0.14582000000000001</v>
      </c>
      <c r="U39" s="34">
        <v>0.14582000000000001</v>
      </c>
      <c r="V39" s="34">
        <v>0.14582000000000001</v>
      </c>
      <c r="W39" s="34">
        <v>0.14582000000000001</v>
      </c>
      <c r="X39" s="34">
        <v>0.14582000000000001</v>
      </c>
      <c r="Y39" s="34">
        <v>0.14582000000000001</v>
      </c>
      <c r="Z39" s="34">
        <v>0.14582000000000001</v>
      </c>
      <c r="AA39" s="34">
        <v>0.14582000000000001</v>
      </c>
      <c r="AB39" s="34">
        <v>0.14582000000000001</v>
      </c>
      <c r="AC39" s="34">
        <v>0.14582000000000001</v>
      </c>
      <c r="AD39" s="34">
        <v>0.14582000000000001</v>
      </c>
      <c r="AE39" s="34">
        <v>0.14582000000000001</v>
      </c>
      <c r="AF39" s="34">
        <v>0.14582000000000001</v>
      </c>
      <c r="AG39" s="34">
        <v>0.14582000000000001</v>
      </c>
      <c r="AH39" s="34">
        <v>0.14582000000000001</v>
      </c>
      <c r="AI39" s="23">
        <v>1</v>
      </c>
      <c r="AJ39" s="36"/>
    </row>
    <row r="40" spans="1:36" ht="14.65" customHeight="1" x14ac:dyDescent="0.2">
      <c r="A40" s="43" t="s">
        <v>23</v>
      </c>
      <c r="B40" s="31" t="s">
        <v>55</v>
      </c>
      <c r="C40" s="23" t="s">
        <v>54</v>
      </c>
      <c r="D40" s="32">
        <v>0.01</v>
      </c>
      <c r="E40" s="32">
        <v>0.01</v>
      </c>
      <c r="F40" s="32">
        <v>0.01</v>
      </c>
      <c r="G40" s="32">
        <v>0.01</v>
      </c>
      <c r="H40" s="32">
        <v>0.01</v>
      </c>
      <c r="I40" s="32">
        <v>0.01</v>
      </c>
      <c r="J40" s="32">
        <v>0.01</v>
      </c>
      <c r="K40" s="32">
        <v>0.01</v>
      </c>
      <c r="L40" s="32">
        <v>0.01</v>
      </c>
      <c r="M40" s="32">
        <v>0.01</v>
      </c>
      <c r="N40" s="32">
        <v>0.01</v>
      </c>
      <c r="O40" s="32">
        <v>0.01</v>
      </c>
      <c r="P40" s="32">
        <v>0.01</v>
      </c>
      <c r="Q40" s="32">
        <v>0.01</v>
      </c>
      <c r="R40" s="32">
        <v>0.01</v>
      </c>
      <c r="S40" s="32">
        <v>0.01</v>
      </c>
      <c r="T40" s="32">
        <v>0.01</v>
      </c>
      <c r="U40" s="32">
        <v>0.01</v>
      </c>
      <c r="V40" s="32">
        <v>0.01</v>
      </c>
      <c r="W40" s="32">
        <v>0.01</v>
      </c>
      <c r="X40" s="32">
        <v>0.01</v>
      </c>
      <c r="Y40" s="32">
        <v>0.01</v>
      </c>
      <c r="Z40" s="32">
        <v>0.01</v>
      </c>
      <c r="AA40" s="32">
        <v>0.01</v>
      </c>
      <c r="AB40" s="32">
        <v>0.01</v>
      </c>
      <c r="AC40" s="32">
        <v>0.01</v>
      </c>
      <c r="AD40" s="32">
        <v>0.01</v>
      </c>
      <c r="AE40" s="32">
        <v>0.01</v>
      </c>
      <c r="AF40" s="32">
        <v>0.01</v>
      </c>
      <c r="AG40" s="32">
        <v>0.01</v>
      </c>
      <c r="AH40" s="33">
        <v>0.01</v>
      </c>
      <c r="AI40" s="23">
        <v>1</v>
      </c>
      <c r="AJ40" s="36"/>
    </row>
    <row r="41" spans="1:36" ht="14.65" customHeight="1" x14ac:dyDescent="0.2">
      <c r="A41" s="43"/>
      <c r="B41" s="31" t="s">
        <v>55</v>
      </c>
      <c r="C41" s="23" t="s">
        <v>58</v>
      </c>
      <c r="D41" s="32">
        <v>1.089E-2</v>
      </c>
      <c r="E41" s="32">
        <v>1.089E-2</v>
      </c>
      <c r="F41" s="32">
        <v>1.089E-2</v>
      </c>
      <c r="G41" s="32">
        <v>1.089E-2</v>
      </c>
      <c r="H41" s="32">
        <v>1.089E-2</v>
      </c>
      <c r="I41" s="32">
        <v>1.089E-2</v>
      </c>
      <c r="J41" s="32">
        <v>1.089E-2</v>
      </c>
      <c r="K41" s="32">
        <v>1.089E-2</v>
      </c>
      <c r="L41" s="32">
        <v>1.089E-2</v>
      </c>
      <c r="M41" s="32">
        <v>1.089E-2</v>
      </c>
      <c r="N41" s="32">
        <v>1.089E-2</v>
      </c>
      <c r="O41" s="32">
        <v>1.089E-2</v>
      </c>
      <c r="P41" s="32">
        <v>1.089E-2</v>
      </c>
      <c r="Q41" s="32">
        <v>1.089E-2</v>
      </c>
      <c r="R41" s="32">
        <v>1.089E-2</v>
      </c>
      <c r="S41" s="32">
        <v>1.089E-2</v>
      </c>
      <c r="T41" s="32">
        <v>1.089E-2</v>
      </c>
      <c r="U41" s="32">
        <v>1.089E-2</v>
      </c>
      <c r="V41" s="32">
        <v>1.089E-2</v>
      </c>
      <c r="W41" s="32">
        <v>1.089E-2</v>
      </c>
      <c r="X41" s="32">
        <v>1.089E-2</v>
      </c>
      <c r="Y41" s="32">
        <v>1.089E-2</v>
      </c>
      <c r="Z41" s="32">
        <v>1.089E-2</v>
      </c>
      <c r="AA41" s="32">
        <v>1.089E-2</v>
      </c>
      <c r="AB41" s="32">
        <v>1.089E-2</v>
      </c>
      <c r="AC41" s="32">
        <v>1.089E-2</v>
      </c>
      <c r="AD41" s="32">
        <v>1.089E-2</v>
      </c>
      <c r="AE41" s="32">
        <v>1.089E-2</v>
      </c>
      <c r="AF41" s="32">
        <v>1.089E-2</v>
      </c>
      <c r="AG41" s="32">
        <v>1.089E-2</v>
      </c>
      <c r="AH41" s="33">
        <v>1.089E-2</v>
      </c>
      <c r="AI41" s="23">
        <v>1</v>
      </c>
      <c r="AJ41" s="36"/>
    </row>
    <row r="42" spans="1:36" ht="14.65" customHeight="1" x14ac:dyDescent="0.2">
      <c r="A42" s="43"/>
      <c r="B42" s="31" t="s">
        <v>55</v>
      </c>
      <c r="C42" s="23" t="s">
        <v>59</v>
      </c>
      <c r="D42" s="32">
        <v>8.0199999999999994E-3</v>
      </c>
      <c r="E42" s="32">
        <v>8.0199999999999994E-3</v>
      </c>
      <c r="F42" s="32">
        <v>8.0199999999999994E-3</v>
      </c>
      <c r="G42" s="32">
        <v>8.0199999999999994E-3</v>
      </c>
      <c r="H42" s="32">
        <v>8.0199999999999994E-3</v>
      </c>
      <c r="I42" s="32">
        <v>8.0199999999999994E-3</v>
      </c>
      <c r="J42" s="32">
        <v>8.0199999999999994E-3</v>
      </c>
      <c r="K42" s="32">
        <v>8.0199999999999994E-3</v>
      </c>
      <c r="L42" s="32">
        <v>8.0199999999999994E-3</v>
      </c>
      <c r="M42" s="32">
        <v>8.0199999999999994E-3</v>
      </c>
      <c r="N42" s="32">
        <v>8.0199999999999994E-3</v>
      </c>
      <c r="O42" s="32">
        <v>8.0199999999999994E-3</v>
      </c>
      <c r="P42" s="32">
        <v>8.0199999999999994E-3</v>
      </c>
      <c r="Q42" s="32">
        <v>8.0199999999999994E-3</v>
      </c>
      <c r="R42" s="32">
        <v>8.0199999999999994E-3</v>
      </c>
      <c r="S42" s="32">
        <v>8.0199999999999994E-3</v>
      </c>
      <c r="T42" s="32">
        <v>8.0199999999999994E-3</v>
      </c>
      <c r="U42" s="32">
        <v>8.0199999999999994E-3</v>
      </c>
      <c r="V42" s="32">
        <v>8.0199999999999994E-3</v>
      </c>
      <c r="W42" s="32">
        <v>8.0199999999999994E-3</v>
      </c>
      <c r="X42" s="32">
        <v>8.0199999999999994E-3</v>
      </c>
      <c r="Y42" s="32">
        <v>8.0199999999999994E-3</v>
      </c>
      <c r="Z42" s="32">
        <v>8.0199999999999994E-3</v>
      </c>
      <c r="AA42" s="32">
        <v>8.0199999999999994E-3</v>
      </c>
      <c r="AB42" s="32">
        <v>8.0199999999999994E-3</v>
      </c>
      <c r="AC42" s="32">
        <v>8.0199999999999994E-3</v>
      </c>
      <c r="AD42" s="32">
        <v>8.0199999999999994E-3</v>
      </c>
      <c r="AE42" s="32">
        <v>8.0199999999999994E-3</v>
      </c>
      <c r="AF42" s="32">
        <v>8.0199999999999994E-3</v>
      </c>
      <c r="AG42" s="32">
        <v>8.0199999999999994E-3</v>
      </c>
      <c r="AH42" s="33">
        <v>8.0199999999999994E-3</v>
      </c>
      <c r="AI42" s="23">
        <v>1</v>
      </c>
      <c r="AJ42" s="36"/>
    </row>
    <row r="43" spans="1:36" ht="14.65" customHeight="1" x14ac:dyDescent="0.2">
      <c r="A43" s="43"/>
      <c r="B43" s="31" t="s">
        <v>55</v>
      </c>
      <c r="C43" s="23" t="s">
        <v>117</v>
      </c>
      <c r="D43" s="32">
        <v>9.6500000000000006E-3</v>
      </c>
      <c r="E43" s="32">
        <v>9.6500000000000006E-3</v>
      </c>
      <c r="F43" s="32">
        <v>9.6500000000000006E-3</v>
      </c>
      <c r="G43" s="32">
        <v>9.6500000000000006E-3</v>
      </c>
      <c r="H43" s="32">
        <v>9.6500000000000006E-3</v>
      </c>
      <c r="I43" s="32">
        <v>9.6500000000000006E-3</v>
      </c>
      <c r="J43" s="32">
        <v>9.6500000000000006E-3</v>
      </c>
      <c r="K43" s="32">
        <v>9.6500000000000006E-3</v>
      </c>
      <c r="L43" s="32">
        <v>9.6500000000000006E-3</v>
      </c>
      <c r="M43" s="32">
        <v>9.6500000000000006E-3</v>
      </c>
      <c r="N43" s="32">
        <v>9.6500000000000006E-3</v>
      </c>
      <c r="O43" s="32">
        <v>9.6500000000000006E-3</v>
      </c>
      <c r="P43" s="32">
        <v>9.6500000000000006E-3</v>
      </c>
      <c r="Q43" s="32">
        <v>9.6500000000000006E-3</v>
      </c>
      <c r="R43" s="32">
        <v>9.6500000000000006E-3</v>
      </c>
      <c r="S43" s="32">
        <v>9.6500000000000006E-3</v>
      </c>
      <c r="T43" s="32">
        <v>9.6500000000000006E-3</v>
      </c>
      <c r="U43" s="32">
        <v>9.6500000000000006E-3</v>
      </c>
      <c r="V43" s="32">
        <v>9.6500000000000006E-3</v>
      </c>
      <c r="W43" s="32">
        <v>9.6500000000000006E-3</v>
      </c>
      <c r="X43" s="32">
        <v>9.6500000000000006E-3</v>
      </c>
      <c r="Y43" s="32">
        <v>9.6500000000000006E-3</v>
      </c>
      <c r="Z43" s="32">
        <v>9.6500000000000006E-3</v>
      </c>
      <c r="AA43" s="32">
        <v>9.6500000000000006E-3</v>
      </c>
      <c r="AB43" s="32">
        <v>9.6500000000000006E-3</v>
      </c>
      <c r="AC43" s="32">
        <v>9.6500000000000006E-3</v>
      </c>
      <c r="AD43" s="32">
        <v>9.6500000000000006E-3</v>
      </c>
      <c r="AE43" s="32">
        <v>9.6500000000000006E-3</v>
      </c>
      <c r="AF43" s="32">
        <v>9.6500000000000006E-3</v>
      </c>
      <c r="AG43" s="32">
        <v>9.6500000000000006E-3</v>
      </c>
      <c r="AH43" s="33">
        <v>9.6500000000000006E-3</v>
      </c>
      <c r="AI43" s="23">
        <v>1</v>
      </c>
      <c r="AJ43" s="36"/>
    </row>
    <row r="44" spans="1:36" ht="14.65" customHeight="1" x14ac:dyDescent="0.2">
      <c r="A44" s="43" t="s">
        <v>25</v>
      </c>
      <c r="B44" s="31" t="s">
        <v>55</v>
      </c>
      <c r="C44" s="23" t="s">
        <v>54</v>
      </c>
      <c r="D44" s="32">
        <v>0.01</v>
      </c>
      <c r="E44" s="32">
        <v>0.01</v>
      </c>
      <c r="F44" s="32">
        <v>0.01</v>
      </c>
      <c r="G44" s="32">
        <v>0.01</v>
      </c>
      <c r="H44" s="32">
        <v>0.01</v>
      </c>
      <c r="I44" s="32">
        <v>0.01</v>
      </c>
      <c r="J44" s="32">
        <v>0.01</v>
      </c>
      <c r="K44" s="32">
        <v>0.01</v>
      </c>
      <c r="L44" s="32">
        <v>0.01</v>
      </c>
      <c r="M44" s="32">
        <v>0.01</v>
      </c>
      <c r="N44" s="32">
        <v>0.01</v>
      </c>
      <c r="O44" s="32">
        <v>0.01</v>
      </c>
      <c r="P44" s="32">
        <v>0.01</v>
      </c>
      <c r="Q44" s="32">
        <v>0.01</v>
      </c>
      <c r="R44" s="32">
        <v>0.01</v>
      </c>
      <c r="S44" s="32">
        <v>0.01</v>
      </c>
      <c r="T44" s="32">
        <v>0.01</v>
      </c>
      <c r="U44" s="32">
        <v>0.01</v>
      </c>
      <c r="V44" s="32">
        <v>0.01</v>
      </c>
      <c r="W44" s="32">
        <v>0.01</v>
      </c>
      <c r="X44" s="32">
        <v>0.01</v>
      </c>
      <c r="Y44" s="32">
        <v>0.01</v>
      </c>
      <c r="Z44" s="32">
        <v>0.01</v>
      </c>
      <c r="AA44" s="32">
        <v>0.01</v>
      </c>
      <c r="AB44" s="32">
        <v>0.01</v>
      </c>
      <c r="AC44" s="32">
        <v>0.01</v>
      </c>
      <c r="AD44" s="32">
        <v>0.01</v>
      </c>
      <c r="AE44" s="32">
        <v>0.01</v>
      </c>
      <c r="AF44" s="32">
        <v>0.01</v>
      </c>
      <c r="AG44" s="32">
        <v>0.01</v>
      </c>
      <c r="AH44" s="33">
        <v>0.01</v>
      </c>
      <c r="AI44" s="23">
        <v>1</v>
      </c>
      <c r="AJ44" s="36"/>
    </row>
    <row r="45" spans="1:36" ht="14.65" customHeight="1" x14ac:dyDescent="0.2">
      <c r="A45" s="43"/>
      <c r="B45" s="31" t="s">
        <v>55</v>
      </c>
      <c r="C45" s="23" t="s">
        <v>58</v>
      </c>
      <c r="D45" s="32">
        <v>1.089E-2</v>
      </c>
      <c r="E45" s="32">
        <v>1.089E-2</v>
      </c>
      <c r="F45" s="32">
        <v>1.089E-2</v>
      </c>
      <c r="G45" s="32">
        <v>1.089E-2</v>
      </c>
      <c r="H45" s="32">
        <v>1.089E-2</v>
      </c>
      <c r="I45" s="32">
        <v>1.089E-2</v>
      </c>
      <c r="J45" s="32">
        <v>1.089E-2</v>
      </c>
      <c r="K45" s="32">
        <v>1.089E-2</v>
      </c>
      <c r="L45" s="32">
        <v>1.089E-2</v>
      </c>
      <c r="M45" s="32">
        <v>1.089E-2</v>
      </c>
      <c r="N45" s="32">
        <v>1.089E-2</v>
      </c>
      <c r="O45" s="32">
        <v>1.089E-2</v>
      </c>
      <c r="P45" s="32">
        <v>1.089E-2</v>
      </c>
      <c r="Q45" s="32">
        <v>1.089E-2</v>
      </c>
      <c r="R45" s="32">
        <v>1.089E-2</v>
      </c>
      <c r="S45" s="32">
        <v>1.089E-2</v>
      </c>
      <c r="T45" s="32">
        <v>1.089E-2</v>
      </c>
      <c r="U45" s="32">
        <v>1.089E-2</v>
      </c>
      <c r="V45" s="32">
        <v>1.089E-2</v>
      </c>
      <c r="W45" s="32">
        <v>1.089E-2</v>
      </c>
      <c r="X45" s="32">
        <v>1.089E-2</v>
      </c>
      <c r="Y45" s="32">
        <v>1.089E-2</v>
      </c>
      <c r="Z45" s="32">
        <v>1.089E-2</v>
      </c>
      <c r="AA45" s="32">
        <v>1.089E-2</v>
      </c>
      <c r="AB45" s="32">
        <v>1.089E-2</v>
      </c>
      <c r="AC45" s="32">
        <v>1.089E-2</v>
      </c>
      <c r="AD45" s="32">
        <v>1.089E-2</v>
      </c>
      <c r="AE45" s="32">
        <v>1.089E-2</v>
      </c>
      <c r="AF45" s="32">
        <v>1.089E-2</v>
      </c>
      <c r="AG45" s="32">
        <v>1.089E-2</v>
      </c>
      <c r="AH45" s="33">
        <v>1.089E-2</v>
      </c>
      <c r="AI45" s="23">
        <v>1</v>
      </c>
      <c r="AJ45" s="36"/>
    </row>
    <row r="46" spans="1:36" ht="14.65" customHeight="1" x14ac:dyDescent="0.2">
      <c r="A46" s="43"/>
      <c r="B46" s="31" t="s">
        <v>55</v>
      </c>
      <c r="C46" s="23" t="s">
        <v>59</v>
      </c>
      <c r="D46" s="32">
        <v>8.0199999999999994E-3</v>
      </c>
      <c r="E46" s="32">
        <v>8.0199999999999994E-3</v>
      </c>
      <c r="F46" s="32">
        <v>8.0199999999999994E-3</v>
      </c>
      <c r="G46" s="32">
        <v>8.0199999999999994E-3</v>
      </c>
      <c r="H46" s="32">
        <v>8.0199999999999994E-3</v>
      </c>
      <c r="I46" s="32">
        <v>8.0199999999999994E-3</v>
      </c>
      <c r="J46" s="32">
        <v>8.0199999999999994E-3</v>
      </c>
      <c r="K46" s="32">
        <v>8.0199999999999994E-3</v>
      </c>
      <c r="L46" s="32">
        <v>8.0199999999999994E-3</v>
      </c>
      <c r="M46" s="32">
        <v>8.0199999999999994E-3</v>
      </c>
      <c r="N46" s="32">
        <v>8.0199999999999994E-3</v>
      </c>
      <c r="O46" s="32">
        <v>8.0199999999999994E-3</v>
      </c>
      <c r="P46" s="32">
        <v>8.0199999999999994E-3</v>
      </c>
      <c r="Q46" s="32">
        <v>8.0199999999999994E-3</v>
      </c>
      <c r="R46" s="32">
        <v>8.0199999999999994E-3</v>
      </c>
      <c r="S46" s="32">
        <v>8.0199999999999994E-3</v>
      </c>
      <c r="T46" s="32">
        <v>8.0199999999999994E-3</v>
      </c>
      <c r="U46" s="32">
        <v>8.0199999999999994E-3</v>
      </c>
      <c r="V46" s="32">
        <v>8.0199999999999994E-3</v>
      </c>
      <c r="W46" s="32">
        <v>8.0199999999999994E-3</v>
      </c>
      <c r="X46" s="32">
        <v>8.0199999999999994E-3</v>
      </c>
      <c r="Y46" s="32">
        <v>8.0199999999999994E-3</v>
      </c>
      <c r="Z46" s="32">
        <v>8.0199999999999994E-3</v>
      </c>
      <c r="AA46" s="32">
        <v>8.0199999999999994E-3</v>
      </c>
      <c r="AB46" s="32">
        <v>8.0199999999999994E-3</v>
      </c>
      <c r="AC46" s="32">
        <v>8.0199999999999994E-3</v>
      </c>
      <c r="AD46" s="32">
        <v>8.0199999999999994E-3</v>
      </c>
      <c r="AE46" s="32">
        <v>8.0199999999999994E-3</v>
      </c>
      <c r="AF46" s="32">
        <v>8.0199999999999994E-3</v>
      </c>
      <c r="AG46" s="32">
        <v>8.0199999999999994E-3</v>
      </c>
      <c r="AH46" s="33">
        <v>8.0199999999999994E-3</v>
      </c>
      <c r="AI46" s="23">
        <v>1</v>
      </c>
      <c r="AJ46" s="36"/>
    </row>
    <row r="47" spans="1:36" ht="14.65" customHeight="1" x14ac:dyDescent="0.2">
      <c r="A47" s="43"/>
      <c r="B47" s="31" t="s">
        <v>55</v>
      </c>
      <c r="C47" s="23" t="s">
        <v>117</v>
      </c>
      <c r="D47" s="32">
        <v>9.6500000000000006E-3</v>
      </c>
      <c r="E47" s="32">
        <v>9.6500000000000006E-3</v>
      </c>
      <c r="F47" s="32">
        <v>9.6500000000000006E-3</v>
      </c>
      <c r="G47" s="32">
        <v>9.6500000000000006E-3</v>
      </c>
      <c r="H47" s="32">
        <v>9.6500000000000006E-3</v>
      </c>
      <c r="I47" s="32">
        <v>9.6500000000000006E-3</v>
      </c>
      <c r="J47" s="32">
        <v>9.6500000000000006E-3</v>
      </c>
      <c r="K47" s="32">
        <v>9.6500000000000006E-3</v>
      </c>
      <c r="L47" s="32">
        <v>9.6500000000000006E-3</v>
      </c>
      <c r="M47" s="32">
        <v>9.6500000000000006E-3</v>
      </c>
      <c r="N47" s="32">
        <v>9.6500000000000006E-3</v>
      </c>
      <c r="O47" s="32">
        <v>9.6500000000000006E-3</v>
      </c>
      <c r="P47" s="32">
        <v>9.6500000000000006E-3</v>
      </c>
      <c r="Q47" s="32">
        <v>9.6500000000000006E-3</v>
      </c>
      <c r="R47" s="32">
        <v>9.6500000000000006E-3</v>
      </c>
      <c r="S47" s="32">
        <v>9.6500000000000006E-3</v>
      </c>
      <c r="T47" s="32">
        <v>9.6500000000000006E-3</v>
      </c>
      <c r="U47" s="32">
        <v>9.6500000000000006E-3</v>
      </c>
      <c r="V47" s="32">
        <v>9.6500000000000006E-3</v>
      </c>
      <c r="W47" s="32">
        <v>9.6500000000000006E-3</v>
      </c>
      <c r="X47" s="32">
        <v>9.6500000000000006E-3</v>
      </c>
      <c r="Y47" s="32">
        <v>9.6500000000000006E-3</v>
      </c>
      <c r="Z47" s="32">
        <v>9.6500000000000006E-3</v>
      </c>
      <c r="AA47" s="32">
        <v>9.6500000000000006E-3</v>
      </c>
      <c r="AB47" s="32">
        <v>9.6500000000000006E-3</v>
      </c>
      <c r="AC47" s="32">
        <v>9.6500000000000006E-3</v>
      </c>
      <c r="AD47" s="32">
        <v>9.6500000000000006E-3</v>
      </c>
      <c r="AE47" s="32">
        <v>9.6500000000000006E-3</v>
      </c>
      <c r="AF47" s="32">
        <v>9.6500000000000006E-3</v>
      </c>
      <c r="AG47" s="32">
        <v>9.6500000000000006E-3</v>
      </c>
      <c r="AH47" s="33">
        <v>9.6500000000000006E-3</v>
      </c>
      <c r="AI47" s="23">
        <v>1</v>
      </c>
      <c r="AJ47" s="36"/>
    </row>
    <row r="48" spans="1:36" x14ac:dyDescent="0.2">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row>
  </sheetData>
  <mergeCells count="12">
    <mergeCell ref="A44:A47"/>
    <mergeCell ref="A2:A5"/>
    <mergeCell ref="A6:A9"/>
    <mergeCell ref="A10:A13"/>
    <mergeCell ref="A14:A17"/>
    <mergeCell ref="A18:A21"/>
    <mergeCell ref="A22:A23"/>
    <mergeCell ref="A24:A27"/>
    <mergeCell ref="A28:A31"/>
    <mergeCell ref="A32:A35"/>
    <mergeCell ref="A36:A39"/>
    <mergeCell ref="A40:A4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5D458-29B9-4BB8-A4B0-5DA75D688319}">
  <dimension ref="A1:AJ48"/>
  <sheetViews>
    <sheetView topLeftCell="N9" workbookViewId="0">
      <selection activeCell="D2" sqref="D2:AH47"/>
    </sheetView>
  </sheetViews>
  <sheetFormatPr defaultColWidth="11.42578125" defaultRowHeight="12.75" x14ac:dyDescent="0.2"/>
  <cols>
    <col min="1" max="1" width="21.140625" style="35" customWidth="1"/>
    <col min="2" max="2" width="11.42578125" style="35"/>
    <col min="3" max="3" width="15.7109375" style="35" bestFit="1" customWidth="1"/>
    <col min="4" max="16384" width="11.42578125" style="35"/>
  </cols>
  <sheetData>
    <row r="1" spans="1:36" ht="15.75" x14ac:dyDescent="0.25">
      <c r="A1" s="38" t="s">
        <v>1</v>
      </c>
      <c r="B1" s="30" t="s">
        <v>49</v>
      </c>
      <c r="C1" s="30" t="s">
        <v>116</v>
      </c>
      <c r="D1" s="30">
        <v>2020</v>
      </c>
      <c r="E1" s="30">
        <v>2021</v>
      </c>
      <c r="F1" s="30">
        <v>2022</v>
      </c>
      <c r="G1" s="30">
        <v>2023</v>
      </c>
      <c r="H1" s="30">
        <v>2024</v>
      </c>
      <c r="I1" s="30">
        <v>2025</v>
      </c>
      <c r="J1" s="30">
        <v>2026</v>
      </c>
      <c r="K1" s="30">
        <v>2027</v>
      </c>
      <c r="L1" s="30">
        <v>2028</v>
      </c>
      <c r="M1" s="30">
        <v>2029</v>
      </c>
      <c r="N1" s="30">
        <v>2030</v>
      </c>
      <c r="O1" s="30">
        <v>2031</v>
      </c>
      <c r="P1" s="30">
        <v>2032</v>
      </c>
      <c r="Q1" s="30">
        <v>2033</v>
      </c>
      <c r="R1" s="30">
        <v>2034</v>
      </c>
      <c r="S1" s="30">
        <v>2035</v>
      </c>
      <c r="T1" s="30">
        <v>2036</v>
      </c>
      <c r="U1" s="30">
        <v>2037</v>
      </c>
      <c r="V1" s="30">
        <v>2038</v>
      </c>
      <c r="W1" s="30">
        <v>2039</v>
      </c>
      <c r="X1" s="30">
        <v>2040</v>
      </c>
      <c r="Y1" s="30">
        <v>2041</v>
      </c>
      <c r="Z1" s="30">
        <v>2042</v>
      </c>
      <c r="AA1" s="30">
        <v>2043</v>
      </c>
      <c r="AB1" s="30">
        <v>2044</v>
      </c>
      <c r="AC1" s="30">
        <v>2045</v>
      </c>
      <c r="AD1" s="30">
        <v>2046</v>
      </c>
      <c r="AE1" s="30">
        <v>2047</v>
      </c>
      <c r="AF1" s="30">
        <v>2048</v>
      </c>
      <c r="AG1" s="30">
        <v>2049</v>
      </c>
      <c r="AH1" s="30">
        <v>2050</v>
      </c>
      <c r="AI1" s="30" t="s">
        <v>53</v>
      </c>
      <c r="AJ1" s="36"/>
    </row>
    <row r="2" spans="1:36" ht="14.65" customHeight="1" x14ac:dyDescent="0.2">
      <c r="A2" s="43" t="s">
        <v>3</v>
      </c>
      <c r="B2" s="31" t="s">
        <v>55</v>
      </c>
      <c r="C2" s="23" t="s">
        <v>54</v>
      </c>
      <c r="D2" s="23">
        <f>MaxAnnulCapacityFactor!D2*0.99</f>
        <v>5.3885700000000002E-2</v>
      </c>
      <c r="E2" s="23">
        <f>MaxAnnulCapacityFactor!E2*0.99</f>
        <v>5.3885700000000002E-2</v>
      </c>
      <c r="F2" s="23">
        <f>MaxAnnulCapacityFactor!F2*0.99</f>
        <v>5.3885700000000002E-2</v>
      </c>
      <c r="G2" s="23">
        <f>MaxAnnulCapacityFactor!G2*0.99</f>
        <v>5.3885700000000002E-2</v>
      </c>
      <c r="H2" s="23">
        <f>MaxAnnulCapacityFactor!H2*0.99</f>
        <v>5.3885700000000002E-2</v>
      </c>
      <c r="I2" s="23">
        <f>MaxAnnulCapacityFactor!I2*0.99</f>
        <v>5.3885700000000002E-2</v>
      </c>
      <c r="J2" s="23">
        <f>MaxAnnulCapacityFactor!J2*0.99</f>
        <v>5.3885700000000002E-2</v>
      </c>
      <c r="K2" s="23">
        <f>MaxAnnulCapacityFactor!K2*0.99</f>
        <v>5.3885700000000002E-2</v>
      </c>
      <c r="L2" s="23">
        <f>MaxAnnulCapacityFactor!L2*0.99</f>
        <v>5.3885700000000002E-2</v>
      </c>
      <c r="M2" s="23">
        <f>MaxAnnulCapacityFactor!M2*0.99</f>
        <v>5.3885700000000002E-2</v>
      </c>
      <c r="N2" s="23">
        <f>MaxAnnulCapacityFactor!N2*0.99</f>
        <v>5.3885700000000002E-2</v>
      </c>
      <c r="O2" s="23">
        <f>MaxAnnulCapacityFactor!O2*0.99</f>
        <v>5.3885700000000002E-2</v>
      </c>
      <c r="P2" s="23">
        <f>MaxAnnulCapacityFactor!P2*0.99</f>
        <v>5.3885700000000002E-2</v>
      </c>
      <c r="Q2" s="23">
        <f>MaxAnnulCapacityFactor!Q2*0.99</f>
        <v>5.3885700000000002E-2</v>
      </c>
      <c r="R2" s="23">
        <f>MaxAnnulCapacityFactor!R2*0.99</f>
        <v>5.3885700000000002E-2</v>
      </c>
      <c r="S2" s="23">
        <f>MaxAnnulCapacityFactor!S2*0.99</f>
        <v>5.3885700000000002E-2</v>
      </c>
      <c r="T2" s="23">
        <f>MaxAnnulCapacityFactor!T2*0.99</f>
        <v>5.3885700000000002E-2</v>
      </c>
      <c r="U2" s="23">
        <f>MaxAnnulCapacityFactor!U2*0.99</f>
        <v>5.3885700000000002E-2</v>
      </c>
      <c r="V2" s="23">
        <f>MaxAnnulCapacityFactor!V2*0.99</f>
        <v>5.3885700000000002E-2</v>
      </c>
      <c r="W2" s="23">
        <f>MaxAnnulCapacityFactor!W2*0.99</f>
        <v>5.3885700000000002E-2</v>
      </c>
      <c r="X2" s="23">
        <f>MaxAnnulCapacityFactor!X2*0.99</f>
        <v>5.3885700000000002E-2</v>
      </c>
      <c r="Y2" s="23">
        <f>MaxAnnulCapacityFactor!Y2*0.99</f>
        <v>5.3885700000000002E-2</v>
      </c>
      <c r="Z2" s="23">
        <f>MaxAnnulCapacityFactor!Z2*0.99</f>
        <v>5.3885700000000002E-2</v>
      </c>
      <c r="AA2" s="23">
        <f>MaxAnnulCapacityFactor!AA2*0.99</f>
        <v>5.3885700000000002E-2</v>
      </c>
      <c r="AB2" s="23">
        <f>MaxAnnulCapacityFactor!AB2*0.99</f>
        <v>5.3885700000000002E-2</v>
      </c>
      <c r="AC2" s="23">
        <f>MaxAnnulCapacityFactor!AC2*0.99</f>
        <v>5.3885700000000002E-2</v>
      </c>
      <c r="AD2" s="23">
        <f>MaxAnnulCapacityFactor!AD2*0.99</f>
        <v>5.3885700000000002E-2</v>
      </c>
      <c r="AE2" s="23">
        <f>MaxAnnulCapacityFactor!AE2*0.99</f>
        <v>5.3885700000000002E-2</v>
      </c>
      <c r="AF2" s="23">
        <f>MaxAnnulCapacityFactor!AF2*0.99</f>
        <v>5.3885700000000002E-2</v>
      </c>
      <c r="AG2" s="23">
        <f>MaxAnnulCapacityFactor!AG2*0.99</f>
        <v>5.3885700000000002E-2</v>
      </c>
      <c r="AH2" s="23">
        <f>MaxAnnulCapacityFactor!AH2*0.99</f>
        <v>5.3885700000000002E-2</v>
      </c>
      <c r="AI2" s="23">
        <v>1</v>
      </c>
      <c r="AJ2" s="36"/>
    </row>
    <row r="3" spans="1:36" ht="14.65" customHeight="1" x14ac:dyDescent="0.2">
      <c r="A3" s="43"/>
      <c r="B3" s="31" t="s">
        <v>55</v>
      </c>
      <c r="C3" s="23" t="s">
        <v>58</v>
      </c>
      <c r="D3" s="23">
        <f>MaxAnnulCapacityFactor!D3*0.99</f>
        <v>5.6944800000000004E-2</v>
      </c>
      <c r="E3" s="23">
        <f>MaxAnnulCapacityFactor!E3*0.99</f>
        <v>5.6944800000000004E-2</v>
      </c>
      <c r="F3" s="23">
        <f>MaxAnnulCapacityFactor!F3*0.99</f>
        <v>5.6944800000000004E-2</v>
      </c>
      <c r="G3" s="23">
        <f>MaxAnnulCapacityFactor!G3*0.99</f>
        <v>5.6944800000000004E-2</v>
      </c>
      <c r="H3" s="23">
        <f>MaxAnnulCapacityFactor!H3*0.99</f>
        <v>5.6944800000000004E-2</v>
      </c>
      <c r="I3" s="23">
        <f>MaxAnnulCapacityFactor!I3*0.99</f>
        <v>5.6944800000000004E-2</v>
      </c>
      <c r="J3" s="23">
        <f>MaxAnnulCapacityFactor!J3*0.99</f>
        <v>5.6944800000000004E-2</v>
      </c>
      <c r="K3" s="23">
        <f>MaxAnnulCapacityFactor!K3*0.99</f>
        <v>5.6944800000000004E-2</v>
      </c>
      <c r="L3" s="23">
        <f>MaxAnnulCapacityFactor!L3*0.99</f>
        <v>5.6944800000000004E-2</v>
      </c>
      <c r="M3" s="23">
        <f>MaxAnnulCapacityFactor!M3*0.99</f>
        <v>5.6944800000000004E-2</v>
      </c>
      <c r="N3" s="23">
        <f>MaxAnnulCapacityFactor!N3*0.99</f>
        <v>5.6944800000000004E-2</v>
      </c>
      <c r="O3" s="23">
        <f>MaxAnnulCapacityFactor!O3*0.99</f>
        <v>5.6944800000000004E-2</v>
      </c>
      <c r="P3" s="23">
        <f>MaxAnnulCapacityFactor!P3*0.99</f>
        <v>5.6944800000000004E-2</v>
      </c>
      <c r="Q3" s="23">
        <f>MaxAnnulCapacityFactor!Q3*0.99</f>
        <v>5.6944800000000004E-2</v>
      </c>
      <c r="R3" s="23">
        <f>MaxAnnulCapacityFactor!R3*0.99</f>
        <v>5.6944800000000004E-2</v>
      </c>
      <c r="S3" s="23">
        <f>MaxAnnulCapacityFactor!S3*0.99</f>
        <v>5.6944800000000004E-2</v>
      </c>
      <c r="T3" s="23">
        <f>MaxAnnulCapacityFactor!T3*0.99</f>
        <v>5.6944800000000004E-2</v>
      </c>
      <c r="U3" s="23">
        <f>MaxAnnulCapacityFactor!U3*0.99</f>
        <v>5.6944800000000004E-2</v>
      </c>
      <c r="V3" s="23">
        <f>MaxAnnulCapacityFactor!V3*0.99</f>
        <v>5.6944800000000004E-2</v>
      </c>
      <c r="W3" s="23">
        <f>MaxAnnulCapacityFactor!W3*0.99</f>
        <v>5.6944800000000004E-2</v>
      </c>
      <c r="X3" s="23">
        <f>MaxAnnulCapacityFactor!X3*0.99</f>
        <v>5.6944800000000004E-2</v>
      </c>
      <c r="Y3" s="23">
        <f>MaxAnnulCapacityFactor!Y3*0.99</f>
        <v>5.6944800000000004E-2</v>
      </c>
      <c r="Z3" s="23">
        <f>MaxAnnulCapacityFactor!Z3*0.99</f>
        <v>5.6944800000000004E-2</v>
      </c>
      <c r="AA3" s="23">
        <f>MaxAnnulCapacityFactor!AA3*0.99</f>
        <v>5.6944800000000004E-2</v>
      </c>
      <c r="AB3" s="23">
        <f>MaxAnnulCapacityFactor!AB3*0.99</f>
        <v>5.6944800000000004E-2</v>
      </c>
      <c r="AC3" s="23">
        <f>MaxAnnulCapacityFactor!AC3*0.99</f>
        <v>5.6944800000000004E-2</v>
      </c>
      <c r="AD3" s="23">
        <f>MaxAnnulCapacityFactor!AD3*0.99</f>
        <v>5.6944800000000004E-2</v>
      </c>
      <c r="AE3" s="23">
        <f>MaxAnnulCapacityFactor!AE3*0.99</f>
        <v>5.6944800000000004E-2</v>
      </c>
      <c r="AF3" s="23">
        <f>MaxAnnulCapacityFactor!AF3*0.99</f>
        <v>5.6944800000000004E-2</v>
      </c>
      <c r="AG3" s="23">
        <f>MaxAnnulCapacityFactor!AG3*0.99</f>
        <v>5.6944800000000004E-2</v>
      </c>
      <c r="AH3" s="23">
        <f>MaxAnnulCapacityFactor!AH3*0.99</f>
        <v>5.6944800000000004E-2</v>
      </c>
      <c r="AI3" s="23">
        <v>1</v>
      </c>
      <c r="AJ3" s="36"/>
    </row>
    <row r="4" spans="1:36" ht="14.65" customHeight="1" x14ac:dyDescent="0.2">
      <c r="A4" s="43"/>
      <c r="B4" s="31" t="s">
        <v>55</v>
      </c>
      <c r="C4" s="23" t="s">
        <v>59</v>
      </c>
      <c r="D4" s="23">
        <f>MaxAnnulCapacityFactor!D4*0.99</f>
        <v>4.3569900000000002E-2</v>
      </c>
      <c r="E4" s="23">
        <f>MaxAnnulCapacityFactor!E4*0.99</f>
        <v>4.3569900000000002E-2</v>
      </c>
      <c r="F4" s="23">
        <f>MaxAnnulCapacityFactor!F4*0.99</f>
        <v>4.3569900000000002E-2</v>
      </c>
      <c r="G4" s="23">
        <f>MaxAnnulCapacityFactor!G4*0.99</f>
        <v>4.3569900000000002E-2</v>
      </c>
      <c r="H4" s="23">
        <f>MaxAnnulCapacityFactor!H4*0.99</f>
        <v>4.3569900000000002E-2</v>
      </c>
      <c r="I4" s="23">
        <f>MaxAnnulCapacityFactor!I4*0.99</f>
        <v>4.3569900000000002E-2</v>
      </c>
      <c r="J4" s="23">
        <f>MaxAnnulCapacityFactor!J4*0.99</f>
        <v>4.3569900000000002E-2</v>
      </c>
      <c r="K4" s="23">
        <f>MaxAnnulCapacityFactor!K4*0.99</f>
        <v>4.3569900000000002E-2</v>
      </c>
      <c r="L4" s="23">
        <f>MaxAnnulCapacityFactor!L4*0.99</f>
        <v>4.3569900000000002E-2</v>
      </c>
      <c r="M4" s="23">
        <f>MaxAnnulCapacityFactor!M4*0.99</f>
        <v>4.3569900000000002E-2</v>
      </c>
      <c r="N4" s="23">
        <f>MaxAnnulCapacityFactor!N4*0.99</f>
        <v>4.3569900000000002E-2</v>
      </c>
      <c r="O4" s="23">
        <f>MaxAnnulCapacityFactor!O4*0.99</f>
        <v>4.3569900000000002E-2</v>
      </c>
      <c r="P4" s="23">
        <f>MaxAnnulCapacityFactor!P4*0.99</f>
        <v>4.3569900000000002E-2</v>
      </c>
      <c r="Q4" s="23">
        <f>MaxAnnulCapacityFactor!Q4*0.99</f>
        <v>4.3569900000000002E-2</v>
      </c>
      <c r="R4" s="23">
        <f>MaxAnnulCapacityFactor!R4*0.99</f>
        <v>4.3569900000000002E-2</v>
      </c>
      <c r="S4" s="23">
        <f>MaxAnnulCapacityFactor!S4*0.99</f>
        <v>4.3569900000000002E-2</v>
      </c>
      <c r="T4" s="23">
        <f>MaxAnnulCapacityFactor!T4*0.99</f>
        <v>4.3569900000000002E-2</v>
      </c>
      <c r="U4" s="23">
        <f>MaxAnnulCapacityFactor!U4*0.99</f>
        <v>4.3569900000000002E-2</v>
      </c>
      <c r="V4" s="23">
        <f>MaxAnnulCapacityFactor!V4*0.99</f>
        <v>4.3569900000000002E-2</v>
      </c>
      <c r="W4" s="23">
        <f>MaxAnnulCapacityFactor!W4*0.99</f>
        <v>4.3569900000000002E-2</v>
      </c>
      <c r="X4" s="23">
        <f>MaxAnnulCapacityFactor!X4*0.99</f>
        <v>4.3569900000000002E-2</v>
      </c>
      <c r="Y4" s="23">
        <f>MaxAnnulCapacityFactor!Y4*0.99</f>
        <v>4.3569900000000002E-2</v>
      </c>
      <c r="Z4" s="23">
        <f>MaxAnnulCapacityFactor!Z4*0.99</f>
        <v>4.3569900000000002E-2</v>
      </c>
      <c r="AA4" s="23">
        <f>MaxAnnulCapacityFactor!AA4*0.99</f>
        <v>4.3569900000000002E-2</v>
      </c>
      <c r="AB4" s="23">
        <f>MaxAnnulCapacityFactor!AB4*0.99</f>
        <v>4.3569900000000002E-2</v>
      </c>
      <c r="AC4" s="23">
        <f>MaxAnnulCapacityFactor!AC4*0.99</f>
        <v>4.3569900000000002E-2</v>
      </c>
      <c r="AD4" s="23">
        <f>MaxAnnulCapacityFactor!AD4*0.99</f>
        <v>4.3569900000000002E-2</v>
      </c>
      <c r="AE4" s="23">
        <f>MaxAnnulCapacityFactor!AE4*0.99</f>
        <v>4.3569900000000002E-2</v>
      </c>
      <c r="AF4" s="23">
        <f>MaxAnnulCapacityFactor!AF4*0.99</f>
        <v>4.3569900000000002E-2</v>
      </c>
      <c r="AG4" s="23">
        <f>MaxAnnulCapacityFactor!AG4*0.99</f>
        <v>4.3569900000000002E-2</v>
      </c>
      <c r="AH4" s="23">
        <f>MaxAnnulCapacityFactor!AH4*0.99</f>
        <v>4.3569900000000002E-2</v>
      </c>
      <c r="AI4" s="23">
        <v>1</v>
      </c>
      <c r="AJ4" s="36"/>
    </row>
    <row r="5" spans="1:36" ht="14.65" customHeight="1" x14ac:dyDescent="0.2">
      <c r="A5" s="43"/>
      <c r="B5" s="31" t="s">
        <v>55</v>
      </c>
      <c r="C5" s="23" t="s">
        <v>117</v>
      </c>
      <c r="D5" s="23">
        <f>MaxAnnulCapacityFactor!D5*0.99</f>
        <v>6.4637100000000003E-2</v>
      </c>
      <c r="E5" s="23">
        <f>MaxAnnulCapacityFactor!E5*0.99</f>
        <v>6.4637100000000003E-2</v>
      </c>
      <c r="F5" s="23">
        <f>MaxAnnulCapacityFactor!F5*0.99</f>
        <v>6.4637100000000003E-2</v>
      </c>
      <c r="G5" s="23">
        <f>MaxAnnulCapacityFactor!G5*0.99</f>
        <v>6.4637100000000003E-2</v>
      </c>
      <c r="H5" s="23">
        <f>MaxAnnulCapacityFactor!H5*0.99</f>
        <v>6.4637100000000003E-2</v>
      </c>
      <c r="I5" s="23">
        <f>MaxAnnulCapacityFactor!I5*0.99</f>
        <v>6.4637100000000003E-2</v>
      </c>
      <c r="J5" s="23">
        <f>MaxAnnulCapacityFactor!J5*0.99</f>
        <v>6.4637100000000003E-2</v>
      </c>
      <c r="K5" s="23">
        <f>MaxAnnulCapacityFactor!K5*0.99</f>
        <v>6.4637100000000003E-2</v>
      </c>
      <c r="L5" s="23">
        <f>MaxAnnulCapacityFactor!L5*0.99</f>
        <v>6.4637100000000003E-2</v>
      </c>
      <c r="M5" s="23">
        <f>MaxAnnulCapacityFactor!M5*0.99</f>
        <v>6.4637100000000003E-2</v>
      </c>
      <c r="N5" s="23">
        <f>MaxAnnulCapacityFactor!N5*0.99</f>
        <v>6.4637100000000003E-2</v>
      </c>
      <c r="O5" s="23">
        <f>MaxAnnulCapacityFactor!O5*0.99</f>
        <v>6.4637100000000003E-2</v>
      </c>
      <c r="P5" s="23">
        <f>MaxAnnulCapacityFactor!P5*0.99</f>
        <v>6.4637100000000003E-2</v>
      </c>
      <c r="Q5" s="23">
        <f>MaxAnnulCapacityFactor!Q5*0.99</f>
        <v>6.4637100000000003E-2</v>
      </c>
      <c r="R5" s="23">
        <f>MaxAnnulCapacityFactor!R5*0.99</f>
        <v>6.4637100000000003E-2</v>
      </c>
      <c r="S5" s="23">
        <f>MaxAnnulCapacityFactor!S5*0.99</f>
        <v>6.4637100000000003E-2</v>
      </c>
      <c r="T5" s="23">
        <f>MaxAnnulCapacityFactor!T5*0.99</f>
        <v>6.4637100000000003E-2</v>
      </c>
      <c r="U5" s="23">
        <f>MaxAnnulCapacityFactor!U5*0.99</f>
        <v>6.4637100000000003E-2</v>
      </c>
      <c r="V5" s="23">
        <f>MaxAnnulCapacityFactor!V5*0.99</f>
        <v>6.4637100000000003E-2</v>
      </c>
      <c r="W5" s="23">
        <f>MaxAnnulCapacityFactor!W5*0.99</f>
        <v>6.4637100000000003E-2</v>
      </c>
      <c r="X5" s="23">
        <f>MaxAnnulCapacityFactor!X5*0.99</f>
        <v>6.4637100000000003E-2</v>
      </c>
      <c r="Y5" s="23">
        <f>MaxAnnulCapacityFactor!Y5*0.99</f>
        <v>6.4637100000000003E-2</v>
      </c>
      <c r="Z5" s="23">
        <f>MaxAnnulCapacityFactor!Z5*0.99</f>
        <v>6.4637100000000003E-2</v>
      </c>
      <c r="AA5" s="23">
        <f>MaxAnnulCapacityFactor!AA5*0.99</f>
        <v>6.4637100000000003E-2</v>
      </c>
      <c r="AB5" s="23">
        <f>MaxAnnulCapacityFactor!AB5*0.99</f>
        <v>6.4637100000000003E-2</v>
      </c>
      <c r="AC5" s="23">
        <f>MaxAnnulCapacityFactor!AC5*0.99</f>
        <v>6.4637100000000003E-2</v>
      </c>
      <c r="AD5" s="23">
        <f>MaxAnnulCapacityFactor!AD5*0.99</f>
        <v>6.4637100000000003E-2</v>
      </c>
      <c r="AE5" s="23">
        <f>MaxAnnulCapacityFactor!AE5*0.99</f>
        <v>6.4637100000000003E-2</v>
      </c>
      <c r="AF5" s="23">
        <f>MaxAnnulCapacityFactor!AF5*0.99</f>
        <v>6.4637100000000003E-2</v>
      </c>
      <c r="AG5" s="23">
        <f>MaxAnnulCapacityFactor!AG5*0.99</f>
        <v>6.4637100000000003E-2</v>
      </c>
      <c r="AH5" s="23">
        <f>MaxAnnulCapacityFactor!AH5*0.99</f>
        <v>6.4637100000000003E-2</v>
      </c>
      <c r="AI5" s="23">
        <v>1</v>
      </c>
      <c r="AJ5" s="36"/>
    </row>
    <row r="6" spans="1:36" ht="14.65" customHeight="1" x14ac:dyDescent="0.2">
      <c r="A6" s="43" t="s">
        <v>5</v>
      </c>
      <c r="B6" s="31" t="s">
        <v>55</v>
      </c>
      <c r="C6" s="23" t="s">
        <v>54</v>
      </c>
      <c r="D6" s="23">
        <f>MaxAnnulCapacityFactor!D6*0.99</f>
        <v>5.3885700000000002E-2</v>
      </c>
      <c r="E6" s="23">
        <f>MaxAnnulCapacityFactor!E6*0.99</f>
        <v>5.3885700000000002E-2</v>
      </c>
      <c r="F6" s="23">
        <f>MaxAnnulCapacityFactor!F6*0.99</f>
        <v>5.3885700000000002E-2</v>
      </c>
      <c r="G6" s="23">
        <f>MaxAnnulCapacityFactor!G6*0.99</f>
        <v>5.3885700000000002E-2</v>
      </c>
      <c r="H6" s="23">
        <f>MaxAnnulCapacityFactor!H6*0.99</f>
        <v>5.3885700000000002E-2</v>
      </c>
      <c r="I6" s="23">
        <f>MaxAnnulCapacityFactor!I6*0.99</f>
        <v>5.3885700000000002E-2</v>
      </c>
      <c r="J6" s="23">
        <f>MaxAnnulCapacityFactor!J6*0.99</f>
        <v>5.3885700000000002E-2</v>
      </c>
      <c r="K6" s="23">
        <f>MaxAnnulCapacityFactor!K6*0.99</f>
        <v>5.3885700000000002E-2</v>
      </c>
      <c r="L6" s="23">
        <f>MaxAnnulCapacityFactor!L6*0.99</f>
        <v>5.3885700000000002E-2</v>
      </c>
      <c r="M6" s="23">
        <f>MaxAnnulCapacityFactor!M6*0.99</f>
        <v>5.3885700000000002E-2</v>
      </c>
      <c r="N6" s="23">
        <f>MaxAnnulCapacityFactor!N6*0.99</f>
        <v>5.3885700000000002E-2</v>
      </c>
      <c r="O6" s="23">
        <f>MaxAnnulCapacityFactor!O6*0.99</f>
        <v>5.3885700000000002E-2</v>
      </c>
      <c r="P6" s="23">
        <f>MaxAnnulCapacityFactor!P6*0.99</f>
        <v>5.3885700000000002E-2</v>
      </c>
      <c r="Q6" s="23">
        <f>MaxAnnulCapacityFactor!Q6*0.99</f>
        <v>5.3885700000000002E-2</v>
      </c>
      <c r="R6" s="23">
        <f>MaxAnnulCapacityFactor!R6*0.99</f>
        <v>5.3885700000000002E-2</v>
      </c>
      <c r="S6" s="23">
        <f>MaxAnnulCapacityFactor!S6*0.99</f>
        <v>5.3885700000000002E-2</v>
      </c>
      <c r="T6" s="23">
        <f>MaxAnnulCapacityFactor!T6*0.99</f>
        <v>5.3885700000000002E-2</v>
      </c>
      <c r="U6" s="23">
        <f>MaxAnnulCapacityFactor!U6*0.99</f>
        <v>5.3885700000000002E-2</v>
      </c>
      <c r="V6" s="23">
        <f>MaxAnnulCapacityFactor!V6*0.99</f>
        <v>5.3885700000000002E-2</v>
      </c>
      <c r="W6" s="23">
        <f>MaxAnnulCapacityFactor!W6*0.99</f>
        <v>5.3885700000000002E-2</v>
      </c>
      <c r="X6" s="23">
        <f>MaxAnnulCapacityFactor!X6*0.99</f>
        <v>5.3885700000000002E-2</v>
      </c>
      <c r="Y6" s="23">
        <f>MaxAnnulCapacityFactor!Y6*0.99</f>
        <v>5.3885700000000002E-2</v>
      </c>
      <c r="Z6" s="23">
        <f>MaxAnnulCapacityFactor!Z6*0.99</f>
        <v>5.3885700000000002E-2</v>
      </c>
      <c r="AA6" s="23">
        <f>MaxAnnulCapacityFactor!AA6*0.99</f>
        <v>5.3885700000000002E-2</v>
      </c>
      <c r="AB6" s="23">
        <f>MaxAnnulCapacityFactor!AB6*0.99</f>
        <v>5.3885700000000002E-2</v>
      </c>
      <c r="AC6" s="23">
        <f>MaxAnnulCapacityFactor!AC6*0.99</f>
        <v>5.3885700000000002E-2</v>
      </c>
      <c r="AD6" s="23">
        <f>MaxAnnulCapacityFactor!AD6*0.99</f>
        <v>5.3885700000000002E-2</v>
      </c>
      <c r="AE6" s="23">
        <f>MaxAnnulCapacityFactor!AE6*0.99</f>
        <v>5.3885700000000002E-2</v>
      </c>
      <c r="AF6" s="23">
        <f>MaxAnnulCapacityFactor!AF6*0.99</f>
        <v>5.3885700000000002E-2</v>
      </c>
      <c r="AG6" s="23">
        <f>MaxAnnulCapacityFactor!AG6*0.99</f>
        <v>5.3885700000000002E-2</v>
      </c>
      <c r="AH6" s="23">
        <f>MaxAnnulCapacityFactor!AH6*0.99</f>
        <v>5.3885700000000002E-2</v>
      </c>
      <c r="AI6" s="23">
        <v>1</v>
      </c>
      <c r="AJ6" s="36"/>
    </row>
    <row r="7" spans="1:36" ht="14.65" customHeight="1" x14ac:dyDescent="0.2">
      <c r="A7" s="43"/>
      <c r="B7" s="31" t="s">
        <v>55</v>
      </c>
      <c r="C7" s="23" t="s">
        <v>58</v>
      </c>
      <c r="D7" s="23">
        <f>MaxAnnulCapacityFactor!D7*0.99</f>
        <v>5.6944800000000004E-2</v>
      </c>
      <c r="E7" s="23">
        <f>MaxAnnulCapacityFactor!E7*0.99</f>
        <v>5.6944800000000004E-2</v>
      </c>
      <c r="F7" s="23">
        <f>MaxAnnulCapacityFactor!F7*0.99</f>
        <v>5.6944800000000004E-2</v>
      </c>
      <c r="G7" s="23">
        <f>MaxAnnulCapacityFactor!G7*0.99</f>
        <v>5.6944800000000004E-2</v>
      </c>
      <c r="H7" s="23">
        <f>MaxAnnulCapacityFactor!H7*0.99</f>
        <v>5.6944800000000004E-2</v>
      </c>
      <c r="I7" s="23">
        <f>MaxAnnulCapacityFactor!I7*0.99</f>
        <v>5.6944800000000004E-2</v>
      </c>
      <c r="J7" s="23">
        <f>MaxAnnulCapacityFactor!J7*0.99</f>
        <v>5.6944800000000004E-2</v>
      </c>
      <c r="K7" s="23">
        <f>MaxAnnulCapacityFactor!K7*0.99</f>
        <v>5.6944800000000004E-2</v>
      </c>
      <c r="L7" s="23">
        <f>MaxAnnulCapacityFactor!L7*0.99</f>
        <v>5.6944800000000004E-2</v>
      </c>
      <c r="M7" s="23">
        <f>MaxAnnulCapacityFactor!M7*0.99</f>
        <v>5.6944800000000004E-2</v>
      </c>
      <c r="N7" s="23">
        <f>MaxAnnulCapacityFactor!N7*0.99</f>
        <v>5.6944800000000004E-2</v>
      </c>
      <c r="O7" s="23">
        <f>MaxAnnulCapacityFactor!O7*0.99</f>
        <v>5.6944800000000004E-2</v>
      </c>
      <c r="P7" s="23">
        <f>MaxAnnulCapacityFactor!P7*0.99</f>
        <v>5.6944800000000004E-2</v>
      </c>
      <c r="Q7" s="23">
        <f>MaxAnnulCapacityFactor!Q7*0.99</f>
        <v>5.6944800000000004E-2</v>
      </c>
      <c r="R7" s="23">
        <f>MaxAnnulCapacityFactor!R7*0.99</f>
        <v>5.6944800000000004E-2</v>
      </c>
      <c r="S7" s="23">
        <f>MaxAnnulCapacityFactor!S7*0.99</f>
        <v>5.6944800000000004E-2</v>
      </c>
      <c r="T7" s="23">
        <f>MaxAnnulCapacityFactor!T7*0.99</f>
        <v>5.6944800000000004E-2</v>
      </c>
      <c r="U7" s="23">
        <f>MaxAnnulCapacityFactor!U7*0.99</f>
        <v>5.6944800000000004E-2</v>
      </c>
      <c r="V7" s="23">
        <f>MaxAnnulCapacityFactor!V7*0.99</f>
        <v>5.6944800000000004E-2</v>
      </c>
      <c r="W7" s="23">
        <f>MaxAnnulCapacityFactor!W7*0.99</f>
        <v>5.6944800000000004E-2</v>
      </c>
      <c r="X7" s="23">
        <f>MaxAnnulCapacityFactor!X7*0.99</f>
        <v>5.6944800000000004E-2</v>
      </c>
      <c r="Y7" s="23">
        <f>MaxAnnulCapacityFactor!Y7*0.99</f>
        <v>5.6944800000000004E-2</v>
      </c>
      <c r="Z7" s="23">
        <f>MaxAnnulCapacityFactor!Z7*0.99</f>
        <v>5.6944800000000004E-2</v>
      </c>
      <c r="AA7" s="23">
        <f>MaxAnnulCapacityFactor!AA7*0.99</f>
        <v>5.6944800000000004E-2</v>
      </c>
      <c r="AB7" s="23">
        <f>MaxAnnulCapacityFactor!AB7*0.99</f>
        <v>5.6944800000000004E-2</v>
      </c>
      <c r="AC7" s="23">
        <f>MaxAnnulCapacityFactor!AC7*0.99</f>
        <v>5.6944800000000004E-2</v>
      </c>
      <c r="AD7" s="23">
        <f>MaxAnnulCapacityFactor!AD7*0.99</f>
        <v>5.6944800000000004E-2</v>
      </c>
      <c r="AE7" s="23">
        <f>MaxAnnulCapacityFactor!AE7*0.99</f>
        <v>5.6944800000000004E-2</v>
      </c>
      <c r="AF7" s="23">
        <f>MaxAnnulCapacityFactor!AF7*0.99</f>
        <v>5.6944800000000004E-2</v>
      </c>
      <c r="AG7" s="23">
        <f>MaxAnnulCapacityFactor!AG7*0.99</f>
        <v>5.6944800000000004E-2</v>
      </c>
      <c r="AH7" s="23">
        <f>MaxAnnulCapacityFactor!AH7*0.99</f>
        <v>5.6944800000000004E-2</v>
      </c>
      <c r="AI7" s="23">
        <v>1</v>
      </c>
      <c r="AJ7" s="36"/>
    </row>
    <row r="8" spans="1:36" ht="14.65" customHeight="1" x14ac:dyDescent="0.2">
      <c r="A8" s="43"/>
      <c r="B8" s="31" t="s">
        <v>55</v>
      </c>
      <c r="C8" s="23" t="s">
        <v>59</v>
      </c>
      <c r="D8" s="23">
        <f>MaxAnnulCapacityFactor!D8*0.99</f>
        <v>4.3569900000000002E-2</v>
      </c>
      <c r="E8" s="23">
        <f>MaxAnnulCapacityFactor!E8*0.99</f>
        <v>4.3569900000000002E-2</v>
      </c>
      <c r="F8" s="23">
        <f>MaxAnnulCapacityFactor!F8*0.99</f>
        <v>4.3569900000000002E-2</v>
      </c>
      <c r="G8" s="23">
        <f>MaxAnnulCapacityFactor!G8*0.99</f>
        <v>4.3569900000000002E-2</v>
      </c>
      <c r="H8" s="23">
        <f>MaxAnnulCapacityFactor!H8*0.99</f>
        <v>4.3569900000000002E-2</v>
      </c>
      <c r="I8" s="23">
        <f>MaxAnnulCapacityFactor!I8*0.99</f>
        <v>4.3569900000000002E-2</v>
      </c>
      <c r="J8" s="23">
        <f>MaxAnnulCapacityFactor!J8*0.99</f>
        <v>4.3569900000000002E-2</v>
      </c>
      <c r="K8" s="23">
        <f>MaxAnnulCapacityFactor!K8*0.99</f>
        <v>4.3569900000000002E-2</v>
      </c>
      <c r="L8" s="23">
        <f>MaxAnnulCapacityFactor!L8*0.99</f>
        <v>4.3569900000000002E-2</v>
      </c>
      <c r="M8" s="23">
        <f>MaxAnnulCapacityFactor!M8*0.99</f>
        <v>4.3569900000000002E-2</v>
      </c>
      <c r="N8" s="23">
        <f>MaxAnnulCapacityFactor!N8*0.99</f>
        <v>4.3569900000000002E-2</v>
      </c>
      <c r="O8" s="23">
        <f>MaxAnnulCapacityFactor!O8*0.99</f>
        <v>4.3569900000000002E-2</v>
      </c>
      <c r="P8" s="23">
        <f>MaxAnnulCapacityFactor!P8*0.99</f>
        <v>4.3569900000000002E-2</v>
      </c>
      <c r="Q8" s="23">
        <f>MaxAnnulCapacityFactor!Q8*0.99</f>
        <v>4.3569900000000002E-2</v>
      </c>
      <c r="R8" s="23">
        <f>MaxAnnulCapacityFactor!R8*0.99</f>
        <v>4.3569900000000002E-2</v>
      </c>
      <c r="S8" s="23">
        <f>MaxAnnulCapacityFactor!S8*0.99</f>
        <v>4.3569900000000002E-2</v>
      </c>
      <c r="T8" s="23">
        <f>MaxAnnulCapacityFactor!T8*0.99</f>
        <v>4.3569900000000002E-2</v>
      </c>
      <c r="U8" s="23">
        <f>MaxAnnulCapacityFactor!U8*0.99</f>
        <v>4.3569900000000002E-2</v>
      </c>
      <c r="V8" s="23">
        <f>MaxAnnulCapacityFactor!V8*0.99</f>
        <v>4.3569900000000002E-2</v>
      </c>
      <c r="W8" s="23">
        <f>MaxAnnulCapacityFactor!W8*0.99</f>
        <v>4.3569900000000002E-2</v>
      </c>
      <c r="X8" s="23">
        <f>MaxAnnulCapacityFactor!X8*0.99</f>
        <v>4.3569900000000002E-2</v>
      </c>
      <c r="Y8" s="23">
        <f>MaxAnnulCapacityFactor!Y8*0.99</f>
        <v>4.3569900000000002E-2</v>
      </c>
      <c r="Z8" s="23">
        <f>MaxAnnulCapacityFactor!Z8*0.99</f>
        <v>4.3569900000000002E-2</v>
      </c>
      <c r="AA8" s="23">
        <f>MaxAnnulCapacityFactor!AA8*0.99</f>
        <v>4.3569900000000002E-2</v>
      </c>
      <c r="AB8" s="23">
        <f>MaxAnnulCapacityFactor!AB8*0.99</f>
        <v>4.3569900000000002E-2</v>
      </c>
      <c r="AC8" s="23">
        <f>MaxAnnulCapacityFactor!AC8*0.99</f>
        <v>4.3569900000000002E-2</v>
      </c>
      <c r="AD8" s="23">
        <f>MaxAnnulCapacityFactor!AD8*0.99</f>
        <v>4.3569900000000002E-2</v>
      </c>
      <c r="AE8" s="23">
        <f>MaxAnnulCapacityFactor!AE8*0.99</f>
        <v>4.3569900000000002E-2</v>
      </c>
      <c r="AF8" s="23">
        <f>MaxAnnulCapacityFactor!AF8*0.99</f>
        <v>4.3569900000000002E-2</v>
      </c>
      <c r="AG8" s="23">
        <f>MaxAnnulCapacityFactor!AG8*0.99</f>
        <v>4.3569900000000002E-2</v>
      </c>
      <c r="AH8" s="23">
        <f>MaxAnnulCapacityFactor!AH8*0.99</f>
        <v>4.3569900000000002E-2</v>
      </c>
      <c r="AI8" s="23">
        <v>1</v>
      </c>
      <c r="AJ8" s="36"/>
    </row>
    <row r="9" spans="1:36" ht="14.65" customHeight="1" x14ac:dyDescent="0.2">
      <c r="A9" s="43"/>
      <c r="B9" s="31" t="s">
        <v>55</v>
      </c>
      <c r="C9" s="23" t="s">
        <v>117</v>
      </c>
      <c r="D9" s="23">
        <f>MaxAnnulCapacityFactor!D9*0.99</f>
        <v>6.4637100000000003E-2</v>
      </c>
      <c r="E9" s="23">
        <f>MaxAnnulCapacityFactor!E9*0.99</f>
        <v>6.4637100000000003E-2</v>
      </c>
      <c r="F9" s="23">
        <f>MaxAnnulCapacityFactor!F9*0.99</f>
        <v>6.4637100000000003E-2</v>
      </c>
      <c r="G9" s="23">
        <f>MaxAnnulCapacityFactor!G9*0.99</f>
        <v>6.4637100000000003E-2</v>
      </c>
      <c r="H9" s="23">
        <f>MaxAnnulCapacityFactor!H9*0.99</f>
        <v>6.4637100000000003E-2</v>
      </c>
      <c r="I9" s="23">
        <f>MaxAnnulCapacityFactor!I9*0.99</f>
        <v>6.4637100000000003E-2</v>
      </c>
      <c r="J9" s="23">
        <f>MaxAnnulCapacityFactor!J9*0.99</f>
        <v>6.4637100000000003E-2</v>
      </c>
      <c r="K9" s="23">
        <f>MaxAnnulCapacityFactor!K9*0.99</f>
        <v>6.4637100000000003E-2</v>
      </c>
      <c r="L9" s="23">
        <f>MaxAnnulCapacityFactor!L9*0.99</f>
        <v>6.4637100000000003E-2</v>
      </c>
      <c r="M9" s="23">
        <f>MaxAnnulCapacityFactor!M9*0.99</f>
        <v>6.4637100000000003E-2</v>
      </c>
      <c r="N9" s="23">
        <f>MaxAnnulCapacityFactor!N9*0.99</f>
        <v>6.4637100000000003E-2</v>
      </c>
      <c r="O9" s="23">
        <f>MaxAnnulCapacityFactor!O9*0.99</f>
        <v>6.4637100000000003E-2</v>
      </c>
      <c r="P9" s="23">
        <f>MaxAnnulCapacityFactor!P9*0.99</f>
        <v>6.4637100000000003E-2</v>
      </c>
      <c r="Q9" s="23">
        <f>MaxAnnulCapacityFactor!Q9*0.99</f>
        <v>6.4637100000000003E-2</v>
      </c>
      <c r="R9" s="23">
        <f>MaxAnnulCapacityFactor!R9*0.99</f>
        <v>6.4637100000000003E-2</v>
      </c>
      <c r="S9" s="23">
        <f>MaxAnnulCapacityFactor!S9*0.99</f>
        <v>6.4637100000000003E-2</v>
      </c>
      <c r="T9" s="23">
        <f>MaxAnnulCapacityFactor!T9*0.99</f>
        <v>6.4637100000000003E-2</v>
      </c>
      <c r="U9" s="23">
        <f>MaxAnnulCapacityFactor!U9*0.99</f>
        <v>6.4637100000000003E-2</v>
      </c>
      <c r="V9" s="23">
        <f>MaxAnnulCapacityFactor!V9*0.99</f>
        <v>6.4637100000000003E-2</v>
      </c>
      <c r="W9" s="23">
        <f>MaxAnnulCapacityFactor!W9*0.99</f>
        <v>6.4637100000000003E-2</v>
      </c>
      <c r="X9" s="23">
        <f>MaxAnnulCapacityFactor!X9*0.99</f>
        <v>6.4637100000000003E-2</v>
      </c>
      <c r="Y9" s="23">
        <f>MaxAnnulCapacityFactor!Y9*0.99</f>
        <v>6.4637100000000003E-2</v>
      </c>
      <c r="Z9" s="23">
        <f>MaxAnnulCapacityFactor!Z9*0.99</f>
        <v>6.4637100000000003E-2</v>
      </c>
      <c r="AA9" s="23">
        <f>MaxAnnulCapacityFactor!AA9*0.99</f>
        <v>6.4637100000000003E-2</v>
      </c>
      <c r="AB9" s="23">
        <f>MaxAnnulCapacityFactor!AB9*0.99</f>
        <v>6.4637100000000003E-2</v>
      </c>
      <c r="AC9" s="23">
        <f>MaxAnnulCapacityFactor!AC9*0.99</f>
        <v>6.4637100000000003E-2</v>
      </c>
      <c r="AD9" s="23">
        <f>MaxAnnulCapacityFactor!AD9*0.99</f>
        <v>6.4637100000000003E-2</v>
      </c>
      <c r="AE9" s="23">
        <f>MaxAnnulCapacityFactor!AE9*0.99</f>
        <v>6.4637100000000003E-2</v>
      </c>
      <c r="AF9" s="23">
        <f>MaxAnnulCapacityFactor!AF9*0.99</f>
        <v>6.4637100000000003E-2</v>
      </c>
      <c r="AG9" s="23">
        <f>MaxAnnulCapacityFactor!AG9*0.99</f>
        <v>6.4637100000000003E-2</v>
      </c>
      <c r="AH9" s="23">
        <f>MaxAnnulCapacityFactor!AH9*0.99</f>
        <v>6.4637100000000003E-2</v>
      </c>
      <c r="AI9" s="23">
        <v>1</v>
      </c>
      <c r="AJ9" s="36"/>
    </row>
    <row r="10" spans="1:36" ht="14.65" customHeight="1" x14ac:dyDescent="0.2">
      <c r="A10" s="43" t="s">
        <v>7</v>
      </c>
      <c r="B10" s="31" t="s">
        <v>55</v>
      </c>
      <c r="C10" s="23" t="s">
        <v>54</v>
      </c>
      <c r="D10" s="23">
        <f>MaxAnnulCapacityFactor!D10*0.99</f>
        <v>5.3885700000000002E-2</v>
      </c>
      <c r="E10" s="23">
        <f>MaxAnnulCapacityFactor!E10*0.99</f>
        <v>5.3885700000000002E-2</v>
      </c>
      <c r="F10" s="23">
        <f>MaxAnnulCapacityFactor!F10*0.99</f>
        <v>5.3885700000000002E-2</v>
      </c>
      <c r="G10" s="23">
        <f>MaxAnnulCapacityFactor!G10*0.99</f>
        <v>5.3885700000000002E-2</v>
      </c>
      <c r="H10" s="23">
        <f>MaxAnnulCapacityFactor!H10*0.99</f>
        <v>5.3885700000000002E-2</v>
      </c>
      <c r="I10" s="23">
        <f>MaxAnnulCapacityFactor!I10*0.99</f>
        <v>5.3885700000000002E-2</v>
      </c>
      <c r="J10" s="23">
        <f>MaxAnnulCapacityFactor!J10*0.99</f>
        <v>5.3885700000000002E-2</v>
      </c>
      <c r="K10" s="23">
        <f>MaxAnnulCapacityFactor!K10*0.99</f>
        <v>5.3885700000000002E-2</v>
      </c>
      <c r="L10" s="23">
        <f>MaxAnnulCapacityFactor!L10*0.99</f>
        <v>5.3885700000000002E-2</v>
      </c>
      <c r="M10" s="23">
        <f>MaxAnnulCapacityFactor!M10*0.99</f>
        <v>5.3885700000000002E-2</v>
      </c>
      <c r="N10" s="23">
        <f>MaxAnnulCapacityFactor!N10*0.99</f>
        <v>5.3885700000000002E-2</v>
      </c>
      <c r="O10" s="23">
        <f>MaxAnnulCapacityFactor!O10*0.99</f>
        <v>5.3885700000000002E-2</v>
      </c>
      <c r="P10" s="23">
        <f>MaxAnnulCapacityFactor!P10*0.99</f>
        <v>5.3885700000000002E-2</v>
      </c>
      <c r="Q10" s="23">
        <f>MaxAnnulCapacityFactor!Q10*0.99</f>
        <v>5.3885700000000002E-2</v>
      </c>
      <c r="R10" s="23">
        <f>MaxAnnulCapacityFactor!R10*0.99</f>
        <v>5.3885700000000002E-2</v>
      </c>
      <c r="S10" s="23">
        <f>MaxAnnulCapacityFactor!S10*0.99</f>
        <v>5.3885700000000002E-2</v>
      </c>
      <c r="T10" s="23">
        <f>MaxAnnulCapacityFactor!T10*0.99</f>
        <v>5.3885700000000002E-2</v>
      </c>
      <c r="U10" s="23">
        <f>MaxAnnulCapacityFactor!U10*0.99</f>
        <v>5.3885700000000002E-2</v>
      </c>
      <c r="V10" s="23">
        <f>MaxAnnulCapacityFactor!V10*0.99</f>
        <v>5.3885700000000002E-2</v>
      </c>
      <c r="W10" s="23">
        <f>MaxAnnulCapacityFactor!W10*0.99</f>
        <v>5.3885700000000002E-2</v>
      </c>
      <c r="X10" s="23">
        <f>MaxAnnulCapacityFactor!X10*0.99</f>
        <v>5.3885700000000002E-2</v>
      </c>
      <c r="Y10" s="23">
        <f>MaxAnnulCapacityFactor!Y10*0.99</f>
        <v>5.3885700000000002E-2</v>
      </c>
      <c r="Z10" s="23">
        <f>MaxAnnulCapacityFactor!Z10*0.99</f>
        <v>5.3885700000000002E-2</v>
      </c>
      <c r="AA10" s="23">
        <f>MaxAnnulCapacityFactor!AA10*0.99</f>
        <v>5.3885700000000002E-2</v>
      </c>
      <c r="AB10" s="23">
        <f>MaxAnnulCapacityFactor!AB10*0.99</f>
        <v>5.3885700000000002E-2</v>
      </c>
      <c r="AC10" s="23">
        <f>MaxAnnulCapacityFactor!AC10*0.99</f>
        <v>5.3885700000000002E-2</v>
      </c>
      <c r="AD10" s="23">
        <f>MaxAnnulCapacityFactor!AD10*0.99</f>
        <v>5.3885700000000002E-2</v>
      </c>
      <c r="AE10" s="23">
        <f>MaxAnnulCapacityFactor!AE10*0.99</f>
        <v>5.3885700000000002E-2</v>
      </c>
      <c r="AF10" s="23">
        <f>MaxAnnulCapacityFactor!AF10*0.99</f>
        <v>5.3885700000000002E-2</v>
      </c>
      <c r="AG10" s="23">
        <f>MaxAnnulCapacityFactor!AG10*0.99</f>
        <v>5.3885700000000002E-2</v>
      </c>
      <c r="AH10" s="23">
        <f>MaxAnnulCapacityFactor!AH10*0.99</f>
        <v>5.3885700000000002E-2</v>
      </c>
      <c r="AI10" s="23">
        <v>1</v>
      </c>
      <c r="AJ10" s="36"/>
    </row>
    <row r="11" spans="1:36" ht="14.65" customHeight="1" x14ac:dyDescent="0.2">
      <c r="A11" s="43"/>
      <c r="B11" s="31" t="s">
        <v>55</v>
      </c>
      <c r="C11" s="23" t="s">
        <v>58</v>
      </c>
      <c r="D11" s="23">
        <f>MaxAnnulCapacityFactor!D11*0.99</f>
        <v>5.6944800000000004E-2</v>
      </c>
      <c r="E11" s="23">
        <f>MaxAnnulCapacityFactor!E11*0.99</f>
        <v>5.6944800000000004E-2</v>
      </c>
      <c r="F11" s="23">
        <f>MaxAnnulCapacityFactor!F11*0.99</f>
        <v>5.6944800000000004E-2</v>
      </c>
      <c r="G11" s="23">
        <f>MaxAnnulCapacityFactor!G11*0.99</f>
        <v>5.6944800000000004E-2</v>
      </c>
      <c r="H11" s="23">
        <f>MaxAnnulCapacityFactor!H11*0.99</f>
        <v>5.6944800000000004E-2</v>
      </c>
      <c r="I11" s="23">
        <f>MaxAnnulCapacityFactor!I11*0.99</f>
        <v>5.6944800000000004E-2</v>
      </c>
      <c r="J11" s="23">
        <f>MaxAnnulCapacityFactor!J11*0.99</f>
        <v>5.6944800000000004E-2</v>
      </c>
      <c r="K11" s="23">
        <f>MaxAnnulCapacityFactor!K11*0.99</f>
        <v>5.6944800000000004E-2</v>
      </c>
      <c r="L11" s="23">
        <f>MaxAnnulCapacityFactor!L11*0.99</f>
        <v>5.6944800000000004E-2</v>
      </c>
      <c r="M11" s="23">
        <f>MaxAnnulCapacityFactor!M11*0.99</f>
        <v>5.6944800000000004E-2</v>
      </c>
      <c r="N11" s="23">
        <f>MaxAnnulCapacityFactor!N11*0.99</f>
        <v>5.6944800000000004E-2</v>
      </c>
      <c r="O11" s="23">
        <f>MaxAnnulCapacityFactor!O11*0.99</f>
        <v>5.6944800000000004E-2</v>
      </c>
      <c r="P11" s="23">
        <f>MaxAnnulCapacityFactor!P11*0.99</f>
        <v>5.6944800000000004E-2</v>
      </c>
      <c r="Q11" s="23">
        <f>MaxAnnulCapacityFactor!Q11*0.99</f>
        <v>5.6944800000000004E-2</v>
      </c>
      <c r="R11" s="23">
        <f>MaxAnnulCapacityFactor!R11*0.99</f>
        <v>5.6944800000000004E-2</v>
      </c>
      <c r="S11" s="23">
        <f>MaxAnnulCapacityFactor!S11*0.99</f>
        <v>5.6944800000000004E-2</v>
      </c>
      <c r="T11" s="23">
        <f>MaxAnnulCapacityFactor!T11*0.99</f>
        <v>5.6944800000000004E-2</v>
      </c>
      <c r="U11" s="23">
        <f>MaxAnnulCapacityFactor!U11*0.99</f>
        <v>5.6944800000000004E-2</v>
      </c>
      <c r="V11" s="23">
        <f>MaxAnnulCapacityFactor!V11*0.99</f>
        <v>5.6944800000000004E-2</v>
      </c>
      <c r="W11" s="23">
        <f>MaxAnnulCapacityFactor!W11*0.99</f>
        <v>5.6944800000000004E-2</v>
      </c>
      <c r="X11" s="23">
        <f>MaxAnnulCapacityFactor!X11*0.99</f>
        <v>5.6944800000000004E-2</v>
      </c>
      <c r="Y11" s="23">
        <f>MaxAnnulCapacityFactor!Y11*0.99</f>
        <v>5.6944800000000004E-2</v>
      </c>
      <c r="Z11" s="23">
        <f>MaxAnnulCapacityFactor!Z11*0.99</f>
        <v>5.6944800000000004E-2</v>
      </c>
      <c r="AA11" s="23">
        <f>MaxAnnulCapacityFactor!AA11*0.99</f>
        <v>5.6944800000000004E-2</v>
      </c>
      <c r="AB11" s="23">
        <f>MaxAnnulCapacityFactor!AB11*0.99</f>
        <v>5.6944800000000004E-2</v>
      </c>
      <c r="AC11" s="23">
        <f>MaxAnnulCapacityFactor!AC11*0.99</f>
        <v>5.6944800000000004E-2</v>
      </c>
      <c r="AD11" s="23">
        <f>MaxAnnulCapacityFactor!AD11*0.99</f>
        <v>5.6944800000000004E-2</v>
      </c>
      <c r="AE11" s="23">
        <f>MaxAnnulCapacityFactor!AE11*0.99</f>
        <v>5.6944800000000004E-2</v>
      </c>
      <c r="AF11" s="23">
        <f>MaxAnnulCapacityFactor!AF11*0.99</f>
        <v>5.6944800000000004E-2</v>
      </c>
      <c r="AG11" s="23">
        <f>MaxAnnulCapacityFactor!AG11*0.99</f>
        <v>5.6944800000000004E-2</v>
      </c>
      <c r="AH11" s="23">
        <f>MaxAnnulCapacityFactor!AH11*0.99</f>
        <v>5.6944800000000004E-2</v>
      </c>
      <c r="AI11" s="23">
        <v>1</v>
      </c>
      <c r="AJ11" s="36"/>
    </row>
    <row r="12" spans="1:36" ht="14.65" customHeight="1" x14ac:dyDescent="0.2">
      <c r="A12" s="43"/>
      <c r="B12" s="31" t="s">
        <v>55</v>
      </c>
      <c r="C12" s="23" t="s">
        <v>59</v>
      </c>
      <c r="D12" s="23">
        <f>MaxAnnulCapacityFactor!D12*0.99</f>
        <v>4.3569900000000002E-2</v>
      </c>
      <c r="E12" s="23">
        <f>MaxAnnulCapacityFactor!E12*0.99</f>
        <v>4.3569900000000002E-2</v>
      </c>
      <c r="F12" s="23">
        <f>MaxAnnulCapacityFactor!F12*0.99</f>
        <v>4.3569900000000002E-2</v>
      </c>
      <c r="G12" s="23">
        <f>MaxAnnulCapacityFactor!G12*0.99</f>
        <v>4.3569900000000002E-2</v>
      </c>
      <c r="H12" s="23">
        <f>MaxAnnulCapacityFactor!H12*0.99</f>
        <v>4.3569900000000002E-2</v>
      </c>
      <c r="I12" s="23">
        <f>MaxAnnulCapacityFactor!I12*0.99</f>
        <v>4.3569900000000002E-2</v>
      </c>
      <c r="J12" s="23">
        <f>MaxAnnulCapacityFactor!J12*0.99</f>
        <v>4.3569900000000002E-2</v>
      </c>
      <c r="K12" s="23">
        <f>MaxAnnulCapacityFactor!K12*0.99</f>
        <v>4.3569900000000002E-2</v>
      </c>
      <c r="L12" s="23">
        <f>MaxAnnulCapacityFactor!L12*0.99</f>
        <v>4.3569900000000002E-2</v>
      </c>
      <c r="M12" s="23">
        <f>MaxAnnulCapacityFactor!M12*0.99</f>
        <v>4.3569900000000002E-2</v>
      </c>
      <c r="N12" s="23">
        <f>MaxAnnulCapacityFactor!N12*0.99</f>
        <v>4.3569900000000002E-2</v>
      </c>
      <c r="O12" s="23">
        <f>MaxAnnulCapacityFactor!O12*0.99</f>
        <v>4.3569900000000002E-2</v>
      </c>
      <c r="P12" s="23">
        <f>MaxAnnulCapacityFactor!P12*0.99</f>
        <v>4.3569900000000002E-2</v>
      </c>
      <c r="Q12" s="23">
        <f>MaxAnnulCapacityFactor!Q12*0.99</f>
        <v>4.3569900000000002E-2</v>
      </c>
      <c r="R12" s="23">
        <f>MaxAnnulCapacityFactor!R12*0.99</f>
        <v>4.3569900000000002E-2</v>
      </c>
      <c r="S12" s="23">
        <f>MaxAnnulCapacityFactor!S12*0.99</f>
        <v>4.3569900000000002E-2</v>
      </c>
      <c r="T12" s="23">
        <f>MaxAnnulCapacityFactor!T12*0.99</f>
        <v>4.3569900000000002E-2</v>
      </c>
      <c r="U12" s="23">
        <f>MaxAnnulCapacityFactor!U12*0.99</f>
        <v>4.3569900000000002E-2</v>
      </c>
      <c r="V12" s="23">
        <f>MaxAnnulCapacityFactor!V12*0.99</f>
        <v>4.3569900000000002E-2</v>
      </c>
      <c r="W12" s="23">
        <f>MaxAnnulCapacityFactor!W12*0.99</f>
        <v>4.3569900000000002E-2</v>
      </c>
      <c r="X12" s="23">
        <f>MaxAnnulCapacityFactor!X12*0.99</f>
        <v>4.3569900000000002E-2</v>
      </c>
      <c r="Y12" s="23">
        <f>MaxAnnulCapacityFactor!Y12*0.99</f>
        <v>4.3569900000000002E-2</v>
      </c>
      <c r="Z12" s="23">
        <f>MaxAnnulCapacityFactor!Z12*0.99</f>
        <v>4.3569900000000002E-2</v>
      </c>
      <c r="AA12" s="23">
        <f>MaxAnnulCapacityFactor!AA12*0.99</f>
        <v>4.3569900000000002E-2</v>
      </c>
      <c r="AB12" s="23">
        <f>MaxAnnulCapacityFactor!AB12*0.99</f>
        <v>4.3569900000000002E-2</v>
      </c>
      <c r="AC12" s="23">
        <f>MaxAnnulCapacityFactor!AC12*0.99</f>
        <v>4.3569900000000002E-2</v>
      </c>
      <c r="AD12" s="23">
        <f>MaxAnnulCapacityFactor!AD12*0.99</f>
        <v>4.3569900000000002E-2</v>
      </c>
      <c r="AE12" s="23">
        <f>MaxAnnulCapacityFactor!AE12*0.99</f>
        <v>4.3569900000000002E-2</v>
      </c>
      <c r="AF12" s="23">
        <f>MaxAnnulCapacityFactor!AF12*0.99</f>
        <v>4.3569900000000002E-2</v>
      </c>
      <c r="AG12" s="23">
        <f>MaxAnnulCapacityFactor!AG12*0.99</f>
        <v>4.3569900000000002E-2</v>
      </c>
      <c r="AH12" s="23">
        <f>MaxAnnulCapacityFactor!AH12*0.99</f>
        <v>4.3569900000000002E-2</v>
      </c>
      <c r="AI12" s="23">
        <v>1</v>
      </c>
      <c r="AJ12" s="36"/>
    </row>
    <row r="13" spans="1:36" ht="14.65" customHeight="1" x14ac:dyDescent="0.2">
      <c r="A13" s="43"/>
      <c r="B13" s="31" t="s">
        <v>55</v>
      </c>
      <c r="C13" s="23" t="s">
        <v>117</v>
      </c>
      <c r="D13" s="23">
        <f>MaxAnnulCapacityFactor!D13*0.99</f>
        <v>6.4637100000000003E-2</v>
      </c>
      <c r="E13" s="23">
        <f>MaxAnnulCapacityFactor!E13*0.99</f>
        <v>6.4637100000000003E-2</v>
      </c>
      <c r="F13" s="23">
        <f>MaxAnnulCapacityFactor!F13*0.99</f>
        <v>6.4637100000000003E-2</v>
      </c>
      <c r="G13" s="23">
        <f>MaxAnnulCapacityFactor!G13*0.99</f>
        <v>6.4637100000000003E-2</v>
      </c>
      <c r="H13" s="23">
        <f>MaxAnnulCapacityFactor!H13*0.99</f>
        <v>6.4637100000000003E-2</v>
      </c>
      <c r="I13" s="23">
        <f>MaxAnnulCapacityFactor!I13*0.99</f>
        <v>6.4637100000000003E-2</v>
      </c>
      <c r="J13" s="23">
        <f>MaxAnnulCapacityFactor!J13*0.99</f>
        <v>6.4637100000000003E-2</v>
      </c>
      <c r="K13" s="23">
        <f>MaxAnnulCapacityFactor!K13*0.99</f>
        <v>6.4637100000000003E-2</v>
      </c>
      <c r="L13" s="23">
        <f>MaxAnnulCapacityFactor!L13*0.99</f>
        <v>6.4637100000000003E-2</v>
      </c>
      <c r="M13" s="23">
        <f>MaxAnnulCapacityFactor!M13*0.99</f>
        <v>6.4637100000000003E-2</v>
      </c>
      <c r="N13" s="23">
        <f>MaxAnnulCapacityFactor!N13*0.99</f>
        <v>6.4637100000000003E-2</v>
      </c>
      <c r="O13" s="23">
        <f>MaxAnnulCapacityFactor!O13*0.99</f>
        <v>6.4637100000000003E-2</v>
      </c>
      <c r="P13" s="23">
        <f>MaxAnnulCapacityFactor!P13*0.99</f>
        <v>6.4637100000000003E-2</v>
      </c>
      <c r="Q13" s="23">
        <f>MaxAnnulCapacityFactor!Q13*0.99</f>
        <v>6.4637100000000003E-2</v>
      </c>
      <c r="R13" s="23">
        <f>MaxAnnulCapacityFactor!R13*0.99</f>
        <v>6.4637100000000003E-2</v>
      </c>
      <c r="S13" s="23">
        <f>MaxAnnulCapacityFactor!S13*0.99</f>
        <v>6.4637100000000003E-2</v>
      </c>
      <c r="T13" s="23">
        <f>MaxAnnulCapacityFactor!T13*0.99</f>
        <v>6.4637100000000003E-2</v>
      </c>
      <c r="U13" s="23">
        <f>MaxAnnulCapacityFactor!U13*0.99</f>
        <v>6.4637100000000003E-2</v>
      </c>
      <c r="V13" s="23">
        <f>MaxAnnulCapacityFactor!V13*0.99</f>
        <v>6.4637100000000003E-2</v>
      </c>
      <c r="W13" s="23">
        <f>MaxAnnulCapacityFactor!W13*0.99</f>
        <v>6.4637100000000003E-2</v>
      </c>
      <c r="X13" s="23">
        <f>MaxAnnulCapacityFactor!X13*0.99</f>
        <v>6.4637100000000003E-2</v>
      </c>
      <c r="Y13" s="23">
        <f>MaxAnnulCapacityFactor!Y13*0.99</f>
        <v>6.4637100000000003E-2</v>
      </c>
      <c r="Z13" s="23">
        <f>MaxAnnulCapacityFactor!Z13*0.99</f>
        <v>6.4637100000000003E-2</v>
      </c>
      <c r="AA13" s="23">
        <f>MaxAnnulCapacityFactor!AA13*0.99</f>
        <v>6.4637100000000003E-2</v>
      </c>
      <c r="AB13" s="23">
        <f>MaxAnnulCapacityFactor!AB13*0.99</f>
        <v>6.4637100000000003E-2</v>
      </c>
      <c r="AC13" s="23">
        <f>MaxAnnulCapacityFactor!AC13*0.99</f>
        <v>6.4637100000000003E-2</v>
      </c>
      <c r="AD13" s="23">
        <f>MaxAnnulCapacityFactor!AD13*0.99</f>
        <v>6.4637100000000003E-2</v>
      </c>
      <c r="AE13" s="23">
        <f>MaxAnnulCapacityFactor!AE13*0.99</f>
        <v>6.4637100000000003E-2</v>
      </c>
      <c r="AF13" s="23">
        <f>MaxAnnulCapacityFactor!AF13*0.99</f>
        <v>6.4637100000000003E-2</v>
      </c>
      <c r="AG13" s="23">
        <f>MaxAnnulCapacityFactor!AG13*0.99</f>
        <v>6.4637100000000003E-2</v>
      </c>
      <c r="AH13" s="23">
        <f>MaxAnnulCapacityFactor!AH13*0.99</f>
        <v>6.4637100000000003E-2</v>
      </c>
      <c r="AI13" s="23">
        <v>1</v>
      </c>
      <c r="AJ13" s="36"/>
    </row>
    <row r="14" spans="1:36" ht="14.65" customHeight="1" x14ac:dyDescent="0.2">
      <c r="A14" s="43" t="s">
        <v>9</v>
      </c>
      <c r="B14" s="31" t="s">
        <v>55</v>
      </c>
      <c r="C14" s="23" t="s">
        <v>54</v>
      </c>
      <c r="D14" s="23">
        <f>MaxAnnulCapacityFactor!D14*0.99</f>
        <v>5.3885700000000002E-2</v>
      </c>
      <c r="E14" s="23">
        <f>MaxAnnulCapacityFactor!E14*0.99</f>
        <v>5.3885700000000002E-2</v>
      </c>
      <c r="F14" s="23">
        <f>MaxAnnulCapacityFactor!F14*0.99</f>
        <v>5.3885700000000002E-2</v>
      </c>
      <c r="G14" s="23">
        <f>MaxAnnulCapacityFactor!G14*0.99</f>
        <v>5.3885700000000002E-2</v>
      </c>
      <c r="H14" s="23">
        <f>MaxAnnulCapacityFactor!H14*0.99</f>
        <v>5.3885700000000002E-2</v>
      </c>
      <c r="I14" s="23">
        <f>MaxAnnulCapacityFactor!I14*0.99</f>
        <v>5.3885700000000002E-2</v>
      </c>
      <c r="J14" s="23">
        <f>MaxAnnulCapacityFactor!J14*0.99</f>
        <v>5.3885700000000002E-2</v>
      </c>
      <c r="K14" s="23">
        <f>MaxAnnulCapacityFactor!K14*0.99</f>
        <v>5.3885700000000002E-2</v>
      </c>
      <c r="L14" s="23">
        <f>MaxAnnulCapacityFactor!L14*0.99</f>
        <v>5.3885700000000002E-2</v>
      </c>
      <c r="M14" s="23">
        <f>MaxAnnulCapacityFactor!M14*0.99</f>
        <v>5.3885700000000002E-2</v>
      </c>
      <c r="N14" s="23">
        <f>MaxAnnulCapacityFactor!N14*0.99</f>
        <v>5.3885700000000002E-2</v>
      </c>
      <c r="O14" s="23">
        <f>MaxAnnulCapacityFactor!O14*0.99</f>
        <v>5.3885700000000002E-2</v>
      </c>
      <c r="P14" s="23">
        <f>MaxAnnulCapacityFactor!P14*0.99</f>
        <v>5.3885700000000002E-2</v>
      </c>
      <c r="Q14" s="23">
        <f>MaxAnnulCapacityFactor!Q14*0.99</f>
        <v>5.3885700000000002E-2</v>
      </c>
      <c r="R14" s="23">
        <f>MaxAnnulCapacityFactor!R14*0.99</f>
        <v>5.3885700000000002E-2</v>
      </c>
      <c r="S14" s="23">
        <f>MaxAnnulCapacityFactor!S14*0.99</f>
        <v>5.3885700000000002E-2</v>
      </c>
      <c r="T14" s="23">
        <f>MaxAnnulCapacityFactor!T14*0.99</f>
        <v>5.3885700000000002E-2</v>
      </c>
      <c r="U14" s="23">
        <f>MaxAnnulCapacityFactor!U14*0.99</f>
        <v>5.3885700000000002E-2</v>
      </c>
      <c r="V14" s="23">
        <f>MaxAnnulCapacityFactor!V14*0.99</f>
        <v>5.3885700000000002E-2</v>
      </c>
      <c r="W14" s="23">
        <f>MaxAnnulCapacityFactor!W14*0.99</f>
        <v>5.3885700000000002E-2</v>
      </c>
      <c r="X14" s="23">
        <f>MaxAnnulCapacityFactor!X14*0.99</f>
        <v>5.3885700000000002E-2</v>
      </c>
      <c r="Y14" s="23">
        <f>MaxAnnulCapacityFactor!Y14*0.99</f>
        <v>5.3885700000000002E-2</v>
      </c>
      <c r="Z14" s="23">
        <f>MaxAnnulCapacityFactor!Z14*0.99</f>
        <v>5.3885700000000002E-2</v>
      </c>
      <c r="AA14" s="23">
        <f>MaxAnnulCapacityFactor!AA14*0.99</f>
        <v>5.3885700000000002E-2</v>
      </c>
      <c r="AB14" s="23">
        <f>MaxAnnulCapacityFactor!AB14*0.99</f>
        <v>5.3885700000000002E-2</v>
      </c>
      <c r="AC14" s="23">
        <f>MaxAnnulCapacityFactor!AC14*0.99</f>
        <v>5.3885700000000002E-2</v>
      </c>
      <c r="AD14" s="23">
        <f>MaxAnnulCapacityFactor!AD14*0.99</f>
        <v>5.3885700000000002E-2</v>
      </c>
      <c r="AE14" s="23">
        <f>MaxAnnulCapacityFactor!AE14*0.99</f>
        <v>5.3885700000000002E-2</v>
      </c>
      <c r="AF14" s="23">
        <f>MaxAnnulCapacityFactor!AF14*0.99</f>
        <v>5.3885700000000002E-2</v>
      </c>
      <c r="AG14" s="23">
        <f>MaxAnnulCapacityFactor!AG14*0.99</f>
        <v>5.3885700000000002E-2</v>
      </c>
      <c r="AH14" s="23">
        <f>MaxAnnulCapacityFactor!AH14*0.99</f>
        <v>5.3885700000000002E-2</v>
      </c>
      <c r="AI14" s="23">
        <v>1</v>
      </c>
      <c r="AJ14" s="36"/>
    </row>
    <row r="15" spans="1:36" ht="14.65" customHeight="1" x14ac:dyDescent="0.2">
      <c r="A15" s="43"/>
      <c r="B15" s="31" t="s">
        <v>55</v>
      </c>
      <c r="C15" s="23" t="s">
        <v>58</v>
      </c>
      <c r="D15" s="23">
        <f>MaxAnnulCapacityFactor!D15*0.99</f>
        <v>5.6944800000000004E-2</v>
      </c>
      <c r="E15" s="23">
        <f>MaxAnnulCapacityFactor!E15*0.99</f>
        <v>5.6944800000000004E-2</v>
      </c>
      <c r="F15" s="23">
        <f>MaxAnnulCapacityFactor!F15*0.99</f>
        <v>5.6944800000000004E-2</v>
      </c>
      <c r="G15" s="23">
        <f>MaxAnnulCapacityFactor!G15*0.99</f>
        <v>5.6944800000000004E-2</v>
      </c>
      <c r="H15" s="23">
        <f>MaxAnnulCapacityFactor!H15*0.99</f>
        <v>5.6944800000000004E-2</v>
      </c>
      <c r="I15" s="23">
        <f>MaxAnnulCapacityFactor!I15*0.99</f>
        <v>5.6944800000000004E-2</v>
      </c>
      <c r="J15" s="23">
        <f>MaxAnnulCapacityFactor!J15*0.99</f>
        <v>5.6944800000000004E-2</v>
      </c>
      <c r="K15" s="23">
        <f>MaxAnnulCapacityFactor!K15*0.99</f>
        <v>5.6944800000000004E-2</v>
      </c>
      <c r="L15" s="23">
        <f>MaxAnnulCapacityFactor!L15*0.99</f>
        <v>5.6944800000000004E-2</v>
      </c>
      <c r="M15" s="23">
        <f>MaxAnnulCapacityFactor!M15*0.99</f>
        <v>5.6944800000000004E-2</v>
      </c>
      <c r="N15" s="23">
        <f>MaxAnnulCapacityFactor!N15*0.99</f>
        <v>5.6944800000000004E-2</v>
      </c>
      <c r="O15" s="23">
        <f>MaxAnnulCapacityFactor!O15*0.99</f>
        <v>5.6944800000000004E-2</v>
      </c>
      <c r="P15" s="23">
        <f>MaxAnnulCapacityFactor!P15*0.99</f>
        <v>5.6944800000000004E-2</v>
      </c>
      <c r="Q15" s="23">
        <f>MaxAnnulCapacityFactor!Q15*0.99</f>
        <v>5.6944800000000004E-2</v>
      </c>
      <c r="R15" s="23">
        <f>MaxAnnulCapacityFactor!R15*0.99</f>
        <v>5.6944800000000004E-2</v>
      </c>
      <c r="S15" s="23">
        <f>MaxAnnulCapacityFactor!S15*0.99</f>
        <v>5.6944800000000004E-2</v>
      </c>
      <c r="T15" s="23">
        <f>MaxAnnulCapacityFactor!T15*0.99</f>
        <v>5.6944800000000004E-2</v>
      </c>
      <c r="U15" s="23">
        <f>MaxAnnulCapacityFactor!U15*0.99</f>
        <v>5.6944800000000004E-2</v>
      </c>
      <c r="V15" s="23">
        <f>MaxAnnulCapacityFactor!V15*0.99</f>
        <v>5.6944800000000004E-2</v>
      </c>
      <c r="W15" s="23">
        <f>MaxAnnulCapacityFactor!W15*0.99</f>
        <v>5.6944800000000004E-2</v>
      </c>
      <c r="X15" s="23">
        <f>MaxAnnulCapacityFactor!X15*0.99</f>
        <v>5.6944800000000004E-2</v>
      </c>
      <c r="Y15" s="23">
        <f>MaxAnnulCapacityFactor!Y15*0.99</f>
        <v>5.6944800000000004E-2</v>
      </c>
      <c r="Z15" s="23">
        <f>MaxAnnulCapacityFactor!Z15*0.99</f>
        <v>5.6944800000000004E-2</v>
      </c>
      <c r="AA15" s="23">
        <f>MaxAnnulCapacityFactor!AA15*0.99</f>
        <v>5.6944800000000004E-2</v>
      </c>
      <c r="AB15" s="23">
        <f>MaxAnnulCapacityFactor!AB15*0.99</f>
        <v>5.6944800000000004E-2</v>
      </c>
      <c r="AC15" s="23">
        <f>MaxAnnulCapacityFactor!AC15*0.99</f>
        <v>5.6944800000000004E-2</v>
      </c>
      <c r="AD15" s="23">
        <f>MaxAnnulCapacityFactor!AD15*0.99</f>
        <v>5.6944800000000004E-2</v>
      </c>
      <c r="AE15" s="23">
        <f>MaxAnnulCapacityFactor!AE15*0.99</f>
        <v>5.6944800000000004E-2</v>
      </c>
      <c r="AF15" s="23">
        <f>MaxAnnulCapacityFactor!AF15*0.99</f>
        <v>5.6944800000000004E-2</v>
      </c>
      <c r="AG15" s="23">
        <f>MaxAnnulCapacityFactor!AG15*0.99</f>
        <v>5.6944800000000004E-2</v>
      </c>
      <c r="AH15" s="23">
        <f>MaxAnnulCapacityFactor!AH15*0.99</f>
        <v>5.6944800000000004E-2</v>
      </c>
      <c r="AI15" s="23">
        <v>1</v>
      </c>
      <c r="AJ15" s="36"/>
    </row>
    <row r="16" spans="1:36" ht="14.65" customHeight="1" x14ac:dyDescent="0.2">
      <c r="A16" s="43"/>
      <c r="B16" s="31" t="s">
        <v>55</v>
      </c>
      <c r="C16" s="23" t="s">
        <v>59</v>
      </c>
      <c r="D16" s="23">
        <f>MaxAnnulCapacityFactor!D16*0.99</f>
        <v>4.3569900000000002E-2</v>
      </c>
      <c r="E16" s="23">
        <f>MaxAnnulCapacityFactor!E16*0.99</f>
        <v>4.3569900000000002E-2</v>
      </c>
      <c r="F16" s="23">
        <f>MaxAnnulCapacityFactor!F16*0.99</f>
        <v>4.3569900000000002E-2</v>
      </c>
      <c r="G16" s="23">
        <f>MaxAnnulCapacityFactor!G16*0.99</f>
        <v>4.3569900000000002E-2</v>
      </c>
      <c r="H16" s="23">
        <f>MaxAnnulCapacityFactor!H16*0.99</f>
        <v>4.3569900000000002E-2</v>
      </c>
      <c r="I16" s="23">
        <f>MaxAnnulCapacityFactor!I16*0.99</f>
        <v>4.3569900000000002E-2</v>
      </c>
      <c r="J16" s="23">
        <f>MaxAnnulCapacityFactor!J16*0.99</f>
        <v>4.3569900000000002E-2</v>
      </c>
      <c r="K16" s="23">
        <f>MaxAnnulCapacityFactor!K16*0.99</f>
        <v>4.3569900000000002E-2</v>
      </c>
      <c r="L16" s="23">
        <f>MaxAnnulCapacityFactor!L16*0.99</f>
        <v>4.3569900000000002E-2</v>
      </c>
      <c r="M16" s="23">
        <f>MaxAnnulCapacityFactor!M16*0.99</f>
        <v>4.3569900000000002E-2</v>
      </c>
      <c r="N16" s="23">
        <f>MaxAnnulCapacityFactor!N16*0.99</f>
        <v>4.3569900000000002E-2</v>
      </c>
      <c r="O16" s="23">
        <f>MaxAnnulCapacityFactor!O16*0.99</f>
        <v>4.3569900000000002E-2</v>
      </c>
      <c r="P16" s="23">
        <f>MaxAnnulCapacityFactor!P16*0.99</f>
        <v>4.3569900000000002E-2</v>
      </c>
      <c r="Q16" s="23">
        <f>MaxAnnulCapacityFactor!Q16*0.99</f>
        <v>4.3569900000000002E-2</v>
      </c>
      <c r="R16" s="23">
        <f>MaxAnnulCapacityFactor!R16*0.99</f>
        <v>4.3569900000000002E-2</v>
      </c>
      <c r="S16" s="23">
        <f>MaxAnnulCapacityFactor!S16*0.99</f>
        <v>4.3569900000000002E-2</v>
      </c>
      <c r="T16" s="23">
        <f>MaxAnnulCapacityFactor!T16*0.99</f>
        <v>4.3569900000000002E-2</v>
      </c>
      <c r="U16" s="23">
        <f>MaxAnnulCapacityFactor!U16*0.99</f>
        <v>4.3569900000000002E-2</v>
      </c>
      <c r="V16" s="23">
        <f>MaxAnnulCapacityFactor!V16*0.99</f>
        <v>4.3569900000000002E-2</v>
      </c>
      <c r="W16" s="23">
        <f>MaxAnnulCapacityFactor!W16*0.99</f>
        <v>4.3569900000000002E-2</v>
      </c>
      <c r="X16" s="23">
        <f>MaxAnnulCapacityFactor!X16*0.99</f>
        <v>4.3569900000000002E-2</v>
      </c>
      <c r="Y16" s="23">
        <f>MaxAnnulCapacityFactor!Y16*0.99</f>
        <v>4.3569900000000002E-2</v>
      </c>
      <c r="Z16" s="23">
        <f>MaxAnnulCapacityFactor!Z16*0.99</f>
        <v>4.3569900000000002E-2</v>
      </c>
      <c r="AA16" s="23">
        <f>MaxAnnulCapacityFactor!AA16*0.99</f>
        <v>4.3569900000000002E-2</v>
      </c>
      <c r="AB16" s="23">
        <f>MaxAnnulCapacityFactor!AB16*0.99</f>
        <v>4.3569900000000002E-2</v>
      </c>
      <c r="AC16" s="23">
        <f>MaxAnnulCapacityFactor!AC16*0.99</f>
        <v>4.3569900000000002E-2</v>
      </c>
      <c r="AD16" s="23">
        <f>MaxAnnulCapacityFactor!AD16*0.99</f>
        <v>4.3569900000000002E-2</v>
      </c>
      <c r="AE16" s="23">
        <f>MaxAnnulCapacityFactor!AE16*0.99</f>
        <v>4.3569900000000002E-2</v>
      </c>
      <c r="AF16" s="23">
        <f>MaxAnnulCapacityFactor!AF16*0.99</f>
        <v>4.3569900000000002E-2</v>
      </c>
      <c r="AG16" s="23">
        <f>MaxAnnulCapacityFactor!AG16*0.99</f>
        <v>4.3569900000000002E-2</v>
      </c>
      <c r="AH16" s="23">
        <f>MaxAnnulCapacityFactor!AH16*0.99</f>
        <v>4.3569900000000002E-2</v>
      </c>
      <c r="AI16" s="23">
        <v>1</v>
      </c>
      <c r="AJ16" s="36"/>
    </row>
    <row r="17" spans="1:36" ht="14.65" customHeight="1" x14ac:dyDescent="0.2">
      <c r="A17" s="43"/>
      <c r="B17" s="31" t="s">
        <v>55</v>
      </c>
      <c r="C17" s="23" t="s">
        <v>117</v>
      </c>
      <c r="D17" s="23">
        <f>MaxAnnulCapacityFactor!D17*0.99</f>
        <v>6.4637100000000003E-2</v>
      </c>
      <c r="E17" s="23">
        <f>MaxAnnulCapacityFactor!E17*0.99</f>
        <v>6.4637100000000003E-2</v>
      </c>
      <c r="F17" s="23">
        <f>MaxAnnulCapacityFactor!F17*0.99</f>
        <v>6.4637100000000003E-2</v>
      </c>
      <c r="G17" s="23">
        <f>MaxAnnulCapacityFactor!G17*0.99</f>
        <v>6.4637100000000003E-2</v>
      </c>
      <c r="H17" s="23">
        <f>MaxAnnulCapacityFactor!H17*0.99</f>
        <v>6.4637100000000003E-2</v>
      </c>
      <c r="I17" s="23">
        <f>MaxAnnulCapacityFactor!I17*0.99</f>
        <v>6.4637100000000003E-2</v>
      </c>
      <c r="J17" s="23">
        <f>MaxAnnulCapacityFactor!J17*0.99</f>
        <v>6.4637100000000003E-2</v>
      </c>
      <c r="K17" s="23">
        <f>MaxAnnulCapacityFactor!K17*0.99</f>
        <v>6.4637100000000003E-2</v>
      </c>
      <c r="L17" s="23">
        <f>MaxAnnulCapacityFactor!L17*0.99</f>
        <v>6.4637100000000003E-2</v>
      </c>
      <c r="M17" s="23">
        <f>MaxAnnulCapacityFactor!M17*0.99</f>
        <v>6.4637100000000003E-2</v>
      </c>
      <c r="N17" s="23">
        <f>MaxAnnulCapacityFactor!N17*0.99</f>
        <v>6.4637100000000003E-2</v>
      </c>
      <c r="O17" s="23">
        <f>MaxAnnulCapacityFactor!O17*0.99</f>
        <v>6.4637100000000003E-2</v>
      </c>
      <c r="P17" s="23">
        <f>MaxAnnulCapacityFactor!P17*0.99</f>
        <v>6.4637100000000003E-2</v>
      </c>
      <c r="Q17" s="23">
        <f>MaxAnnulCapacityFactor!Q17*0.99</f>
        <v>6.4637100000000003E-2</v>
      </c>
      <c r="R17" s="23">
        <f>MaxAnnulCapacityFactor!R17*0.99</f>
        <v>6.4637100000000003E-2</v>
      </c>
      <c r="S17" s="23">
        <f>MaxAnnulCapacityFactor!S17*0.99</f>
        <v>6.4637100000000003E-2</v>
      </c>
      <c r="T17" s="23">
        <f>MaxAnnulCapacityFactor!T17*0.99</f>
        <v>6.4637100000000003E-2</v>
      </c>
      <c r="U17" s="23">
        <f>MaxAnnulCapacityFactor!U17*0.99</f>
        <v>6.4637100000000003E-2</v>
      </c>
      <c r="V17" s="23">
        <f>MaxAnnulCapacityFactor!V17*0.99</f>
        <v>6.4637100000000003E-2</v>
      </c>
      <c r="W17" s="23">
        <f>MaxAnnulCapacityFactor!W17*0.99</f>
        <v>6.4637100000000003E-2</v>
      </c>
      <c r="X17" s="23">
        <f>MaxAnnulCapacityFactor!X17*0.99</f>
        <v>6.4637100000000003E-2</v>
      </c>
      <c r="Y17" s="23">
        <f>MaxAnnulCapacityFactor!Y17*0.99</f>
        <v>6.4637100000000003E-2</v>
      </c>
      <c r="Z17" s="23">
        <f>MaxAnnulCapacityFactor!Z17*0.99</f>
        <v>6.4637100000000003E-2</v>
      </c>
      <c r="AA17" s="23">
        <f>MaxAnnulCapacityFactor!AA17*0.99</f>
        <v>6.4637100000000003E-2</v>
      </c>
      <c r="AB17" s="23">
        <f>MaxAnnulCapacityFactor!AB17*0.99</f>
        <v>6.4637100000000003E-2</v>
      </c>
      <c r="AC17" s="23">
        <f>MaxAnnulCapacityFactor!AC17*0.99</f>
        <v>6.4637100000000003E-2</v>
      </c>
      <c r="AD17" s="23">
        <f>MaxAnnulCapacityFactor!AD17*0.99</f>
        <v>6.4637100000000003E-2</v>
      </c>
      <c r="AE17" s="23">
        <f>MaxAnnulCapacityFactor!AE17*0.99</f>
        <v>6.4637100000000003E-2</v>
      </c>
      <c r="AF17" s="23">
        <f>MaxAnnulCapacityFactor!AF17*0.99</f>
        <v>6.4637100000000003E-2</v>
      </c>
      <c r="AG17" s="23">
        <f>MaxAnnulCapacityFactor!AG17*0.99</f>
        <v>6.4637100000000003E-2</v>
      </c>
      <c r="AH17" s="23">
        <f>MaxAnnulCapacityFactor!AH17*0.99</f>
        <v>6.4637100000000003E-2</v>
      </c>
      <c r="AI17" s="23">
        <v>1</v>
      </c>
      <c r="AJ17" s="36"/>
    </row>
    <row r="18" spans="1:36" ht="14.65" customHeight="1" x14ac:dyDescent="0.2">
      <c r="A18" s="43" t="s">
        <v>11</v>
      </c>
      <c r="B18" s="31" t="s">
        <v>55</v>
      </c>
      <c r="C18" s="23" t="s">
        <v>54</v>
      </c>
      <c r="D18" s="23">
        <f>MaxAnnulCapacityFactor!D18*0.99</f>
        <v>5.3885700000000002E-2</v>
      </c>
      <c r="E18" s="23">
        <f>MaxAnnulCapacityFactor!E18*0.99</f>
        <v>5.3885700000000002E-2</v>
      </c>
      <c r="F18" s="23">
        <f>MaxAnnulCapacityFactor!F18*0.99</f>
        <v>5.3885700000000002E-2</v>
      </c>
      <c r="G18" s="23">
        <f>MaxAnnulCapacityFactor!G18*0.99</f>
        <v>5.3885700000000002E-2</v>
      </c>
      <c r="H18" s="23">
        <f>MaxAnnulCapacityFactor!H18*0.99</f>
        <v>5.3885700000000002E-2</v>
      </c>
      <c r="I18" s="23">
        <f>MaxAnnulCapacityFactor!I18*0.99</f>
        <v>5.3885700000000002E-2</v>
      </c>
      <c r="J18" s="23">
        <f>MaxAnnulCapacityFactor!J18*0.99</f>
        <v>5.3885700000000002E-2</v>
      </c>
      <c r="K18" s="23">
        <f>MaxAnnulCapacityFactor!K18*0.99</f>
        <v>5.3885700000000002E-2</v>
      </c>
      <c r="L18" s="23">
        <f>MaxAnnulCapacityFactor!L18*0.99</f>
        <v>5.3885700000000002E-2</v>
      </c>
      <c r="M18" s="23">
        <f>MaxAnnulCapacityFactor!M18*0.99</f>
        <v>5.3885700000000002E-2</v>
      </c>
      <c r="N18" s="23">
        <f>MaxAnnulCapacityFactor!N18*0.99</f>
        <v>5.3885700000000002E-2</v>
      </c>
      <c r="O18" s="23">
        <f>MaxAnnulCapacityFactor!O18*0.99</f>
        <v>5.3885700000000002E-2</v>
      </c>
      <c r="P18" s="23">
        <f>MaxAnnulCapacityFactor!P18*0.99</f>
        <v>5.3885700000000002E-2</v>
      </c>
      <c r="Q18" s="23">
        <f>MaxAnnulCapacityFactor!Q18*0.99</f>
        <v>5.3885700000000002E-2</v>
      </c>
      <c r="R18" s="23">
        <f>MaxAnnulCapacityFactor!R18*0.99</f>
        <v>5.3885700000000002E-2</v>
      </c>
      <c r="S18" s="23">
        <f>MaxAnnulCapacityFactor!S18*0.99</f>
        <v>5.3885700000000002E-2</v>
      </c>
      <c r="T18" s="23">
        <f>MaxAnnulCapacityFactor!T18*0.99</f>
        <v>5.3885700000000002E-2</v>
      </c>
      <c r="U18" s="23">
        <f>MaxAnnulCapacityFactor!U18*0.99</f>
        <v>5.3885700000000002E-2</v>
      </c>
      <c r="V18" s="23">
        <f>MaxAnnulCapacityFactor!V18*0.99</f>
        <v>5.3885700000000002E-2</v>
      </c>
      <c r="W18" s="23">
        <f>MaxAnnulCapacityFactor!W18*0.99</f>
        <v>5.3885700000000002E-2</v>
      </c>
      <c r="X18" s="23">
        <f>MaxAnnulCapacityFactor!X18*0.99</f>
        <v>5.3885700000000002E-2</v>
      </c>
      <c r="Y18" s="23">
        <f>MaxAnnulCapacityFactor!Y18*0.99</f>
        <v>5.3885700000000002E-2</v>
      </c>
      <c r="Z18" s="23">
        <f>MaxAnnulCapacityFactor!Z18*0.99</f>
        <v>5.3885700000000002E-2</v>
      </c>
      <c r="AA18" s="23">
        <f>MaxAnnulCapacityFactor!AA18*0.99</f>
        <v>5.3885700000000002E-2</v>
      </c>
      <c r="AB18" s="23">
        <f>MaxAnnulCapacityFactor!AB18*0.99</f>
        <v>5.3885700000000002E-2</v>
      </c>
      <c r="AC18" s="23">
        <f>MaxAnnulCapacityFactor!AC18*0.99</f>
        <v>5.3885700000000002E-2</v>
      </c>
      <c r="AD18" s="23">
        <f>MaxAnnulCapacityFactor!AD18*0.99</f>
        <v>5.3885700000000002E-2</v>
      </c>
      <c r="AE18" s="23">
        <f>MaxAnnulCapacityFactor!AE18*0.99</f>
        <v>5.3885700000000002E-2</v>
      </c>
      <c r="AF18" s="23">
        <f>MaxAnnulCapacityFactor!AF18*0.99</f>
        <v>5.3885700000000002E-2</v>
      </c>
      <c r="AG18" s="23">
        <f>MaxAnnulCapacityFactor!AG18*0.99</f>
        <v>5.3885700000000002E-2</v>
      </c>
      <c r="AH18" s="23">
        <f>MaxAnnulCapacityFactor!AH18*0.99</f>
        <v>5.3885700000000002E-2</v>
      </c>
      <c r="AI18" s="23">
        <v>1</v>
      </c>
      <c r="AJ18" s="36"/>
    </row>
    <row r="19" spans="1:36" ht="14.65" customHeight="1" x14ac:dyDescent="0.2">
      <c r="A19" s="43"/>
      <c r="B19" s="31" t="s">
        <v>55</v>
      </c>
      <c r="C19" s="23" t="s">
        <v>58</v>
      </c>
      <c r="D19" s="23">
        <f>MaxAnnulCapacityFactor!D19*0.99</f>
        <v>5.6944800000000004E-2</v>
      </c>
      <c r="E19" s="23">
        <f>MaxAnnulCapacityFactor!E19*0.99</f>
        <v>5.6944800000000004E-2</v>
      </c>
      <c r="F19" s="23">
        <f>MaxAnnulCapacityFactor!F19*0.99</f>
        <v>5.6944800000000004E-2</v>
      </c>
      <c r="G19" s="23">
        <f>MaxAnnulCapacityFactor!G19*0.99</f>
        <v>5.6944800000000004E-2</v>
      </c>
      <c r="H19" s="23">
        <f>MaxAnnulCapacityFactor!H19*0.99</f>
        <v>5.6944800000000004E-2</v>
      </c>
      <c r="I19" s="23">
        <f>MaxAnnulCapacityFactor!I19*0.99</f>
        <v>5.6944800000000004E-2</v>
      </c>
      <c r="J19" s="23">
        <f>MaxAnnulCapacityFactor!J19*0.99</f>
        <v>5.6944800000000004E-2</v>
      </c>
      <c r="K19" s="23">
        <f>MaxAnnulCapacityFactor!K19*0.99</f>
        <v>5.6944800000000004E-2</v>
      </c>
      <c r="L19" s="23">
        <f>MaxAnnulCapacityFactor!L19*0.99</f>
        <v>5.6944800000000004E-2</v>
      </c>
      <c r="M19" s="23">
        <f>MaxAnnulCapacityFactor!M19*0.99</f>
        <v>5.6944800000000004E-2</v>
      </c>
      <c r="N19" s="23">
        <f>MaxAnnulCapacityFactor!N19*0.99</f>
        <v>5.6944800000000004E-2</v>
      </c>
      <c r="O19" s="23">
        <f>MaxAnnulCapacityFactor!O19*0.99</f>
        <v>5.6944800000000004E-2</v>
      </c>
      <c r="P19" s="23">
        <f>MaxAnnulCapacityFactor!P19*0.99</f>
        <v>5.6944800000000004E-2</v>
      </c>
      <c r="Q19" s="23">
        <f>MaxAnnulCapacityFactor!Q19*0.99</f>
        <v>5.6944800000000004E-2</v>
      </c>
      <c r="R19" s="23">
        <f>MaxAnnulCapacityFactor!R19*0.99</f>
        <v>5.6944800000000004E-2</v>
      </c>
      <c r="S19" s="23">
        <f>MaxAnnulCapacityFactor!S19*0.99</f>
        <v>5.6944800000000004E-2</v>
      </c>
      <c r="T19" s="23">
        <f>MaxAnnulCapacityFactor!T19*0.99</f>
        <v>5.6944800000000004E-2</v>
      </c>
      <c r="U19" s="23">
        <f>MaxAnnulCapacityFactor!U19*0.99</f>
        <v>5.6944800000000004E-2</v>
      </c>
      <c r="V19" s="23">
        <f>MaxAnnulCapacityFactor!V19*0.99</f>
        <v>5.6944800000000004E-2</v>
      </c>
      <c r="W19" s="23">
        <f>MaxAnnulCapacityFactor!W19*0.99</f>
        <v>5.6944800000000004E-2</v>
      </c>
      <c r="X19" s="23">
        <f>MaxAnnulCapacityFactor!X19*0.99</f>
        <v>5.6944800000000004E-2</v>
      </c>
      <c r="Y19" s="23">
        <f>MaxAnnulCapacityFactor!Y19*0.99</f>
        <v>5.6944800000000004E-2</v>
      </c>
      <c r="Z19" s="23">
        <f>MaxAnnulCapacityFactor!Z19*0.99</f>
        <v>5.6944800000000004E-2</v>
      </c>
      <c r="AA19" s="23">
        <f>MaxAnnulCapacityFactor!AA19*0.99</f>
        <v>5.6944800000000004E-2</v>
      </c>
      <c r="AB19" s="23">
        <f>MaxAnnulCapacityFactor!AB19*0.99</f>
        <v>5.6944800000000004E-2</v>
      </c>
      <c r="AC19" s="23">
        <f>MaxAnnulCapacityFactor!AC19*0.99</f>
        <v>5.6944800000000004E-2</v>
      </c>
      <c r="AD19" s="23">
        <f>MaxAnnulCapacityFactor!AD19*0.99</f>
        <v>5.6944800000000004E-2</v>
      </c>
      <c r="AE19" s="23">
        <f>MaxAnnulCapacityFactor!AE19*0.99</f>
        <v>5.6944800000000004E-2</v>
      </c>
      <c r="AF19" s="23">
        <f>MaxAnnulCapacityFactor!AF19*0.99</f>
        <v>5.6944800000000004E-2</v>
      </c>
      <c r="AG19" s="23">
        <f>MaxAnnulCapacityFactor!AG19*0.99</f>
        <v>5.6944800000000004E-2</v>
      </c>
      <c r="AH19" s="23">
        <f>MaxAnnulCapacityFactor!AH19*0.99</f>
        <v>5.6944800000000004E-2</v>
      </c>
      <c r="AI19" s="23">
        <v>1</v>
      </c>
      <c r="AJ19" s="36"/>
    </row>
    <row r="20" spans="1:36" ht="14.65" customHeight="1" x14ac:dyDescent="0.2">
      <c r="A20" s="43"/>
      <c r="B20" s="31" t="s">
        <v>55</v>
      </c>
      <c r="C20" s="23" t="s">
        <v>59</v>
      </c>
      <c r="D20" s="23">
        <f>MaxAnnulCapacityFactor!D20*0.99</f>
        <v>4.3569900000000002E-2</v>
      </c>
      <c r="E20" s="23">
        <f>MaxAnnulCapacityFactor!E20*0.99</f>
        <v>4.3569900000000002E-2</v>
      </c>
      <c r="F20" s="23">
        <f>MaxAnnulCapacityFactor!F20*0.99</f>
        <v>4.3569900000000002E-2</v>
      </c>
      <c r="G20" s="23">
        <f>MaxAnnulCapacityFactor!G20*0.99</f>
        <v>4.3569900000000002E-2</v>
      </c>
      <c r="H20" s="23">
        <f>MaxAnnulCapacityFactor!H20*0.99</f>
        <v>4.3569900000000002E-2</v>
      </c>
      <c r="I20" s="23">
        <f>MaxAnnulCapacityFactor!I20*0.99</f>
        <v>4.3569900000000002E-2</v>
      </c>
      <c r="J20" s="23">
        <f>MaxAnnulCapacityFactor!J20*0.99</f>
        <v>4.3569900000000002E-2</v>
      </c>
      <c r="K20" s="23">
        <f>MaxAnnulCapacityFactor!K20*0.99</f>
        <v>4.3569900000000002E-2</v>
      </c>
      <c r="L20" s="23">
        <f>MaxAnnulCapacityFactor!L20*0.99</f>
        <v>4.3569900000000002E-2</v>
      </c>
      <c r="M20" s="23">
        <f>MaxAnnulCapacityFactor!M20*0.99</f>
        <v>4.3569900000000002E-2</v>
      </c>
      <c r="N20" s="23">
        <f>MaxAnnulCapacityFactor!N20*0.99</f>
        <v>4.3569900000000002E-2</v>
      </c>
      <c r="O20" s="23">
        <f>MaxAnnulCapacityFactor!O20*0.99</f>
        <v>4.3569900000000002E-2</v>
      </c>
      <c r="P20" s="23">
        <f>MaxAnnulCapacityFactor!P20*0.99</f>
        <v>4.3569900000000002E-2</v>
      </c>
      <c r="Q20" s="23">
        <f>MaxAnnulCapacityFactor!Q20*0.99</f>
        <v>4.3569900000000002E-2</v>
      </c>
      <c r="R20" s="23">
        <f>MaxAnnulCapacityFactor!R20*0.99</f>
        <v>4.3569900000000002E-2</v>
      </c>
      <c r="S20" s="23">
        <f>MaxAnnulCapacityFactor!S20*0.99</f>
        <v>4.3569900000000002E-2</v>
      </c>
      <c r="T20" s="23">
        <f>MaxAnnulCapacityFactor!T20*0.99</f>
        <v>4.3569900000000002E-2</v>
      </c>
      <c r="U20" s="23">
        <f>MaxAnnulCapacityFactor!U20*0.99</f>
        <v>4.3569900000000002E-2</v>
      </c>
      <c r="V20" s="23">
        <f>MaxAnnulCapacityFactor!V20*0.99</f>
        <v>4.3569900000000002E-2</v>
      </c>
      <c r="W20" s="23">
        <f>MaxAnnulCapacityFactor!W20*0.99</f>
        <v>4.3569900000000002E-2</v>
      </c>
      <c r="X20" s="23">
        <f>MaxAnnulCapacityFactor!X20*0.99</f>
        <v>4.3569900000000002E-2</v>
      </c>
      <c r="Y20" s="23">
        <f>MaxAnnulCapacityFactor!Y20*0.99</f>
        <v>4.3569900000000002E-2</v>
      </c>
      <c r="Z20" s="23">
        <f>MaxAnnulCapacityFactor!Z20*0.99</f>
        <v>4.3569900000000002E-2</v>
      </c>
      <c r="AA20" s="23">
        <f>MaxAnnulCapacityFactor!AA20*0.99</f>
        <v>4.3569900000000002E-2</v>
      </c>
      <c r="AB20" s="23">
        <f>MaxAnnulCapacityFactor!AB20*0.99</f>
        <v>4.3569900000000002E-2</v>
      </c>
      <c r="AC20" s="23">
        <f>MaxAnnulCapacityFactor!AC20*0.99</f>
        <v>4.3569900000000002E-2</v>
      </c>
      <c r="AD20" s="23">
        <f>MaxAnnulCapacityFactor!AD20*0.99</f>
        <v>4.3569900000000002E-2</v>
      </c>
      <c r="AE20" s="23">
        <f>MaxAnnulCapacityFactor!AE20*0.99</f>
        <v>4.3569900000000002E-2</v>
      </c>
      <c r="AF20" s="23">
        <f>MaxAnnulCapacityFactor!AF20*0.99</f>
        <v>4.3569900000000002E-2</v>
      </c>
      <c r="AG20" s="23">
        <f>MaxAnnulCapacityFactor!AG20*0.99</f>
        <v>4.3569900000000002E-2</v>
      </c>
      <c r="AH20" s="23">
        <f>MaxAnnulCapacityFactor!AH20*0.99</f>
        <v>4.3569900000000002E-2</v>
      </c>
      <c r="AI20" s="23">
        <v>1</v>
      </c>
      <c r="AJ20" s="36"/>
    </row>
    <row r="21" spans="1:36" ht="14.65" customHeight="1" x14ac:dyDescent="0.2">
      <c r="A21" s="43"/>
      <c r="B21" s="31" t="s">
        <v>55</v>
      </c>
      <c r="C21" s="23" t="s">
        <v>117</v>
      </c>
      <c r="D21" s="23">
        <f>MaxAnnulCapacityFactor!D21*0.99</f>
        <v>6.4637100000000003E-2</v>
      </c>
      <c r="E21" s="23">
        <f>MaxAnnulCapacityFactor!E21*0.99</f>
        <v>6.4637100000000003E-2</v>
      </c>
      <c r="F21" s="23">
        <f>MaxAnnulCapacityFactor!F21*0.99</f>
        <v>6.4637100000000003E-2</v>
      </c>
      <c r="G21" s="23">
        <f>MaxAnnulCapacityFactor!G21*0.99</f>
        <v>6.4637100000000003E-2</v>
      </c>
      <c r="H21" s="23">
        <f>MaxAnnulCapacityFactor!H21*0.99</f>
        <v>6.4637100000000003E-2</v>
      </c>
      <c r="I21" s="23">
        <f>MaxAnnulCapacityFactor!I21*0.99</f>
        <v>6.4637100000000003E-2</v>
      </c>
      <c r="J21" s="23">
        <f>MaxAnnulCapacityFactor!J21*0.99</f>
        <v>6.4637100000000003E-2</v>
      </c>
      <c r="K21" s="23">
        <f>MaxAnnulCapacityFactor!K21*0.99</f>
        <v>6.4637100000000003E-2</v>
      </c>
      <c r="L21" s="23">
        <f>MaxAnnulCapacityFactor!L21*0.99</f>
        <v>6.4637100000000003E-2</v>
      </c>
      <c r="M21" s="23">
        <f>MaxAnnulCapacityFactor!M21*0.99</f>
        <v>6.4637100000000003E-2</v>
      </c>
      <c r="N21" s="23">
        <f>MaxAnnulCapacityFactor!N21*0.99</f>
        <v>6.4637100000000003E-2</v>
      </c>
      <c r="O21" s="23">
        <f>MaxAnnulCapacityFactor!O21*0.99</f>
        <v>6.4637100000000003E-2</v>
      </c>
      <c r="P21" s="23">
        <f>MaxAnnulCapacityFactor!P21*0.99</f>
        <v>6.4637100000000003E-2</v>
      </c>
      <c r="Q21" s="23">
        <f>MaxAnnulCapacityFactor!Q21*0.99</f>
        <v>6.4637100000000003E-2</v>
      </c>
      <c r="R21" s="23">
        <f>MaxAnnulCapacityFactor!R21*0.99</f>
        <v>6.4637100000000003E-2</v>
      </c>
      <c r="S21" s="23">
        <f>MaxAnnulCapacityFactor!S21*0.99</f>
        <v>6.4637100000000003E-2</v>
      </c>
      <c r="T21" s="23">
        <f>MaxAnnulCapacityFactor!T21*0.99</f>
        <v>6.4637100000000003E-2</v>
      </c>
      <c r="U21" s="23">
        <f>MaxAnnulCapacityFactor!U21*0.99</f>
        <v>6.4637100000000003E-2</v>
      </c>
      <c r="V21" s="23">
        <f>MaxAnnulCapacityFactor!V21*0.99</f>
        <v>6.4637100000000003E-2</v>
      </c>
      <c r="W21" s="23">
        <f>MaxAnnulCapacityFactor!W21*0.99</f>
        <v>6.4637100000000003E-2</v>
      </c>
      <c r="X21" s="23">
        <f>MaxAnnulCapacityFactor!X21*0.99</f>
        <v>6.4637100000000003E-2</v>
      </c>
      <c r="Y21" s="23">
        <f>MaxAnnulCapacityFactor!Y21*0.99</f>
        <v>6.4637100000000003E-2</v>
      </c>
      <c r="Z21" s="23">
        <f>MaxAnnulCapacityFactor!Z21*0.99</f>
        <v>6.4637100000000003E-2</v>
      </c>
      <c r="AA21" s="23">
        <f>MaxAnnulCapacityFactor!AA21*0.99</f>
        <v>6.4637100000000003E-2</v>
      </c>
      <c r="AB21" s="23">
        <f>MaxAnnulCapacityFactor!AB21*0.99</f>
        <v>6.4637100000000003E-2</v>
      </c>
      <c r="AC21" s="23">
        <f>MaxAnnulCapacityFactor!AC21*0.99</f>
        <v>6.4637100000000003E-2</v>
      </c>
      <c r="AD21" s="23">
        <f>MaxAnnulCapacityFactor!AD21*0.99</f>
        <v>6.4637100000000003E-2</v>
      </c>
      <c r="AE21" s="23">
        <f>MaxAnnulCapacityFactor!AE21*0.99</f>
        <v>6.4637100000000003E-2</v>
      </c>
      <c r="AF21" s="23">
        <f>MaxAnnulCapacityFactor!AF21*0.99</f>
        <v>6.4637100000000003E-2</v>
      </c>
      <c r="AG21" s="23">
        <f>MaxAnnulCapacityFactor!AG21*0.99</f>
        <v>6.4637100000000003E-2</v>
      </c>
      <c r="AH21" s="23">
        <f>MaxAnnulCapacityFactor!AH21*0.99</f>
        <v>6.4637100000000003E-2</v>
      </c>
      <c r="AI21" s="23">
        <v>1</v>
      </c>
      <c r="AJ21" s="36"/>
    </row>
    <row r="22" spans="1:36" ht="14.65" customHeight="1" x14ac:dyDescent="0.2">
      <c r="A22" s="43" t="s">
        <v>13</v>
      </c>
      <c r="B22" s="31" t="s">
        <v>55</v>
      </c>
      <c r="C22" s="23" t="s">
        <v>54</v>
      </c>
      <c r="D22" s="23">
        <f>MaxAnnulCapacityFactor!D22*0.99</f>
        <v>5.3885700000000002E-2</v>
      </c>
      <c r="E22" s="23">
        <f>MaxAnnulCapacityFactor!E22*0.99</f>
        <v>5.3885700000000002E-2</v>
      </c>
      <c r="F22" s="23">
        <f>MaxAnnulCapacityFactor!F22*0.99</f>
        <v>5.3885700000000002E-2</v>
      </c>
      <c r="G22" s="23">
        <f>MaxAnnulCapacityFactor!G22*0.99</f>
        <v>5.3885700000000002E-2</v>
      </c>
      <c r="H22" s="23">
        <f>MaxAnnulCapacityFactor!H22*0.99</f>
        <v>5.3885700000000002E-2</v>
      </c>
      <c r="I22" s="23">
        <f>MaxAnnulCapacityFactor!I22*0.99</f>
        <v>5.3885700000000002E-2</v>
      </c>
      <c r="J22" s="23">
        <f>MaxAnnulCapacityFactor!J22*0.99</f>
        <v>5.3885700000000002E-2</v>
      </c>
      <c r="K22" s="23">
        <f>MaxAnnulCapacityFactor!K22*0.99</f>
        <v>5.3885700000000002E-2</v>
      </c>
      <c r="L22" s="23">
        <f>MaxAnnulCapacityFactor!L22*0.99</f>
        <v>5.3885700000000002E-2</v>
      </c>
      <c r="M22" s="23">
        <f>MaxAnnulCapacityFactor!M22*0.99</f>
        <v>5.3885700000000002E-2</v>
      </c>
      <c r="N22" s="23">
        <f>MaxAnnulCapacityFactor!N22*0.99</f>
        <v>5.3885700000000002E-2</v>
      </c>
      <c r="O22" s="23">
        <f>MaxAnnulCapacityFactor!O22*0.99</f>
        <v>5.3885700000000002E-2</v>
      </c>
      <c r="P22" s="23">
        <f>MaxAnnulCapacityFactor!P22*0.99</f>
        <v>5.3885700000000002E-2</v>
      </c>
      <c r="Q22" s="23">
        <f>MaxAnnulCapacityFactor!Q22*0.99</f>
        <v>5.3885700000000002E-2</v>
      </c>
      <c r="R22" s="23">
        <f>MaxAnnulCapacityFactor!R22*0.99</f>
        <v>5.3885700000000002E-2</v>
      </c>
      <c r="S22" s="23">
        <f>MaxAnnulCapacityFactor!S22*0.99</f>
        <v>5.3885700000000002E-2</v>
      </c>
      <c r="T22" s="23">
        <f>MaxAnnulCapacityFactor!T22*0.99</f>
        <v>5.3885700000000002E-2</v>
      </c>
      <c r="U22" s="23">
        <f>MaxAnnulCapacityFactor!U22*0.99</f>
        <v>5.3885700000000002E-2</v>
      </c>
      <c r="V22" s="23">
        <f>MaxAnnulCapacityFactor!V22*0.99</f>
        <v>5.3885700000000002E-2</v>
      </c>
      <c r="W22" s="23">
        <f>MaxAnnulCapacityFactor!W22*0.99</f>
        <v>5.3885700000000002E-2</v>
      </c>
      <c r="X22" s="23">
        <f>MaxAnnulCapacityFactor!X22*0.99</f>
        <v>5.3885700000000002E-2</v>
      </c>
      <c r="Y22" s="23">
        <f>MaxAnnulCapacityFactor!Y22*0.99</f>
        <v>5.3885700000000002E-2</v>
      </c>
      <c r="Z22" s="23">
        <f>MaxAnnulCapacityFactor!Z22*0.99</f>
        <v>5.3885700000000002E-2</v>
      </c>
      <c r="AA22" s="23">
        <f>MaxAnnulCapacityFactor!AA22*0.99</f>
        <v>5.3885700000000002E-2</v>
      </c>
      <c r="AB22" s="23">
        <f>MaxAnnulCapacityFactor!AB22*0.99</f>
        <v>5.3885700000000002E-2</v>
      </c>
      <c r="AC22" s="23">
        <f>MaxAnnulCapacityFactor!AC22*0.99</f>
        <v>5.3885700000000002E-2</v>
      </c>
      <c r="AD22" s="23">
        <f>MaxAnnulCapacityFactor!AD22*0.99</f>
        <v>5.3885700000000002E-2</v>
      </c>
      <c r="AE22" s="23">
        <f>MaxAnnulCapacityFactor!AE22*0.99</f>
        <v>5.3885700000000002E-2</v>
      </c>
      <c r="AF22" s="23">
        <f>MaxAnnulCapacityFactor!AF22*0.99</f>
        <v>5.3885700000000002E-2</v>
      </c>
      <c r="AG22" s="23">
        <f>MaxAnnulCapacityFactor!AG22*0.99</f>
        <v>5.3885700000000002E-2</v>
      </c>
      <c r="AH22" s="23">
        <f>MaxAnnulCapacityFactor!AH22*0.99</f>
        <v>5.3885700000000002E-2</v>
      </c>
      <c r="AI22" s="23">
        <v>1</v>
      </c>
      <c r="AJ22" s="36"/>
    </row>
    <row r="23" spans="1:36" ht="14.65" customHeight="1" x14ac:dyDescent="0.2">
      <c r="A23" s="43"/>
      <c r="B23" s="31" t="s">
        <v>55</v>
      </c>
      <c r="C23" s="23" t="s">
        <v>58</v>
      </c>
      <c r="D23" s="23">
        <f>MaxAnnulCapacityFactor!D23*0.99</f>
        <v>5.6944800000000004E-2</v>
      </c>
      <c r="E23" s="23">
        <f>MaxAnnulCapacityFactor!E23*0.99</f>
        <v>5.6944800000000004E-2</v>
      </c>
      <c r="F23" s="23">
        <f>MaxAnnulCapacityFactor!F23*0.99</f>
        <v>5.6944800000000004E-2</v>
      </c>
      <c r="G23" s="23">
        <f>MaxAnnulCapacityFactor!G23*0.99</f>
        <v>5.6944800000000004E-2</v>
      </c>
      <c r="H23" s="23">
        <f>MaxAnnulCapacityFactor!H23*0.99</f>
        <v>5.6944800000000004E-2</v>
      </c>
      <c r="I23" s="23">
        <f>MaxAnnulCapacityFactor!I23*0.99</f>
        <v>5.6944800000000004E-2</v>
      </c>
      <c r="J23" s="23">
        <f>MaxAnnulCapacityFactor!J23*0.99</f>
        <v>5.6944800000000004E-2</v>
      </c>
      <c r="K23" s="23">
        <f>MaxAnnulCapacityFactor!K23*0.99</f>
        <v>5.6944800000000004E-2</v>
      </c>
      <c r="L23" s="23">
        <f>MaxAnnulCapacityFactor!L23*0.99</f>
        <v>5.6944800000000004E-2</v>
      </c>
      <c r="M23" s="23">
        <f>MaxAnnulCapacityFactor!M23*0.99</f>
        <v>5.6944800000000004E-2</v>
      </c>
      <c r="N23" s="23">
        <f>MaxAnnulCapacityFactor!N23*0.99</f>
        <v>5.6944800000000004E-2</v>
      </c>
      <c r="O23" s="23">
        <f>MaxAnnulCapacityFactor!O23*0.99</f>
        <v>5.6944800000000004E-2</v>
      </c>
      <c r="P23" s="23">
        <f>MaxAnnulCapacityFactor!P23*0.99</f>
        <v>5.6944800000000004E-2</v>
      </c>
      <c r="Q23" s="23">
        <f>MaxAnnulCapacityFactor!Q23*0.99</f>
        <v>5.6944800000000004E-2</v>
      </c>
      <c r="R23" s="23">
        <f>MaxAnnulCapacityFactor!R23*0.99</f>
        <v>5.6944800000000004E-2</v>
      </c>
      <c r="S23" s="23">
        <f>MaxAnnulCapacityFactor!S23*0.99</f>
        <v>5.6944800000000004E-2</v>
      </c>
      <c r="T23" s="23">
        <f>MaxAnnulCapacityFactor!T23*0.99</f>
        <v>5.6944800000000004E-2</v>
      </c>
      <c r="U23" s="23">
        <f>MaxAnnulCapacityFactor!U23*0.99</f>
        <v>5.6944800000000004E-2</v>
      </c>
      <c r="V23" s="23">
        <f>MaxAnnulCapacityFactor!V23*0.99</f>
        <v>5.6944800000000004E-2</v>
      </c>
      <c r="W23" s="23">
        <f>MaxAnnulCapacityFactor!W23*0.99</f>
        <v>5.6944800000000004E-2</v>
      </c>
      <c r="X23" s="23">
        <f>MaxAnnulCapacityFactor!X23*0.99</f>
        <v>5.6944800000000004E-2</v>
      </c>
      <c r="Y23" s="23">
        <f>MaxAnnulCapacityFactor!Y23*0.99</f>
        <v>5.6944800000000004E-2</v>
      </c>
      <c r="Z23" s="23">
        <f>MaxAnnulCapacityFactor!Z23*0.99</f>
        <v>5.6944800000000004E-2</v>
      </c>
      <c r="AA23" s="23">
        <f>MaxAnnulCapacityFactor!AA23*0.99</f>
        <v>5.6944800000000004E-2</v>
      </c>
      <c r="AB23" s="23">
        <f>MaxAnnulCapacityFactor!AB23*0.99</f>
        <v>5.6944800000000004E-2</v>
      </c>
      <c r="AC23" s="23">
        <f>MaxAnnulCapacityFactor!AC23*0.99</f>
        <v>5.6944800000000004E-2</v>
      </c>
      <c r="AD23" s="23">
        <f>MaxAnnulCapacityFactor!AD23*0.99</f>
        <v>5.6944800000000004E-2</v>
      </c>
      <c r="AE23" s="23">
        <f>MaxAnnulCapacityFactor!AE23*0.99</f>
        <v>5.6944800000000004E-2</v>
      </c>
      <c r="AF23" s="23">
        <f>MaxAnnulCapacityFactor!AF23*0.99</f>
        <v>5.6944800000000004E-2</v>
      </c>
      <c r="AG23" s="23">
        <f>MaxAnnulCapacityFactor!AG23*0.99</f>
        <v>5.6944800000000004E-2</v>
      </c>
      <c r="AH23" s="23">
        <f>MaxAnnulCapacityFactor!AH23*0.99</f>
        <v>5.6944800000000004E-2</v>
      </c>
      <c r="AI23" s="23">
        <v>1</v>
      </c>
      <c r="AJ23" s="36"/>
    </row>
    <row r="24" spans="1:36" ht="14.65" customHeight="1" x14ac:dyDescent="0.2">
      <c r="A24" s="43" t="s">
        <v>15</v>
      </c>
      <c r="B24" s="31" t="s">
        <v>55</v>
      </c>
      <c r="C24" s="23" t="s">
        <v>54</v>
      </c>
      <c r="D24" s="23">
        <f>MaxAnnulCapacityFactor!D24*0.99</f>
        <v>5.3885700000000002E-2</v>
      </c>
      <c r="E24" s="23">
        <f>MaxAnnulCapacityFactor!E24*0.99</f>
        <v>5.3885700000000002E-2</v>
      </c>
      <c r="F24" s="23">
        <f>MaxAnnulCapacityFactor!F24*0.99</f>
        <v>5.3885700000000002E-2</v>
      </c>
      <c r="G24" s="23">
        <f>MaxAnnulCapacityFactor!G24*0.99</f>
        <v>5.3885700000000002E-2</v>
      </c>
      <c r="H24" s="23">
        <f>MaxAnnulCapacityFactor!H24*0.99</f>
        <v>5.3885700000000002E-2</v>
      </c>
      <c r="I24" s="23">
        <f>MaxAnnulCapacityFactor!I24*0.99</f>
        <v>5.3885700000000002E-2</v>
      </c>
      <c r="J24" s="23">
        <f>MaxAnnulCapacityFactor!J24*0.99</f>
        <v>5.3885700000000002E-2</v>
      </c>
      <c r="K24" s="23">
        <f>MaxAnnulCapacityFactor!K24*0.99</f>
        <v>5.3885700000000002E-2</v>
      </c>
      <c r="L24" s="23">
        <f>MaxAnnulCapacityFactor!L24*0.99</f>
        <v>5.3885700000000002E-2</v>
      </c>
      <c r="M24" s="23">
        <f>MaxAnnulCapacityFactor!M24*0.99</f>
        <v>5.3885700000000002E-2</v>
      </c>
      <c r="N24" s="23">
        <f>MaxAnnulCapacityFactor!N24*0.99</f>
        <v>5.3885700000000002E-2</v>
      </c>
      <c r="O24" s="23">
        <f>MaxAnnulCapacityFactor!O24*0.99</f>
        <v>5.3885700000000002E-2</v>
      </c>
      <c r="P24" s="23">
        <f>MaxAnnulCapacityFactor!P24*0.99</f>
        <v>5.3885700000000002E-2</v>
      </c>
      <c r="Q24" s="23">
        <f>MaxAnnulCapacityFactor!Q24*0.99</f>
        <v>5.3885700000000002E-2</v>
      </c>
      <c r="R24" s="23">
        <f>MaxAnnulCapacityFactor!R24*0.99</f>
        <v>5.3885700000000002E-2</v>
      </c>
      <c r="S24" s="23">
        <f>MaxAnnulCapacityFactor!S24*0.99</f>
        <v>5.3885700000000002E-2</v>
      </c>
      <c r="T24" s="23">
        <f>MaxAnnulCapacityFactor!T24*0.99</f>
        <v>5.3885700000000002E-2</v>
      </c>
      <c r="U24" s="23">
        <f>MaxAnnulCapacityFactor!U24*0.99</f>
        <v>5.3885700000000002E-2</v>
      </c>
      <c r="V24" s="23">
        <f>MaxAnnulCapacityFactor!V24*0.99</f>
        <v>5.3885700000000002E-2</v>
      </c>
      <c r="W24" s="23">
        <f>MaxAnnulCapacityFactor!W24*0.99</f>
        <v>5.3885700000000002E-2</v>
      </c>
      <c r="X24" s="23">
        <f>MaxAnnulCapacityFactor!X24*0.99</f>
        <v>5.3885700000000002E-2</v>
      </c>
      <c r="Y24" s="23">
        <f>MaxAnnulCapacityFactor!Y24*0.99</f>
        <v>5.3885700000000002E-2</v>
      </c>
      <c r="Z24" s="23">
        <f>MaxAnnulCapacityFactor!Z24*0.99</f>
        <v>5.3885700000000002E-2</v>
      </c>
      <c r="AA24" s="23">
        <f>MaxAnnulCapacityFactor!AA24*0.99</f>
        <v>5.3885700000000002E-2</v>
      </c>
      <c r="AB24" s="23">
        <f>MaxAnnulCapacityFactor!AB24*0.99</f>
        <v>5.3885700000000002E-2</v>
      </c>
      <c r="AC24" s="23">
        <f>MaxAnnulCapacityFactor!AC24*0.99</f>
        <v>5.3885700000000002E-2</v>
      </c>
      <c r="AD24" s="23">
        <f>MaxAnnulCapacityFactor!AD24*0.99</f>
        <v>5.3885700000000002E-2</v>
      </c>
      <c r="AE24" s="23">
        <f>MaxAnnulCapacityFactor!AE24*0.99</f>
        <v>5.3885700000000002E-2</v>
      </c>
      <c r="AF24" s="23">
        <f>MaxAnnulCapacityFactor!AF24*0.99</f>
        <v>5.3885700000000002E-2</v>
      </c>
      <c r="AG24" s="23">
        <f>MaxAnnulCapacityFactor!AG24*0.99</f>
        <v>5.3885700000000002E-2</v>
      </c>
      <c r="AH24" s="23">
        <f>MaxAnnulCapacityFactor!AH24*0.99</f>
        <v>5.3885700000000002E-2</v>
      </c>
      <c r="AI24" s="23">
        <v>1</v>
      </c>
      <c r="AJ24" s="36"/>
    </row>
    <row r="25" spans="1:36" ht="14.65" customHeight="1" x14ac:dyDescent="0.2">
      <c r="A25" s="43"/>
      <c r="B25" s="31" t="s">
        <v>55</v>
      </c>
      <c r="C25" s="23" t="s">
        <v>58</v>
      </c>
      <c r="D25" s="23">
        <f>MaxAnnulCapacityFactor!D25*0.99</f>
        <v>5.6944800000000004E-2</v>
      </c>
      <c r="E25" s="23">
        <f>MaxAnnulCapacityFactor!E25*0.99</f>
        <v>5.6944800000000004E-2</v>
      </c>
      <c r="F25" s="23">
        <f>MaxAnnulCapacityFactor!F25*0.99</f>
        <v>5.6944800000000004E-2</v>
      </c>
      <c r="G25" s="23">
        <f>MaxAnnulCapacityFactor!G25*0.99</f>
        <v>5.6944800000000004E-2</v>
      </c>
      <c r="H25" s="23">
        <f>MaxAnnulCapacityFactor!H25*0.99</f>
        <v>5.6944800000000004E-2</v>
      </c>
      <c r="I25" s="23">
        <f>MaxAnnulCapacityFactor!I25*0.99</f>
        <v>5.6944800000000004E-2</v>
      </c>
      <c r="J25" s="23">
        <f>MaxAnnulCapacityFactor!J25*0.99</f>
        <v>5.6944800000000004E-2</v>
      </c>
      <c r="K25" s="23">
        <f>MaxAnnulCapacityFactor!K25*0.99</f>
        <v>5.6944800000000004E-2</v>
      </c>
      <c r="L25" s="23">
        <f>MaxAnnulCapacityFactor!L25*0.99</f>
        <v>5.6944800000000004E-2</v>
      </c>
      <c r="M25" s="23">
        <f>MaxAnnulCapacityFactor!M25*0.99</f>
        <v>5.6944800000000004E-2</v>
      </c>
      <c r="N25" s="23">
        <f>MaxAnnulCapacityFactor!N25*0.99</f>
        <v>5.6944800000000004E-2</v>
      </c>
      <c r="O25" s="23">
        <f>MaxAnnulCapacityFactor!O25*0.99</f>
        <v>5.6944800000000004E-2</v>
      </c>
      <c r="P25" s="23">
        <f>MaxAnnulCapacityFactor!P25*0.99</f>
        <v>5.6944800000000004E-2</v>
      </c>
      <c r="Q25" s="23">
        <f>MaxAnnulCapacityFactor!Q25*0.99</f>
        <v>5.6944800000000004E-2</v>
      </c>
      <c r="R25" s="23">
        <f>MaxAnnulCapacityFactor!R25*0.99</f>
        <v>5.6944800000000004E-2</v>
      </c>
      <c r="S25" s="23">
        <f>MaxAnnulCapacityFactor!S25*0.99</f>
        <v>5.6944800000000004E-2</v>
      </c>
      <c r="T25" s="23">
        <f>MaxAnnulCapacityFactor!T25*0.99</f>
        <v>5.6944800000000004E-2</v>
      </c>
      <c r="U25" s="23">
        <f>MaxAnnulCapacityFactor!U25*0.99</f>
        <v>5.6944800000000004E-2</v>
      </c>
      <c r="V25" s="23">
        <f>MaxAnnulCapacityFactor!V25*0.99</f>
        <v>5.6944800000000004E-2</v>
      </c>
      <c r="W25" s="23">
        <f>MaxAnnulCapacityFactor!W25*0.99</f>
        <v>5.6944800000000004E-2</v>
      </c>
      <c r="X25" s="23">
        <f>MaxAnnulCapacityFactor!X25*0.99</f>
        <v>5.6944800000000004E-2</v>
      </c>
      <c r="Y25" s="23">
        <f>MaxAnnulCapacityFactor!Y25*0.99</f>
        <v>5.6944800000000004E-2</v>
      </c>
      <c r="Z25" s="23">
        <f>MaxAnnulCapacityFactor!Z25*0.99</f>
        <v>5.6944800000000004E-2</v>
      </c>
      <c r="AA25" s="23">
        <f>MaxAnnulCapacityFactor!AA25*0.99</f>
        <v>5.6944800000000004E-2</v>
      </c>
      <c r="AB25" s="23">
        <f>MaxAnnulCapacityFactor!AB25*0.99</f>
        <v>5.6944800000000004E-2</v>
      </c>
      <c r="AC25" s="23">
        <f>MaxAnnulCapacityFactor!AC25*0.99</f>
        <v>5.6944800000000004E-2</v>
      </c>
      <c r="AD25" s="23">
        <f>MaxAnnulCapacityFactor!AD25*0.99</f>
        <v>5.6944800000000004E-2</v>
      </c>
      <c r="AE25" s="23">
        <f>MaxAnnulCapacityFactor!AE25*0.99</f>
        <v>5.6944800000000004E-2</v>
      </c>
      <c r="AF25" s="23">
        <f>MaxAnnulCapacityFactor!AF25*0.99</f>
        <v>5.6944800000000004E-2</v>
      </c>
      <c r="AG25" s="23">
        <f>MaxAnnulCapacityFactor!AG25*0.99</f>
        <v>5.6944800000000004E-2</v>
      </c>
      <c r="AH25" s="23">
        <f>MaxAnnulCapacityFactor!AH25*0.99</f>
        <v>5.6944800000000004E-2</v>
      </c>
      <c r="AI25" s="23">
        <v>1</v>
      </c>
      <c r="AJ25" s="36"/>
    </row>
    <row r="26" spans="1:36" ht="14.65" customHeight="1" x14ac:dyDescent="0.2">
      <c r="A26" s="43"/>
      <c r="B26" s="31" t="s">
        <v>55</v>
      </c>
      <c r="C26" s="23" t="s">
        <v>59</v>
      </c>
      <c r="D26" s="23">
        <f>MaxAnnulCapacityFactor!D26*0.99</f>
        <v>4.3569900000000002E-2</v>
      </c>
      <c r="E26" s="23">
        <f>MaxAnnulCapacityFactor!E26*0.99</f>
        <v>4.3569900000000002E-2</v>
      </c>
      <c r="F26" s="23">
        <f>MaxAnnulCapacityFactor!F26*0.99</f>
        <v>4.3569900000000002E-2</v>
      </c>
      <c r="G26" s="23">
        <f>MaxAnnulCapacityFactor!G26*0.99</f>
        <v>4.3569900000000002E-2</v>
      </c>
      <c r="H26" s="23">
        <f>MaxAnnulCapacityFactor!H26*0.99</f>
        <v>4.3569900000000002E-2</v>
      </c>
      <c r="I26" s="23">
        <f>MaxAnnulCapacityFactor!I26*0.99</f>
        <v>4.3569900000000002E-2</v>
      </c>
      <c r="J26" s="23">
        <f>MaxAnnulCapacityFactor!J26*0.99</f>
        <v>4.3569900000000002E-2</v>
      </c>
      <c r="K26" s="23">
        <f>MaxAnnulCapacityFactor!K26*0.99</f>
        <v>4.3569900000000002E-2</v>
      </c>
      <c r="L26" s="23">
        <f>MaxAnnulCapacityFactor!L26*0.99</f>
        <v>4.3569900000000002E-2</v>
      </c>
      <c r="M26" s="23">
        <f>MaxAnnulCapacityFactor!M26*0.99</f>
        <v>4.3569900000000002E-2</v>
      </c>
      <c r="N26" s="23">
        <f>MaxAnnulCapacityFactor!N26*0.99</f>
        <v>4.3569900000000002E-2</v>
      </c>
      <c r="O26" s="23">
        <f>MaxAnnulCapacityFactor!O26*0.99</f>
        <v>4.3569900000000002E-2</v>
      </c>
      <c r="P26" s="23">
        <f>MaxAnnulCapacityFactor!P26*0.99</f>
        <v>4.3569900000000002E-2</v>
      </c>
      <c r="Q26" s="23">
        <f>MaxAnnulCapacityFactor!Q26*0.99</f>
        <v>4.3569900000000002E-2</v>
      </c>
      <c r="R26" s="23">
        <f>MaxAnnulCapacityFactor!R26*0.99</f>
        <v>4.3569900000000002E-2</v>
      </c>
      <c r="S26" s="23">
        <f>MaxAnnulCapacityFactor!S26*0.99</f>
        <v>4.3569900000000002E-2</v>
      </c>
      <c r="T26" s="23">
        <f>MaxAnnulCapacityFactor!T26*0.99</f>
        <v>4.3569900000000002E-2</v>
      </c>
      <c r="U26" s="23">
        <f>MaxAnnulCapacityFactor!U26*0.99</f>
        <v>4.3569900000000002E-2</v>
      </c>
      <c r="V26" s="23">
        <f>MaxAnnulCapacityFactor!V26*0.99</f>
        <v>4.3569900000000002E-2</v>
      </c>
      <c r="W26" s="23">
        <f>MaxAnnulCapacityFactor!W26*0.99</f>
        <v>4.3569900000000002E-2</v>
      </c>
      <c r="X26" s="23">
        <f>MaxAnnulCapacityFactor!X26*0.99</f>
        <v>4.3569900000000002E-2</v>
      </c>
      <c r="Y26" s="23">
        <f>MaxAnnulCapacityFactor!Y26*0.99</f>
        <v>4.3569900000000002E-2</v>
      </c>
      <c r="Z26" s="23">
        <f>MaxAnnulCapacityFactor!Z26*0.99</f>
        <v>4.3569900000000002E-2</v>
      </c>
      <c r="AA26" s="23">
        <f>MaxAnnulCapacityFactor!AA26*0.99</f>
        <v>4.3569900000000002E-2</v>
      </c>
      <c r="AB26" s="23">
        <f>MaxAnnulCapacityFactor!AB26*0.99</f>
        <v>4.3569900000000002E-2</v>
      </c>
      <c r="AC26" s="23">
        <f>MaxAnnulCapacityFactor!AC26*0.99</f>
        <v>4.3569900000000002E-2</v>
      </c>
      <c r="AD26" s="23">
        <f>MaxAnnulCapacityFactor!AD26*0.99</f>
        <v>4.3569900000000002E-2</v>
      </c>
      <c r="AE26" s="23">
        <f>MaxAnnulCapacityFactor!AE26*0.99</f>
        <v>4.3569900000000002E-2</v>
      </c>
      <c r="AF26" s="23">
        <f>MaxAnnulCapacityFactor!AF26*0.99</f>
        <v>4.3569900000000002E-2</v>
      </c>
      <c r="AG26" s="23">
        <f>MaxAnnulCapacityFactor!AG26*0.99</f>
        <v>4.3569900000000002E-2</v>
      </c>
      <c r="AH26" s="23">
        <f>MaxAnnulCapacityFactor!AH26*0.99</f>
        <v>4.3569900000000002E-2</v>
      </c>
      <c r="AI26" s="23">
        <v>1</v>
      </c>
      <c r="AJ26" s="36"/>
    </row>
    <row r="27" spans="1:36" ht="14.65" customHeight="1" x14ac:dyDescent="0.2">
      <c r="A27" s="43"/>
      <c r="B27" s="31" t="s">
        <v>55</v>
      </c>
      <c r="C27" s="23" t="s">
        <v>117</v>
      </c>
      <c r="D27" s="23">
        <f>MaxAnnulCapacityFactor!D27*0.99</f>
        <v>6.4637100000000003E-2</v>
      </c>
      <c r="E27" s="23">
        <f>MaxAnnulCapacityFactor!E27*0.99</f>
        <v>6.4637100000000003E-2</v>
      </c>
      <c r="F27" s="23">
        <f>MaxAnnulCapacityFactor!F27*0.99</f>
        <v>6.4637100000000003E-2</v>
      </c>
      <c r="G27" s="23">
        <f>MaxAnnulCapacityFactor!G27*0.99</f>
        <v>6.4637100000000003E-2</v>
      </c>
      <c r="H27" s="23">
        <f>MaxAnnulCapacityFactor!H27*0.99</f>
        <v>6.4637100000000003E-2</v>
      </c>
      <c r="I27" s="23">
        <f>MaxAnnulCapacityFactor!I27*0.99</f>
        <v>6.4637100000000003E-2</v>
      </c>
      <c r="J27" s="23">
        <f>MaxAnnulCapacityFactor!J27*0.99</f>
        <v>6.4637100000000003E-2</v>
      </c>
      <c r="K27" s="23">
        <f>MaxAnnulCapacityFactor!K27*0.99</f>
        <v>6.4637100000000003E-2</v>
      </c>
      <c r="L27" s="23">
        <f>MaxAnnulCapacityFactor!L27*0.99</f>
        <v>6.4637100000000003E-2</v>
      </c>
      <c r="M27" s="23">
        <f>MaxAnnulCapacityFactor!M27*0.99</f>
        <v>6.4637100000000003E-2</v>
      </c>
      <c r="N27" s="23">
        <f>MaxAnnulCapacityFactor!N27*0.99</f>
        <v>6.4637100000000003E-2</v>
      </c>
      <c r="O27" s="23">
        <f>MaxAnnulCapacityFactor!O27*0.99</f>
        <v>6.4637100000000003E-2</v>
      </c>
      <c r="P27" s="23">
        <f>MaxAnnulCapacityFactor!P27*0.99</f>
        <v>6.4637100000000003E-2</v>
      </c>
      <c r="Q27" s="23">
        <f>MaxAnnulCapacityFactor!Q27*0.99</f>
        <v>6.4637100000000003E-2</v>
      </c>
      <c r="R27" s="23">
        <f>MaxAnnulCapacityFactor!R27*0.99</f>
        <v>6.4637100000000003E-2</v>
      </c>
      <c r="S27" s="23">
        <f>MaxAnnulCapacityFactor!S27*0.99</f>
        <v>6.4637100000000003E-2</v>
      </c>
      <c r="T27" s="23">
        <f>MaxAnnulCapacityFactor!T27*0.99</f>
        <v>6.4637100000000003E-2</v>
      </c>
      <c r="U27" s="23">
        <f>MaxAnnulCapacityFactor!U27*0.99</f>
        <v>6.4637100000000003E-2</v>
      </c>
      <c r="V27" s="23">
        <f>MaxAnnulCapacityFactor!V27*0.99</f>
        <v>6.4637100000000003E-2</v>
      </c>
      <c r="W27" s="23">
        <f>MaxAnnulCapacityFactor!W27*0.99</f>
        <v>6.4637100000000003E-2</v>
      </c>
      <c r="X27" s="23">
        <f>MaxAnnulCapacityFactor!X27*0.99</f>
        <v>6.4637100000000003E-2</v>
      </c>
      <c r="Y27" s="23">
        <f>MaxAnnulCapacityFactor!Y27*0.99</f>
        <v>6.4637100000000003E-2</v>
      </c>
      <c r="Z27" s="23">
        <f>MaxAnnulCapacityFactor!Z27*0.99</f>
        <v>6.4637100000000003E-2</v>
      </c>
      <c r="AA27" s="23">
        <f>MaxAnnulCapacityFactor!AA27*0.99</f>
        <v>6.4637100000000003E-2</v>
      </c>
      <c r="AB27" s="23">
        <f>MaxAnnulCapacityFactor!AB27*0.99</f>
        <v>6.4637100000000003E-2</v>
      </c>
      <c r="AC27" s="23">
        <f>MaxAnnulCapacityFactor!AC27*0.99</f>
        <v>6.4637100000000003E-2</v>
      </c>
      <c r="AD27" s="23">
        <f>MaxAnnulCapacityFactor!AD27*0.99</f>
        <v>6.4637100000000003E-2</v>
      </c>
      <c r="AE27" s="23">
        <f>MaxAnnulCapacityFactor!AE27*0.99</f>
        <v>6.4637100000000003E-2</v>
      </c>
      <c r="AF27" s="23">
        <f>MaxAnnulCapacityFactor!AF27*0.99</f>
        <v>6.4637100000000003E-2</v>
      </c>
      <c r="AG27" s="23">
        <f>MaxAnnulCapacityFactor!AG27*0.99</f>
        <v>6.4637100000000003E-2</v>
      </c>
      <c r="AH27" s="23">
        <f>MaxAnnulCapacityFactor!AH27*0.99</f>
        <v>6.4637100000000003E-2</v>
      </c>
      <c r="AI27" s="23">
        <v>1</v>
      </c>
      <c r="AJ27" s="36"/>
    </row>
    <row r="28" spans="1:36" ht="14.65" customHeight="1" x14ac:dyDescent="0.2">
      <c r="A28" s="43" t="s">
        <v>19</v>
      </c>
      <c r="B28" s="31" t="s">
        <v>55</v>
      </c>
      <c r="C28" s="23" t="s">
        <v>54</v>
      </c>
      <c r="D28" s="23">
        <f>MaxAnnulCapacityFactor!D28*0.99</f>
        <v>0.1188891</v>
      </c>
      <c r="E28" s="23">
        <f>MaxAnnulCapacityFactor!E28*0.99</f>
        <v>0.1188891</v>
      </c>
      <c r="F28" s="23">
        <f>MaxAnnulCapacityFactor!F28*0.99</f>
        <v>0.1188891</v>
      </c>
      <c r="G28" s="23">
        <f>MaxAnnulCapacityFactor!G28*0.99</f>
        <v>0.1188891</v>
      </c>
      <c r="H28" s="23">
        <f>MaxAnnulCapacityFactor!H28*0.99</f>
        <v>0.1188891</v>
      </c>
      <c r="I28" s="23">
        <f>MaxAnnulCapacityFactor!I28*0.99</f>
        <v>0.1188891</v>
      </c>
      <c r="J28" s="23">
        <f>MaxAnnulCapacityFactor!J28*0.99</f>
        <v>0.1188891</v>
      </c>
      <c r="K28" s="23">
        <f>MaxAnnulCapacityFactor!K28*0.99</f>
        <v>0.1188891</v>
      </c>
      <c r="L28" s="23">
        <f>MaxAnnulCapacityFactor!L28*0.99</f>
        <v>0.1188891</v>
      </c>
      <c r="M28" s="23">
        <f>MaxAnnulCapacityFactor!M28*0.99</f>
        <v>0.1188891</v>
      </c>
      <c r="N28" s="23">
        <f>MaxAnnulCapacityFactor!N28*0.99</f>
        <v>0.1188891</v>
      </c>
      <c r="O28" s="23">
        <f>MaxAnnulCapacityFactor!O28*0.99</f>
        <v>0.1188891</v>
      </c>
      <c r="P28" s="23">
        <f>MaxAnnulCapacityFactor!P28*0.99</f>
        <v>0.1188891</v>
      </c>
      <c r="Q28" s="23">
        <f>MaxAnnulCapacityFactor!Q28*0.99</f>
        <v>0.1188891</v>
      </c>
      <c r="R28" s="23">
        <f>MaxAnnulCapacityFactor!R28*0.99</f>
        <v>0.1188891</v>
      </c>
      <c r="S28" s="23">
        <f>MaxAnnulCapacityFactor!S28*0.99</f>
        <v>0.1188891</v>
      </c>
      <c r="T28" s="23">
        <f>MaxAnnulCapacityFactor!T28*0.99</f>
        <v>0.1188891</v>
      </c>
      <c r="U28" s="23">
        <f>MaxAnnulCapacityFactor!U28*0.99</f>
        <v>0.1188891</v>
      </c>
      <c r="V28" s="23">
        <f>MaxAnnulCapacityFactor!V28*0.99</f>
        <v>0.1188891</v>
      </c>
      <c r="W28" s="23">
        <f>MaxAnnulCapacityFactor!W28*0.99</f>
        <v>0.1188891</v>
      </c>
      <c r="X28" s="23">
        <f>MaxAnnulCapacityFactor!X28*0.99</f>
        <v>0.1188891</v>
      </c>
      <c r="Y28" s="23">
        <f>MaxAnnulCapacityFactor!Y28*0.99</f>
        <v>0.1188891</v>
      </c>
      <c r="Z28" s="23">
        <f>MaxAnnulCapacityFactor!Z28*0.99</f>
        <v>0.1188891</v>
      </c>
      <c r="AA28" s="23">
        <f>MaxAnnulCapacityFactor!AA28*0.99</f>
        <v>0.1188891</v>
      </c>
      <c r="AB28" s="23">
        <f>MaxAnnulCapacityFactor!AB28*0.99</f>
        <v>0.1188891</v>
      </c>
      <c r="AC28" s="23">
        <f>MaxAnnulCapacityFactor!AC28*0.99</f>
        <v>0.1188891</v>
      </c>
      <c r="AD28" s="23">
        <f>MaxAnnulCapacityFactor!AD28*0.99</f>
        <v>0.1188891</v>
      </c>
      <c r="AE28" s="23">
        <f>MaxAnnulCapacityFactor!AE28*0.99</f>
        <v>0.1188891</v>
      </c>
      <c r="AF28" s="23">
        <f>MaxAnnulCapacityFactor!AF28*0.99</f>
        <v>0.1188891</v>
      </c>
      <c r="AG28" s="23">
        <f>MaxAnnulCapacityFactor!AG28*0.99</f>
        <v>0.1188891</v>
      </c>
      <c r="AH28" s="23">
        <f>MaxAnnulCapacityFactor!AH28*0.99</f>
        <v>0.1188891</v>
      </c>
      <c r="AI28" s="23">
        <v>1</v>
      </c>
      <c r="AJ28" s="36"/>
    </row>
    <row r="29" spans="1:36" ht="14.65" customHeight="1" x14ac:dyDescent="0.2">
      <c r="A29" s="43"/>
      <c r="B29" s="31" t="s">
        <v>55</v>
      </c>
      <c r="C29" s="23" t="s">
        <v>58</v>
      </c>
      <c r="D29" s="23">
        <f>MaxAnnulCapacityFactor!D29*0.99</f>
        <v>0.13879799999999998</v>
      </c>
      <c r="E29" s="23">
        <f>MaxAnnulCapacityFactor!E29*0.99</f>
        <v>0.13879799999999998</v>
      </c>
      <c r="F29" s="23">
        <f>MaxAnnulCapacityFactor!F29*0.99</f>
        <v>0.13879799999999998</v>
      </c>
      <c r="G29" s="23">
        <f>MaxAnnulCapacityFactor!G29*0.99</f>
        <v>0.13879799999999998</v>
      </c>
      <c r="H29" s="23">
        <f>MaxAnnulCapacityFactor!H29*0.99</f>
        <v>0.13879799999999998</v>
      </c>
      <c r="I29" s="23">
        <f>MaxAnnulCapacityFactor!I29*0.99</f>
        <v>0.13879799999999998</v>
      </c>
      <c r="J29" s="23">
        <f>MaxAnnulCapacityFactor!J29*0.99</f>
        <v>0.13879799999999998</v>
      </c>
      <c r="K29" s="23">
        <f>MaxAnnulCapacityFactor!K29*0.99</f>
        <v>0.13879799999999998</v>
      </c>
      <c r="L29" s="23">
        <f>MaxAnnulCapacityFactor!L29*0.99</f>
        <v>0.13879799999999998</v>
      </c>
      <c r="M29" s="23">
        <f>MaxAnnulCapacityFactor!M29*0.99</f>
        <v>0.13879799999999998</v>
      </c>
      <c r="N29" s="23">
        <f>MaxAnnulCapacityFactor!N29*0.99</f>
        <v>0.13879799999999998</v>
      </c>
      <c r="O29" s="23">
        <f>MaxAnnulCapacityFactor!O29*0.99</f>
        <v>0.13879799999999998</v>
      </c>
      <c r="P29" s="23">
        <f>MaxAnnulCapacityFactor!P29*0.99</f>
        <v>0.13879799999999998</v>
      </c>
      <c r="Q29" s="23">
        <f>MaxAnnulCapacityFactor!Q29*0.99</f>
        <v>0.13879799999999998</v>
      </c>
      <c r="R29" s="23">
        <f>MaxAnnulCapacityFactor!R29*0.99</f>
        <v>0.13879799999999998</v>
      </c>
      <c r="S29" s="23">
        <f>MaxAnnulCapacityFactor!S29*0.99</f>
        <v>0.13879799999999998</v>
      </c>
      <c r="T29" s="23">
        <f>MaxAnnulCapacityFactor!T29*0.99</f>
        <v>0.13879799999999998</v>
      </c>
      <c r="U29" s="23">
        <f>MaxAnnulCapacityFactor!U29*0.99</f>
        <v>0.13879799999999998</v>
      </c>
      <c r="V29" s="23">
        <f>MaxAnnulCapacityFactor!V29*0.99</f>
        <v>0.13879799999999998</v>
      </c>
      <c r="W29" s="23">
        <f>MaxAnnulCapacityFactor!W29*0.99</f>
        <v>0.13879799999999998</v>
      </c>
      <c r="X29" s="23">
        <f>MaxAnnulCapacityFactor!X29*0.99</f>
        <v>0.13879799999999998</v>
      </c>
      <c r="Y29" s="23">
        <f>MaxAnnulCapacityFactor!Y29*0.99</f>
        <v>0.13879799999999998</v>
      </c>
      <c r="Z29" s="23">
        <f>MaxAnnulCapacityFactor!Z29*0.99</f>
        <v>0.13879799999999998</v>
      </c>
      <c r="AA29" s="23">
        <f>MaxAnnulCapacityFactor!AA29*0.99</f>
        <v>0.13879799999999998</v>
      </c>
      <c r="AB29" s="23">
        <f>MaxAnnulCapacityFactor!AB29*0.99</f>
        <v>0.13879799999999998</v>
      </c>
      <c r="AC29" s="23">
        <f>MaxAnnulCapacityFactor!AC29*0.99</f>
        <v>0.13879799999999998</v>
      </c>
      <c r="AD29" s="23">
        <f>MaxAnnulCapacityFactor!AD29*0.99</f>
        <v>0.13879799999999998</v>
      </c>
      <c r="AE29" s="23">
        <f>MaxAnnulCapacityFactor!AE29*0.99</f>
        <v>0.13879799999999998</v>
      </c>
      <c r="AF29" s="23">
        <f>MaxAnnulCapacityFactor!AF29*0.99</f>
        <v>0.13879799999999998</v>
      </c>
      <c r="AG29" s="23">
        <f>MaxAnnulCapacityFactor!AG29*0.99</f>
        <v>0.13879799999999998</v>
      </c>
      <c r="AH29" s="23">
        <f>MaxAnnulCapacityFactor!AH29*0.99</f>
        <v>0.13879799999999998</v>
      </c>
      <c r="AI29" s="23">
        <v>1</v>
      </c>
      <c r="AJ29" s="36"/>
    </row>
    <row r="30" spans="1:36" ht="14.65" customHeight="1" x14ac:dyDescent="0.2">
      <c r="A30" s="43"/>
      <c r="B30" s="31" t="s">
        <v>55</v>
      </c>
      <c r="C30" s="23" t="s">
        <v>59</v>
      </c>
      <c r="D30" s="23">
        <f>MaxAnnulCapacityFactor!D30*0.99</f>
        <v>0.13413510000000001</v>
      </c>
      <c r="E30" s="23">
        <f>MaxAnnulCapacityFactor!E30*0.99</f>
        <v>0.13413510000000001</v>
      </c>
      <c r="F30" s="23">
        <f>MaxAnnulCapacityFactor!F30*0.99</f>
        <v>0.13413510000000001</v>
      </c>
      <c r="G30" s="23">
        <f>MaxAnnulCapacityFactor!G30*0.99</f>
        <v>0.13413510000000001</v>
      </c>
      <c r="H30" s="23">
        <f>MaxAnnulCapacityFactor!H30*0.99</f>
        <v>0.13413510000000001</v>
      </c>
      <c r="I30" s="23">
        <f>MaxAnnulCapacityFactor!I30*0.99</f>
        <v>0.13413510000000001</v>
      </c>
      <c r="J30" s="23">
        <f>MaxAnnulCapacityFactor!J30*0.99</f>
        <v>0.13413510000000001</v>
      </c>
      <c r="K30" s="23">
        <f>MaxAnnulCapacityFactor!K30*0.99</f>
        <v>0.13413510000000001</v>
      </c>
      <c r="L30" s="23">
        <f>MaxAnnulCapacityFactor!L30*0.99</f>
        <v>0.13413510000000001</v>
      </c>
      <c r="M30" s="23">
        <f>MaxAnnulCapacityFactor!M30*0.99</f>
        <v>0.13413510000000001</v>
      </c>
      <c r="N30" s="23">
        <f>MaxAnnulCapacityFactor!N30*0.99</f>
        <v>0.13413510000000001</v>
      </c>
      <c r="O30" s="23">
        <f>MaxAnnulCapacityFactor!O30*0.99</f>
        <v>0.13413510000000001</v>
      </c>
      <c r="P30" s="23">
        <f>MaxAnnulCapacityFactor!P30*0.99</f>
        <v>0.13413510000000001</v>
      </c>
      <c r="Q30" s="23">
        <f>MaxAnnulCapacityFactor!Q30*0.99</f>
        <v>0.13413510000000001</v>
      </c>
      <c r="R30" s="23">
        <f>MaxAnnulCapacityFactor!R30*0.99</f>
        <v>0.13413510000000001</v>
      </c>
      <c r="S30" s="23">
        <f>MaxAnnulCapacityFactor!S30*0.99</f>
        <v>0.13413510000000001</v>
      </c>
      <c r="T30" s="23">
        <f>MaxAnnulCapacityFactor!T30*0.99</f>
        <v>0.13413510000000001</v>
      </c>
      <c r="U30" s="23">
        <f>MaxAnnulCapacityFactor!U30*0.99</f>
        <v>0.13413510000000001</v>
      </c>
      <c r="V30" s="23">
        <f>MaxAnnulCapacityFactor!V30*0.99</f>
        <v>0.13413510000000001</v>
      </c>
      <c r="W30" s="23">
        <f>MaxAnnulCapacityFactor!W30*0.99</f>
        <v>0.13413510000000001</v>
      </c>
      <c r="X30" s="23">
        <f>MaxAnnulCapacityFactor!X30*0.99</f>
        <v>0.13413510000000001</v>
      </c>
      <c r="Y30" s="23">
        <f>MaxAnnulCapacityFactor!Y30*0.99</f>
        <v>0.13413510000000001</v>
      </c>
      <c r="Z30" s="23">
        <f>MaxAnnulCapacityFactor!Z30*0.99</f>
        <v>0.13413510000000001</v>
      </c>
      <c r="AA30" s="23">
        <f>MaxAnnulCapacityFactor!AA30*0.99</f>
        <v>0.13413510000000001</v>
      </c>
      <c r="AB30" s="23">
        <f>MaxAnnulCapacityFactor!AB30*0.99</f>
        <v>0.13413510000000001</v>
      </c>
      <c r="AC30" s="23">
        <f>MaxAnnulCapacityFactor!AC30*0.99</f>
        <v>0.13413510000000001</v>
      </c>
      <c r="AD30" s="23">
        <f>MaxAnnulCapacityFactor!AD30*0.99</f>
        <v>0.13413510000000001</v>
      </c>
      <c r="AE30" s="23">
        <f>MaxAnnulCapacityFactor!AE30*0.99</f>
        <v>0.13413510000000001</v>
      </c>
      <c r="AF30" s="23">
        <f>MaxAnnulCapacityFactor!AF30*0.99</f>
        <v>0.13413510000000001</v>
      </c>
      <c r="AG30" s="23">
        <f>MaxAnnulCapacityFactor!AG30*0.99</f>
        <v>0.13413510000000001</v>
      </c>
      <c r="AH30" s="23">
        <f>MaxAnnulCapacityFactor!AH30*0.99</f>
        <v>0.13413510000000001</v>
      </c>
      <c r="AI30" s="23">
        <v>1</v>
      </c>
      <c r="AJ30" s="36"/>
    </row>
    <row r="31" spans="1:36" ht="14.65" customHeight="1" x14ac:dyDescent="0.2">
      <c r="A31" s="43"/>
      <c r="B31" s="31" t="s">
        <v>55</v>
      </c>
      <c r="C31" s="23" t="s">
        <v>117</v>
      </c>
      <c r="D31" s="23">
        <f>MaxAnnulCapacityFactor!D31*0.99</f>
        <v>0.14436180000000001</v>
      </c>
      <c r="E31" s="23">
        <f>MaxAnnulCapacityFactor!E31*0.99</f>
        <v>0.14436180000000001</v>
      </c>
      <c r="F31" s="23">
        <f>MaxAnnulCapacityFactor!F31*0.99</f>
        <v>0.14436180000000001</v>
      </c>
      <c r="G31" s="23">
        <f>MaxAnnulCapacityFactor!G31*0.99</f>
        <v>0.14436180000000001</v>
      </c>
      <c r="H31" s="23">
        <f>MaxAnnulCapacityFactor!H31*0.99</f>
        <v>0.14436180000000001</v>
      </c>
      <c r="I31" s="23">
        <f>MaxAnnulCapacityFactor!I31*0.99</f>
        <v>0.14436180000000001</v>
      </c>
      <c r="J31" s="23">
        <f>MaxAnnulCapacityFactor!J31*0.99</f>
        <v>0.14436180000000001</v>
      </c>
      <c r="K31" s="23">
        <f>MaxAnnulCapacityFactor!K31*0.99</f>
        <v>0.14436180000000001</v>
      </c>
      <c r="L31" s="23">
        <f>MaxAnnulCapacityFactor!L31*0.99</f>
        <v>0.14436180000000001</v>
      </c>
      <c r="M31" s="23">
        <f>MaxAnnulCapacityFactor!M31*0.99</f>
        <v>0.14436180000000001</v>
      </c>
      <c r="N31" s="23">
        <f>MaxAnnulCapacityFactor!N31*0.99</f>
        <v>0.14436180000000001</v>
      </c>
      <c r="O31" s="23">
        <f>MaxAnnulCapacityFactor!O31*0.99</f>
        <v>0.14436180000000001</v>
      </c>
      <c r="P31" s="23">
        <f>MaxAnnulCapacityFactor!P31*0.99</f>
        <v>0.14436180000000001</v>
      </c>
      <c r="Q31" s="23">
        <f>MaxAnnulCapacityFactor!Q31*0.99</f>
        <v>0.14436180000000001</v>
      </c>
      <c r="R31" s="23">
        <f>MaxAnnulCapacityFactor!R31*0.99</f>
        <v>0.14436180000000001</v>
      </c>
      <c r="S31" s="23">
        <f>MaxAnnulCapacityFactor!S31*0.99</f>
        <v>0.14436180000000001</v>
      </c>
      <c r="T31" s="23">
        <f>MaxAnnulCapacityFactor!T31*0.99</f>
        <v>0.14436180000000001</v>
      </c>
      <c r="U31" s="23">
        <f>MaxAnnulCapacityFactor!U31*0.99</f>
        <v>0.14436180000000001</v>
      </c>
      <c r="V31" s="23">
        <f>MaxAnnulCapacityFactor!V31*0.99</f>
        <v>0.14436180000000001</v>
      </c>
      <c r="W31" s="23">
        <f>MaxAnnulCapacityFactor!W31*0.99</f>
        <v>0.14436180000000001</v>
      </c>
      <c r="X31" s="23">
        <f>MaxAnnulCapacityFactor!X31*0.99</f>
        <v>0.14436180000000001</v>
      </c>
      <c r="Y31" s="23">
        <f>MaxAnnulCapacityFactor!Y31*0.99</f>
        <v>0.14436180000000001</v>
      </c>
      <c r="Z31" s="23">
        <f>MaxAnnulCapacityFactor!Z31*0.99</f>
        <v>0.14436180000000001</v>
      </c>
      <c r="AA31" s="23">
        <f>MaxAnnulCapacityFactor!AA31*0.99</f>
        <v>0.14436180000000001</v>
      </c>
      <c r="AB31" s="23">
        <f>MaxAnnulCapacityFactor!AB31*0.99</f>
        <v>0.14436180000000001</v>
      </c>
      <c r="AC31" s="23">
        <f>MaxAnnulCapacityFactor!AC31*0.99</f>
        <v>0.14436180000000001</v>
      </c>
      <c r="AD31" s="23">
        <f>MaxAnnulCapacityFactor!AD31*0.99</f>
        <v>0.14436180000000001</v>
      </c>
      <c r="AE31" s="23">
        <f>MaxAnnulCapacityFactor!AE31*0.99</f>
        <v>0.14436180000000001</v>
      </c>
      <c r="AF31" s="23">
        <f>MaxAnnulCapacityFactor!AF31*0.99</f>
        <v>0.14436180000000001</v>
      </c>
      <c r="AG31" s="23">
        <f>MaxAnnulCapacityFactor!AG31*0.99</f>
        <v>0.14436180000000001</v>
      </c>
      <c r="AH31" s="23">
        <f>MaxAnnulCapacityFactor!AH31*0.99</f>
        <v>0.14436180000000001</v>
      </c>
      <c r="AI31" s="23">
        <v>1</v>
      </c>
      <c r="AJ31" s="36"/>
    </row>
    <row r="32" spans="1:36" ht="14.65" customHeight="1" x14ac:dyDescent="0.2">
      <c r="A32" s="43" t="s">
        <v>21</v>
      </c>
      <c r="B32" s="31" t="s">
        <v>55</v>
      </c>
      <c r="C32" s="23" t="s">
        <v>54</v>
      </c>
      <c r="D32" s="23">
        <f>MaxAnnulCapacityFactor!D32*0.99</f>
        <v>0.1188891</v>
      </c>
      <c r="E32" s="23">
        <f>MaxAnnulCapacityFactor!E32*0.99</f>
        <v>0.1188891</v>
      </c>
      <c r="F32" s="23">
        <f>MaxAnnulCapacityFactor!F32*0.99</f>
        <v>0.1188891</v>
      </c>
      <c r="G32" s="23">
        <f>MaxAnnulCapacityFactor!G32*0.99</f>
        <v>0.1188891</v>
      </c>
      <c r="H32" s="23">
        <f>MaxAnnulCapacityFactor!H32*0.99</f>
        <v>0.1188891</v>
      </c>
      <c r="I32" s="23">
        <f>MaxAnnulCapacityFactor!I32*0.99</f>
        <v>0.1188891</v>
      </c>
      <c r="J32" s="23">
        <f>MaxAnnulCapacityFactor!J32*0.99</f>
        <v>0.1188891</v>
      </c>
      <c r="K32" s="23">
        <f>MaxAnnulCapacityFactor!K32*0.99</f>
        <v>0.1188891</v>
      </c>
      <c r="L32" s="23">
        <f>MaxAnnulCapacityFactor!L32*0.99</f>
        <v>0.1188891</v>
      </c>
      <c r="M32" s="23">
        <f>MaxAnnulCapacityFactor!M32*0.99</f>
        <v>0.1188891</v>
      </c>
      <c r="N32" s="23">
        <f>MaxAnnulCapacityFactor!N32*0.99</f>
        <v>0.1188891</v>
      </c>
      <c r="O32" s="23">
        <f>MaxAnnulCapacityFactor!O32*0.99</f>
        <v>0.1188891</v>
      </c>
      <c r="P32" s="23">
        <f>MaxAnnulCapacityFactor!P32*0.99</f>
        <v>0.1188891</v>
      </c>
      <c r="Q32" s="23">
        <f>MaxAnnulCapacityFactor!Q32*0.99</f>
        <v>0.1188891</v>
      </c>
      <c r="R32" s="23">
        <f>MaxAnnulCapacityFactor!R32*0.99</f>
        <v>0.1188891</v>
      </c>
      <c r="S32" s="23">
        <f>MaxAnnulCapacityFactor!S32*0.99</f>
        <v>0.1188891</v>
      </c>
      <c r="T32" s="23">
        <f>MaxAnnulCapacityFactor!T32*0.99</f>
        <v>0.1188891</v>
      </c>
      <c r="U32" s="23">
        <f>MaxAnnulCapacityFactor!U32*0.99</f>
        <v>0.1188891</v>
      </c>
      <c r="V32" s="23">
        <f>MaxAnnulCapacityFactor!V32*0.99</f>
        <v>0.1188891</v>
      </c>
      <c r="W32" s="23">
        <f>MaxAnnulCapacityFactor!W32*0.99</f>
        <v>0.1188891</v>
      </c>
      <c r="X32" s="23">
        <f>MaxAnnulCapacityFactor!X32*0.99</f>
        <v>0.1188891</v>
      </c>
      <c r="Y32" s="23">
        <f>MaxAnnulCapacityFactor!Y32*0.99</f>
        <v>0.1188891</v>
      </c>
      <c r="Z32" s="23">
        <f>MaxAnnulCapacityFactor!Z32*0.99</f>
        <v>0.1188891</v>
      </c>
      <c r="AA32" s="23">
        <f>MaxAnnulCapacityFactor!AA32*0.99</f>
        <v>0.1188891</v>
      </c>
      <c r="AB32" s="23">
        <f>MaxAnnulCapacityFactor!AB32*0.99</f>
        <v>0.1188891</v>
      </c>
      <c r="AC32" s="23">
        <f>MaxAnnulCapacityFactor!AC32*0.99</f>
        <v>0.1188891</v>
      </c>
      <c r="AD32" s="23">
        <f>MaxAnnulCapacityFactor!AD32*0.99</f>
        <v>0.1188891</v>
      </c>
      <c r="AE32" s="23">
        <f>MaxAnnulCapacityFactor!AE32*0.99</f>
        <v>0.1188891</v>
      </c>
      <c r="AF32" s="23">
        <f>MaxAnnulCapacityFactor!AF32*0.99</f>
        <v>0.1188891</v>
      </c>
      <c r="AG32" s="23">
        <f>MaxAnnulCapacityFactor!AG32*0.99</f>
        <v>0.1188891</v>
      </c>
      <c r="AH32" s="23">
        <f>MaxAnnulCapacityFactor!AH32*0.99</f>
        <v>0.1188891</v>
      </c>
      <c r="AI32" s="23">
        <v>1</v>
      </c>
      <c r="AJ32" s="36"/>
    </row>
    <row r="33" spans="1:36" ht="14.65" customHeight="1" x14ac:dyDescent="0.2">
      <c r="A33" s="43"/>
      <c r="B33" s="31" t="s">
        <v>55</v>
      </c>
      <c r="C33" s="23" t="s">
        <v>58</v>
      </c>
      <c r="D33" s="23">
        <f>MaxAnnulCapacityFactor!D33*0.99</f>
        <v>0.13879799999999998</v>
      </c>
      <c r="E33" s="23">
        <f>MaxAnnulCapacityFactor!E33*0.99</f>
        <v>0.13879799999999998</v>
      </c>
      <c r="F33" s="23">
        <f>MaxAnnulCapacityFactor!F33*0.99</f>
        <v>0.13879799999999998</v>
      </c>
      <c r="G33" s="23">
        <f>MaxAnnulCapacityFactor!G33*0.99</f>
        <v>0.13879799999999998</v>
      </c>
      <c r="H33" s="23">
        <f>MaxAnnulCapacityFactor!H33*0.99</f>
        <v>0.13879799999999998</v>
      </c>
      <c r="I33" s="23">
        <f>MaxAnnulCapacityFactor!I33*0.99</f>
        <v>0.13879799999999998</v>
      </c>
      <c r="J33" s="23">
        <f>MaxAnnulCapacityFactor!J33*0.99</f>
        <v>0.13879799999999998</v>
      </c>
      <c r="K33" s="23">
        <f>MaxAnnulCapacityFactor!K33*0.99</f>
        <v>0.13879799999999998</v>
      </c>
      <c r="L33" s="23">
        <f>MaxAnnulCapacityFactor!L33*0.99</f>
        <v>0.13879799999999998</v>
      </c>
      <c r="M33" s="23">
        <f>MaxAnnulCapacityFactor!M33*0.99</f>
        <v>0.13879799999999998</v>
      </c>
      <c r="N33" s="23">
        <f>MaxAnnulCapacityFactor!N33*0.99</f>
        <v>0.13879799999999998</v>
      </c>
      <c r="O33" s="23">
        <f>MaxAnnulCapacityFactor!O33*0.99</f>
        <v>0.13879799999999998</v>
      </c>
      <c r="P33" s="23">
        <f>MaxAnnulCapacityFactor!P33*0.99</f>
        <v>0.13879799999999998</v>
      </c>
      <c r="Q33" s="23">
        <f>MaxAnnulCapacityFactor!Q33*0.99</f>
        <v>0.13879799999999998</v>
      </c>
      <c r="R33" s="23">
        <f>MaxAnnulCapacityFactor!R33*0.99</f>
        <v>0.13879799999999998</v>
      </c>
      <c r="S33" s="23">
        <f>MaxAnnulCapacityFactor!S33*0.99</f>
        <v>0.13879799999999998</v>
      </c>
      <c r="T33" s="23">
        <f>MaxAnnulCapacityFactor!T33*0.99</f>
        <v>0.13879799999999998</v>
      </c>
      <c r="U33" s="23">
        <f>MaxAnnulCapacityFactor!U33*0.99</f>
        <v>0.13879799999999998</v>
      </c>
      <c r="V33" s="23">
        <f>MaxAnnulCapacityFactor!V33*0.99</f>
        <v>0.13879799999999998</v>
      </c>
      <c r="W33" s="23">
        <f>MaxAnnulCapacityFactor!W33*0.99</f>
        <v>0.13879799999999998</v>
      </c>
      <c r="X33" s="23">
        <f>MaxAnnulCapacityFactor!X33*0.99</f>
        <v>0.13879799999999998</v>
      </c>
      <c r="Y33" s="23">
        <f>MaxAnnulCapacityFactor!Y33*0.99</f>
        <v>0.13879799999999998</v>
      </c>
      <c r="Z33" s="23">
        <f>MaxAnnulCapacityFactor!Z33*0.99</f>
        <v>0.13879799999999998</v>
      </c>
      <c r="AA33" s="23">
        <f>MaxAnnulCapacityFactor!AA33*0.99</f>
        <v>0.13879799999999998</v>
      </c>
      <c r="AB33" s="23">
        <f>MaxAnnulCapacityFactor!AB33*0.99</f>
        <v>0.13879799999999998</v>
      </c>
      <c r="AC33" s="23">
        <f>MaxAnnulCapacityFactor!AC33*0.99</f>
        <v>0.13879799999999998</v>
      </c>
      <c r="AD33" s="23">
        <f>MaxAnnulCapacityFactor!AD33*0.99</f>
        <v>0.13879799999999998</v>
      </c>
      <c r="AE33" s="23">
        <f>MaxAnnulCapacityFactor!AE33*0.99</f>
        <v>0.13879799999999998</v>
      </c>
      <c r="AF33" s="23">
        <f>MaxAnnulCapacityFactor!AF33*0.99</f>
        <v>0.13879799999999998</v>
      </c>
      <c r="AG33" s="23">
        <f>MaxAnnulCapacityFactor!AG33*0.99</f>
        <v>0.13879799999999998</v>
      </c>
      <c r="AH33" s="23">
        <f>MaxAnnulCapacityFactor!AH33*0.99</f>
        <v>0.13879799999999998</v>
      </c>
      <c r="AI33" s="23">
        <v>1</v>
      </c>
      <c r="AJ33" s="36"/>
    </row>
    <row r="34" spans="1:36" ht="14.65" customHeight="1" x14ac:dyDescent="0.2">
      <c r="A34" s="43"/>
      <c r="B34" s="31" t="s">
        <v>55</v>
      </c>
      <c r="C34" s="23" t="s">
        <v>59</v>
      </c>
      <c r="D34" s="23">
        <f>MaxAnnulCapacityFactor!D34*0.99</f>
        <v>0.13413510000000001</v>
      </c>
      <c r="E34" s="23">
        <f>MaxAnnulCapacityFactor!E34*0.99</f>
        <v>0.13413510000000001</v>
      </c>
      <c r="F34" s="23">
        <f>MaxAnnulCapacityFactor!F34*0.99</f>
        <v>0.13413510000000001</v>
      </c>
      <c r="G34" s="23">
        <f>MaxAnnulCapacityFactor!G34*0.99</f>
        <v>0.13413510000000001</v>
      </c>
      <c r="H34" s="23">
        <f>MaxAnnulCapacityFactor!H34*0.99</f>
        <v>0.13413510000000001</v>
      </c>
      <c r="I34" s="23">
        <f>MaxAnnulCapacityFactor!I34*0.99</f>
        <v>0.13413510000000001</v>
      </c>
      <c r="J34" s="23">
        <f>MaxAnnulCapacityFactor!J34*0.99</f>
        <v>0.13413510000000001</v>
      </c>
      <c r="K34" s="23">
        <f>MaxAnnulCapacityFactor!K34*0.99</f>
        <v>0.13413510000000001</v>
      </c>
      <c r="L34" s="23">
        <f>MaxAnnulCapacityFactor!L34*0.99</f>
        <v>0.13413510000000001</v>
      </c>
      <c r="M34" s="23">
        <f>MaxAnnulCapacityFactor!M34*0.99</f>
        <v>0.13413510000000001</v>
      </c>
      <c r="N34" s="23">
        <f>MaxAnnulCapacityFactor!N34*0.99</f>
        <v>0.13413510000000001</v>
      </c>
      <c r="O34" s="23">
        <f>MaxAnnulCapacityFactor!O34*0.99</f>
        <v>0.13413510000000001</v>
      </c>
      <c r="P34" s="23">
        <f>MaxAnnulCapacityFactor!P34*0.99</f>
        <v>0.13413510000000001</v>
      </c>
      <c r="Q34" s="23">
        <f>MaxAnnulCapacityFactor!Q34*0.99</f>
        <v>0.13413510000000001</v>
      </c>
      <c r="R34" s="23">
        <f>MaxAnnulCapacityFactor!R34*0.99</f>
        <v>0.13413510000000001</v>
      </c>
      <c r="S34" s="23">
        <f>MaxAnnulCapacityFactor!S34*0.99</f>
        <v>0.13413510000000001</v>
      </c>
      <c r="T34" s="23">
        <f>MaxAnnulCapacityFactor!T34*0.99</f>
        <v>0.13413510000000001</v>
      </c>
      <c r="U34" s="23">
        <f>MaxAnnulCapacityFactor!U34*0.99</f>
        <v>0.13413510000000001</v>
      </c>
      <c r="V34" s="23">
        <f>MaxAnnulCapacityFactor!V34*0.99</f>
        <v>0.13413510000000001</v>
      </c>
      <c r="W34" s="23">
        <f>MaxAnnulCapacityFactor!W34*0.99</f>
        <v>0.13413510000000001</v>
      </c>
      <c r="X34" s="23">
        <f>MaxAnnulCapacityFactor!X34*0.99</f>
        <v>0.13413510000000001</v>
      </c>
      <c r="Y34" s="23">
        <f>MaxAnnulCapacityFactor!Y34*0.99</f>
        <v>0.13413510000000001</v>
      </c>
      <c r="Z34" s="23">
        <f>MaxAnnulCapacityFactor!Z34*0.99</f>
        <v>0.13413510000000001</v>
      </c>
      <c r="AA34" s="23">
        <f>MaxAnnulCapacityFactor!AA34*0.99</f>
        <v>0.13413510000000001</v>
      </c>
      <c r="AB34" s="23">
        <f>MaxAnnulCapacityFactor!AB34*0.99</f>
        <v>0.13413510000000001</v>
      </c>
      <c r="AC34" s="23">
        <f>MaxAnnulCapacityFactor!AC34*0.99</f>
        <v>0.13413510000000001</v>
      </c>
      <c r="AD34" s="23">
        <f>MaxAnnulCapacityFactor!AD34*0.99</f>
        <v>0.13413510000000001</v>
      </c>
      <c r="AE34" s="23">
        <f>MaxAnnulCapacityFactor!AE34*0.99</f>
        <v>0.13413510000000001</v>
      </c>
      <c r="AF34" s="23">
        <f>MaxAnnulCapacityFactor!AF34*0.99</f>
        <v>0.13413510000000001</v>
      </c>
      <c r="AG34" s="23">
        <f>MaxAnnulCapacityFactor!AG34*0.99</f>
        <v>0.13413510000000001</v>
      </c>
      <c r="AH34" s="23">
        <f>MaxAnnulCapacityFactor!AH34*0.99</f>
        <v>0.13413510000000001</v>
      </c>
      <c r="AI34" s="23">
        <v>1</v>
      </c>
      <c r="AJ34" s="36"/>
    </row>
    <row r="35" spans="1:36" ht="14.65" customHeight="1" x14ac:dyDescent="0.2">
      <c r="A35" s="43"/>
      <c r="B35" s="31" t="s">
        <v>55</v>
      </c>
      <c r="C35" s="23" t="s">
        <v>117</v>
      </c>
      <c r="D35" s="23">
        <f>MaxAnnulCapacityFactor!D35*0.99</f>
        <v>0.14436180000000001</v>
      </c>
      <c r="E35" s="23">
        <f>MaxAnnulCapacityFactor!E35*0.99</f>
        <v>0.14436180000000001</v>
      </c>
      <c r="F35" s="23">
        <f>MaxAnnulCapacityFactor!F35*0.99</f>
        <v>0.14436180000000001</v>
      </c>
      <c r="G35" s="23">
        <f>MaxAnnulCapacityFactor!G35*0.99</f>
        <v>0.14436180000000001</v>
      </c>
      <c r="H35" s="23">
        <f>MaxAnnulCapacityFactor!H35*0.99</f>
        <v>0.14436180000000001</v>
      </c>
      <c r="I35" s="23">
        <f>MaxAnnulCapacityFactor!I35*0.99</f>
        <v>0.14436180000000001</v>
      </c>
      <c r="J35" s="23">
        <f>MaxAnnulCapacityFactor!J35*0.99</f>
        <v>0.14436180000000001</v>
      </c>
      <c r="K35" s="23">
        <f>MaxAnnulCapacityFactor!K35*0.99</f>
        <v>0.14436180000000001</v>
      </c>
      <c r="L35" s="23">
        <f>MaxAnnulCapacityFactor!L35*0.99</f>
        <v>0.14436180000000001</v>
      </c>
      <c r="M35" s="23">
        <f>MaxAnnulCapacityFactor!M35*0.99</f>
        <v>0.14436180000000001</v>
      </c>
      <c r="N35" s="23">
        <f>MaxAnnulCapacityFactor!N35*0.99</f>
        <v>0.14436180000000001</v>
      </c>
      <c r="O35" s="23">
        <f>MaxAnnulCapacityFactor!O35*0.99</f>
        <v>0.14436180000000001</v>
      </c>
      <c r="P35" s="23">
        <f>MaxAnnulCapacityFactor!P35*0.99</f>
        <v>0.14436180000000001</v>
      </c>
      <c r="Q35" s="23">
        <f>MaxAnnulCapacityFactor!Q35*0.99</f>
        <v>0.14436180000000001</v>
      </c>
      <c r="R35" s="23">
        <f>MaxAnnulCapacityFactor!R35*0.99</f>
        <v>0.14436180000000001</v>
      </c>
      <c r="S35" s="23">
        <f>MaxAnnulCapacityFactor!S35*0.99</f>
        <v>0.14436180000000001</v>
      </c>
      <c r="T35" s="23">
        <f>MaxAnnulCapacityFactor!T35*0.99</f>
        <v>0.14436180000000001</v>
      </c>
      <c r="U35" s="23">
        <f>MaxAnnulCapacityFactor!U35*0.99</f>
        <v>0.14436180000000001</v>
      </c>
      <c r="V35" s="23">
        <f>MaxAnnulCapacityFactor!V35*0.99</f>
        <v>0.14436180000000001</v>
      </c>
      <c r="W35" s="23">
        <f>MaxAnnulCapacityFactor!W35*0.99</f>
        <v>0.14436180000000001</v>
      </c>
      <c r="X35" s="23">
        <f>MaxAnnulCapacityFactor!X35*0.99</f>
        <v>0.14436180000000001</v>
      </c>
      <c r="Y35" s="23">
        <f>MaxAnnulCapacityFactor!Y35*0.99</f>
        <v>0.14436180000000001</v>
      </c>
      <c r="Z35" s="23">
        <f>MaxAnnulCapacityFactor!Z35*0.99</f>
        <v>0.14436180000000001</v>
      </c>
      <c r="AA35" s="23">
        <f>MaxAnnulCapacityFactor!AA35*0.99</f>
        <v>0.14436180000000001</v>
      </c>
      <c r="AB35" s="23">
        <f>MaxAnnulCapacityFactor!AB35*0.99</f>
        <v>0.14436180000000001</v>
      </c>
      <c r="AC35" s="23">
        <f>MaxAnnulCapacityFactor!AC35*0.99</f>
        <v>0.14436180000000001</v>
      </c>
      <c r="AD35" s="23">
        <f>MaxAnnulCapacityFactor!AD35*0.99</f>
        <v>0.14436180000000001</v>
      </c>
      <c r="AE35" s="23">
        <f>MaxAnnulCapacityFactor!AE35*0.99</f>
        <v>0.14436180000000001</v>
      </c>
      <c r="AF35" s="23">
        <f>MaxAnnulCapacityFactor!AF35*0.99</f>
        <v>0.14436180000000001</v>
      </c>
      <c r="AG35" s="23">
        <f>MaxAnnulCapacityFactor!AG35*0.99</f>
        <v>0.14436180000000001</v>
      </c>
      <c r="AH35" s="23">
        <f>MaxAnnulCapacityFactor!AH35*0.99</f>
        <v>0.14436180000000001</v>
      </c>
      <c r="AI35" s="23">
        <v>1</v>
      </c>
      <c r="AJ35" s="36"/>
    </row>
    <row r="36" spans="1:36" ht="14.65" customHeight="1" x14ac:dyDescent="0.2">
      <c r="A36" s="43" t="s">
        <v>17</v>
      </c>
      <c r="B36" s="31" t="s">
        <v>55</v>
      </c>
      <c r="C36" s="23" t="s">
        <v>54</v>
      </c>
      <c r="D36" s="23">
        <f>MaxAnnulCapacityFactor!D36*0.99</f>
        <v>0.1188891</v>
      </c>
      <c r="E36" s="23">
        <f>MaxAnnulCapacityFactor!E36*0.99</f>
        <v>0.1188891</v>
      </c>
      <c r="F36" s="23">
        <f>MaxAnnulCapacityFactor!F36*0.99</f>
        <v>0.1188891</v>
      </c>
      <c r="G36" s="23">
        <f>MaxAnnulCapacityFactor!G36*0.99</f>
        <v>0.1188891</v>
      </c>
      <c r="H36" s="23">
        <f>MaxAnnulCapacityFactor!H36*0.99</f>
        <v>0.1188891</v>
      </c>
      <c r="I36" s="23">
        <f>MaxAnnulCapacityFactor!I36*0.99</f>
        <v>0.1188891</v>
      </c>
      <c r="J36" s="23">
        <f>MaxAnnulCapacityFactor!J36*0.99</f>
        <v>0.1188891</v>
      </c>
      <c r="K36" s="23">
        <f>MaxAnnulCapacityFactor!K36*0.99</f>
        <v>0.1188891</v>
      </c>
      <c r="L36" s="23">
        <f>MaxAnnulCapacityFactor!L36*0.99</f>
        <v>0.1188891</v>
      </c>
      <c r="M36" s="23">
        <f>MaxAnnulCapacityFactor!M36*0.99</f>
        <v>0.1188891</v>
      </c>
      <c r="N36" s="23">
        <f>MaxAnnulCapacityFactor!N36*0.99</f>
        <v>0.1188891</v>
      </c>
      <c r="O36" s="23">
        <f>MaxAnnulCapacityFactor!O36*0.99</f>
        <v>0.1188891</v>
      </c>
      <c r="P36" s="23">
        <f>MaxAnnulCapacityFactor!P36*0.99</f>
        <v>0.1188891</v>
      </c>
      <c r="Q36" s="23">
        <f>MaxAnnulCapacityFactor!Q36*0.99</f>
        <v>0.1188891</v>
      </c>
      <c r="R36" s="23">
        <f>MaxAnnulCapacityFactor!R36*0.99</f>
        <v>0.1188891</v>
      </c>
      <c r="S36" s="23">
        <f>MaxAnnulCapacityFactor!S36*0.99</f>
        <v>0.1188891</v>
      </c>
      <c r="T36" s="23">
        <f>MaxAnnulCapacityFactor!T36*0.99</f>
        <v>0.1188891</v>
      </c>
      <c r="U36" s="23">
        <f>MaxAnnulCapacityFactor!U36*0.99</f>
        <v>0.1188891</v>
      </c>
      <c r="V36" s="23">
        <f>MaxAnnulCapacityFactor!V36*0.99</f>
        <v>0.1188891</v>
      </c>
      <c r="W36" s="23">
        <f>MaxAnnulCapacityFactor!W36*0.99</f>
        <v>0.1188891</v>
      </c>
      <c r="X36" s="23">
        <f>MaxAnnulCapacityFactor!X36*0.99</f>
        <v>0.1188891</v>
      </c>
      <c r="Y36" s="23">
        <f>MaxAnnulCapacityFactor!Y36*0.99</f>
        <v>0.1188891</v>
      </c>
      <c r="Z36" s="23">
        <f>MaxAnnulCapacityFactor!Z36*0.99</f>
        <v>0.1188891</v>
      </c>
      <c r="AA36" s="23">
        <f>MaxAnnulCapacityFactor!AA36*0.99</f>
        <v>0.1188891</v>
      </c>
      <c r="AB36" s="23">
        <f>MaxAnnulCapacityFactor!AB36*0.99</f>
        <v>0.1188891</v>
      </c>
      <c r="AC36" s="23">
        <f>MaxAnnulCapacityFactor!AC36*0.99</f>
        <v>0.1188891</v>
      </c>
      <c r="AD36" s="23">
        <f>MaxAnnulCapacityFactor!AD36*0.99</f>
        <v>0.1188891</v>
      </c>
      <c r="AE36" s="23">
        <f>MaxAnnulCapacityFactor!AE36*0.99</f>
        <v>0.1188891</v>
      </c>
      <c r="AF36" s="23">
        <f>MaxAnnulCapacityFactor!AF36*0.99</f>
        <v>0.1188891</v>
      </c>
      <c r="AG36" s="23">
        <f>MaxAnnulCapacityFactor!AG36*0.99</f>
        <v>0.1188891</v>
      </c>
      <c r="AH36" s="23">
        <f>MaxAnnulCapacityFactor!AH36*0.99</f>
        <v>0.1188891</v>
      </c>
      <c r="AI36" s="23">
        <v>1</v>
      </c>
      <c r="AJ36" s="36"/>
    </row>
    <row r="37" spans="1:36" ht="14.65" customHeight="1" x14ac:dyDescent="0.2">
      <c r="A37" s="43"/>
      <c r="B37" s="31" t="s">
        <v>55</v>
      </c>
      <c r="C37" s="23" t="s">
        <v>58</v>
      </c>
      <c r="D37" s="23">
        <f>MaxAnnulCapacityFactor!D37*0.99</f>
        <v>0.13879799999999998</v>
      </c>
      <c r="E37" s="23">
        <f>MaxAnnulCapacityFactor!E37*0.99</f>
        <v>0.13879799999999998</v>
      </c>
      <c r="F37" s="23">
        <f>MaxAnnulCapacityFactor!F37*0.99</f>
        <v>0.13879799999999998</v>
      </c>
      <c r="G37" s="23">
        <f>MaxAnnulCapacityFactor!G37*0.99</f>
        <v>0.13879799999999998</v>
      </c>
      <c r="H37" s="23">
        <f>MaxAnnulCapacityFactor!H37*0.99</f>
        <v>0.13879799999999998</v>
      </c>
      <c r="I37" s="23">
        <f>MaxAnnulCapacityFactor!I37*0.99</f>
        <v>0.13879799999999998</v>
      </c>
      <c r="J37" s="23">
        <f>MaxAnnulCapacityFactor!J37*0.99</f>
        <v>0.13879799999999998</v>
      </c>
      <c r="K37" s="23">
        <f>MaxAnnulCapacityFactor!K37*0.99</f>
        <v>0.13879799999999998</v>
      </c>
      <c r="L37" s="23">
        <f>MaxAnnulCapacityFactor!L37*0.99</f>
        <v>0.13879799999999998</v>
      </c>
      <c r="M37" s="23">
        <f>MaxAnnulCapacityFactor!M37*0.99</f>
        <v>0.13879799999999998</v>
      </c>
      <c r="N37" s="23">
        <f>MaxAnnulCapacityFactor!N37*0.99</f>
        <v>0.13879799999999998</v>
      </c>
      <c r="O37" s="23">
        <f>MaxAnnulCapacityFactor!O37*0.99</f>
        <v>0.13879799999999998</v>
      </c>
      <c r="P37" s="23">
        <f>MaxAnnulCapacityFactor!P37*0.99</f>
        <v>0.13879799999999998</v>
      </c>
      <c r="Q37" s="23">
        <f>MaxAnnulCapacityFactor!Q37*0.99</f>
        <v>0.13879799999999998</v>
      </c>
      <c r="R37" s="23">
        <f>MaxAnnulCapacityFactor!R37*0.99</f>
        <v>0.13879799999999998</v>
      </c>
      <c r="S37" s="23">
        <f>MaxAnnulCapacityFactor!S37*0.99</f>
        <v>0.13879799999999998</v>
      </c>
      <c r="T37" s="23">
        <f>MaxAnnulCapacityFactor!T37*0.99</f>
        <v>0.13879799999999998</v>
      </c>
      <c r="U37" s="23">
        <f>MaxAnnulCapacityFactor!U37*0.99</f>
        <v>0.13879799999999998</v>
      </c>
      <c r="V37" s="23">
        <f>MaxAnnulCapacityFactor!V37*0.99</f>
        <v>0.13879799999999998</v>
      </c>
      <c r="W37" s="23">
        <f>MaxAnnulCapacityFactor!W37*0.99</f>
        <v>0.13879799999999998</v>
      </c>
      <c r="X37" s="23">
        <f>MaxAnnulCapacityFactor!X37*0.99</f>
        <v>0.13879799999999998</v>
      </c>
      <c r="Y37" s="23">
        <f>MaxAnnulCapacityFactor!Y37*0.99</f>
        <v>0.13879799999999998</v>
      </c>
      <c r="Z37" s="23">
        <f>MaxAnnulCapacityFactor!Z37*0.99</f>
        <v>0.13879799999999998</v>
      </c>
      <c r="AA37" s="23">
        <f>MaxAnnulCapacityFactor!AA37*0.99</f>
        <v>0.13879799999999998</v>
      </c>
      <c r="AB37" s="23">
        <f>MaxAnnulCapacityFactor!AB37*0.99</f>
        <v>0.13879799999999998</v>
      </c>
      <c r="AC37" s="23">
        <f>MaxAnnulCapacityFactor!AC37*0.99</f>
        <v>0.13879799999999998</v>
      </c>
      <c r="AD37" s="23">
        <f>MaxAnnulCapacityFactor!AD37*0.99</f>
        <v>0.13879799999999998</v>
      </c>
      <c r="AE37" s="23">
        <f>MaxAnnulCapacityFactor!AE37*0.99</f>
        <v>0.13879799999999998</v>
      </c>
      <c r="AF37" s="23">
        <f>MaxAnnulCapacityFactor!AF37*0.99</f>
        <v>0.13879799999999998</v>
      </c>
      <c r="AG37" s="23">
        <f>MaxAnnulCapacityFactor!AG37*0.99</f>
        <v>0.13879799999999998</v>
      </c>
      <c r="AH37" s="23">
        <f>MaxAnnulCapacityFactor!AH37*0.99</f>
        <v>0.13879799999999998</v>
      </c>
      <c r="AI37" s="23">
        <v>1</v>
      </c>
      <c r="AJ37" s="36"/>
    </row>
    <row r="38" spans="1:36" ht="14.65" customHeight="1" x14ac:dyDescent="0.2">
      <c r="A38" s="43"/>
      <c r="B38" s="31" t="s">
        <v>55</v>
      </c>
      <c r="C38" s="23" t="s">
        <v>59</v>
      </c>
      <c r="D38" s="23">
        <f>MaxAnnulCapacityFactor!D38*0.99</f>
        <v>0.13413510000000001</v>
      </c>
      <c r="E38" s="23">
        <f>MaxAnnulCapacityFactor!E38*0.99</f>
        <v>0.13413510000000001</v>
      </c>
      <c r="F38" s="23">
        <f>MaxAnnulCapacityFactor!F38*0.99</f>
        <v>0.13413510000000001</v>
      </c>
      <c r="G38" s="23">
        <f>MaxAnnulCapacityFactor!G38*0.99</f>
        <v>0.13413510000000001</v>
      </c>
      <c r="H38" s="23">
        <f>MaxAnnulCapacityFactor!H38*0.99</f>
        <v>0.13413510000000001</v>
      </c>
      <c r="I38" s="23">
        <f>MaxAnnulCapacityFactor!I38*0.99</f>
        <v>0.13413510000000001</v>
      </c>
      <c r="J38" s="23">
        <f>MaxAnnulCapacityFactor!J38*0.99</f>
        <v>0.13413510000000001</v>
      </c>
      <c r="K38" s="23">
        <f>MaxAnnulCapacityFactor!K38*0.99</f>
        <v>0.13413510000000001</v>
      </c>
      <c r="L38" s="23">
        <f>MaxAnnulCapacityFactor!L38*0.99</f>
        <v>0.13413510000000001</v>
      </c>
      <c r="M38" s="23">
        <f>MaxAnnulCapacityFactor!M38*0.99</f>
        <v>0.13413510000000001</v>
      </c>
      <c r="N38" s="23">
        <f>MaxAnnulCapacityFactor!N38*0.99</f>
        <v>0.13413510000000001</v>
      </c>
      <c r="O38" s="23">
        <f>MaxAnnulCapacityFactor!O38*0.99</f>
        <v>0.13413510000000001</v>
      </c>
      <c r="P38" s="23">
        <f>MaxAnnulCapacityFactor!P38*0.99</f>
        <v>0.13413510000000001</v>
      </c>
      <c r="Q38" s="23">
        <f>MaxAnnulCapacityFactor!Q38*0.99</f>
        <v>0.13413510000000001</v>
      </c>
      <c r="R38" s="23">
        <f>MaxAnnulCapacityFactor!R38*0.99</f>
        <v>0.13413510000000001</v>
      </c>
      <c r="S38" s="23">
        <f>MaxAnnulCapacityFactor!S38*0.99</f>
        <v>0.13413510000000001</v>
      </c>
      <c r="T38" s="23">
        <f>MaxAnnulCapacityFactor!T38*0.99</f>
        <v>0.13413510000000001</v>
      </c>
      <c r="U38" s="23">
        <f>MaxAnnulCapacityFactor!U38*0.99</f>
        <v>0.13413510000000001</v>
      </c>
      <c r="V38" s="23">
        <f>MaxAnnulCapacityFactor!V38*0.99</f>
        <v>0.13413510000000001</v>
      </c>
      <c r="W38" s="23">
        <f>MaxAnnulCapacityFactor!W38*0.99</f>
        <v>0.13413510000000001</v>
      </c>
      <c r="X38" s="23">
        <f>MaxAnnulCapacityFactor!X38*0.99</f>
        <v>0.13413510000000001</v>
      </c>
      <c r="Y38" s="23">
        <f>MaxAnnulCapacityFactor!Y38*0.99</f>
        <v>0.13413510000000001</v>
      </c>
      <c r="Z38" s="23">
        <f>MaxAnnulCapacityFactor!Z38*0.99</f>
        <v>0.13413510000000001</v>
      </c>
      <c r="AA38" s="23">
        <f>MaxAnnulCapacityFactor!AA38*0.99</f>
        <v>0.13413510000000001</v>
      </c>
      <c r="AB38" s="23">
        <f>MaxAnnulCapacityFactor!AB38*0.99</f>
        <v>0.13413510000000001</v>
      </c>
      <c r="AC38" s="23">
        <f>MaxAnnulCapacityFactor!AC38*0.99</f>
        <v>0.13413510000000001</v>
      </c>
      <c r="AD38" s="23">
        <f>MaxAnnulCapacityFactor!AD38*0.99</f>
        <v>0.13413510000000001</v>
      </c>
      <c r="AE38" s="23">
        <f>MaxAnnulCapacityFactor!AE38*0.99</f>
        <v>0.13413510000000001</v>
      </c>
      <c r="AF38" s="23">
        <f>MaxAnnulCapacityFactor!AF38*0.99</f>
        <v>0.13413510000000001</v>
      </c>
      <c r="AG38" s="23">
        <f>MaxAnnulCapacityFactor!AG38*0.99</f>
        <v>0.13413510000000001</v>
      </c>
      <c r="AH38" s="23">
        <f>MaxAnnulCapacityFactor!AH38*0.99</f>
        <v>0.13413510000000001</v>
      </c>
      <c r="AI38" s="23">
        <v>1</v>
      </c>
      <c r="AJ38" s="36"/>
    </row>
    <row r="39" spans="1:36" ht="14.65" customHeight="1" x14ac:dyDescent="0.2">
      <c r="A39" s="43"/>
      <c r="B39" s="31" t="s">
        <v>55</v>
      </c>
      <c r="C39" s="23" t="s">
        <v>117</v>
      </c>
      <c r="D39" s="23">
        <f>MaxAnnulCapacityFactor!D39*0.99</f>
        <v>0.14436180000000001</v>
      </c>
      <c r="E39" s="23">
        <f>MaxAnnulCapacityFactor!E39*0.99</f>
        <v>0.14436180000000001</v>
      </c>
      <c r="F39" s="23">
        <f>MaxAnnulCapacityFactor!F39*0.99</f>
        <v>0.14436180000000001</v>
      </c>
      <c r="G39" s="23">
        <f>MaxAnnulCapacityFactor!G39*0.99</f>
        <v>0.14436180000000001</v>
      </c>
      <c r="H39" s="23">
        <f>MaxAnnulCapacityFactor!H39*0.99</f>
        <v>0.14436180000000001</v>
      </c>
      <c r="I39" s="23">
        <f>MaxAnnulCapacityFactor!I39*0.99</f>
        <v>0.14436180000000001</v>
      </c>
      <c r="J39" s="23">
        <f>MaxAnnulCapacityFactor!J39*0.99</f>
        <v>0.14436180000000001</v>
      </c>
      <c r="K39" s="23">
        <f>MaxAnnulCapacityFactor!K39*0.99</f>
        <v>0.14436180000000001</v>
      </c>
      <c r="L39" s="23">
        <f>MaxAnnulCapacityFactor!L39*0.99</f>
        <v>0.14436180000000001</v>
      </c>
      <c r="M39" s="23">
        <f>MaxAnnulCapacityFactor!M39*0.99</f>
        <v>0.14436180000000001</v>
      </c>
      <c r="N39" s="23">
        <f>MaxAnnulCapacityFactor!N39*0.99</f>
        <v>0.14436180000000001</v>
      </c>
      <c r="O39" s="23">
        <f>MaxAnnulCapacityFactor!O39*0.99</f>
        <v>0.14436180000000001</v>
      </c>
      <c r="P39" s="23">
        <f>MaxAnnulCapacityFactor!P39*0.99</f>
        <v>0.14436180000000001</v>
      </c>
      <c r="Q39" s="23">
        <f>MaxAnnulCapacityFactor!Q39*0.99</f>
        <v>0.14436180000000001</v>
      </c>
      <c r="R39" s="23">
        <f>MaxAnnulCapacityFactor!R39*0.99</f>
        <v>0.14436180000000001</v>
      </c>
      <c r="S39" s="23">
        <f>MaxAnnulCapacityFactor!S39*0.99</f>
        <v>0.14436180000000001</v>
      </c>
      <c r="T39" s="23">
        <f>MaxAnnulCapacityFactor!T39*0.99</f>
        <v>0.14436180000000001</v>
      </c>
      <c r="U39" s="23">
        <f>MaxAnnulCapacityFactor!U39*0.99</f>
        <v>0.14436180000000001</v>
      </c>
      <c r="V39" s="23">
        <f>MaxAnnulCapacityFactor!V39*0.99</f>
        <v>0.14436180000000001</v>
      </c>
      <c r="W39" s="23">
        <f>MaxAnnulCapacityFactor!W39*0.99</f>
        <v>0.14436180000000001</v>
      </c>
      <c r="X39" s="23">
        <f>MaxAnnulCapacityFactor!X39*0.99</f>
        <v>0.14436180000000001</v>
      </c>
      <c r="Y39" s="23">
        <f>MaxAnnulCapacityFactor!Y39*0.99</f>
        <v>0.14436180000000001</v>
      </c>
      <c r="Z39" s="23">
        <f>MaxAnnulCapacityFactor!Z39*0.99</f>
        <v>0.14436180000000001</v>
      </c>
      <c r="AA39" s="23">
        <f>MaxAnnulCapacityFactor!AA39*0.99</f>
        <v>0.14436180000000001</v>
      </c>
      <c r="AB39" s="23">
        <f>MaxAnnulCapacityFactor!AB39*0.99</f>
        <v>0.14436180000000001</v>
      </c>
      <c r="AC39" s="23">
        <f>MaxAnnulCapacityFactor!AC39*0.99</f>
        <v>0.14436180000000001</v>
      </c>
      <c r="AD39" s="23">
        <f>MaxAnnulCapacityFactor!AD39*0.99</f>
        <v>0.14436180000000001</v>
      </c>
      <c r="AE39" s="23">
        <f>MaxAnnulCapacityFactor!AE39*0.99</f>
        <v>0.14436180000000001</v>
      </c>
      <c r="AF39" s="23">
        <f>MaxAnnulCapacityFactor!AF39*0.99</f>
        <v>0.14436180000000001</v>
      </c>
      <c r="AG39" s="23">
        <f>MaxAnnulCapacityFactor!AG39*0.99</f>
        <v>0.14436180000000001</v>
      </c>
      <c r="AH39" s="23">
        <f>MaxAnnulCapacityFactor!AH39*0.99</f>
        <v>0.14436180000000001</v>
      </c>
      <c r="AI39" s="23">
        <v>1</v>
      </c>
      <c r="AJ39" s="36"/>
    </row>
    <row r="40" spans="1:36" ht="14.65" customHeight="1" x14ac:dyDescent="0.2">
      <c r="A40" s="43" t="s">
        <v>23</v>
      </c>
      <c r="B40" s="31" t="s">
        <v>55</v>
      </c>
      <c r="C40" s="23" t="s">
        <v>54</v>
      </c>
      <c r="D40" s="23">
        <f>MaxAnnulCapacityFactor!D40*0.99</f>
        <v>9.9000000000000008E-3</v>
      </c>
      <c r="E40" s="23">
        <f>MaxAnnulCapacityFactor!E40*0.99</f>
        <v>9.9000000000000008E-3</v>
      </c>
      <c r="F40" s="23">
        <f>MaxAnnulCapacityFactor!F40*0.99</f>
        <v>9.9000000000000008E-3</v>
      </c>
      <c r="G40" s="23">
        <f>MaxAnnulCapacityFactor!G40*0.99</f>
        <v>9.9000000000000008E-3</v>
      </c>
      <c r="H40" s="23">
        <f>MaxAnnulCapacityFactor!H40*0.99</f>
        <v>9.9000000000000008E-3</v>
      </c>
      <c r="I40" s="23">
        <f>MaxAnnulCapacityFactor!I40*0.99</f>
        <v>9.9000000000000008E-3</v>
      </c>
      <c r="J40" s="23">
        <f>MaxAnnulCapacityFactor!J40*0.99</f>
        <v>9.9000000000000008E-3</v>
      </c>
      <c r="K40" s="23">
        <f>MaxAnnulCapacityFactor!K40*0.99</f>
        <v>9.9000000000000008E-3</v>
      </c>
      <c r="L40" s="23">
        <f>MaxAnnulCapacityFactor!L40*0.99</f>
        <v>9.9000000000000008E-3</v>
      </c>
      <c r="M40" s="23">
        <f>MaxAnnulCapacityFactor!M40*0.99</f>
        <v>9.9000000000000008E-3</v>
      </c>
      <c r="N40" s="23">
        <f>MaxAnnulCapacityFactor!N40*0.99</f>
        <v>9.9000000000000008E-3</v>
      </c>
      <c r="O40" s="23">
        <f>MaxAnnulCapacityFactor!O40*0.99</f>
        <v>9.9000000000000008E-3</v>
      </c>
      <c r="P40" s="23">
        <f>MaxAnnulCapacityFactor!P40*0.99</f>
        <v>9.9000000000000008E-3</v>
      </c>
      <c r="Q40" s="23">
        <f>MaxAnnulCapacityFactor!Q40*0.99</f>
        <v>9.9000000000000008E-3</v>
      </c>
      <c r="R40" s="23">
        <f>MaxAnnulCapacityFactor!R40*0.99</f>
        <v>9.9000000000000008E-3</v>
      </c>
      <c r="S40" s="23">
        <f>MaxAnnulCapacityFactor!S40*0.99</f>
        <v>9.9000000000000008E-3</v>
      </c>
      <c r="T40" s="23">
        <f>MaxAnnulCapacityFactor!T40*0.99</f>
        <v>9.9000000000000008E-3</v>
      </c>
      <c r="U40" s="23">
        <f>MaxAnnulCapacityFactor!U40*0.99</f>
        <v>9.9000000000000008E-3</v>
      </c>
      <c r="V40" s="23">
        <f>MaxAnnulCapacityFactor!V40*0.99</f>
        <v>9.9000000000000008E-3</v>
      </c>
      <c r="W40" s="23">
        <f>MaxAnnulCapacityFactor!W40*0.99</f>
        <v>9.9000000000000008E-3</v>
      </c>
      <c r="X40" s="23">
        <f>MaxAnnulCapacityFactor!X40*0.99</f>
        <v>9.9000000000000008E-3</v>
      </c>
      <c r="Y40" s="23">
        <f>MaxAnnulCapacityFactor!Y40*0.99</f>
        <v>9.9000000000000008E-3</v>
      </c>
      <c r="Z40" s="23">
        <f>MaxAnnulCapacityFactor!Z40*0.99</f>
        <v>9.9000000000000008E-3</v>
      </c>
      <c r="AA40" s="23">
        <f>MaxAnnulCapacityFactor!AA40*0.99</f>
        <v>9.9000000000000008E-3</v>
      </c>
      <c r="AB40" s="23">
        <f>MaxAnnulCapacityFactor!AB40*0.99</f>
        <v>9.9000000000000008E-3</v>
      </c>
      <c r="AC40" s="23">
        <f>MaxAnnulCapacityFactor!AC40*0.99</f>
        <v>9.9000000000000008E-3</v>
      </c>
      <c r="AD40" s="23">
        <f>MaxAnnulCapacityFactor!AD40*0.99</f>
        <v>9.9000000000000008E-3</v>
      </c>
      <c r="AE40" s="23">
        <f>MaxAnnulCapacityFactor!AE40*0.99</f>
        <v>9.9000000000000008E-3</v>
      </c>
      <c r="AF40" s="23">
        <f>MaxAnnulCapacityFactor!AF40*0.99</f>
        <v>9.9000000000000008E-3</v>
      </c>
      <c r="AG40" s="23">
        <f>MaxAnnulCapacityFactor!AG40*0.99</f>
        <v>9.9000000000000008E-3</v>
      </c>
      <c r="AH40" s="23">
        <f>MaxAnnulCapacityFactor!AH40*0.99</f>
        <v>9.9000000000000008E-3</v>
      </c>
      <c r="AI40" s="23">
        <v>1</v>
      </c>
      <c r="AJ40" s="36"/>
    </row>
    <row r="41" spans="1:36" ht="14.65" customHeight="1" x14ac:dyDescent="0.2">
      <c r="A41" s="43"/>
      <c r="B41" s="31" t="s">
        <v>55</v>
      </c>
      <c r="C41" s="23" t="s">
        <v>58</v>
      </c>
      <c r="D41" s="23">
        <f>MaxAnnulCapacityFactor!D41*0.99</f>
        <v>1.07811E-2</v>
      </c>
      <c r="E41" s="23">
        <f>MaxAnnulCapacityFactor!E41*0.99</f>
        <v>1.07811E-2</v>
      </c>
      <c r="F41" s="23">
        <f>MaxAnnulCapacityFactor!F41*0.99</f>
        <v>1.07811E-2</v>
      </c>
      <c r="G41" s="23">
        <f>MaxAnnulCapacityFactor!G41*0.99</f>
        <v>1.07811E-2</v>
      </c>
      <c r="H41" s="23">
        <f>MaxAnnulCapacityFactor!H41*0.99</f>
        <v>1.07811E-2</v>
      </c>
      <c r="I41" s="23">
        <f>MaxAnnulCapacityFactor!I41*0.99</f>
        <v>1.07811E-2</v>
      </c>
      <c r="J41" s="23">
        <f>MaxAnnulCapacityFactor!J41*0.99</f>
        <v>1.07811E-2</v>
      </c>
      <c r="K41" s="23">
        <f>MaxAnnulCapacityFactor!K41*0.99</f>
        <v>1.07811E-2</v>
      </c>
      <c r="L41" s="23">
        <f>MaxAnnulCapacityFactor!L41*0.99</f>
        <v>1.07811E-2</v>
      </c>
      <c r="M41" s="23">
        <f>MaxAnnulCapacityFactor!M41*0.99</f>
        <v>1.07811E-2</v>
      </c>
      <c r="N41" s="23">
        <f>MaxAnnulCapacityFactor!N41*0.99</f>
        <v>1.07811E-2</v>
      </c>
      <c r="O41" s="23">
        <f>MaxAnnulCapacityFactor!O41*0.99</f>
        <v>1.07811E-2</v>
      </c>
      <c r="P41" s="23">
        <f>MaxAnnulCapacityFactor!P41*0.99</f>
        <v>1.07811E-2</v>
      </c>
      <c r="Q41" s="23">
        <f>MaxAnnulCapacityFactor!Q41*0.99</f>
        <v>1.07811E-2</v>
      </c>
      <c r="R41" s="23">
        <f>MaxAnnulCapacityFactor!R41*0.99</f>
        <v>1.07811E-2</v>
      </c>
      <c r="S41" s="23">
        <f>MaxAnnulCapacityFactor!S41*0.99</f>
        <v>1.07811E-2</v>
      </c>
      <c r="T41" s="23">
        <f>MaxAnnulCapacityFactor!T41*0.99</f>
        <v>1.07811E-2</v>
      </c>
      <c r="U41" s="23">
        <f>MaxAnnulCapacityFactor!U41*0.99</f>
        <v>1.07811E-2</v>
      </c>
      <c r="V41" s="23">
        <f>MaxAnnulCapacityFactor!V41*0.99</f>
        <v>1.07811E-2</v>
      </c>
      <c r="W41" s="23">
        <f>MaxAnnulCapacityFactor!W41*0.99</f>
        <v>1.07811E-2</v>
      </c>
      <c r="X41" s="23">
        <f>MaxAnnulCapacityFactor!X41*0.99</f>
        <v>1.07811E-2</v>
      </c>
      <c r="Y41" s="23">
        <f>MaxAnnulCapacityFactor!Y41*0.99</f>
        <v>1.07811E-2</v>
      </c>
      <c r="Z41" s="23">
        <f>MaxAnnulCapacityFactor!Z41*0.99</f>
        <v>1.07811E-2</v>
      </c>
      <c r="AA41" s="23">
        <f>MaxAnnulCapacityFactor!AA41*0.99</f>
        <v>1.07811E-2</v>
      </c>
      <c r="AB41" s="23">
        <f>MaxAnnulCapacityFactor!AB41*0.99</f>
        <v>1.07811E-2</v>
      </c>
      <c r="AC41" s="23">
        <f>MaxAnnulCapacityFactor!AC41*0.99</f>
        <v>1.07811E-2</v>
      </c>
      <c r="AD41" s="23">
        <f>MaxAnnulCapacityFactor!AD41*0.99</f>
        <v>1.07811E-2</v>
      </c>
      <c r="AE41" s="23">
        <f>MaxAnnulCapacityFactor!AE41*0.99</f>
        <v>1.07811E-2</v>
      </c>
      <c r="AF41" s="23">
        <f>MaxAnnulCapacityFactor!AF41*0.99</f>
        <v>1.07811E-2</v>
      </c>
      <c r="AG41" s="23">
        <f>MaxAnnulCapacityFactor!AG41*0.99</f>
        <v>1.07811E-2</v>
      </c>
      <c r="AH41" s="23">
        <f>MaxAnnulCapacityFactor!AH41*0.99</f>
        <v>1.07811E-2</v>
      </c>
      <c r="AI41" s="23">
        <v>1</v>
      </c>
      <c r="AJ41" s="36"/>
    </row>
    <row r="42" spans="1:36" ht="14.65" customHeight="1" x14ac:dyDescent="0.2">
      <c r="A42" s="43"/>
      <c r="B42" s="31" t="s">
        <v>55</v>
      </c>
      <c r="C42" s="23" t="s">
        <v>59</v>
      </c>
      <c r="D42" s="23">
        <f>MaxAnnulCapacityFactor!D42*0.99</f>
        <v>7.9397999999999986E-3</v>
      </c>
      <c r="E42" s="23">
        <f>MaxAnnulCapacityFactor!E42*0.99</f>
        <v>7.9397999999999986E-3</v>
      </c>
      <c r="F42" s="23">
        <f>MaxAnnulCapacityFactor!F42*0.99</f>
        <v>7.9397999999999986E-3</v>
      </c>
      <c r="G42" s="23">
        <f>MaxAnnulCapacityFactor!G42*0.99</f>
        <v>7.9397999999999986E-3</v>
      </c>
      <c r="H42" s="23">
        <f>MaxAnnulCapacityFactor!H42*0.99</f>
        <v>7.9397999999999986E-3</v>
      </c>
      <c r="I42" s="23">
        <f>MaxAnnulCapacityFactor!I42*0.99</f>
        <v>7.9397999999999986E-3</v>
      </c>
      <c r="J42" s="23">
        <f>MaxAnnulCapacityFactor!J42*0.99</f>
        <v>7.9397999999999986E-3</v>
      </c>
      <c r="K42" s="23">
        <f>MaxAnnulCapacityFactor!K42*0.99</f>
        <v>7.9397999999999986E-3</v>
      </c>
      <c r="L42" s="23">
        <f>MaxAnnulCapacityFactor!L42*0.99</f>
        <v>7.9397999999999986E-3</v>
      </c>
      <c r="M42" s="23">
        <f>MaxAnnulCapacityFactor!M42*0.99</f>
        <v>7.9397999999999986E-3</v>
      </c>
      <c r="N42" s="23">
        <f>MaxAnnulCapacityFactor!N42*0.99</f>
        <v>7.9397999999999986E-3</v>
      </c>
      <c r="O42" s="23">
        <f>MaxAnnulCapacityFactor!O42*0.99</f>
        <v>7.9397999999999986E-3</v>
      </c>
      <c r="P42" s="23">
        <f>MaxAnnulCapacityFactor!P42*0.99</f>
        <v>7.9397999999999986E-3</v>
      </c>
      <c r="Q42" s="23">
        <f>MaxAnnulCapacityFactor!Q42*0.99</f>
        <v>7.9397999999999986E-3</v>
      </c>
      <c r="R42" s="23">
        <f>MaxAnnulCapacityFactor!R42*0.99</f>
        <v>7.9397999999999986E-3</v>
      </c>
      <c r="S42" s="23">
        <f>MaxAnnulCapacityFactor!S42*0.99</f>
        <v>7.9397999999999986E-3</v>
      </c>
      <c r="T42" s="23">
        <f>MaxAnnulCapacityFactor!T42*0.99</f>
        <v>7.9397999999999986E-3</v>
      </c>
      <c r="U42" s="23">
        <f>MaxAnnulCapacityFactor!U42*0.99</f>
        <v>7.9397999999999986E-3</v>
      </c>
      <c r="V42" s="23">
        <f>MaxAnnulCapacityFactor!V42*0.99</f>
        <v>7.9397999999999986E-3</v>
      </c>
      <c r="W42" s="23">
        <f>MaxAnnulCapacityFactor!W42*0.99</f>
        <v>7.9397999999999986E-3</v>
      </c>
      <c r="X42" s="23">
        <f>MaxAnnulCapacityFactor!X42*0.99</f>
        <v>7.9397999999999986E-3</v>
      </c>
      <c r="Y42" s="23">
        <f>MaxAnnulCapacityFactor!Y42*0.99</f>
        <v>7.9397999999999986E-3</v>
      </c>
      <c r="Z42" s="23">
        <f>MaxAnnulCapacityFactor!Z42*0.99</f>
        <v>7.9397999999999986E-3</v>
      </c>
      <c r="AA42" s="23">
        <f>MaxAnnulCapacityFactor!AA42*0.99</f>
        <v>7.9397999999999986E-3</v>
      </c>
      <c r="AB42" s="23">
        <f>MaxAnnulCapacityFactor!AB42*0.99</f>
        <v>7.9397999999999986E-3</v>
      </c>
      <c r="AC42" s="23">
        <f>MaxAnnulCapacityFactor!AC42*0.99</f>
        <v>7.9397999999999986E-3</v>
      </c>
      <c r="AD42" s="23">
        <f>MaxAnnulCapacityFactor!AD42*0.99</f>
        <v>7.9397999999999986E-3</v>
      </c>
      <c r="AE42" s="23">
        <f>MaxAnnulCapacityFactor!AE42*0.99</f>
        <v>7.9397999999999986E-3</v>
      </c>
      <c r="AF42" s="23">
        <f>MaxAnnulCapacityFactor!AF42*0.99</f>
        <v>7.9397999999999986E-3</v>
      </c>
      <c r="AG42" s="23">
        <f>MaxAnnulCapacityFactor!AG42*0.99</f>
        <v>7.9397999999999986E-3</v>
      </c>
      <c r="AH42" s="23">
        <f>MaxAnnulCapacityFactor!AH42*0.99</f>
        <v>7.9397999999999986E-3</v>
      </c>
      <c r="AI42" s="23">
        <v>1</v>
      </c>
      <c r="AJ42" s="36"/>
    </row>
    <row r="43" spans="1:36" ht="14.65" customHeight="1" x14ac:dyDescent="0.2">
      <c r="A43" s="43"/>
      <c r="B43" s="31" t="s">
        <v>55</v>
      </c>
      <c r="C43" s="23" t="s">
        <v>117</v>
      </c>
      <c r="D43" s="23">
        <f>MaxAnnulCapacityFactor!D43*0.99</f>
        <v>9.5535000000000012E-3</v>
      </c>
      <c r="E43" s="23">
        <f>MaxAnnulCapacityFactor!E43*0.99</f>
        <v>9.5535000000000012E-3</v>
      </c>
      <c r="F43" s="23">
        <f>MaxAnnulCapacityFactor!F43*0.99</f>
        <v>9.5535000000000012E-3</v>
      </c>
      <c r="G43" s="23">
        <f>MaxAnnulCapacityFactor!G43*0.99</f>
        <v>9.5535000000000012E-3</v>
      </c>
      <c r="H43" s="23">
        <f>MaxAnnulCapacityFactor!H43*0.99</f>
        <v>9.5535000000000012E-3</v>
      </c>
      <c r="I43" s="23">
        <f>MaxAnnulCapacityFactor!I43*0.99</f>
        <v>9.5535000000000012E-3</v>
      </c>
      <c r="J43" s="23">
        <f>MaxAnnulCapacityFactor!J43*0.99</f>
        <v>9.5535000000000012E-3</v>
      </c>
      <c r="K43" s="23">
        <f>MaxAnnulCapacityFactor!K43*0.99</f>
        <v>9.5535000000000012E-3</v>
      </c>
      <c r="L43" s="23">
        <f>MaxAnnulCapacityFactor!L43*0.99</f>
        <v>9.5535000000000012E-3</v>
      </c>
      <c r="M43" s="23">
        <f>MaxAnnulCapacityFactor!M43*0.99</f>
        <v>9.5535000000000012E-3</v>
      </c>
      <c r="N43" s="23">
        <f>MaxAnnulCapacityFactor!N43*0.99</f>
        <v>9.5535000000000012E-3</v>
      </c>
      <c r="O43" s="23">
        <f>MaxAnnulCapacityFactor!O43*0.99</f>
        <v>9.5535000000000012E-3</v>
      </c>
      <c r="P43" s="23">
        <f>MaxAnnulCapacityFactor!P43*0.99</f>
        <v>9.5535000000000012E-3</v>
      </c>
      <c r="Q43" s="23">
        <f>MaxAnnulCapacityFactor!Q43*0.99</f>
        <v>9.5535000000000012E-3</v>
      </c>
      <c r="R43" s="23">
        <f>MaxAnnulCapacityFactor!R43*0.99</f>
        <v>9.5535000000000012E-3</v>
      </c>
      <c r="S43" s="23">
        <f>MaxAnnulCapacityFactor!S43*0.99</f>
        <v>9.5535000000000012E-3</v>
      </c>
      <c r="T43" s="23">
        <f>MaxAnnulCapacityFactor!T43*0.99</f>
        <v>9.5535000000000012E-3</v>
      </c>
      <c r="U43" s="23">
        <f>MaxAnnulCapacityFactor!U43*0.99</f>
        <v>9.5535000000000012E-3</v>
      </c>
      <c r="V43" s="23">
        <f>MaxAnnulCapacityFactor!V43*0.99</f>
        <v>9.5535000000000012E-3</v>
      </c>
      <c r="W43" s="23">
        <f>MaxAnnulCapacityFactor!W43*0.99</f>
        <v>9.5535000000000012E-3</v>
      </c>
      <c r="X43" s="23">
        <f>MaxAnnulCapacityFactor!X43*0.99</f>
        <v>9.5535000000000012E-3</v>
      </c>
      <c r="Y43" s="23">
        <f>MaxAnnulCapacityFactor!Y43*0.99</f>
        <v>9.5535000000000012E-3</v>
      </c>
      <c r="Z43" s="23">
        <f>MaxAnnulCapacityFactor!Z43*0.99</f>
        <v>9.5535000000000012E-3</v>
      </c>
      <c r="AA43" s="23">
        <f>MaxAnnulCapacityFactor!AA43*0.99</f>
        <v>9.5535000000000012E-3</v>
      </c>
      <c r="AB43" s="23">
        <f>MaxAnnulCapacityFactor!AB43*0.99</f>
        <v>9.5535000000000012E-3</v>
      </c>
      <c r="AC43" s="23">
        <f>MaxAnnulCapacityFactor!AC43*0.99</f>
        <v>9.5535000000000012E-3</v>
      </c>
      <c r="AD43" s="23">
        <f>MaxAnnulCapacityFactor!AD43*0.99</f>
        <v>9.5535000000000012E-3</v>
      </c>
      <c r="AE43" s="23">
        <f>MaxAnnulCapacityFactor!AE43*0.99</f>
        <v>9.5535000000000012E-3</v>
      </c>
      <c r="AF43" s="23">
        <f>MaxAnnulCapacityFactor!AF43*0.99</f>
        <v>9.5535000000000012E-3</v>
      </c>
      <c r="AG43" s="23">
        <f>MaxAnnulCapacityFactor!AG43*0.99</f>
        <v>9.5535000000000012E-3</v>
      </c>
      <c r="AH43" s="23">
        <f>MaxAnnulCapacityFactor!AH43*0.99</f>
        <v>9.5535000000000012E-3</v>
      </c>
      <c r="AI43" s="23">
        <v>1</v>
      </c>
      <c r="AJ43" s="36"/>
    </row>
    <row r="44" spans="1:36" ht="14.65" customHeight="1" x14ac:dyDescent="0.2">
      <c r="A44" s="43" t="s">
        <v>25</v>
      </c>
      <c r="B44" s="31" t="s">
        <v>55</v>
      </c>
      <c r="C44" s="23" t="s">
        <v>54</v>
      </c>
      <c r="D44" s="23">
        <f>MaxAnnulCapacityFactor!D44*0.99</f>
        <v>9.9000000000000008E-3</v>
      </c>
      <c r="E44" s="23">
        <f>MaxAnnulCapacityFactor!E44*0.99</f>
        <v>9.9000000000000008E-3</v>
      </c>
      <c r="F44" s="23">
        <f>MaxAnnulCapacityFactor!F44*0.99</f>
        <v>9.9000000000000008E-3</v>
      </c>
      <c r="G44" s="23">
        <f>MaxAnnulCapacityFactor!G44*0.99</f>
        <v>9.9000000000000008E-3</v>
      </c>
      <c r="H44" s="23">
        <f>MaxAnnulCapacityFactor!H44*0.99</f>
        <v>9.9000000000000008E-3</v>
      </c>
      <c r="I44" s="23">
        <f>MaxAnnulCapacityFactor!I44*0.99</f>
        <v>9.9000000000000008E-3</v>
      </c>
      <c r="J44" s="23">
        <f>MaxAnnulCapacityFactor!J44*0.99</f>
        <v>9.9000000000000008E-3</v>
      </c>
      <c r="K44" s="23">
        <f>MaxAnnulCapacityFactor!K44*0.99</f>
        <v>9.9000000000000008E-3</v>
      </c>
      <c r="L44" s="23">
        <f>MaxAnnulCapacityFactor!L44*0.99</f>
        <v>9.9000000000000008E-3</v>
      </c>
      <c r="M44" s="23">
        <f>MaxAnnulCapacityFactor!M44*0.99</f>
        <v>9.9000000000000008E-3</v>
      </c>
      <c r="N44" s="23">
        <f>MaxAnnulCapacityFactor!N44*0.99</f>
        <v>9.9000000000000008E-3</v>
      </c>
      <c r="O44" s="23">
        <f>MaxAnnulCapacityFactor!O44*0.99</f>
        <v>9.9000000000000008E-3</v>
      </c>
      <c r="P44" s="23">
        <f>MaxAnnulCapacityFactor!P44*0.99</f>
        <v>9.9000000000000008E-3</v>
      </c>
      <c r="Q44" s="23">
        <f>MaxAnnulCapacityFactor!Q44*0.99</f>
        <v>9.9000000000000008E-3</v>
      </c>
      <c r="R44" s="23">
        <f>MaxAnnulCapacityFactor!R44*0.99</f>
        <v>9.9000000000000008E-3</v>
      </c>
      <c r="S44" s="23">
        <f>MaxAnnulCapacityFactor!S44*0.99</f>
        <v>9.9000000000000008E-3</v>
      </c>
      <c r="T44" s="23">
        <f>MaxAnnulCapacityFactor!T44*0.99</f>
        <v>9.9000000000000008E-3</v>
      </c>
      <c r="U44" s="23">
        <f>MaxAnnulCapacityFactor!U44*0.99</f>
        <v>9.9000000000000008E-3</v>
      </c>
      <c r="V44" s="23">
        <f>MaxAnnulCapacityFactor!V44*0.99</f>
        <v>9.9000000000000008E-3</v>
      </c>
      <c r="W44" s="23">
        <f>MaxAnnulCapacityFactor!W44*0.99</f>
        <v>9.9000000000000008E-3</v>
      </c>
      <c r="X44" s="23">
        <f>MaxAnnulCapacityFactor!X44*0.99</f>
        <v>9.9000000000000008E-3</v>
      </c>
      <c r="Y44" s="23">
        <f>MaxAnnulCapacityFactor!Y44*0.99</f>
        <v>9.9000000000000008E-3</v>
      </c>
      <c r="Z44" s="23">
        <f>MaxAnnulCapacityFactor!Z44*0.99</f>
        <v>9.9000000000000008E-3</v>
      </c>
      <c r="AA44" s="23">
        <f>MaxAnnulCapacityFactor!AA44*0.99</f>
        <v>9.9000000000000008E-3</v>
      </c>
      <c r="AB44" s="23">
        <f>MaxAnnulCapacityFactor!AB44*0.99</f>
        <v>9.9000000000000008E-3</v>
      </c>
      <c r="AC44" s="23">
        <f>MaxAnnulCapacityFactor!AC44*0.99</f>
        <v>9.9000000000000008E-3</v>
      </c>
      <c r="AD44" s="23">
        <f>MaxAnnulCapacityFactor!AD44*0.99</f>
        <v>9.9000000000000008E-3</v>
      </c>
      <c r="AE44" s="23">
        <f>MaxAnnulCapacityFactor!AE44*0.99</f>
        <v>9.9000000000000008E-3</v>
      </c>
      <c r="AF44" s="23">
        <f>MaxAnnulCapacityFactor!AF44*0.99</f>
        <v>9.9000000000000008E-3</v>
      </c>
      <c r="AG44" s="23">
        <f>MaxAnnulCapacityFactor!AG44*0.99</f>
        <v>9.9000000000000008E-3</v>
      </c>
      <c r="AH44" s="23">
        <f>MaxAnnulCapacityFactor!AH44*0.99</f>
        <v>9.9000000000000008E-3</v>
      </c>
      <c r="AI44" s="23">
        <v>1</v>
      </c>
      <c r="AJ44" s="36"/>
    </row>
    <row r="45" spans="1:36" ht="14.65" customHeight="1" x14ac:dyDescent="0.2">
      <c r="A45" s="43"/>
      <c r="B45" s="31" t="s">
        <v>55</v>
      </c>
      <c r="C45" s="23" t="s">
        <v>58</v>
      </c>
      <c r="D45" s="23">
        <f>MaxAnnulCapacityFactor!D45*0.99</f>
        <v>1.07811E-2</v>
      </c>
      <c r="E45" s="23">
        <f>MaxAnnulCapacityFactor!E45*0.99</f>
        <v>1.07811E-2</v>
      </c>
      <c r="F45" s="23">
        <f>MaxAnnulCapacityFactor!F45*0.99</f>
        <v>1.07811E-2</v>
      </c>
      <c r="G45" s="23">
        <f>MaxAnnulCapacityFactor!G45*0.99</f>
        <v>1.07811E-2</v>
      </c>
      <c r="H45" s="23">
        <f>MaxAnnulCapacityFactor!H45*0.99</f>
        <v>1.07811E-2</v>
      </c>
      <c r="I45" s="23">
        <f>MaxAnnulCapacityFactor!I45*0.99</f>
        <v>1.07811E-2</v>
      </c>
      <c r="J45" s="23">
        <f>MaxAnnulCapacityFactor!J45*0.99</f>
        <v>1.07811E-2</v>
      </c>
      <c r="K45" s="23">
        <f>MaxAnnulCapacityFactor!K45*0.99</f>
        <v>1.07811E-2</v>
      </c>
      <c r="L45" s="23">
        <f>MaxAnnulCapacityFactor!L45*0.99</f>
        <v>1.07811E-2</v>
      </c>
      <c r="M45" s="23">
        <f>MaxAnnulCapacityFactor!M45*0.99</f>
        <v>1.07811E-2</v>
      </c>
      <c r="N45" s="23">
        <f>MaxAnnulCapacityFactor!N45*0.99</f>
        <v>1.07811E-2</v>
      </c>
      <c r="O45" s="23">
        <f>MaxAnnulCapacityFactor!O45*0.99</f>
        <v>1.07811E-2</v>
      </c>
      <c r="P45" s="23">
        <f>MaxAnnulCapacityFactor!P45*0.99</f>
        <v>1.07811E-2</v>
      </c>
      <c r="Q45" s="23">
        <f>MaxAnnulCapacityFactor!Q45*0.99</f>
        <v>1.07811E-2</v>
      </c>
      <c r="R45" s="23">
        <f>MaxAnnulCapacityFactor!R45*0.99</f>
        <v>1.07811E-2</v>
      </c>
      <c r="S45" s="23">
        <f>MaxAnnulCapacityFactor!S45*0.99</f>
        <v>1.07811E-2</v>
      </c>
      <c r="T45" s="23">
        <f>MaxAnnulCapacityFactor!T45*0.99</f>
        <v>1.07811E-2</v>
      </c>
      <c r="U45" s="23">
        <f>MaxAnnulCapacityFactor!U45*0.99</f>
        <v>1.07811E-2</v>
      </c>
      <c r="V45" s="23">
        <f>MaxAnnulCapacityFactor!V45*0.99</f>
        <v>1.07811E-2</v>
      </c>
      <c r="W45" s="23">
        <f>MaxAnnulCapacityFactor!W45*0.99</f>
        <v>1.07811E-2</v>
      </c>
      <c r="X45" s="23">
        <f>MaxAnnulCapacityFactor!X45*0.99</f>
        <v>1.07811E-2</v>
      </c>
      <c r="Y45" s="23">
        <f>MaxAnnulCapacityFactor!Y45*0.99</f>
        <v>1.07811E-2</v>
      </c>
      <c r="Z45" s="23">
        <f>MaxAnnulCapacityFactor!Z45*0.99</f>
        <v>1.07811E-2</v>
      </c>
      <c r="AA45" s="23">
        <f>MaxAnnulCapacityFactor!AA45*0.99</f>
        <v>1.07811E-2</v>
      </c>
      <c r="AB45" s="23">
        <f>MaxAnnulCapacityFactor!AB45*0.99</f>
        <v>1.07811E-2</v>
      </c>
      <c r="AC45" s="23">
        <f>MaxAnnulCapacityFactor!AC45*0.99</f>
        <v>1.07811E-2</v>
      </c>
      <c r="AD45" s="23">
        <f>MaxAnnulCapacityFactor!AD45*0.99</f>
        <v>1.07811E-2</v>
      </c>
      <c r="AE45" s="23">
        <f>MaxAnnulCapacityFactor!AE45*0.99</f>
        <v>1.07811E-2</v>
      </c>
      <c r="AF45" s="23">
        <f>MaxAnnulCapacityFactor!AF45*0.99</f>
        <v>1.07811E-2</v>
      </c>
      <c r="AG45" s="23">
        <f>MaxAnnulCapacityFactor!AG45*0.99</f>
        <v>1.07811E-2</v>
      </c>
      <c r="AH45" s="23">
        <f>MaxAnnulCapacityFactor!AH45*0.99</f>
        <v>1.07811E-2</v>
      </c>
      <c r="AI45" s="23">
        <v>1</v>
      </c>
      <c r="AJ45" s="36"/>
    </row>
    <row r="46" spans="1:36" ht="14.65" customHeight="1" x14ac:dyDescent="0.2">
      <c r="A46" s="43"/>
      <c r="B46" s="31" t="s">
        <v>55</v>
      </c>
      <c r="C46" s="23" t="s">
        <v>59</v>
      </c>
      <c r="D46" s="23">
        <f>MaxAnnulCapacityFactor!D46*0.99</f>
        <v>7.9397999999999986E-3</v>
      </c>
      <c r="E46" s="23">
        <f>MaxAnnulCapacityFactor!E46*0.99</f>
        <v>7.9397999999999986E-3</v>
      </c>
      <c r="F46" s="23">
        <f>MaxAnnulCapacityFactor!F46*0.99</f>
        <v>7.9397999999999986E-3</v>
      </c>
      <c r="G46" s="23">
        <f>MaxAnnulCapacityFactor!G46*0.99</f>
        <v>7.9397999999999986E-3</v>
      </c>
      <c r="H46" s="23">
        <f>MaxAnnulCapacityFactor!H46*0.99</f>
        <v>7.9397999999999986E-3</v>
      </c>
      <c r="I46" s="23">
        <f>MaxAnnulCapacityFactor!I46*0.99</f>
        <v>7.9397999999999986E-3</v>
      </c>
      <c r="J46" s="23">
        <f>MaxAnnulCapacityFactor!J46*0.99</f>
        <v>7.9397999999999986E-3</v>
      </c>
      <c r="K46" s="23">
        <f>MaxAnnulCapacityFactor!K46*0.99</f>
        <v>7.9397999999999986E-3</v>
      </c>
      <c r="L46" s="23">
        <f>MaxAnnulCapacityFactor!L46*0.99</f>
        <v>7.9397999999999986E-3</v>
      </c>
      <c r="M46" s="23">
        <f>MaxAnnulCapacityFactor!M46*0.99</f>
        <v>7.9397999999999986E-3</v>
      </c>
      <c r="N46" s="23">
        <f>MaxAnnulCapacityFactor!N46*0.99</f>
        <v>7.9397999999999986E-3</v>
      </c>
      <c r="O46" s="23">
        <f>MaxAnnulCapacityFactor!O46*0.99</f>
        <v>7.9397999999999986E-3</v>
      </c>
      <c r="P46" s="23">
        <f>MaxAnnulCapacityFactor!P46*0.99</f>
        <v>7.9397999999999986E-3</v>
      </c>
      <c r="Q46" s="23">
        <f>MaxAnnulCapacityFactor!Q46*0.99</f>
        <v>7.9397999999999986E-3</v>
      </c>
      <c r="R46" s="23">
        <f>MaxAnnulCapacityFactor!R46*0.99</f>
        <v>7.9397999999999986E-3</v>
      </c>
      <c r="S46" s="23">
        <f>MaxAnnulCapacityFactor!S46*0.99</f>
        <v>7.9397999999999986E-3</v>
      </c>
      <c r="T46" s="23">
        <f>MaxAnnulCapacityFactor!T46*0.99</f>
        <v>7.9397999999999986E-3</v>
      </c>
      <c r="U46" s="23">
        <f>MaxAnnulCapacityFactor!U46*0.99</f>
        <v>7.9397999999999986E-3</v>
      </c>
      <c r="V46" s="23">
        <f>MaxAnnulCapacityFactor!V46*0.99</f>
        <v>7.9397999999999986E-3</v>
      </c>
      <c r="W46" s="23">
        <f>MaxAnnulCapacityFactor!W46*0.99</f>
        <v>7.9397999999999986E-3</v>
      </c>
      <c r="X46" s="23">
        <f>MaxAnnulCapacityFactor!X46*0.99</f>
        <v>7.9397999999999986E-3</v>
      </c>
      <c r="Y46" s="23">
        <f>MaxAnnulCapacityFactor!Y46*0.99</f>
        <v>7.9397999999999986E-3</v>
      </c>
      <c r="Z46" s="23">
        <f>MaxAnnulCapacityFactor!Z46*0.99</f>
        <v>7.9397999999999986E-3</v>
      </c>
      <c r="AA46" s="23">
        <f>MaxAnnulCapacityFactor!AA46*0.99</f>
        <v>7.9397999999999986E-3</v>
      </c>
      <c r="AB46" s="23">
        <f>MaxAnnulCapacityFactor!AB46*0.99</f>
        <v>7.9397999999999986E-3</v>
      </c>
      <c r="AC46" s="23">
        <f>MaxAnnulCapacityFactor!AC46*0.99</f>
        <v>7.9397999999999986E-3</v>
      </c>
      <c r="AD46" s="23">
        <f>MaxAnnulCapacityFactor!AD46*0.99</f>
        <v>7.9397999999999986E-3</v>
      </c>
      <c r="AE46" s="23">
        <f>MaxAnnulCapacityFactor!AE46*0.99</f>
        <v>7.9397999999999986E-3</v>
      </c>
      <c r="AF46" s="23">
        <f>MaxAnnulCapacityFactor!AF46*0.99</f>
        <v>7.9397999999999986E-3</v>
      </c>
      <c r="AG46" s="23">
        <f>MaxAnnulCapacityFactor!AG46*0.99</f>
        <v>7.9397999999999986E-3</v>
      </c>
      <c r="AH46" s="23">
        <f>MaxAnnulCapacityFactor!AH46*0.99</f>
        <v>7.9397999999999986E-3</v>
      </c>
      <c r="AI46" s="23">
        <v>1</v>
      </c>
      <c r="AJ46" s="36"/>
    </row>
    <row r="47" spans="1:36" ht="14.65" customHeight="1" x14ac:dyDescent="0.2">
      <c r="A47" s="43"/>
      <c r="B47" s="31" t="s">
        <v>55</v>
      </c>
      <c r="C47" s="23" t="s">
        <v>117</v>
      </c>
      <c r="D47" s="23">
        <f>MaxAnnulCapacityFactor!D47*0.99</f>
        <v>9.5535000000000012E-3</v>
      </c>
      <c r="E47" s="23">
        <f>MaxAnnulCapacityFactor!E47*0.99</f>
        <v>9.5535000000000012E-3</v>
      </c>
      <c r="F47" s="23">
        <f>MaxAnnulCapacityFactor!F47*0.99</f>
        <v>9.5535000000000012E-3</v>
      </c>
      <c r="G47" s="23">
        <f>MaxAnnulCapacityFactor!G47*0.99</f>
        <v>9.5535000000000012E-3</v>
      </c>
      <c r="H47" s="23">
        <f>MaxAnnulCapacityFactor!H47*0.99</f>
        <v>9.5535000000000012E-3</v>
      </c>
      <c r="I47" s="23">
        <f>MaxAnnulCapacityFactor!I47*0.99</f>
        <v>9.5535000000000012E-3</v>
      </c>
      <c r="J47" s="23">
        <f>MaxAnnulCapacityFactor!J47*0.99</f>
        <v>9.5535000000000012E-3</v>
      </c>
      <c r="K47" s="23">
        <f>MaxAnnulCapacityFactor!K47*0.99</f>
        <v>9.5535000000000012E-3</v>
      </c>
      <c r="L47" s="23">
        <f>MaxAnnulCapacityFactor!L47*0.99</f>
        <v>9.5535000000000012E-3</v>
      </c>
      <c r="M47" s="23">
        <f>MaxAnnulCapacityFactor!M47*0.99</f>
        <v>9.5535000000000012E-3</v>
      </c>
      <c r="N47" s="23">
        <f>MaxAnnulCapacityFactor!N47*0.99</f>
        <v>9.5535000000000012E-3</v>
      </c>
      <c r="O47" s="23">
        <f>MaxAnnulCapacityFactor!O47*0.99</f>
        <v>9.5535000000000012E-3</v>
      </c>
      <c r="P47" s="23">
        <f>MaxAnnulCapacityFactor!P47*0.99</f>
        <v>9.5535000000000012E-3</v>
      </c>
      <c r="Q47" s="23">
        <f>MaxAnnulCapacityFactor!Q47*0.99</f>
        <v>9.5535000000000012E-3</v>
      </c>
      <c r="R47" s="23">
        <f>MaxAnnulCapacityFactor!R47*0.99</f>
        <v>9.5535000000000012E-3</v>
      </c>
      <c r="S47" s="23">
        <f>MaxAnnulCapacityFactor!S47*0.99</f>
        <v>9.5535000000000012E-3</v>
      </c>
      <c r="T47" s="23">
        <f>MaxAnnulCapacityFactor!T47*0.99</f>
        <v>9.5535000000000012E-3</v>
      </c>
      <c r="U47" s="23">
        <f>MaxAnnulCapacityFactor!U47*0.99</f>
        <v>9.5535000000000012E-3</v>
      </c>
      <c r="V47" s="23">
        <f>MaxAnnulCapacityFactor!V47*0.99</f>
        <v>9.5535000000000012E-3</v>
      </c>
      <c r="W47" s="23">
        <f>MaxAnnulCapacityFactor!W47*0.99</f>
        <v>9.5535000000000012E-3</v>
      </c>
      <c r="X47" s="23">
        <f>MaxAnnulCapacityFactor!X47*0.99</f>
        <v>9.5535000000000012E-3</v>
      </c>
      <c r="Y47" s="23">
        <f>MaxAnnulCapacityFactor!Y47*0.99</f>
        <v>9.5535000000000012E-3</v>
      </c>
      <c r="Z47" s="23">
        <f>MaxAnnulCapacityFactor!Z47*0.99</f>
        <v>9.5535000000000012E-3</v>
      </c>
      <c r="AA47" s="23">
        <f>MaxAnnulCapacityFactor!AA47*0.99</f>
        <v>9.5535000000000012E-3</v>
      </c>
      <c r="AB47" s="23">
        <f>MaxAnnulCapacityFactor!AB47*0.99</f>
        <v>9.5535000000000012E-3</v>
      </c>
      <c r="AC47" s="23">
        <f>MaxAnnulCapacityFactor!AC47*0.99</f>
        <v>9.5535000000000012E-3</v>
      </c>
      <c r="AD47" s="23">
        <f>MaxAnnulCapacityFactor!AD47*0.99</f>
        <v>9.5535000000000012E-3</v>
      </c>
      <c r="AE47" s="23">
        <f>MaxAnnulCapacityFactor!AE47*0.99</f>
        <v>9.5535000000000012E-3</v>
      </c>
      <c r="AF47" s="23">
        <f>MaxAnnulCapacityFactor!AF47*0.99</f>
        <v>9.5535000000000012E-3</v>
      </c>
      <c r="AG47" s="23">
        <f>MaxAnnulCapacityFactor!AG47*0.99</f>
        <v>9.5535000000000012E-3</v>
      </c>
      <c r="AH47" s="23">
        <f>MaxAnnulCapacityFactor!AH47*0.99</f>
        <v>9.5535000000000012E-3</v>
      </c>
      <c r="AI47" s="23">
        <v>1</v>
      </c>
      <c r="AJ47" s="36"/>
    </row>
    <row r="48" spans="1:36" x14ac:dyDescent="0.2">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row>
  </sheetData>
  <mergeCells count="12">
    <mergeCell ref="A44:A47"/>
    <mergeCell ref="A2:A5"/>
    <mergeCell ref="A6:A9"/>
    <mergeCell ref="A10:A13"/>
    <mergeCell ref="A14:A17"/>
    <mergeCell ref="A18:A21"/>
    <mergeCell ref="A22:A23"/>
    <mergeCell ref="A24:A27"/>
    <mergeCell ref="A28:A31"/>
    <mergeCell ref="A32:A35"/>
    <mergeCell ref="A36:A39"/>
    <mergeCell ref="A40:A4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2"/>
  <sheetViews>
    <sheetView workbookViewId="0">
      <selection activeCell="F1" sqref="F1:I1048576"/>
    </sheetView>
  </sheetViews>
  <sheetFormatPr defaultColWidth="11.42578125" defaultRowHeight="12.75" x14ac:dyDescent="0.2"/>
  <cols>
    <col min="1" max="1" width="19.28515625" customWidth="1"/>
    <col min="3" max="3" width="15.7109375" bestFit="1" customWidth="1"/>
  </cols>
  <sheetData>
    <row r="1" spans="1:8" ht="15.75" x14ac:dyDescent="0.25">
      <c r="A1" s="3" t="s">
        <v>1</v>
      </c>
      <c r="B1" s="3" t="s">
        <v>73</v>
      </c>
      <c r="C1" s="3" t="s">
        <v>74</v>
      </c>
      <c r="D1" s="19" t="s">
        <v>48</v>
      </c>
      <c r="E1" s="3" t="s">
        <v>115</v>
      </c>
      <c r="F1" s="21" t="s">
        <v>49</v>
      </c>
      <c r="G1" s="3" t="s">
        <v>52</v>
      </c>
      <c r="H1" s="3" t="s">
        <v>53</v>
      </c>
    </row>
    <row r="2" spans="1:8" ht="14.65" customHeight="1" x14ac:dyDescent="0.2">
      <c r="A2" s="40" t="s">
        <v>3</v>
      </c>
      <c r="B2" s="5" t="s">
        <v>56</v>
      </c>
      <c r="C2" s="5" t="s">
        <v>75</v>
      </c>
      <c r="D2" s="20" t="s">
        <v>54</v>
      </c>
      <c r="E2" s="23">
        <v>1000</v>
      </c>
      <c r="F2" s="22" t="s">
        <v>55</v>
      </c>
      <c r="G2" s="6" t="s">
        <v>114</v>
      </c>
      <c r="H2" s="2">
        <v>1</v>
      </c>
    </row>
    <row r="3" spans="1:8" ht="14.65" customHeight="1" x14ac:dyDescent="0.2">
      <c r="A3" s="40"/>
      <c r="B3" s="5" t="s">
        <v>56</v>
      </c>
      <c r="C3" s="5" t="s">
        <v>75</v>
      </c>
      <c r="D3" s="20" t="s">
        <v>58</v>
      </c>
      <c r="E3" s="23">
        <v>1000</v>
      </c>
      <c r="F3" s="22" t="s">
        <v>55</v>
      </c>
      <c r="G3" s="6" t="s">
        <v>114</v>
      </c>
      <c r="H3" s="2">
        <v>1</v>
      </c>
    </row>
    <row r="4" spans="1:8" ht="14.65" customHeight="1" x14ac:dyDescent="0.2">
      <c r="A4" s="40"/>
      <c r="B4" s="5" t="s">
        <v>56</v>
      </c>
      <c r="C4" s="5" t="s">
        <v>75</v>
      </c>
      <c r="D4" s="20" t="s">
        <v>59</v>
      </c>
      <c r="E4" s="23">
        <v>1000</v>
      </c>
      <c r="F4" s="22" t="s">
        <v>55</v>
      </c>
      <c r="G4" s="6" t="s">
        <v>114</v>
      </c>
      <c r="H4" s="2">
        <v>1</v>
      </c>
    </row>
    <row r="5" spans="1:8" ht="14.65" customHeight="1" x14ac:dyDescent="0.2">
      <c r="A5" s="40"/>
      <c r="B5" s="5" t="s">
        <v>56</v>
      </c>
      <c r="C5" s="5" t="s">
        <v>75</v>
      </c>
      <c r="D5" s="20" t="s">
        <v>61</v>
      </c>
      <c r="E5" s="23">
        <v>1000</v>
      </c>
      <c r="F5" s="22" t="s">
        <v>55</v>
      </c>
      <c r="G5" s="6" t="s">
        <v>114</v>
      </c>
      <c r="H5" s="2">
        <v>1</v>
      </c>
    </row>
    <row r="6" spans="1:8" ht="14.65" customHeight="1" x14ac:dyDescent="0.2">
      <c r="A6" s="40"/>
      <c r="B6" s="5" t="s">
        <v>56</v>
      </c>
      <c r="C6" s="5" t="s">
        <v>75</v>
      </c>
      <c r="D6" s="20" t="s">
        <v>62</v>
      </c>
      <c r="E6" s="23">
        <v>1000</v>
      </c>
      <c r="F6" s="22" t="s">
        <v>55</v>
      </c>
      <c r="G6" s="6" t="s">
        <v>114</v>
      </c>
      <c r="H6" s="2">
        <v>1</v>
      </c>
    </row>
    <row r="7" spans="1:8" ht="14.65" customHeight="1" x14ac:dyDescent="0.2">
      <c r="A7" s="40" t="s">
        <v>5</v>
      </c>
      <c r="B7" s="5" t="s">
        <v>56</v>
      </c>
      <c r="C7" s="5" t="s">
        <v>75</v>
      </c>
      <c r="D7" s="20" t="s">
        <v>54</v>
      </c>
      <c r="E7" s="23">
        <v>1000</v>
      </c>
      <c r="F7" s="22" t="s">
        <v>55</v>
      </c>
      <c r="G7" s="6" t="s">
        <v>114</v>
      </c>
      <c r="H7" s="2">
        <v>1</v>
      </c>
    </row>
    <row r="8" spans="1:8" ht="14.65" customHeight="1" x14ac:dyDescent="0.2">
      <c r="A8" s="40"/>
      <c r="B8" s="5" t="s">
        <v>56</v>
      </c>
      <c r="C8" s="5" t="s">
        <v>75</v>
      </c>
      <c r="D8" s="20" t="s">
        <v>58</v>
      </c>
      <c r="E8" s="23">
        <v>1000</v>
      </c>
      <c r="F8" s="22" t="s">
        <v>55</v>
      </c>
      <c r="G8" s="6" t="s">
        <v>114</v>
      </c>
      <c r="H8" s="2">
        <v>1</v>
      </c>
    </row>
    <row r="9" spans="1:8" ht="14.65" customHeight="1" x14ac:dyDescent="0.2">
      <c r="A9" s="40"/>
      <c r="B9" s="5" t="s">
        <v>56</v>
      </c>
      <c r="C9" s="5" t="s">
        <v>75</v>
      </c>
      <c r="D9" s="20" t="s">
        <v>59</v>
      </c>
      <c r="E9" s="23">
        <v>1000</v>
      </c>
      <c r="F9" s="22" t="s">
        <v>55</v>
      </c>
      <c r="G9" s="6" t="s">
        <v>114</v>
      </c>
      <c r="H9" s="2"/>
    </row>
    <row r="10" spans="1:8" ht="14.65" customHeight="1" x14ac:dyDescent="0.2">
      <c r="A10" s="40"/>
      <c r="B10" s="5" t="s">
        <v>56</v>
      </c>
      <c r="C10" s="5" t="s">
        <v>75</v>
      </c>
      <c r="D10" s="20" t="s">
        <v>61</v>
      </c>
      <c r="E10" s="23">
        <v>1000</v>
      </c>
      <c r="F10" s="22" t="s">
        <v>55</v>
      </c>
      <c r="G10" s="6" t="s">
        <v>114</v>
      </c>
      <c r="H10" s="2"/>
    </row>
    <row r="11" spans="1:8" ht="14.65" customHeight="1" x14ac:dyDescent="0.2">
      <c r="A11" s="40"/>
      <c r="B11" s="5" t="s">
        <v>56</v>
      </c>
      <c r="C11" s="5" t="s">
        <v>75</v>
      </c>
      <c r="D11" s="20" t="s">
        <v>62</v>
      </c>
      <c r="E11" s="23">
        <v>1000</v>
      </c>
      <c r="F11" s="22" t="s">
        <v>55</v>
      </c>
      <c r="G11" s="6" t="s">
        <v>114</v>
      </c>
      <c r="H11" s="2"/>
    </row>
    <row r="12" spans="1:8" ht="14.65" customHeight="1" x14ac:dyDescent="0.2">
      <c r="A12" s="40" t="s">
        <v>7</v>
      </c>
      <c r="B12" s="5" t="s">
        <v>56</v>
      </c>
      <c r="C12" s="5" t="s">
        <v>75</v>
      </c>
      <c r="D12" s="20" t="s">
        <v>54</v>
      </c>
      <c r="E12" s="23">
        <v>1000</v>
      </c>
      <c r="F12" s="22" t="s">
        <v>55</v>
      </c>
      <c r="G12" s="6" t="s">
        <v>114</v>
      </c>
      <c r="H12" s="2">
        <v>1</v>
      </c>
    </row>
    <row r="13" spans="1:8" ht="14.65" customHeight="1" x14ac:dyDescent="0.2">
      <c r="A13" s="40"/>
      <c r="B13" s="5" t="s">
        <v>56</v>
      </c>
      <c r="C13" s="5" t="s">
        <v>75</v>
      </c>
      <c r="D13" s="20" t="s">
        <v>58</v>
      </c>
      <c r="E13" s="23">
        <v>1000</v>
      </c>
      <c r="F13" s="22" t="s">
        <v>55</v>
      </c>
      <c r="G13" s="6" t="s">
        <v>114</v>
      </c>
      <c r="H13" s="2">
        <v>1</v>
      </c>
    </row>
    <row r="14" spans="1:8" ht="14.65" customHeight="1" x14ac:dyDescent="0.2">
      <c r="A14" s="40"/>
      <c r="B14" s="5" t="s">
        <v>56</v>
      </c>
      <c r="C14" s="5" t="s">
        <v>75</v>
      </c>
      <c r="D14" s="20" t="s">
        <v>59</v>
      </c>
      <c r="E14" s="23">
        <v>1000</v>
      </c>
      <c r="F14" s="22" t="s">
        <v>55</v>
      </c>
      <c r="G14" s="6" t="s">
        <v>114</v>
      </c>
      <c r="H14" s="2">
        <v>1</v>
      </c>
    </row>
    <row r="15" spans="1:8" ht="14.65" customHeight="1" x14ac:dyDescent="0.2">
      <c r="A15" s="40"/>
      <c r="B15" s="5" t="s">
        <v>56</v>
      </c>
      <c r="C15" s="5" t="s">
        <v>75</v>
      </c>
      <c r="D15" s="20" t="s">
        <v>61</v>
      </c>
      <c r="E15" s="23">
        <v>1000</v>
      </c>
      <c r="F15" s="22" t="s">
        <v>55</v>
      </c>
      <c r="G15" s="6" t="s">
        <v>114</v>
      </c>
      <c r="H15" s="2">
        <v>1</v>
      </c>
    </row>
    <row r="16" spans="1:8" ht="14.65" customHeight="1" x14ac:dyDescent="0.2">
      <c r="A16" s="40"/>
      <c r="B16" s="5" t="s">
        <v>56</v>
      </c>
      <c r="C16" s="5" t="s">
        <v>75</v>
      </c>
      <c r="D16" s="20" t="s">
        <v>62</v>
      </c>
      <c r="E16" s="23">
        <v>1000</v>
      </c>
      <c r="F16" s="22" t="s">
        <v>55</v>
      </c>
      <c r="G16" s="6" t="s">
        <v>114</v>
      </c>
      <c r="H16" s="2">
        <v>1</v>
      </c>
    </row>
    <row r="17" spans="1:8" ht="14.65" customHeight="1" x14ac:dyDescent="0.2">
      <c r="A17" s="40" t="s">
        <v>9</v>
      </c>
      <c r="B17" s="5" t="s">
        <v>56</v>
      </c>
      <c r="C17" s="5" t="s">
        <v>75</v>
      </c>
      <c r="D17" s="20" t="s">
        <v>54</v>
      </c>
      <c r="E17" s="23">
        <v>1000</v>
      </c>
      <c r="F17" s="22" t="s">
        <v>55</v>
      </c>
      <c r="G17" s="6" t="s">
        <v>114</v>
      </c>
      <c r="H17" s="2">
        <v>1</v>
      </c>
    </row>
    <row r="18" spans="1:8" ht="14.65" customHeight="1" x14ac:dyDescent="0.2">
      <c r="A18" s="40"/>
      <c r="B18" s="5" t="s">
        <v>56</v>
      </c>
      <c r="C18" s="5" t="s">
        <v>75</v>
      </c>
      <c r="D18" s="20" t="s">
        <v>58</v>
      </c>
      <c r="E18" s="23">
        <v>1000</v>
      </c>
      <c r="F18" s="22" t="s">
        <v>55</v>
      </c>
      <c r="G18" s="6" t="s">
        <v>114</v>
      </c>
      <c r="H18" s="2">
        <v>1</v>
      </c>
    </row>
    <row r="19" spans="1:8" ht="14.65" customHeight="1" x14ac:dyDescent="0.2">
      <c r="A19" s="40"/>
      <c r="B19" s="5" t="s">
        <v>56</v>
      </c>
      <c r="C19" s="5" t="s">
        <v>75</v>
      </c>
      <c r="D19" s="20" t="s">
        <v>59</v>
      </c>
      <c r="E19" s="23">
        <v>1000</v>
      </c>
      <c r="F19" s="22" t="s">
        <v>55</v>
      </c>
      <c r="G19" s="6" t="s">
        <v>114</v>
      </c>
      <c r="H19" s="2">
        <v>1</v>
      </c>
    </row>
    <row r="20" spans="1:8" ht="14.65" customHeight="1" x14ac:dyDescent="0.2">
      <c r="A20" s="40"/>
      <c r="B20" s="5" t="s">
        <v>56</v>
      </c>
      <c r="C20" s="5" t="s">
        <v>75</v>
      </c>
      <c r="D20" s="20" t="s">
        <v>61</v>
      </c>
      <c r="E20" s="23">
        <v>1000</v>
      </c>
      <c r="F20" s="22" t="s">
        <v>55</v>
      </c>
      <c r="G20" s="6" t="s">
        <v>114</v>
      </c>
      <c r="H20" s="2">
        <v>1</v>
      </c>
    </row>
    <row r="21" spans="1:8" ht="14.65" customHeight="1" x14ac:dyDescent="0.2">
      <c r="A21" s="40"/>
      <c r="B21" s="5" t="s">
        <v>56</v>
      </c>
      <c r="C21" s="5" t="s">
        <v>75</v>
      </c>
      <c r="D21" s="20" t="s">
        <v>62</v>
      </c>
      <c r="E21" s="23">
        <v>1000</v>
      </c>
      <c r="F21" s="22" t="s">
        <v>55</v>
      </c>
      <c r="G21" s="6" t="s">
        <v>114</v>
      </c>
      <c r="H21" s="2">
        <v>1</v>
      </c>
    </row>
    <row r="22" spans="1:8" ht="14.65" customHeight="1" x14ac:dyDescent="0.2">
      <c r="A22" s="40" t="s">
        <v>11</v>
      </c>
      <c r="B22" s="5" t="s">
        <v>56</v>
      </c>
      <c r="C22" s="5" t="s">
        <v>75</v>
      </c>
      <c r="D22" s="20" t="s">
        <v>54</v>
      </c>
      <c r="E22" s="23">
        <v>1000</v>
      </c>
      <c r="F22" s="22" t="s">
        <v>55</v>
      </c>
      <c r="G22" s="6" t="s">
        <v>114</v>
      </c>
      <c r="H22" s="2">
        <v>1</v>
      </c>
    </row>
    <row r="23" spans="1:8" ht="14.65" customHeight="1" x14ac:dyDescent="0.2">
      <c r="A23" s="40"/>
      <c r="B23" s="5" t="s">
        <v>56</v>
      </c>
      <c r="C23" s="5" t="s">
        <v>75</v>
      </c>
      <c r="D23" s="20" t="s">
        <v>58</v>
      </c>
      <c r="E23" s="23">
        <v>1000</v>
      </c>
      <c r="F23" s="22" t="s">
        <v>55</v>
      </c>
      <c r="G23" s="6" t="s">
        <v>114</v>
      </c>
      <c r="H23" s="2">
        <v>1</v>
      </c>
    </row>
    <row r="24" spans="1:8" ht="14.65" customHeight="1" x14ac:dyDescent="0.2">
      <c r="A24" s="40"/>
      <c r="B24" s="5" t="s">
        <v>56</v>
      </c>
      <c r="C24" s="5" t="s">
        <v>75</v>
      </c>
      <c r="D24" s="20" t="s">
        <v>59</v>
      </c>
      <c r="E24" s="23">
        <v>1000</v>
      </c>
      <c r="F24" s="22" t="s">
        <v>55</v>
      </c>
      <c r="G24" s="6" t="s">
        <v>114</v>
      </c>
      <c r="H24" s="2">
        <v>1</v>
      </c>
    </row>
    <row r="25" spans="1:8" ht="14.65" customHeight="1" x14ac:dyDescent="0.2">
      <c r="A25" s="40"/>
      <c r="B25" s="5" t="s">
        <v>56</v>
      </c>
      <c r="C25" s="5" t="s">
        <v>75</v>
      </c>
      <c r="D25" s="20" t="s">
        <v>61</v>
      </c>
      <c r="E25" s="23">
        <v>1000</v>
      </c>
      <c r="F25" s="22" t="s">
        <v>55</v>
      </c>
      <c r="G25" s="6" t="s">
        <v>114</v>
      </c>
      <c r="H25" s="2">
        <v>1</v>
      </c>
    </row>
    <row r="26" spans="1:8" ht="14.65" customHeight="1" x14ac:dyDescent="0.2">
      <c r="A26" s="40"/>
      <c r="B26" s="5" t="s">
        <v>56</v>
      </c>
      <c r="C26" s="5" t="s">
        <v>75</v>
      </c>
      <c r="D26" s="20" t="s">
        <v>62</v>
      </c>
      <c r="E26" s="23">
        <v>1000</v>
      </c>
      <c r="F26" s="22" t="s">
        <v>55</v>
      </c>
      <c r="G26" s="6" t="s">
        <v>114</v>
      </c>
      <c r="H26" s="2">
        <v>1</v>
      </c>
    </row>
    <row r="27" spans="1:8" ht="14.65" customHeight="1" x14ac:dyDescent="0.2">
      <c r="A27" s="40" t="s">
        <v>13</v>
      </c>
      <c r="B27" s="5" t="s">
        <v>56</v>
      </c>
      <c r="C27" s="5" t="s">
        <v>75</v>
      </c>
      <c r="D27" s="20" t="s">
        <v>54</v>
      </c>
      <c r="E27" s="23">
        <v>1000</v>
      </c>
      <c r="F27" s="22" t="s">
        <v>55</v>
      </c>
      <c r="G27" s="6" t="s">
        <v>114</v>
      </c>
      <c r="H27" s="2">
        <v>1</v>
      </c>
    </row>
    <row r="28" spans="1:8" ht="14.65" customHeight="1" x14ac:dyDescent="0.2">
      <c r="A28" s="40"/>
      <c r="B28" s="5" t="s">
        <v>56</v>
      </c>
      <c r="C28" s="5" t="s">
        <v>75</v>
      </c>
      <c r="D28" s="20" t="s">
        <v>58</v>
      </c>
      <c r="E28" s="23">
        <v>1000</v>
      </c>
      <c r="F28" s="22" t="s">
        <v>55</v>
      </c>
      <c r="G28" s="6" t="s">
        <v>114</v>
      </c>
      <c r="H28" s="2">
        <v>1</v>
      </c>
    </row>
    <row r="29" spans="1:8" ht="14.65" customHeight="1" x14ac:dyDescent="0.2">
      <c r="A29" s="40"/>
      <c r="B29" s="5" t="s">
        <v>56</v>
      </c>
      <c r="C29" s="5" t="s">
        <v>75</v>
      </c>
      <c r="D29" s="20" t="s">
        <v>59</v>
      </c>
      <c r="E29" s="23">
        <v>1000</v>
      </c>
      <c r="F29" s="22" t="s">
        <v>55</v>
      </c>
      <c r="G29" s="6" t="s">
        <v>114</v>
      </c>
      <c r="H29" s="2">
        <v>1</v>
      </c>
    </row>
    <row r="30" spans="1:8" ht="14.65" customHeight="1" x14ac:dyDescent="0.2">
      <c r="A30" s="40"/>
      <c r="B30" s="5" t="s">
        <v>56</v>
      </c>
      <c r="C30" s="5" t="s">
        <v>75</v>
      </c>
      <c r="D30" s="20" t="s">
        <v>61</v>
      </c>
      <c r="E30" s="23">
        <v>1000</v>
      </c>
      <c r="F30" s="22" t="s">
        <v>55</v>
      </c>
      <c r="G30" s="6" t="s">
        <v>114</v>
      </c>
      <c r="H30" s="2">
        <v>1</v>
      </c>
    </row>
    <row r="31" spans="1:8" ht="14.65" customHeight="1" x14ac:dyDescent="0.2">
      <c r="A31" s="40"/>
      <c r="B31" s="5" t="s">
        <v>56</v>
      </c>
      <c r="C31" s="5" t="s">
        <v>75</v>
      </c>
      <c r="D31" s="20" t="s">
        <v>62</v>
      </c>
      <c r="E31" s="23">
        <v>1000</v>
      </c>
      <c r="F31" s="22" t="s">
        <v>55</v>
      </c>
      <c r="G31" s="6" t="s">
        <v>114</v>
      </c>
      <c r="H31" s="2">
        <v>1</v>
      </c>
    </row>
    <row r="32" spans="1:8" ht="14.65" customHeight="1" x14ac:dyDescent="0.2">
      <c r="A32" s="40" t="s">
        <v>15</v>
      </c>
      <c r="B32" s="5" t="s">
        <v>56</v>
      </c>
      <c r="C32" s="5" t="s">
        <v>75</v>
      </c>
      <c r="D32" s="20" t="s">
        <v>54</v>
      </c>
      <c r="E32" s="23">
        <v>1000</v>
      </c>
      <c r="F32" s="22" t="s">
        <v>55</v>
      </c>
      <c r="G32" s="6" t="s">
        <v>114</v>
      </c>
      <c r="H32" s="2">
        <v>1</v>
      </c>
    </row>
    <row r="33" spans="1:8" ht="14.65" customHeight="1" x14ac:dyDescent="0.2">
      <c r="A33" s="40"/>
      <c r="B33" s="5" t="s">
        <v>56</v>
      </c>
      <c r="C33" s="5" t="s">
        <v>75</v>
      </c>
      <c r="D33" s="20" t="s">
        <v>58</v>
      </c>
      <c r="E33" s="23">
        <v>1000</v>
      </c>
      <c r="F33" s="22" t="s">
        <v>55</v>
      </c>
      <c r="G33" s="6" t="s">
        <v>114</v>
      </c>
      <c r="H33" s="2">
        <v>1</v>
      </c>
    </row>
    <row r="34" spans="1:8" ht="14.65" customHeight="1" x14ac:dyDescent="0.2">
      <c r="A34" s="40"/>
      <c r="B34" s="5" t="s">
        <v>56</v>
      </c>
      <c r="C34" s="5" t="s">
        <v>75</v>
      </c>
      <c r="D34" s="25" t="s">
        <v>59</v>
      </c>
      <c r="E34" s="23">
        <v>1000</v>
      </c>
      <c r="F34" s="22" t="s">
        <v>55</v>
      </c>
      <c r="G34" s="6" t="s">
        <v>114</v>
      </c>
      <c r="H34" s="2">
        <v>1</v>
      </c>
    </row>
    <row r="35" spans="1:8" ht="14.65" customHeight="1" x14ac:dyDescent="0.2">
      <c r="A35" s="40"/>
      <c r="B35" s="5" t="s">
        <v>56</v>
      </c>
      <c r="C35" s="24" t="s">
        <v>75</v>
      </c>
      <c r="D35" s="23" t="s">
        <v>61</v>
      </c>
      <c r="E35" s="23">
        <v>1000</v>
      </c>
      <c r="F35" s="22" t="s">
        <v>55</v>
      </c>
      <c r="G35" s="6" t="s">
        <v>114</v>
      </c>
      <c r="H35" s="2">
        <v>1</v>
      </c>
    </row>
    <row r="36" spans="1:8" ht="14.65" customHeight="1" x14ac:dyDescent="0.2">
      <c r="A36" s="40"/>
      <c r="B36" s="5" t="s">
        <v>56</v>
      </c>
      <c r="C36" s="24" t="s">
        <v>75</v>
      </c>
      <c r="D36" s="23" t="s">
        <v>62</v>
      </c>
      <c r="E36" s="23">
        <v>1000</v>
      </c>
      <c r="F36" s="22" t="s">
        <v>55</v>
      </c>
      <c r="G36" s="6" t="s">
        <v>114</v>
      </c>
      <c r="H36" s="2">
        <v>1</v>
      </c>
    </row>
    <row r="37" spans="1:8" ht="14.65" customHeight="1" x14ac:dyDescent="0.2">
      <c r="A37" s="40" t="s">
        <v>19</v>
      </c>
      <c r="B37" s="5" t="s">
        <v>56</v>
      </c>
      <c r="C37" s="24" t="s">
        <v>75</v>
      </c>
      <c r="D37" s="23" t="s">
        <v>54</v>
      </c>
      <c r="E37" s="23">
        <v>1000</v>
      </c>
      <c r="F37" s="22" t="s">
        <v>64</v>
      </c>
      <c r="G37" s="6" t="s">
        <v>114</v>
      </c>
      <c r="H37" s="2">
        <v>1</v>
      </c>
    </row>
    <row r="38" spans="1:8" ht="14.65" customHeight="1" x14ac:dyDescent="0.2">
      <c r="A38" s="40"/>
      <c r="B38" s="5" t="s">
        <v>56</v>
      </c>
      <c r="C38" s="24" t="s">
        <v>75</v>
      </c>
      <c r="D38" s="23" t="s">
        <v>58</v>
      </c>
      <c r="E38" s="23">
        <v>1000</v>
      </c>
      <c r="F38" s="22" t="s">
        <v>64</v>
      </c>
      <c r="G38" s="6" t="s">
        <v>114</v>
      </c>
      <c r="H38" s="2">
        <v>1</v>
      </c>
    </row>
    <row r="39" spans="1:8" ht="14.65" customHeight="1" x14ac:dyDescent="0.2">
      <c r="A39" s="40"/>
      <c r="B39" s="5" t="s">
        <v>56</v>
      </c>
      <c r="C39" s="24" t="s">
        <v>75</v>
      </c>
      <c r="D39" s="23" t="s">
        <v>59</v>
      </c>
      <c r="E39" s="23">
        <v>1000</v>
      </c>
      <c r="F39" s="22" t="s">
        <v>64</v>
      </c>
      <c r="G39" s="6" t="s">
        <v>114</v>
      </c>
      <c r="H39" s="2">
        <v>1</v>
      </c>
    </row>
    <row r="40" spans="1:8" ht="14.65" customHeight="1" x14ac:dyDescent="0.2">
      <c r="A40" s="40"/>
      <c r="B40" s="5" t="s">
        <v>56</v>
      </c>
      <c r="C40" s="24" t="s">
        <v>75</v>
      </c>
      <c r="D40" s="23" t="s">
        <v>61</v>
      </c>
      <c r="E40" s="23">
        <v>1000</v>
      </c>
      <c r="F40" s="22" t="s">
        <v>64</v>
      </c>
      <c r="G40" s="6" t="s">
        <v>114</v>
      </c>
      <c r="H40" s="2">
        <v>1</v>
      </c>
    </row>
    <row r="41" spans="1:8" ht="14.65" customHeight="1" x14ac:dyDescent="0.2">
      <c r="A41" s="40"/>
      <c r="B41" s="5" t="s">
        <v>56</v>
      </c>
      <c r="C41" s="24" t="s">
        <v>75</v>
      </c>
      <c r="D41" s="23" t="s">
        <v>62</v>
      </c>
      <c r="E41" s="23">
        <v>1000</v>
      </c>
      <c r="F41" s="22" t="s">
        <v>64</v>
      </c>
      <c r="G41" s="6" t="s">
        <v>114</v>
      </c>
      <c r="H41" s="2">
        <v>1</v>
      </c>
    </row>
    <row r="42" spans="1:8" ht="14.65" customHeight="1" x14ac:dyDescent="0.2">
      <c r="A42" s="40" t="s">
        <v>21</v>
      </c>
      <c r="B42" s="5" t="s">
        <v>56</v>
      </c>
      <c r="C42" s="24" t="s">
        <v>75</v>
      </c>
      <c r="D42" s="23" t="s">
        <v>54</v>
      </c>
      <c r="E42" s="23">
        <v>1000</v>
      </c>
      <c r="F42" s="22" t="s">
        <v>64</v>
      </c>
      <c r="G42" s="6" t="s">
        <v>114</v>
      </c>
      <c r="H42" s="2">
        <v>1</v>
      </c>
    </row>
    <row r="43" spans="1:8" ht="14.65" customHeight="1" x14ac:dyDescent="0.2">
      <c r="A43" s="40"/>
      <c r="B43" s="5" t="s">
        <v>56</v>
      </c>
      <c r="C43" s="24" t="s">
        <v>75</v>
      </c>
      <c r="D43" s="23" t="s">
        <v>58</v>
      </c>
      <c r="E43" s="23">
        <v>1000</v>
      </c>
      <c r="F43" s="22" t="s">
        <v>64</v>
      </c>
      <c r="G43" s="6" t="s">
        <v>114</v>
      </c>
      <c r="H43" s="2">
        <v>1</v>
      </c>
    </row>
    <row r="44" spans="1:8" ht="14.65" customHeight="1" x14ac:dyDescent="0.2">
      <c r="A44" s="40"/>
      <c r="B44" s="5" t="s">
        <v>56</v>
      </c>
      <c r="C44" s="24" t="s">
        <v>75</v>
      </c>
      <c r="D44" s="23" t="s">
        <v>59</v>
      </c>
      <c r="E44" s="23">
        <v>1000</v>
      </c>
      <c r="F44" s="22" t="s">
        <v>64</v>
      </c>
      <c r="G44" s="6" t="s">
        <v>114</v>
      </c>
      <c r="H44" s="2">
        <v>1</v>
      </c>
    </row>
    <row r="45" spans="1:8" ht="14.65" customHeight="1" x14ac:dyDescent="0.2">
      <c r="A45" s="40"/>
      <c r="B45" s="5" t="s">
        <v>56</v>
      </c>
      <c r="C45" s="24" t="s">
        <v>75</v>
      </c>
      <c r="D45" s="23" t="s">
        <v>61</v>
      </c>
      <c r="E45" s="23">
        <v>1000</v>
      </c>
      <c r="F45" s="22" t="s">
        <v>64</v>
      </c>
      <c r="G45" s="6" t="s">
        <v>114</v>
      </c>
      <c r="H45" s="2">
        <v>1</v>
      </c>
    </row>
    <row r="46" spans="1:8" ht="14.65" customHeight="1" x14ac:dyDescent="0.2">
      <c r="A46" s="40"/>
      <c r="B46" s="5" t="s">
        <v>56</v>
      </c>
      <c r="C46" s="24" t="s">
        <v>75</v>
      </c>
      <c r="D46" s="23" t="s">
        <v>62</v>
      </c>
      <c r="E46" s="23">
        <v>1000</v>
      </c>
      <c r="F46" s="22" t="s">
        <v>64</v>
      </c>
      <c r="G46" s="6" t="s">
        <v>114</v>
      </c>
      <c r="H46" s="2">
        <v>1</v>
      </c>
    </row>
    <row r="47" spans="1:8" ht="14.65" customHeight="1" x14ac:dyDescent="0.2">
      <c r="A47" s="40" t="s">
        <v>17</v>
      </c>
      <c r="B47" s="5" t="s">
        <v>56</v>
      </c>
      <c r="C47" s="24" t="s">
        <v>75</v>
      </c>
      <c r="D47" s="23" t="s">
        <v>54</v>
      </c>
      <c r="E47" s="23">
        <v>1000</v>
      </c>
      <c r="F47" s="22" t="s">
        <v>64</v>
      </c>
      <c r="G47" s="6" t="s">
        <v>114</v>
      </c>
      <c r="H47" s="2">
        <v>1</v>
      </c>
    </row>
    <row r="48" spans="1:8" ht="14.65" customHeight="1" x14ac:dyDescent="0.2">
      <c r="A48" s="40"/>
      <c r="B48" s="5" t="s">
        <v>56</v>
      </c>
      <c r="C48" s="24" t="s">
        <v>75</v>
      </c>
      <c r="D48" s="23" t="s">
        <v>58</v>
      </c>
      <c r="E48" s="23">
        <v>1000</v>
      </c>
      <c r="F48" s="22" t="s">
        <v>64</v>
      </c>
      <c r="G48" s="6" t="s">
        <v>114</v>
      </c>
      <c r="H48" s="2">
        <v>1</v>
      </c>
    </row>
    <row r="49" spans="1:8" ht="14.65" customHeight="1" x14ac:dyDescent="0.2">
      <c r="A49" s="40"/>
      <c r="B49" s="5" t="s">
        <v>56</v>
      </c>
      <c r="C49" s="24" t="s">
        <v>75</v>
      </c>
      <c r="D49" s="23" t="s">
        <v>59</v>
      </c>
      <c r="E49" s="23">
        <v>1000</v>
      </c>
      <c r="F49" s="22" t="s">
        <v>64</v>
      </c>
      <c r="G49" s="6" t="s">
        <v>114</v>
      </c>
      <c r="H49" s="2"/>
    </row>
    <row r="50" spans="1:8" ht="14.65" customHeight="1" x14ac:dyDescent="0.2">
      <c r="A50" s="40"/>
      <c r="B50" s="5" t="s">
        <v>56</v>
      </c>
      <c r="C50" s="24" t="s">
        <v>75</v>
      </c>
      <c r="D50" s="23" t="s">
        <v>61</v>
      </c>
      <c r="E50" s="23">
        <v>1000</v>
      </c>
      <c r="F50" s="22" t="s">
        <v>64</v>
      </c>
      <c r="G50" s="6" t="s">
        <v>114</v>
      </c>
      <c r="H50" s="2"/>
    </row>
    <row r="51" spans="1:8" ht="14.65" customHeight="1" x14ac:dyDescent="0.2">
      <c r="A51" s="40"/>
      <c r="B51" s="5" t="s">
        <v>56</v>
      </c>
      <c r="C51" s="24" t="s">
        <v>75</v>
      </c>
      <c r="D51" s="23" t="s">
        <v>62</v>
      </c>
      <c r="E51" s="23">
        <v>1000</v>
      </c>
      <c r="F51" s="22" t="s">
        <v>64</v>
      </c>
      <c r="G51" s="6" t="s">
        <v>114</v>
      </c>
      <c r="H51" s="2"/>
    </row>
    <row r="52" spans="1:8" ht="14.65" customHeight="1" x14ac:dyDescent="0.2">
      <c r="A52" s="40" t="s">
        <v>23</v>
      </c>
      <c r="B52" s="5" t="s">
        <v>56</v>
      </c>
      <c r="C52" s="24" t="s">
        <v>75</v>
      </c>
      <c r="D52" s="23" t="s">
        <v>54</v>
      </c>
      <c r="E52" s="23">
        <v>1000</v>
      </c>
      <c r="F52" s="22" t="s">
        <v>55</v>
      </c>
      <c r="G52" s="6" t="s">
        <v>114</v>
      </c>
      <c r="H52" s="2">
        <v>1</v>
      </c>
    </row>
    <row r="53" spans="1:8" ht="14.65" customHeight="1" x14ac:dyDescent="0.2">
      <c r="A53" s="40"/>
      <c r="B53" s="5" t="s">
        <v>56</v>
      </c>
      <c r="C53" s="5" t="s">
        <v>75</v>
      </c>
      <c r="D53" s="26" t="s">
        <v>58</v>
      </c>
      <c r="E53" s="23">
        <v>1000</v>
      </c>
      <c r="F53" s="22" t="s">
        <v>55</v>
      </c>
      <c r="G53" s="6" t="s">
        <v>114</v>
      </c>
      <c r="H53" s="2">
        <v>1</v>
      </c>
    </row>
    <row r="54" spans="1:8" ht="14.65" customHeight="1" x14ac:dyDescent="0.2">
      <c r="A54" s="40"/>
      <c r="B54" s="5" t="s">
        <v>56</v>
      </c>
      <c r="C54" s="5" t="s">
        <v>75</v>
      </c>
      <c r="D54" s="20" t="s">
        <v>59</v>
      </c>
      <c r="E54" s="23">
        <v>1000</v>
      </c>
      <c r="F54" s="22" t="s">
        <v>55</v>
      </c>
      <c r="G54" s="6" t="s">
        <v>114</v>
      </c>
      <c r="H54" s="2">
        <v>1</v>
      </c>
    </row>
    <row r="55" spans="1:8" ht="14.65" customHeight="1" x14ac:dyDescent="0.2">
      <c r="A55" s="40"/>
      <c r="B55" s="5" t="s">
        <v>56</v>
      </c>
      <c r="C55" s="5" t="s">
        <v>75</v>
      </c>
      <c r="D55" s="20" t="s">
        <v>61</v>
      </c>
      <c r="E55" s="23">
        <v>1000</v>
      </c>
      <c r="F55" s="22" t="s">
        <v>55</v>
      </c>
      <c r="G55" s="6" t="s">
        <v>114</v>
      </c>
      <c r="H55" s="2">
        <v>1</v>
      </c>
    </row>
    <row r="56" spans="1:8" ht="14.65" customHeight="1" x14ac:dyDescent="0.2">
      <c r="A56" s="40"/>
      <c r="B56" s="5" t="s">
        <v>56</v>
      </c>
      <c r="C56" s="5" t="s">
        <v>75</v>
      </c>
      <c r="D56" s="20" t="s">
        <v>62</v>
      </c>
      <c r="E56" s="23">
        <v>1000</v>
      </c>
      <c r="F56" s="22" t="s">
        <v>55</v>
      </c>
      <c r="G56" s="6" t="s">
        <v>114</v>
      </c>
      <c r="H56" s="2">
        <v>1</v>
      </c>
    </row>
    <row r="57" spans="1:8" ht="14.65" customHeight="1" x14ac:dyDescent="0.2">
      <c r="A57" s="40" t="s">
        <v>25</v>
      </c>
      <c r="B57" s="5" t="s">
        <v>56</v>
      </c>
      <c r="C57" s="5" t="s">
        <v>75</v>
      </c>
      <c r="D57" s="20" t="s">
        <v>54</v>
      </c>
      <c r="E57" s="23">
        <v>1000</v>
      </c>
      <c r="F57" s="22" t="s">
        <v>55</v>
      </c>
      <c r="G57" s="6" t="s">
        <v>114</v>
      </c>
      <c r="H57" s="2">
        <v>1</v>
      </c>
    </row>
    <row r="58" spans="1:8" ht="14.65" customHeight="1" x14ac:dyDescent="0.2">
      <c r="A58" s="40"/>
      <c r="B58" s="5" t="s">
        <v>56</v>
      </c>
      <c r="C58" s="5" t="s">
        <v>75</v>
      </c>
      <c r="D58" s="20" t="s">
        <v>58</v>
      </c>
      <c r="E58" s="23">
        <v>1000</v>
      </c>
      <c r="F58" s="22" t="s">
        <v>55</v>
      </c>
      <c r="G58" s="6" t="s">
        <v>114</v>
      </c>
      <c r="H58" s="2">
        <v>1</v>
      </c>
    </row>
    <row r="59" spans="1:8" ht="14.65" customHeight="1" x14ac:dyDescent="0.2">
      <c r="A59" s="40"/>
      <c r="B59" s="5" t="s">
        <v>56</v>
      </c>
      <c r="C59" s="5" t="s">
        <v>75</v>
      </c>
      <c r="D59" s="20" t="s">
        <v>59</v>
      </c>
      <c r="E59" s="23">
        <v>1000</v>
      </c>
      <c r="F59" s="22" t="s">
        <v>55</v>
      </c>
      <c r="G59" s="6" t="s">
        <v>114</v>
      </c>
      <c r="H59" s="2">
        <v>1</v>
      </c>
    </row>
    <row r="60" spans="1:8" ht="14.65" customHeight="1" x14ac:dyDescent="0.2">
      <c r="A60" s="40"/>
      <c r="B60" s="5" t="s">
        <v>56</v>
      </c>
      <c r="C60" s="5" t="s">
        <v>75</v>
      </c>
      <c r="D60" s="20" t="s">
        <v>61</v>
      </c>
      <c r="E60" s="23">
        <v>1000</v>
      </c>
      <c r="F60" s="22" t="s">
        <v>55</v>
      </c>
      <c r="G60" s="6" t="s">
        <v>114</v>
      </c>
      <c r="H60" s="2">
        <v>1</v>
      </c>
    </row>
    <row r="61" spans="1:8" ht="14.65" customHeight="1" x14ac:dyDescent="0.2">
      <c r="A61" s="40"/>
      <c r="B61" s="5" t="s">
        <v>56</v>
      </c>
      <c r="C61" s="5" t="s">
        <v>75</v>
      </c>
      <c r="D61" s="20" t="s">
        <v>62</v>
      </c>
      <c r="E61" s="23">
        <v>1000</v>
      </c>
      <c r="F61" s="22" t="s">
        <v>55</v>
      </c>
      <c r="G61" s="6" t="s">
        <v>114</v>
      </c>
      <c r="H61" s="2">
        <v>1</v>
      </c>
    </row>
    <row r="62" spans="1:8" ht="12.75" customHeight="1" x14ac:dyDescent="0.2">
      <c r="B62" s="7"/>
    </row>
  </sheetData>
  <mergeCells count="12">
    <mergeCell ref="A27:A31"/>
    <mergeCell ref="A57:A61"/>
    <mergeCell ref="A32:A36"/>
    <mergeCell ref="A37:A41"/>
    <mergeCell ref="A42:A46"/>
    <mergeCell ref="A47:A51"/>
    <mergeCell ref="A52:A56"/>
    <mergeCell ref="A2:A6"/>
    <mergeCell ref="A7:A11"/>
    <mergeCell ref="A12:A16"/>
    <mergeCell ref="A17:A21"/>
    <mergeCell ref="A22: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1"/>
  <sheetViews>
    <sheetView showGridLines="0" topLeftCell="A36" zoomScale="95" zoomScaleNormal="95" workbookViewId="0">
      <selection activeCell="B47" sqref="A47:IV56"/>
    </sheetView>
  </sheetViews>
  <sheetFormatPr defaultColWidth="11.42578125" defaultRowHeight="12.75" x14ac:dyDescent="0.2"/>
  <cols>
    <col min="1" max="1" width="21.140625" customWidth="1"/>
    <col min="3" max="3" width="14.85546875" customWidth="1"/>
    <col min="4" max="4" width="13.140625" customWidth="1"/>
    <col min="5" max="5" width="14" customWidth="1"/>
  </cols>
  <sheetData>
    <row r="1" spans="1:13" ht="41.1" customHeight="1" x14ac:dyDescent="0.25">
      <c r="A1" s="3" t="s">
        <v>1</v>
      </c>
      <c r="B1" s="3" t="s">
        <v>48</v>
      </c>
      <c r="C1" s="3" t="s">
        <v>49</v>
      </c>
      <c r="D1" s="8" t="s">
        <v>76</v>
      </c>
      <c r="E1" s="8" t="s">
        <v>77</v>
      </c>
      <c r="F1" s="3" t="s">
        <v>50</v>
      </c>
      <c r="G1" s="3">
        <v>2000</v>
      </c>
      <c r="H1" s="3">
        <v>2005</v>
      </c>
      <c r="I1" s="3">
        <v>2010</v>
      </c>
      <c r="J1" s="3">
        <v>2015</v>
      </c>
      <c r="K1" s="3">
        <v>2019</v>
      </c>
      <c r="L1" s="3" t="s">
        <v>52</v>
      </c>
      <c r="M1" s="3" t="s">
        <v>53</v>
      </c>
    </row>
    <row r="2" spans="1:13" ht="14.65" customHeight="1" x14ac:dyDescent="0.2">
      <c r="A2" s="44" t="s">
        <v>3</v>
      </c>
      <c r="B2" s="2" t="s">
        <v>54</v>
      </c>
      <c r="C2" s="9" t="s">
        <v>55</v>
      </c>
      <c r="D2" s="2" t="s">
        <v>34</v>
      </c>
      <c r="E2" s="2" t="s">
        <v>40</v>
      </c>
      <c r="F2" s="2" t="s">
        <v>78</v>
      </c>
      <c r="G2" s="2" t="s">
        <v>67</v>
      </c>
      <c r="H2" s="2">
        <v>780</v>
      </c>
      <c r="I2" s="2">
        <v>780</v>
      </c>
      <c r="J2" s="2">
        <v>780</v>
      </c>
      <c r="K2" s="2">
        <v>780</v>
      </c>
      <c r="L2" s="2"/>
      <c r="M2" s="2">
        <v>1</v>
      </c>
    </row>
    <row r="3" spans="1:13" ht="14.65" customHeight="1" x14ac:dyDescent="0.2">
      <c r="A3" s="44"/>
      <c r="B3" s="2" t="s">
        <v>58</v>
      </c>
      <c r="C3" s="9" t="s">
        <v>55</v>
      </c>
      <c r="D3" s="2" t="s">
        <v>34</v>
      </c>
      <c r="E3" s="2" t="s">
        <v>40</v>
      </c>
      <c r="F3" s="2" t="s">
        <v>78</v>
      </c>
      <c r="G3" s="2" t="s">
        <v>67</v>
      </c>
      <c r="H3" s="2">
        <v>780</v>
      </c>
      <c r="I3" s="2">
        <v>780</v>
      </c>
      <c r="J3" s="2">
        <v>780</v>
      </c>
      <c r="K3" s="2">
        <v>780</v>
      </c>
      <c r="L3" s="2"/>
      <c r="M3" s="2">
        <v>1</v>
      </c>
    </row>
    <row r="4" spans="1:13" ht="14.65" customHeight="1" x14ac:dyDescent="0.2">
      <c r="A4" s="44"/>
      <c r="B4" s="2" t="s">
        <v>59</v>
      </c>
      <c r="C4" s="9" t="s">
        <v>55</v>
      </c>
      <c r="D4" s="2" t="s">
        <v>34</v>
      </c>
      <c r="E4" s="2" t="s">
        <v>40</v>
      </c>
      <c r="F4" s="2" t="s">
        <v>78</v>
      </c>
      <c r="G4" s="2" t="s">
        <v>67</v>
      </c>
      <c r="H4" s="2">
        <v>780</v>
      </c>
      <c r="I4" s="2">
        <v>780</v>
      </c>
      <c r="J4" s="2">
        <v>780</v>
      </c>
      <c r="K4" s="2">
        <v>780</v>
      </c>
      <c r="L4" s="2"/>
      <c r="M4" s="2">
        <v>1</v>
      </c>
    </row>
    <row r="5" spans="1:13" ht="14.65" customHeight="1" x14ac:dyDescent="0.2">
      <c r="A5" s="44"/>
      <c r="B5" s="2" t="s">
        <v>61</v>
      </c>
      <c r="C5" s="9" t="s">
        <v>55</v>
      </c>
      <c r="D5" s="2" t="s">
        <v>34</v>
      </c>
      <c r="E5" s="2" t="s">
        <v>40</v>
      </c>
      <c r="F5" s="2" t="s">
        <v>78</v>
      </c>
      <c r="G5" s="2" t="s">
        <v>67</v>
      </c>
      <c r="H5" s="2">
        <v>780</v>
      </c>
      <c r="I5" s="2">
        <v>780</v>
      </c>
      <c r="J5" s="2">
        <v>780</v>
      </c>
      <c r="K5" s="2">
        <v>780</v>
      </c>
      <c r="L5" s="2"/>
      <c r="M5" s="2">
        <v>1</v>
      </c>
    </row>
    <row r="6" spans="1:13" ht="14.65" customHeight="1" x14ac:dyDescent="0.2">
      <c r="A6" s="44"/>
      <c r="B6" s="2" t="s">
        <v>62</v>
      </c>
      <c r="C6" s="9" t="s">
        <v>55</v>
      </c>
      <c r="D6" s="2" t="s">
        <v>34</v>
      </c>
      <c r="E6" s="2" t="s">
        <v>40</v>
      </c>
      <c r="F6" s="2" t="s">
        <v>78</v>
      </c>
      <c r="G6" s="2" t="s">
        <v>67</v>
      </c>
      <c r="H6" s="2">
        <v>780</v>
      </c>
      <c r="I6" s="2">
        <v>780</v>
      </c>
      <c r="J6" s="2">
        <v>780</v>
      </c>
      <c r="K6" s="2">
        <v>780</v>
      </c>
      <c r="L6" s="2"/>
      <c r="M6" s="2">
        <v>1</v>
      </c>
    </row>
    <row r="7" spans="1:13" ht="14.65" customHeight="1" x14ac:dyDescent="0.2">
      <c r="A7" s="44" t="s">
        <v>5</v>
      </c>
      <c r="B7" s="2" t="s">
        <v>54</v>
      </c>
      <c r="C7" s="9" t="s">
        <v>55</v>
      </c>
      <c r="D7" s="2" t="s">
        <v>32</v>
      </c>
      <c r="E7" s="2" t="s">
        <v>40</v>
      </c>
      <c r="F7" s="2" t="s">
        <v>78</v>
      </c>
      <c r="G7" s="2" t="s">
        <v>67</v>
      </c>
      <c r="H7" s="2">
        <v>900</v>
      </c>
      <c r="I7" s="2">
        <v>900</v>
      </c>
      <c r="J7" s="2">
        <v>900</v>
      </c>
      <c r="K7" s="2">
        <v>900</v>
      </c>
      <c r="L7" s="2"/>
      <c r="M7" s="2">
        <v>1</v>
      </c>
    </row>
    <row r="8" spans="1:13" ht="14.65" customHeight="1" x14ac:dyDescent="0.2">
      <c r="A8" s="44"/>
      <c r="B8" s="2" t="s">
        <v>58</v>
      </c>
      <c r="C8" s="9" t="s">
        <v>55</v>
      </c>
      <c r="D8" s="2" t="s">
        <v>32</v>
      </c>
      <c r="E8" s="2" t="s">
        <v>40</v>
      </c>
      <c r="F8" s="2" t="s">
        <v>78</v>
      </c>
      <c r="G8" s="2" t="s">
        <v>67</v>
      </c>
      <c r="H8" s="2">
        <v>900</v>
      </c>
      <c r="I8" s="2">
        <v>900</v>
      </c>
      <c r="J8" s="2">
        <v>900</v>
      </c>
      <c r="K8" s="2">
        <v>900</v>
      </c>
      <c r="L8" s="2"/>
      <c r="M8" s="2">
        <v>1</v>
      </c>
    </row>
    <row r="9" spans="1:13" ht="14.65" customHeight="1" x14ac:dyDescent="0.2">
      <c r="A9" s="44"/>
      <c r="B9" s="2" t="s">
        <v>59</v>
      </c>
      <c r="C9" s="9" t="s">
        <v>55</v>
      </c>
      <c r="D9" s="2" t="s">
        <v>32</v>
      </c>
      <c r="E9" s="2" t="s">
        <v>40</v>
      </c>
      <c r="F9" s="2" t="s">
        <v>78</v>
      </c>
      <c r="G9" s="2" t="s">
        <v>67</v>
      </c>
      <c r="H9" s="2">
        <v>900</v>
      </c>
      <c r="I9" s="2">
        <v>900</v>
      </c>
      <c r="J9" s="2">
        <v>900</v>
      </c>
      <c r="K9" s="2">
        <v>900</v>
      </c>
      <c r="L9" s="2"/>
      <c r="M9" s="2"/>
    </row>
    <row r="10" spans="1:13" ht="14.65" customHeight="1" x14ac:dyDescent="0.2">
      <c r="A10" s="44"/>
      <c r="B10" s="2" t="s">
        <v>61</v>
      </c>
      <c r="C10" s="9" t="s">
        <v>55</v>
      </c>
      <c r="D10" s="2" t="s">
        <v>32</v>
      </c>
      <c r="E10" s="2" t="s">
        <v>40</v>
      </c>
      <c r="F10" s="2" t="s">
        <v>78</v>
      </c>
      <c r="G10" s="2" t="s">
        <v>67</v>
      </c>
      <c r="H10" s="2">
        <v>900</v>
      </c>
      <c r="I10" s="2">
        <v>900</v>
      </c>
      <c r="J10" s="2">
        <v>900</v>
      </c>
      <c r="K10" s="2">
        <v>900</v>
      </c>
      <c r="L10" s="2"/>
      <c r="M10" s="2"/>
    </row>
    <row r="11" spans="1:13" ht="14.65" customHeight="1" x14ac:dyDescent="0.2">
      <c r="A11" s="44"/>
      <c r="B11" s="2" t="s">
        <v>62</v>
      </c>
      <c r="C11" s="9" t="s">
        <v>55</v>
      </c>
      <c r="D11" s="2" t="s">
        <v>32</v>
      </c>
      <c r="E11" s="2" t="s">
        <v>40</v>
      </c>
      <c r="F11" s="2" t="s">
        <v>78</v>
      </c>
      <c r="G11" s="2" t="s">
        <v>67</v>
      </c>
      <c r="H11" s="2">
        <v>900</v>
      </c>
      <c r="I11" s="2">
        <v>900</v>
      </c>
      <c r="J11" s="2">
        <v>900</v>
      </c>
      <c r="K11" s="2">
        <v>900</v>
      </c>
      <c r="L11" s="2"/>
      <c r="M11" s="2"/>
    </row>
    <row r="12" spans="1:13" ht="14.65" customHeight="1" x14ac:dyDescent="0.2">
      <c r="A12" s="44" t="s">
        <v>7</v>
      </c>
      <c r="B12" s="2" t="s">
        <v>54</v>
      </c>
      <c r="C12" s="9" t="s">
        <v>55</v>
      </c>
      <c r="D12" s="2" t="s">
        <v>30</v>
      </c>
      <c r="E12" s="2" t="s">
        <v>40</v>
      </c>
      <c r="F12" s="2" t="s">
        <v>78</v>
      </c>
      <c r="G12" s="2" t="s">
        <v>67</v>
      </c>
      <c r="H12" s="2">
        <v>1000</v>
      </c>
      <c r="I12" s="2">
        <v>1000</v>
      </c>
      <c r="J12" s="2">
        <v>1000</v>
      </c>
      <c r="K12" s="2">
        <v>1000</v>
      </c>
      <c r="L12" s="2"/>
      <c r="M12" s="2">
        <v>1</v>
      </c>
    </row>
    <row r="13" spans="1:13" ht="14.65" customHeight="1" x14ac:dyDescent="0.2">
      <c r="A13" s="44"/>
      <c r="B13" s="2" t="s">
        <v>58</v>
      </c>
      <c r="C13" s="9" t="s">
        <v>55</v>
      </c>
      <c r="D13" s="2" t="s">
        <v>30</v>
      </c>
      <c r="E13" s="2" t="s">
        <v>40</v>
      </c>
      <c r="F13" s="2" t="s">
        <v>78</v>
      </c>
      <c r="G13" s="2" t="s">
        <v>67</v>
      </c>
      <c r="H13" s="2">
        <v>1000</v>
      </c>
      <c r="I13" s="2">
        <v>1000</v>
      </c>
      <c r="J13" s="2">
        <v>1000</v>
      </c>
      <c r="K13" s="2">
        <v>1000</v>
      </c>
      <c r="L13" s="2"/>
      <c r="M13" s="2">
        <v>1</v>
      </c>
    </row>
    <row r="14" spans="1:13" ht="14.65" customHeight="1" x14ac:dyDescent="0.2">
      <c r="A14" s="44"/>
      <c r="B14" s="2" t="s">
        <v>59</v>
      </c>
      <c r="C14" s="9" t="s">
        <v>55</v>
      </c>
      <c r="D14" s="2" t="s">
        <v>30</v>
      </c>
      <c r="E14" s="2" t="s">
        <v>40</v>
      </c>
      <c r="F14" s="2" t="s">
        <v>78</v>
      </c>
      <c r="G14" s="2" t="s">
        <v>67</v>
      </c>
      <c r="H14" s="2">
        <v>1000</v>
      </c>
      <c r="I14" s="2">
        <v>1000</v>
      </c>
      <c r="J14" s="2">
        <v>1000</v>
      </c>
      <c r="K14" s="2">
        <v>1000</v>
      </c>
      <c r="L14" s="2"/>
      <c r="M14" s="2">
        <v>1</v>
      </c>
    </row>
    <row r="15" spans="1:13" ht="14.65" customHeight="1" x14ac:dyDescent="0.2">
      <c r="A15" s="44"/>
      <c r="B15" s="2" t="s">
        <v>61</v>
      </c>
      <c r="C15" s="9" t="s">
        <v>55</v>
      </c>
      <c r="D15" s="2" t="s">
        <v>30</v>
      </c>
      <c r="E15" s="2" t="s">
        <v>40</v>
      </c>
      <c r="F15" s="2" t="s">
        <v>78</v>
      </c>
      <c r="G15" s="2" t="s">
        <v>67</v>
      </c>
      <c r="H15" s="2">
        <v>1000</v>
      </c>
      <c r="I15" s="2">
        <v>1000</v>
      </c>
      <c r="J15" s="2">
        <v>1000</v>
      </c>
      <c r="K15" s="2">
        <v>1000</v>
      </c>
      <c r="L15" s="2"/>
      <c r="M15" s="2">
        <v>1</v>
      </c>
    </row>
    <row r="16" spans="1:13" ht="14.65" customHeight="1" x14ac:dyDescent="0.2">
      <c r="A16" s="44"/>
      <c r="B16" s="2" t="s">
        <v>62</v>
      </c>
      <c r="C16" s="9" t="s">
        <v>55</v>
      </c>
      <c r="D16" s="2" t="s">
        <v>30</v>
      </c>
      <c r="E16" s="2" t="s">
        <v>40</v>
      </c>
      <c r="F16" s="2" t="s">
        <v>78</v>
      </c>
      <c r="G16" s="2" t="s">
        <v>67</v>
      </c>
      <c r="H16" s="2">
        <v>1000</v>
      </c>
      <c r="I16" s="2">
        <v>1000</v>
      </c>
      <c r="J16" s="2">
        <v>1000</v>
      </c>
      <c r="K16" s="2">
        <v>1000</v>
      </c>
      <c r="L16" s="2"/>
      <c r="M16" s="2">
        <v>1</v>
      </c>
    </row>
    <row r="17" spans="1:13" ht="14.65" customHeight="1" x14ac:dyDescent="0.2">
      <c r="A17" s="44" t="s">
        <v>9</v>
      </c>
      <c r="B17" s="2" t="s">
        <v>54</v>
      </c>
      <c r="C17" s="9" t="s">
        <v>55</v>
      </c>
      <c r="D17" s="2" t="s">
        <v>30</v>
      </c>
      <c r="E17" s="2" t="s">
        <v>40</v>
      </c>
      <c r="F17" s="2" t="s">
        <v>78</v>
      </c>
      <c r="G17" s="2" t="s">
        <v>67</v>
      </c>
      <c r="H17" s="2" t="s">
        <v>67</v>
      </c>
      <c r="I17" s="2">
        <v>1900</v>
      </c>
      <c r="J17" s="2">
        <v>1900</v>
      </c>
      <c r="K17" s="2">
        <v>1900</v>
      </c>
      <c r="L17" s="2"/>
      <c r="M17" s="2">
        <v>1</v>
      </c>
    </row>
    <row r="18" spans="1:13" ht="14.65" customHeight="1" x14ac:dyDescent="0.2">
      <c r="A18" s="44"/>
      <c r="B18" s="2" t="s">
        <v>58</v>
      </c>
      <c r="C18" s="9" t="s">
        <v>55</v>
      </c>
      <c r="D18" s="2" t="s">
        <v>30</v>
      </c>
      <c r="E18" s="2" t="s">
        <v>40</v>
      </c>
      <c r="F18" s="2" t="s">
        <v>78</v>
      </c>
      <c r="G18" s="2" t="s">
        <v>67</v>
      </c>
      <c r="H18" s="2" t="s">
        <v>67</v>
      </c>
      <c r="I18" s="2">
        <v>1900</v>
      </c>
      <c r="J18" s="2">
        <v>1900</v>
      </c>
      <c r="K18" s="2">
        <v>1900</v>
      </c>
      <c r="L18" s="2"/>
      <c r="M18" s="2">
        <v>1</v>
      </c>
    </row>
    <row r="19" spans="1:13" ht="14.65" customHeight="1" x14ac:dyDescent="0.2">
      <c r="A19" s="44"/>
      <c r="B19" s="2" t="s">
        <v>59</v>
      </c>
      <c r="C19" s="9" t="s">
        <v>55</v>
      </c>
      <c r="D19" s="2" t="s">
        <v>30</v>
      </c>
      <c r="E19" s="2" t="s">
        <v>40</v>
      </c>
      <c r="F19" s="2" t="s">
        <v>78</v>
      </c>
      <c r="G19" s="2" t="s">
        <v>67</v>
      </c>
      <c r="H19" s="2" t="s">
        <v>67</v>
      </c>
      <c r="I19" s="2">
        <v>1900</v>
      </c>
      <c r="J19" s="2">
        <v>1900</v>
      </c>
      <c r="K19" s="2">
        <v>1900</v>
      </c>
      <c r="L19" s="2"/>
      <c r="M19" s="2">
        <v>1</v>
      </c>
    </row>
    <row r="20" spans="1:13" ht="14.65" customHeight="1" x14ac:dyDescent="0.2">
      <c r="A20" s="44"/>
      <c r="B20" s="2" t="s">
        <v>61</v>
      </c>
      <c r="C20" s="9" t="s">
        <v>55</v>
      </c>
      <c r="D20" s="2" t="s">
        <v>30</v>
      </c>
      <c r="E20" s="2" t="s">
        <v>40</v>
      </c>
      <c r="F20" s="2" t="s">
        <v>78</v>
      </c>
      <c r="G20" s="2" t="s">
        <v>67</v>
      </c>
      <c r="H20" s="2" t="s">
        <v>67</v>
      </c>
      <c r="I20" s="2">
        <v>1900</v>
      </c>
      <c r="J20" s="2">
        <v>1900</v>
      </c>
      <c r="K20" s="2">
        <v>1900</v>
      </c>
      <c r="L20" s="2"/>
      <c r="M20" s="2">
        <v>1</v>
      </c>
    </row>
    <row r="21" spans="1:13" ht="14.65" customHeight="1" x14ac:dyDescent="0.2">
      <c r="A21" s="44"/>
      <c r="B21" s="2" t="s">
        <v>62</v>
      </c>
      <c r="C21" s="9" t="s">
        <v>55</v>
      </c>
      <c r="D21" s="2" t="s">
        <v>30</v>
      </c>
      <c r="E21" s="2" t="s">
        <v>40</v>
      </c>
      <c r="F21" s="2" t="s">
        <v>78</v>
      </c>
      <c r="G21" s="2" t="s">
        <v>67</v>
      </c>
      <c r="H21" s="2" t="s">
        <v>67</v>
      </c>
      <c r="I21" s="2">
        <v>1900</v>
      </c>
      <c r="J21" s="2">
        <v>1900</v>
      </c>
      <c r="K21" s="2">
        <v>1900</v>
      </c>
      <c r="L21" s="2"/>
      <c r="M21" s="2">
        <v>1</v>
      </c>
    </row>
    <row r="22" spans="1:13" ht="14.65" customHeight="1" x14ac:dyDescent="0.2">
      <c r="A22" s="44" t="s">
        <v>11</v>
      </c>
      <c r="B22" s="2" t="s">
        <v>54</v>
      </c>
      <c r="C22" s="9" t="s">
        <v>55</v>
      </c>
      <c r="D22" s="2" t="s">
        <v>79</v>
      </c>
      <c r="E22" s="2" t="s">
        <v>40</v>
      </c>
      <c r="F22" s="2" t="s">
        <v>78</v>
      </c>
      <c r="G22" s="2" t="s">
        <v>67</v>
      </c>
      <c r="H22" s="2">
        <v>500</v>
      </c>
      <c r="I22" s="2">
        <v>500</v>
      </c>
      <c r="J22" s="2">
        <v>500</v>
      </c>
      <c r="K22" s="2">
        <v>500</v>
      </c>
      <c r="L22" s="2"/>
      <c r="M22" s="2">
        <v>1</v>
      </c>
    </row>
    <row r="23" spans="1:13" ht="14.65" customHeight="1" x14ac:dyDescent="0.2">
      <c r="A23" s="44"/>
      <c r="B23" s="2" t="s">
        <v>58</v>
      </c>
      <c r="C23" s="9" t="s">
        <v>55</v>
      </c>
      <c r="D23" s="2" t="s">
        <v>79</v>
      </c>
      <c r="E23" s="2" t="s">
        <v>40</v>
      </c>
      <c r="F23" s="2" t="s">
        <v>78</v>
      </c>
      <c r="G23" s="2" t="s">
        <v>67</v>
      </c>
      <c r="H23" s="2">
        <v>500</v>
      </c>
      <c r="I23" s="2">
        <v>500</v>
      </c>
      <c r="J23" s="2">
        <v>500</v>
      </c>
      <c r="K23" s="2">
        <v>500</v>
      </c>
      <c r="L23" s="2"/>
      <c r="M23" s="2">
        <v>1</v>
      </c>
    </row>
    <row r="24" spans="1:13" ht="14.65" customHeight="1" x14ac:dyDescent="0.2">
      <c r="A24" s="44"/>
      <c r="B24" s="2" t="s">
        <v>59</v>
      </c>
      <c r="C24" s="9" t="s">
        <v>55</v>
      </c>
      <c r="D24" s="2" t="s">
        <v>79</v>
      </c>
      <c r="E24" s="2" t="s">
        <v>40</v>
      </c>
      <c r="F24" s="2" t="s">
        <v>78</v>
      </c>
      <c r="G24" s="2" t="s">
        <v>67</v>
      </c>
      <c r="H24" s="2">
        <v>500</v>
      </c>
      <c r="I24" s="2">
        <v>500</v>
      </c>
      <c r="J24" s="2">
        <v>500</v>
      </c>
      <c r="K24" s="2">
        <v>500</v>
      </c>
      <c r="L24" s="2"/>
      <c r="M24" s="2">
        <v>1</v>
      </c>
    </row>
    <row r="25" spans="1:13" ht="14.65" customHeight="1" x14ac:dyDescent="0.2">
      <c r="A25" s="44"/>
      <c r="B25" s="2" t="s">
        <v>61</v>
      </c>
      <c r="C25" s="9" t="s">
        <v>55</v>
      </c>
      <c r="D25" s="2" t="s">
        <v>79</v>
      </c>
      <c r="E25" s="2" t="s">
        <v>40</v>
      </c>
      <c r="F25" s="2" t="s">
        <v>78</v>
      </c>
      <c r="G25" s="2" t="s">
        <v>67</v>
      </c>
      <c r="H25" s="2">
        <v>500</v>
      </c>
      <c r="I25" s="2">
        <v>500</v>
      </c>
      <c r="J25" s="2">
        <v>500</v>
      </c>
      <c r="K25" s="2">
        <v>500</v>
      </c>
      <c r="L25" s="2"/>
      <c r="M25" s="2">
        <v>1</v>
      </c>
    </row>
    <row r="26" spans="1:13" ht="14.65" customHeight="1" x14ac:dyDescent="0.2">
      <c r="A26" s="44"/>
      <c r="B26" s="2" t="s">
        <v>62</v>
      </c>
      <c r="C26" s="9" t="s">
        <v>55</v>
      </c>
      <c r="D26" s="2" t="s">
        <v>79</v>
      </c>
      <c r="E26" s="2" t="s">
        <v>40</v>
      </c>
      <c r="F26" s="2" t="s">
        <v>78</v>
      </c>
      <c r="G26" s="2" t="s">
        <v>67</v>
      </c>
      <c r="H26" s="2">
        <v>500</v>
      </c>
      <c r="I26" s="2">
        <v>500</v>
      </c>
      <c r="J26" s="2">
        <v>500</v>
      </c>
      <c r="K26" s="2">
        <v>500</v>
      </c>
      <c r="L26" s="2"/>
      <c r="M26" s="2">
        <v>1</v>
      </c>
    </row>
    <row r="27" spans="1:13" ht="14.65" customHeight="1" x14ac:dyDescent="0.2">
      <c r="A27" s="44" t="s">
        <v>13</v>
      </c>
      <c r="B27" s="2" t="s">
        <v>54</v>
      </c>
      <c r="C27" s="9" t="s">
        <v>55</v>
      </c>
      <c r="D27" s="2" t="s">
        <v>79</v>
      </c>
      <c r="E27" s="2" t="s">
        <v>40</v>
      </c>
      <c r="F27" s="2" t="s">
        <v>78</v>
      </c>
      <c r="G27" s="2" t="s">
        <v>67</v>
      </c>
      <c r="H27" s="2">
        <v>500</v>
      </c>
      <c r="I27" s="2">
        <v>500</v>
      </c>
      <c r="J27" s="2">
        <v>500</v>
      </c>
      <c r="K27" s="2">
        <v>500</v>
      </c>
      <c r="L27" s="2"/>
      <c r="M27" s="2">
        <v>1</v>
      </c>
    </row>
    <row r="28" spans="1:13" ht="14.65" customHeight="1" x14ac:dyDescent="0.2">
      <c r="A28" s="44"/>
      <c r="B28" s="2" t="s">
        <v>58</v>
      </c>
      <c r="C28" s="9" t="s">
        <v>55</v>
      </c>
      <c r="D28" s="2" t="s">
        <v>79</v>
      </c>
      <c r="E28" s="2" t="s">
        <v>40</v>
      </c>
      <c r="F28" s="2" t="s">
        <v>78</v>
      </c>
      <c r="G28" s="2" t="s">
        <v>67</v>
      </c>
      <c r="H28" s="2">
        <v>500</v>
      </c>
      <c r="I28" s="2">
        <v>500</v>
      </c>
      <c r="J28" s="2">
        <v>500</v>
      </c>
      <c r="K28" s="2">
        <v>500</v>
      </c>
      <c r="L28" s="2"/>
      <c r="M28" s="2">
        <v>1</v>
      </c>
    </row>
    <row r="29" spans="1:13" ht="14.65" customHeight="1" x14ac:dyDescent="0.2">
      <c r="A29" s="44"/>
      <c r="B29" s="2" t="s">
        <v>59</v>
      </c>
      <c r="C29" s="9" t="s">
        <v>55</v>
      </c>
      <c r="D29" s="2" t="s">
        <v>79</v>
      </c>
      <c r="E29" s="2" t="s">
        <v>40</v>
      </c>
      <c r="F29" s="2" t="s">
        <v>78</v>
      </c>
      <c r="G29" s="2" t="s">
        <v>67</v>
      </c>
      <c r="H29" s="2">
        <v>500</v>
      </c>
      <c r="I29" s="2">
        <v>500</v>
      </c>
      <c r="J29" s="2">
        <v>500</v>
      </c>
      <c r="K29" s="2">
        <v>500</v>
      </c>
      <c r="L29" s="2"/>
      <c r="M29" s="2">
        <v>1</v>
      </c>
    </row>
    <row r="30" spans="1:13" ht="14.65" customHeight="1" x14ac:dyDescent="0.2">
      <c r="A30" s="44"/>
      <c r="B30" s="2" t="s">
        <v>61</v>
      </c>
      <c r="C30" s="9" t="s">
        <v>55</v>
      </c>
      <c r="D30" s="2" t="s">
        <v>79</v>
      </c>
      <c r="E30" s="2" t="s">
        <v>40</v>
      </c>
      <c r="F30" s="2" t="s">
        <v>78</v>
      </c>
      <c r="G30" s="2" t="s">
        <v>67</v>
      </c>
      <c r="H30" s="2">
        <v>500</v>
      </c>
      <c r="I30" s="2">
        <v>500</v>
      </c>
      <c r="J30" s="2">
        <v>500</v>
      </c>
      <c r="K30" s="2">
        <v>500</v>
      </c>
      <c r="L30" s="2"/>
      <c r="M30" s="2">
        <v>1</v>
      </c>
    </row>
    <row r="31" spans="1:13" ht="14.65" customHeight="1" x14ac:dyDescent="0.2">
      <c r="A31" s="44"/>
      <c r="B31" s="2" t="s">
        <v>62</v>
      </c>
      <c r="C31" s="9" t="s">
        <v>55</v>
      </c>
      <c r="D31" s="2" t="s">
        <v>79</v>
      </c>
      <c r="E31" s="2" t="s">
        <v>40</v>
      </c>
      <c r="F31" s="2" t="s">
        <v>78</v>
      </c>
      <c r="G31" s="2" t="s">
        <v>67</v>
      </c>
      <c r="H31" s="2">
        <v>500</v>
      </c>
      <c r="I31" s="2">
        <v>500</v>
      </c>
      <c r="J31" s="2">
        <v>500</v>
      </c>
      <c r="K31" s="2">
        <v>500</v>
      </c>
      <c r="L31" s="2"/>
      <c r="M31" s="2">
        <v>1</v>
      </c>
    </row>
    <row r="32" spans="1:13" ht="14.65" customHeight="1" x14ac:dyDescent="0.2">
      <c r="A32" s="44"/>
      <c r="B32" s="2" t="s">
        <v>54</v>
      </c>
      <c r="C32" s="9" t="s">
        <v>55</v>
      </c>
      <c r="D32" s="2" t="s">
        <v>30</v>
      </c>
      <c r="E32" s="2" t="s">
        <v>40</v>
      </c>
      <c r="F32" s="2" t="s">
        <v>78</v>
      </c>
      <c r="G32" s="2" t="s">
        <v>67</v>
      </c>
      <c r="H32" s="2">
        <v>1000</v>
      </c>
      <c r="I32" s="2">
        <v>1000</v>
      </c>
      <c r="J32" s="2">
        <v>1000</v>
      </c>
      <c r="K32" s="2">
        <v>1000</v>
      </c>
      <c r="L32" s="2"/>
      <c r="M32" s="2">
        <v>1</v>
      </c>
    </row>
    <row r="33" spans="1:13" ht="14.65" customHeight="1" x14ac:dyDescent="0.2">
      <c r="A33" s="44"/>
      <c r="B33" s="2" t="s">
        <v>58</v>
      </c>
      <c r="C33" s="9" t="s">
        <v>55</v>
      </c>
      <c r="D33" s="2" t="s">
        <v>30</v>
      </c>
      <c r="E33" s="2" t="s">
        <v>40</v>
      </c>
      <c r="F33" s="2" t="s">
        <v>78</v>
      </c>
      <c r="G33" s="2" t="s">
        <v>67</v>
      </c>
      <c r="H33" s="2">
        <v>1000</v>
      </c>
      <c r="I33" s="2">
        <v>1000</v>
      </c>
      <c r="J33" s="2">
        <v>1000</v>
      </c>
      <c r="K33" s="2">
        <v>1000</v>
      </c>
      <c r="L33" s="2"/>
      <c r="M33" s="2">
        <v>1</v>
      </c>
    </row>
    <row r="34" spans="1:13" ht="14.65" customHeight="1" x14ac:dyDescent="0.2">
      <c r="A34" s="44"/>
      <c r="B34" s="2" t="s">
        <v>59</v>
      </c>
      <c r="C34" s="9" t="s">
        <v>55</v>
      </c>
      <c r="D34" s="2" t="s">
        <v>30</v>
      </c>
      <c r="E34" s="2" t="s">
        <v>40</v>
      </c>
      <c r="F34" s="2" t="s">
        <v>78</v>
      </c>
      <c r="G34" s="2" t="s">
        <v>67</v>
      </c>
      <c r="H34" s="2">
        <v>1000</v>
      </c>
      <c r="I34" s="2">
        <v>1000</v>
      </c>
      <c r="J34" s="2">
        <v>1000</v>
      </c>
      <c r="K34" s="2">
        <v>1000</v>
      </c>
      <c r="L34" s="2"/>
      <c r="M34" s="2">
        <v>1</v>
      </c>
    </row>
    <row r="35" spans="1:13" ht="14.65" customHeight="1" x14ac:dyDescent="0.2">
      <c r="A35" s="44"/>
      <c r="B35" s="2" t="s">
        <v>61</v>
      </c>
      <c r="C35" s="9" t="s">
        <v>55</v>
      </c>
      <c r="D35" s="2" t="s">
        <v>30</v>
      </c>
      <c r="E35" s="2" t="s">
        <v>40</v>
      </c>
      <c r="F35" s="2" t="s">
        <v>78</v>
      </c>
      <c r="G35" s="2" t="s">
        <v>67</v>
      </c>
      <c r="H35" s="2">
        <v>1000</v>
      </c>
      <c r="I35" s="2">
        <v>1000</v>
      </c>
      <c r="J35" s="2">
        <v>1000</v>
      </c>
      <c r="K35" s="2">
        <v>1000</v>
      </c>
      <c r="L35" s="2"/>
      <c r="M35" s="2">
        <v>1</v>
      </c>
    </row>
    <row r="36" spans="1:13" ht="14.65" customHeight="1" x14ac:dyDescent="0.2">
      <c r="A36" s="44"/>
      <c r="B36" s="2" t="s">
        <v>62</v>
      </c>
      <c r="C36" s="9" t="s">
        <v>55</v>
      </c>
      <c r="D36" s="2" t="s">
        <v>30</v>
      </c>
      <c r="E36" s="2" t="s">
        <v>40</v>
      </c>
      <c r="F36" s="2" t="s">
        <v>78</v>
      </c>
      <c r="G36" s="2" t="s">
        <v>67</v>
      </c>
      <c r="H36" s="2">
        <v>1000</v>
      </c>
      <c r="I36" s="2">
        <v>1000</v>
      </c>
      <c r="J36" s="2">
        <v>1000</v>
      </c>
      <c r="K36" s="2">
        <v>1000</v>
      </c>
      <c r="L36" s="2"/>
      <c r="M36" s="2">
        <v>1</v>
      </c>
    </row>
    <row r="37" spans="1:13" ht="14.65" customHeight="1" x14ac:dyDescent="0.2">
      <c r="A37" s="44" t="s">
        <v>15</v>
      </c>
      <c r="B37" s="2" t="s">
        <v>54</v>
      </c>
      <c r="C37" s="9" t="s">
        <v>55</v>
      </c>
      <c r="D37" s="2" t="s">
        <v>79</v>
      </c>
      <c r="E37" s="2" t="s">
        <v>40</v>
      </c>
      <c r="F37" s="2" t="s">
        <v>78</v>
      </c>
      <c r="G37" s="2" t="s">
        <v>67</v>
      </c>
      <c r="H37" s="2">
        <v>570</v>
      </c>
      <c r="I37" s="2">
        <v>570</v>
      </c>
      <c r="J37" s="2">
        <v>570</v>
      </c>
      <c r="K37" s="2">
        <v>570</v>
      </c>
      <c r="L37" s="2"/>
      <c r="M37" s="2">
        <v>1</v>
      </c>
    </row>
    <row r="38" spans="1:13" ht="14.65" customHeight="1" x14ac:dyDescent="0.2">
      <c r="A38" s="44"/>
      <c r="B38" s="2" t="s">
        <v>58</v>
      </c>
      <c r="C38" s="9" t="s">
        <v>55</v>
      </c>
      <c r="D38" s="2" t="s">
        <v>79</v>
      </c>
      <c r="E38" s="2" t="s">
        <v>40</v>
      </c>
      <c r="F38" s="2" t="s">
        <v>78</v>
      </c>
      <c r="G38" s="2" t="s">
        <v>67</v>
      </c>
      <c r="H38" s="2">
        <v>570</v>
      </c>
      <c r="I38" s="2">
        <v>570</v>
      </c>
      <c r="J38" s="2">
        <v>570</v>
      </c>
      <c r="K38" s="2">
        <v>570</v>
      </c>
      <c r="L38" s="2"/>
      <c r="M38" s="2">
        <v>1</v>
      </c>
    </row>
    <row r="39" spans="1:13" ht="14.65" customHeight="1" x14ac:dyDescent="0.2">
      <c r="A39" s="44"/>
      <c r="B39" s="2" t="s">
        <v>59</v>
      </c>
      <c r="C39" s="9" t="s">
        <v>55</v>
      </c>
      <c r="D39" s="2" t="s">
        <v>79</v>
      </c>
      <c r="E39" s="2" t="s">
        <v>40</v>
      </c>
      <c r="F39" s="2" t="s">
        <v>78</v>
      </c>
      <c r="G39" s="2" t="s">
        <v>67</v>
      </c>
      <c r="H39" s="2">
        <v>570</v>
      </c>
      <c r="I39" s="2">
        <v>570</v>
      </c>
      <c r="J39" s="2">
        <v>570</v>
      </c>
      <c r="K39" s="2">
        <v>570</v>
      </c>
      <c r="L39" s="2"/>
      <c r="M39" s="2">
        <v>1</v>
      </c>
    </row>
    <row r="40" spans="1:13" ht="14.65" customHeight="1" x14ac:dyDescent="0.2">
      <c r="A40" s="44"/>
      <c r="B40" s="2" t="s">
        <v>61</v>
      </c>
      <c r="C40" s="9" t="s">
        <v>55</v>
      </c>
      <c r="D40" s="2" t="s">
        <v>79</v>
      </c>
      <c r="E40" s="2" t="s">
        <v>40</v>
      </c>
      <c r="F40" s="2" t="s">
        <v>78</v>
      </c>
      <c r="G40" s="2" t="s">
        <v>67</v>
      </c>
      <c r="H40" s="2">
        <v>570</v>
      </c>
      <c r="I40" s="2">
        <v>570</v>
      </c>
      <c r="J40" s="2">
        <v>570</v>
      </c>
      <c r="K40" s="2">
        <v>570</v>
      </c>
      <c r="L40" s="2"/>
      <c r="M40" s="2">
        <v>1</v>
      </c>
    </row>
    <row r="41" spans="1:13" ht="14.65" customHeight="1" x14ac:dyDescent="0.2">
      <c r="A41" s="44"/>
      <c r="B41" s="2" t="s">
        <v>62</v>
      </c>
      <c r="C41" s="9" t="s">
        <v>55</v>
      </c>
      <c r="D41" s="2" t="s">
        <v>79</v>
      </c>
      <c r="E41" s="2" t="s">
        <v>40</v>
      </c>
      <c r="F41" s="2" t="s">
        <v>78</v>
      </c>
      <c r="G41" s="2" t="s">
        <v>67</v>
      </c>
      <c r="H41" s="2">
        <v>570</v>
      </c>
      <c r="I41" s="2">
        <v>570</v>
      </c>
      <c r="J41" s="2">
        <v>570</v>
      </c>
      <c r="K41" s="2">
        <v>570</v>
      </c>
      <c r="L41" s="2"/>
      <c r="M41" s="2">
        <v>1</v>
      </c>
    </row>
    <row r="42" spans="1:13" ht="14.65" customHeight="1" x14ac:dyDescent="0.2">
      <c r="A42" s="44"/>
      <c r="B42" s="2" t="s">
        <v>54</v>
      </c>
      <c r="C42" s="9" t="s">
        <v>55</v>
      </c>
      <c r="D42" s="2" t="s">
        <v>34</v>
      </c>
      <c r="E42" s="2" t="s">
        <v>40</v>
      </c>
      <c r="F42" s="2" t="s">
        <v>78</v>
      </c>
      <c r="G42" s="2" t="s">
        <v>67</v>
      </c>
      <c r="H42" s="2">
        <v>780</v>
      </c>
      <c r="I42" s="2">
        <v>780</v>
      </c>
      <c r="J42" s="2">
        <v>780</v>
      </c>
      <c r="K42" s="2">
        <v>780</v>
      </c>
      <c r="L42" s="2"/>
      <c r="M42" s="2">
        <v>1</v>
      </c>
    </row>
    <row r="43" spans="1:13" ht="14.65" customHeight="1" x14ac:dyDescent="0.2">
      <c r="A43" s="44"/>
      <c r="B43" s="2" t="s">
        <v>58</v>
      </c>
      <c r="C43" s="9" t="s">
        <v>55</v>
      </c>
      <c r="D43" s="2" t="s">
        <v>34</v>
      </c>
      <c r="E43" s="2" t="s">
        <v>40</v>
      </c>
      <c r="F43" s="2" t="s">
        <v>78</v>
      </c>
      <c r="G43" s="2" t="s">
        <v>67</v>
      </c>
      <c r="H43" s="2">
        <v>780</v>
      </c>
      <c r="I43" s="2">
        <v>780</v>
      </c>
      <c r="J43" s="2">
        <v>780</v>
      </c>
      <c r="K43" s="2">
        <v>780</v>
      </c>
      <c r="L43" s="2"/>
      <c r="M43" s="2">
        <v>1</v>
      </c>
    </row>
    <row r="44" spans="1:13" ht="14.65" customHeight="1" x14ac:dyDescent="0.2">
      <c r="A44" s="44"/>
      <c r="B44" s="2" t="s">
        <v>59</v>
      </c>
      <c r="C44" s="9" t="s">
        <v>55</v>
      </c>
      <c r="D44" s="2" t="s">
        <v>34</v>
      </c>
      <c r="E44" s="2" t="s">
        <v>40</v>
      </c>
      <c r="F44" s="2" t="s">
        <v>78</v>
      </c>
      <c r="G44" s="2" t="s">
        <v>67</v>
      </c>
      <c r="H44" s="2">
        <v>780</v>
      </c>
      <c r="I44" s="2">
        <v>780</v>
      </c>
      <c r="J44" s="2">
        <v>780</v>
      </c>
      <c r="K44" s="2">
        <v>780</v>
      </c>
      <c r="L44" s="2"/>
      <c r="M44" s="2">
        <v>1</v>
      </c>
    </row>
    <row r="45" spans="1:13" ht="14.65" customHeight="1" x14ac:dyDescent="0.2">
      <c r="A45" s="44"/>
      <c r="B45" s="2" t="s">
        <v>61</v>
      </c>
      <c r="C45" s="9" t="s">
        <v>55</v>
      </c>
      <c r="D45" s="2" t="s">
        <v>34</v>
      </c>
      <c r="E45" s="2" t="s">
        <v>40</v>
      </c>
      <c r="F45" s="2" t="s">
        <v>78</v>
      </c>
      <c r="G45" s="2" t="s">
        <v>67</v>
      </c>
      <c r="H45" s="2">
        <v>780</v>
      </c>
      <c r="I45" s="2">
        <v>780</v>
      </c>
      <c r="J45" s="2">
        <v>780</v>
      </c>
      <c r="K45" s="2">
        <v>780</v>
      </c>
      <c r="L45" s="2"/>
      <c r="M45" s="2">
        <v>1</v>
      </c>
    </row>
    <row r="46" spans="1:13" ht="14.65" customHeight="1" x14ac:dyDescent="0.2">
      <c r="A46" s="44"/>
      <c r="B46" s="2" t="s">
        <v>62</v>
      </c>
      <c r="C46" s="9" t="s">
        <v>55</v>
      </c>
      <c r="D46" s="2" t="s">
        <v>34</v>
      </c>
      <c r="E46" s="2" t="s">
        <v>40</v>
      </c>
      <c r="F46" s="2" t="s">
        <v>78</v>
      </c>
      <c r="G46" s="2" t="s">
        <v>67</v>
      </c>
      <c r="H46" s="2">
        <v>780</v>
      </c>
      <c r="I46" s="2">
        <v>780</v>
      </c>
      <c r="J46" s="2">
        <v>780</v>
      </c>
      <c r="K46" s="2">
        <v>780</v>
      </c>
      <c r="L46" s="2"/>
      <c r="M46" s="2">
        <v>1</v>
      </c>
    </row>
    <row r="47" spans="1:13" ht="14.65" customHeight="1" x14ac:dyDescent="0.2">
      <c r="A47" s="44" t="s">
        <v>17</v>
      </c>
      <c r="B47" s="2" t="s">
        <v>54</v>
      </c>
      <c r="C47" s="9" t="s">
        <v>80</v>
      </c>
      <c r="D47" s="2" t="s">
        <v>36</v>
      </c>
      <c r="E47" s="2" t="s">
        <v>42</v>
      </c>
      <c r="F47" s="2" t="s">
        <v>78</v>
      </c>
      <c r="G47" s="2">
        <v>950</v>
      </c>
      <c r="H47" s="2">
        <v>950</v>
      </c>
      <c r="I47" s="2">
        <v>950</v>
      </c>
      <c r="J47" s="2">
        <v>950</v>
      </c>
      <c r="K47" s="2">
        <v>950</v>
      </c>
      <c r="L47" s="2"/>
      <c r="M47" s="2">
        <v>1</v>
      </c>
    </row>
    <row r="48" spans="1:13" ht="14.65" customHeight="1" x14ac:dyDescent="0.2">
      <c r="A48" s="44"/>
      <c r="B48" s="2" t="s">
        <v>58</v>
      </c>
      <c r="C48" s="9" t="s">
        <v>80</v>
      </c>
      <c r="D48" s="2" t="s">
        <v>36</v>
      </c>
      <c r="E48" s="2" t="s">
        <v>42</v>
      </c>
      <c r="F48" s="2" t="s">
        <v>78</v>
      </c>
      <c r="G48" s="2">
        <v>950</v>
      </c>
      <c r="H48" s="2">
        <v>950</v>
      </c>
      <c r="I48" s="2">
        <v>950</v>
      </c>
      <c r="J48" s="2">
        <v>950</v>
      </c>
      <c r="K48" s="2">
        <v>950</v>
      </c>
      <c r="L48" s="2"/>
      <c r="M48" s="2">
        <v>1</v>
      </c>
    </row>
    <row r="49" spans="1:13" ht="14.65" customHeight="1" x14ac:dyDescent="0.2">
      <c r="A49" s="44"/>
      <c r="B49" s="2" t="s">
        <v>59</v>
      </c>
      <c r="C49" s="9" t="s">
        <v>80</v>
      </c>
      <c r="D49" s="2" t="s">
        <v>36</v>
      </c>
      <c r="E49" s="2" t="s">
        <v>42</v>
      </c>
      <c r="F49" s="2" t="s">
        <v>78</v>
      </c>
      <c r="G49" s="2">
        <v>950</v>
      </c>
      <c r="H49" s="2">
        <v>950</v>
      </c>
      <c r="I49" s="2">
        <v>950</v>
      </c>
      <c r="J49" s="2">
        <v>950</v>
      </c>
      <c r="K49" s="2">
        <v>950</v>
      </c>
      <c r="L49" s="2"/>
      <c r="M49" s="2"/>
    </row>
    <row r="50" spans="1:13" ht="14.65" customHeight="1" x14ac:dyDescent="0.2">
      <c r="A50" s="44"/>
      <c r="B50" s="2" t="s">
        <v>61</v>
      </c>
      <c r="C50" s="9" t="s">
        <v>80</v>
      </c>
      <c r="D50" s="2" t="s">
        <v>36</v>
      </c>
      <c r="E50" s="2" t="s">
        <v>42</v>
      </c>
      <c r="F50" s="2" t="s">
        <v>78</v>
      </c>
      <c r="G50" s="2">
        <v>950</v>
      </c>
      <c r="H50" s="2">
        <v>950</v>
      </c>
      <c r="I50" s="2">
        <v>950</v>
      </c>
      <c r="J50" s="2">
        <v>950</v>
      </c>
      <c r="K50" s="2">
        <v>950</v>
      </c>
      <c r="L50" s="2"/>
      <c r="M50" s="2"/>
    </row>
    <row r="51" spans="1:13" ht="14.65" customHeight="1" x14ac:dyDescent="0.2">
      <c r="A51" s="44"/>
      <c r="B51" s="2" t="s">
        <v>62</v>
      </c>
      <c r="C51" s="9" t="s">
        <v>80</v>
      </c>
      <c r="D51" s="2" t="s">
        <v>36</v>
      </c>
      <c r="E51" s="2" t="s">
        <v>42</v>
      </c>
      <c r="F51" s="2" t="s">
        <v>78</v>
      </c>
      <c r="G51" s="2">
        <v>950</v>
      </c>
      <c r="H51" s="2">
        <v>950</v>
      </c>
      <c r="I51" s="2">
        <v>950</v>
      </c>
      <c r="J51" s="2">
        <v>950</v>
      </c>
      <c r="K51" s="2">
        <v>950</v>
      </c>
      <c r="L51" s="2"/>
      <c r="M51" s="2"/>
    </row>
    <row r="52" spans="1:13" ht="14.65" customHeight="1" x14ac:dyDescent="0.2">
      <c r="A52" s="44" t="s">
        <v>19</v>
      </c>
      <c r="B52" s="2" t="s">
        <v>54</v>
      </c>
      <c r="C52" s="9" t="s">
        <v>80</v>
      </c>
      <c r="D52" s="2" t="s">
        <v>38</v>
      </c>
      <c r="E52" s="2" t="s">
        <v>42</v>
      </c>
      <c r="F52" s="2" t="s">
        <v>78</v>
      </c>
      <c r="G52" s="2">
        <v>840</v>
      </c>
      <c r="H52" s="2">
        <v>840</v>
      </c>
      <c r="I52" s="2">
        <v>840</v>
      </c>
      <c r="J52" s="2">
        <v>840</v>
      </c>
      <c r="K52" s="2">
        <v>840</v>
      </c>
      <c r="L52" s="2"/>
      <c r="M52" s="2">
        <v>1</v>
      </c>
    </row>
    <row r="53" spans="1:13" ht="14.65" customHeight="1" x14ac:dyDescent="0.2">
      <c r="A53" s="44"/>
      <c r="B53" s="2" t="s">
        <v>58</v>
      </c>
      <c r="C53" s="9" t="s">
        <v>80</v>
      </c>
      <c r="D53" s="2" t="s">
        <v>38</v>
      </c>
      <c r="E53" s="2" t="s">
        <v>42</v>
      </c>
      <c r="F53" s="2" t="s">
        <v>78</v>
      </c>
      <c r="G53" s="2">
        <v>840</v>
      </c>
      <c r="H53" s="2">
        <v>840</v>
      </c>
      <c r="I53" s="2">
        <v>840</v>
      </c>
      <c r="J53" s="2">
        <v>840</v>
      </c>
      <c r="K53" s="2">
        <v>840</v>
      </c>
      <c r="L53" s="2"/>
      <c r="M53" s="2">
        <v>1</v>
      </c>
    </row>
    <row r="54" spans="1:13" ht="14.65" customHeight="1" x14ac:dyDescent="0.2">
      <c r="A54" s="44"/>
      <c r="B54" s="2" t="s">
        <v>59</v>
      </c>
      <c r="C54" s="9" t="s">
        <v>80</v>
      </c>
      <c r="D54" s="2" t="s">
        <v>38</v>
      </c>
      <c r="E54" s="2" t="s">
        <v>42</v>
      </c>
      <c r="F54" s="2" t="s">
        <v>78</v>
      </c>
      <c r="G54" s="2">
        <v>840</v>
      </c>
      <c r="H54" s="2">
        <v>840</v>
      </c>
      <c r="I54" s="2">
        <v>840</v>
      </c>
      <c r="J54" s="2">
        <v>840</v>
      </c>
      <c r="K54" s="2">
        <v>840</v>
      </c>
      <c r="L54" s="2"/>
      <c r="M54" s="2">
        <v>1</v>
      </c>
    </row>
    <row r="55" spans="1:13" ht="14.65" customHeight="1" x14ac:dyDescent="0.2">
      <c r="A55" s="44"/>
      <c r="B55" s="2" t="s">
        <v>61</v>
      </c>
      <c r="C55" s="9" t="s">
        <v>80</v>
      </c>
      <c r="D55" s="2" t="s">
        <v>38</v>
      </c>
      <c r="E55" s="2" t="s">
        <v>42</v>
      </c>
      <c r="F55" s="2" t="s">
        <v>78</v>
      </c>
      <c r="G55" s="2">
        <v>840</v>
      </c>
      <c r="H55" s="2">
        <v>840</v>
      </c>
      <c r="I55" s="2">
        <v>840</v>
      </c>
      <c r="J55" s="2">
        <v>840</v>
      </c>
      <c r="K55" s="2">
        <v>840</v>
      </c>
      <c r="L55" s="2"/>
      <c r="M55" s="2">
        <v>1</v>
      </c>
    </row>
    <row r="56" spans="1:13" ht="14.65" customHeight="1" x14ac:dyDescent="0.2">
      <c r="A56" s="44"/>
      <c r="B56" s="2" t="s">
        <v>62</v>
      </c>
      <c r="C56" s="9" t="s">
        <v>80</v>
      </c>
      <c r="D56" s="2" t="s">
        <v>38</v>
      </c>
      <c r="E56" s="2" t="s">
        <v>42</v>
      </c>
      <c r="F56" s="2" t="s">
        <v>78</v>
      </c>
      <c r="G56" s="2">
        <v>840</v>
      </c>
      <c r="H56" s="2">
        <v>840</v>
      </c>
      <c r="I56" s="2">
        <v>840</v>
      </c>
      <c r="J56" s="2">
        <v>840</v>
      </c>
      <c r="K56" s="2">
        <v>840</v>
      </c>
      <c r="L56" s="2"/>
      <c r="M56" s="2">
        <v>1</v>
      </c>
    </row>
    <row r="57" spans="1:13" ht="14.65" customHeight="1" x14ac:dyDescent="0.2">
      <c r="A57" s="44" t="s">
        <v>21</v>
      </c>
      <c r="B57" s="2" t="s">
        <v>54</v>
      </c>
      <c r="C57" s="9" t="s">
        <v>80</v>
      </c>
      <c r="D57" s="2" t="s">
        <v>81</v>
      </c>
      <c r="E57" s="2" t="s">
        <v>42</v>
      </c>
      <c r="F57" s="2" t="s">
        <v>78</v>
      </c>
      <c r="G57" s="2">
        <v>1000</v>
      </c>
      <c r="H57" s="2">
        <v>1000</v>
      </c>
      <c r="I57" s="2">
        <v>1000</v>
      </c>
      <c r="J57" s="2">
        <v>1000</v>
      </c>
      <c r="K57" s="2">
        <v>1000</v>
      </c>
      <c r="L57" s="2"/>
      <c r="M57" s="2">
        <v>1</v>
      </c>
    </row>
    <row r="58" spans="1:13" ht="14.65" customHeight="1" x14ac:dyDescent="0.2">
      <c r="A58" s="44"/>
      <c r="B58" s="2" t="s">
        <v>58</v>
      </c>
      <c r="C58" s="9" t="s">
        <v>80</v>
      </c>
      <c r="D58" s="2" t="s">
        <v>81</v>
      </c>
      <c r="E58" s="2" t="s">
        <v>42</v>
      </c>
      <c r="F58" s="2" t="s">
        <v>78</v>
      </c>
      <c r="G58" s="2">
        <v>1000</v>
      </c>
      <c r="H58" s="2">
        <v>1000</v>
      </c>
      <c r="I58" s="2">
        <v>1000</v>
      </c>
      <c r="J58" s="2">
        <v>1000</v>
      </c>
      <c r="K58" s="2">
        <v>1000</v>
      </c>
      <c r="L58" s="2"/>
      <c r="M58" s="2">
        <v>1</v>
      </c>
    </row>
    <row r="59" spans="1:13" ht="14.65" customHeight="1" x14ac:dyDescent="0.2">
      <c r="A59" s="44"/>
      <c r="B59" s="2" t="s">
        <v>59</v>
      </c>
      <c r="C59" s="9" t="s">
        <v>80</v>
      </c>
      <c r="D59" s="2" t="s">
        <v>81</v>
      </c>
      <c r="E59" s="2" t="s">
        <v>42</v>
      </c>
      <c r="F59" s="2" t="s">
        <v>78</v>
      </c>
      <c r="G59" s="2">
        <v>1000</v>
      </c>
      <c r="H59" s="2">
        <v>1000</v>
      </c>
      <c r="I59" s="2">
        <v>1000</v>
      </c>
      <c r="J59" s="2">
        <v>1000</v>
      </c>
      <c r="K59" s="2">
        <v>1000</v>
      </c>
      <c r="L59" s="2"/>
      <c r="M59" s="2">
        <v>1</v>
      </c>
    </row>
    <row r="60" spans="1:13" ht="14.65" customHeight="1" x14ac:dyDescent="0.2">
      <c r="A60" s="44"/>
      <c r="B60" s="2" t="s">
        <v>61</v>
      </c>
      <c r="C60" s="9" t="s">
        <v>80</v>
      </c>
      <c r="D60" s="2" t="s">
        <v>81</v>
      </c>
      <c r="E60" s="2" t="s">
        <v>42</v>
      </c>
      <c r="F60" s="2" t="s">
        <v>78</v>
      </c>
      <c r="G60" s="2">
        <v>1000</v>
      </c>
      <c r="H60" s="2">
        <v>1000</v>
      </c>
      <c r="I60" s="2">
        <v>1000</v>
      </c>
      <c r="J60" s="2">
        <v>1000</v>
      </c>
      <c r="K60" s="2">
        <v>1000</v>
      </c>
      <c r="L60" s="2"/>
      <c r="M60" s="2">
        <v>1</v>
      </c>
    </row>
    <row r="61" spans="1:13" ht="14.65" customHeight="1" x14ac:dyDescent="0.2">
      <c r="A61" s="44"/>
      <c r="B61" s="2" t="s">
        <v>62</v>
      </c>
      <c r="C61" s="9" t="s">
        <v>80</v>
      </c>
      <c r="D61" s="2" t="s">
        <v>81</v>
      </c>
      <c r="E61" s="2" t="s">
        <v>42</v>
      </c>
      <c r="F61" s="2" t="s">
        <v>78</v>
      </c>
      <c r="G61" s="2">
        <v>1000</v>
      </c>
      <c r="H61" s="2">
        <v>1000</v>
      </c>
      <c r="I61" s="2">
        <v>1000</v>
      </c>
      <c r="J61" s="2">
        <v>1000</v>
      </c>
      <c r="K61" s="2">
        <v>1000</v>
      </c>
      <c r="L61" s="2"/>
      <c r="M61" s="2">
        <v>1</v>
      </c>
    </row>
    <row r="62" spans="1:13" ht="14.65" customHeight="1" x14ac:dyDescent="0.2">
      <c r="A62" s="44" t="s">
        <v>23</v>
      </c>
      <c r="B62" s="2" t="s">
        <v>54</v>
      </c>
      <c r="C62" s="9" t="s">
        <v>82</v>
      </c>
      <c r="D62" s="2" t="s">
        <v>81</v>
      </c>
      <c r="E62" s="2" t="s">
        <v>44</v>
      </c>
      <c r="F62" s="2" t="s">
        <v>78</v>
      </c>
      <c r="G62" s="2" t="s">
        <v>67</v>
      </c>
      <c r="H62" s="2" t="s">
        <v>67</v>
      </c>
      <c r="I62" s="2">
        <v>950</v>
      </c>
      <c r="J62" s="2">
        <v>950</v>
      </c>
      <c r="K62" s="2">
        <v>950</v>
      </c>
      <c r="L62" s="2"/>
      <c r="M62" s="2">
        <v>1</v>
      </c>
    </row>
    <row r="63" spans="1:13" ht="14.65" customHeight="1" x14ac:dyDescent="0.2">
      <c r="A63" s="44"/>
      <c r="B63" s="2" t="s">
        <v>58</v>
      </c>
      <c r="C63" s="9" t="s">
        <v>82</v>
      </c>
      <c r="D63" s="2" t="s">
        <v>81</v>
      </c>
      <c r="E63" s="2" t="s">
        <v>44</v>
      </c>
      <c r="F63" s="2" t="s">
        <v>78</v>
      </c>
      <c r="G63" s="2" t="s">
        <v>67</v>
      </c>
      <c r="H63" s="2" t="s">
        <v>67</v>
      </c>
      <c r="I63" s="2">
        <v>950</v>
      </c>
      <c r="J63" s="2">
        <v>950</v>
      </c>
      <c r="K63" s="2">
        <v>950</v>
      </c>
      <c r="L63" s="2"/>
      <c r="M63" s="2">
        <v>1</v>
      </c>
    </row>
    <row r="64" spans="1:13" ht="14.65" customHeight="1" x14ac:dyDescent="0.2">
      <c r="A64" s="44"/>
      <c r="B64" s="2" t="s">
        <v>59</v>
      </c>
      <c r="C64" s="9" t="s">
        <v>82</v>
      </c>
      <c r="D64" s="2" t="s">
        <v>81</v>
      </c>
      <c r="E64" s="2" t="s">
        <v>44</v>
      </c>
      <c r="F64" s="2" t="s">
        <v>78</v>
      </c>
      <c r="G64" s="2" t="s">
        <v>67</v>
      </c>
      <c r="H64" s="2" t="s">
        <v>67</v>
      </c>
      <c r="I64" s="2">
        <v>950</v>
      </c>
      <c r="J64" s="2">
        <v>950</v>
      </c>
      <c r="K64" s="2">
        <v>950</v>
      </c>
      <c r="L64" s="2"/>
      <c r="M64" s="2">
        <v>1</v>
      </c>
    </row>
    <row r="65" spans="1:13" ht="14.65" customHeight="1" x14ac:dyDescent="0.2">
      <c r="A65" s="44"/>
      <c r="B65" s="2" t="s">
        <v>61</v>
      </c>
      <c r="C65" s="9" t="s">
        <v>82</v>
      </c>
      <c r="D65" s="2" t="s">
        <v>81</v>
      </c>
      <c r="E65" s="2" t="s">
        <v>44</v>
      </c>
      <c r="F65" s="2" t="s">
        <v>78</v>
      </c>
      <c r="G65" s="2" t="s">
        <v>67</v>
      </c>
      <c r="H65" s="2" t="s">
        <v>67</v>
      </c>
      <c r="I65" s="2">
        <v>950</v>
      </c>
      <c r="J65" s="2">
        <v>950</v>
      </c>
      <c r="K65" s="2">
        <v>950</v>
      </c>
      <c r="L65" s="2"/>
      <c r="M65" s="2">
        <v>1</v>
      </c>
    </row>
    <row r="66" spans="1:13" ht="14.65" customHeight="1" x14ac:dyDescent="0.2">
      <c r="A66" s="44"/>
      <c r="B66" s="2" t="s">
        <v>62</v>
      </c>
      <c r="C66" s="9" t="s">
        <v>82</v>
      </c>
      <c r="D66" s="2" t="s">
        <v>81</v>
      </c>
      <c r="E66" s="2" t="s">
        <v>44</v>
      </c>
      <c r="F66" s="2" t="s">
        <v>78</v>
      </c>
      <c r="G66" s="2" t="s">
        <v>67</v>
      </c>
      <c r="H66" s="2" t="s">
        <v>67</v>
      </c>
      <c r="I66" s="2">
        <v>950</v>
      </c>
      <c r="J66" s="2">
        <v>950</v>
      </c>
      <c r="K66" s="2">
        <v>950</v>
      </c>
      <c r="L66" s="2"/>
      <c r="M66" s="2">
        <v>1</v>
      </c>
    </row>
    <row r="67" spans="1:13" ht="14.65" customHeight="1" x14ac:dyDescent="0.2">
      <c r="A67" s="44" t="s">
        <v>25</v>
      </c>
      <c r="B67" s="2" t="s">
        <v>54</v>
      </c>
      <c r="C67" s="9" t="s">
        <v>83</v>
      </c>
      <c r="D67" s="2" t="s">
        <v>34</v>
      </c>
      <c r="E67" s="2" t="s">
        <v>44</v>
      </c>
      <c r="F67" s="2" t="s">
        <v>78</v>
      </c>
      <c r="G67" s="2" t="s">
        <v>67</v>
      </c>
      <c r="H67" s="2" t="s">
        <v>67</v>
      </c>
      <c r="I67" s="2">
        <v>530</v>
      </c>
      <c r="J67" s="2">
        <v>530</v>
      </c>
      <c r="K67" s="2">
        <v>530</v>
      </c>
      <c r="L67" s="2"/>
      <c r="M67" s="2">
        <v>1</v>
      </c>
    </row>
    <row r="68" spans="1:13" ht="14.65" customHeight="1" x14ac:dyDescent="0.2">
      <c r="A68" s="44"/>
      <c r="B68" s="2" t="s">
        <v>58</v>
      </c>
      <c r="C68" s="9" t="s">
        <v>83</v>
      </c>
      <c r="D68" s="2" t="s">
        <v>34</v>
      </c>
      <c r="E68" s="2" t="s">
        <v>44</v>
      </c>
      <c r="F68" s="2" t="s">
        <v>78</v>
      </c>
      <c r="G68" s="2" t="s">
        <v>67</v>
      </c>
      <c r="H68" s="2" t="s">
        <v>67</v>
      </c>
      <c r="I68" s="2">
        <v>530</v>
      </c>
      <c r="J68" s="2">
        <v>530</v>
      </c>
      <c r="K68" s="2">
        <v>530</v>
      </c>
      <c r="L68" s="2"/>
      <c r="M68" s="2">
        <v>1</v>
      </c>
    </row>
    <row r="69" spans="1:13" ht="14.65" customHeight="1" x14ac:dyDescent="0.2">
      <c r="A69" s="44"/>
      <c r="B69" s="2" t="s">
        <v>59</v>
      </c>
      <c r="C69" s="9" t="s">
        <v>83</v>
      </c>
      <c r="D69" s="2" t="s">
        <v>34</v>
      </c>
      <c r="E69" s="2" t="s">
        <v>44</v>
      </c>
      <c r="F69" s="2" t="s">
        <v>78</v>
      </c>
      <c r="G69" s="2" t="s">
        <v>67</v>
      </c>
      <c r="H69" s="2" t="s">
        <v>67</v>
      </c>
      <c r="I69" s="2">
        <v>530</v>
      </c>
      <c r="J69" s="2">
        <v>530</v>
      </c>
      <c r="K69" s="2">
        <v>530</v>
      </c>
      <c r="L69" s="2"/>
      <c r="M69" s="2">
        <v>1</v>
      </c>
    </row>
    <row r="70" spans="1:13" ht="14.65" customHeight="1" x14ac:dyDescent="0.2">
      <c r="A70" s="44"/>
      <c r="B70" s="2" t="s">
        <v>61</v>
      </c>
      <c r="C70" s="9" t="s">
        <v>83</v>
      </c>
      <c r="D70" s="2" t="s">
        <v>34</v>
      </c>
      <c r="E70" s="2" t="s">
        <v>44</v>
      </c>
      <c r="F70" s="2" t="s">
        <v>78</v>
      </c>
      <c r="G70" s="2" t="s">
        <v>67</v>
      </c>
      <c r="H70" s="2" t="s">
        <v>67</v>
      </c>
      <c r="I70" s="2">
        <v>530</v>
      </c>
      <c r="J70" s="2">
        <v>530</v>
      </c>
      <c r="K70" s="2">
        <v>530</v>
      </c>
      <c r="L70" s="2"/>
      <c r="M70" s="2">
        <v>1</v>
      </c>
    </row>
    <row r="71" spans="1:13" ht="14.65" customHeight="1" x14ac:dyDescent="0.2">
      <c r="A71" s="44"/>
      <c r="B71" s="2" t="s">
        <v>62</v>
      </c>
      <c r="C71" s="9" t="s">
        <v>83</v>
      </c>
      <c r="D71" s="2" t="s">
        <v>34</v>
      </c>
      <c r="E71" s="2" t="s">
        <v>44</v>
      </c>
      <c r="F71" s="2" t="s">
        <v>78</v>
      </c>
      <c r="G71" s="2" t="s">
        <v>67</v>
      </c>
      <c r="H71" s="2" t="s">
        <v>67</v>
      </c>
      <c r="I71" s="2">
        <v>530</v>
      </c>
      <c r="J71" s="2">
        <v>530</v>
      </c>
      <c r="K71" s="2">
        <v>530</v>
      </c>
      <c r="L71" s="2"/>
      <c r="M71" s="2">
        <v>1</v>
      </c>
    </row>
  </sheetData>
  <sheetProtection selectLockedCells="1" selectUnlockedCells="1"/>
  <mergeCells count="12">
    <mergeCell ref="A27:A36"/>
    <mergeCell ref="A2:A6"/>
    <mergeCell ref="A7:A11"/>
    <mergeCell ref="A12:A16"/>
    <mergeCell ref="A17:A21"/>
    <mergeCell ref="A22:A26"/>
    <mergeCell ref="A67:A71"/>
    <mergeCell ref="A37:A46"/>
    <mergeCell ref="A47:A51"/>
    <mergeCell ref="A52:A56"/>
    <mergeCell ref="A57:A61"/>
    <mergeCell ref="A62:A66"/>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3"/>
  <sheetViews>
    <sheetView showGridLines="0" zoomScale="95" zoomScaleNormal="95" workbookViewId="0">
      <selection activeCell="E29" sqref="E29"/>
    </sheetView>
  </sheetViews>
  <sheetFormatPr defaultColWidth="11.42578125" defaultRowHeight="12.75" x14ac:dyDescent="0.2"/>
  <cols>
    <col min="1" max="1" width="21" customWidth="1"/>
    <col min="3" max="3" width="14.85546875" customWidth="1"/>
    <col min="5" max="5" width="22.85546875" customWidth="1"/>
  </cols>
  <sheetData>
    <row r="1" spans="1:7" ht="17.100000000000001" customHeight="1" x14ac:dyDescent="0.25">
      <c r="A1" s="10" t="s">
        <v>1</v>
      </c>
      <c r="B1" s="3" t="s">
        <v>48</v>
      </c>
      <c r="C1" s="3" t="s">
        <v>49</v>
      </c>
      <c r="D1" s="3" t="s">
        <v>50</v>
      </c>
      <c r="E1" s="3" t="s">
        <v>84</v>
      </c>
      <c r="F1" s="3" t="s">
        <v>52</v>
      </c>
      <c r="G1" s="3" t="s">
        <v>53</v>
      </c>
    </row>
    <row r="2" spans="1:7" ht="14.65" customHeight="1" x14ac:dyDescent="0.2">
      <c r="A2" s="2" t="s">
        <v>3</v>
      </c>
      <c r="B2" s="2" t="s">
        <v>85</v>
      </c>
      <c r="C2" s="2" t="s">
        <v>86</v>
      </c>
      <c r="D2" s="2" t="s">
        <v>87</v>
      </c>
      <c r="E2" s="2">
        <v>20</v>
      </c>
      <c r="F2" s="2"/>
      <c r="G2" s="2">
        <v>1</v>
      </c>
    </row>
    <row r="3" spans="1:7" ht="14.65" customHeight="1" x14ac:dyDescent="0.2">
      <c r="A3" s="2" t="s">
        <v>5</v>
      </c>
      <c r="B3" s="2" t="s">
        <v>88</v>
      </c>
      <c r="C3" s="2" t="s">
        <v>86</v>
      </c>
      <c r="D3" s="2" t="s">
        <v>87</v>
      </c>
      <c r="E3" s="2">
        <v>20</v>
      </c>
      <c r="F3" s="2"/>
      <c r="G3" s="2">
        <v>1</v>
      </c>
    </row>
    <row r="4" spans="1:7" ht="14.65" customHeight="1" x14ac:dyDescent="0.2">
      <c r="A4" s="2" t="s">
        <v>7</v>
      </c>
      <c r="B4" s="2" t="s">
        <v>85</v>
      </c>
      <c r="C4" s="2" t="s">
        <v>86</v>
      </c>
      <c r="D4" s="2" t="s">
        <v>87</v>
      </c>
      <c r="E4" s="2">
        <v>20</v>
      </c>
      <c r="F4" s="2"/>
      <c r="G4" s="2">
        <v>1</v>
      </c>
    </row>
    <row r="5" spans="1:7" ht="14.65" customHeight="1" x14ac:dyDescent="0.2">
      <c r="A5" s="2" t="s">
        <v>9</v>
      </c>
      <c r="B5" s="2" t="s">
        <v>85</v>
      </c>
      <c r="C5" s="2" t="s">
        <v>89</v>
      </c>
      <c r="D5" s="2" t="s">
        <v>87</v>
      </c>
      <c r="E5" s="2">
        <v>15</v>
      </c>
      <c r="F5" s="2"/>
      <c r="G5" s="2">
        <v>1</v>
      </c>
    </row>
    <row r="6" spans="1:7" ht="14.65" customHeight="1" x14ac:dyDescent="0.2">
      <c r="A6" s="2" t="s">
        <v>11</v>
      </c>
      <c r="B6" s="2" t="s">
        <v>85</v>
      </c>
      <c r="C6" s="2" t="s">
        <v>86</v>
      </c>
      <c r="D6" s="2" t="s">
        <v>87</v>
      </c>
      <c r="E6" s="2">
        <v>20</v>
      </c>
      <c r="F6" s="2"/>
      <c r="G6" s="2">
        <v>1</v>
      </c>
    </row>
    <row r="7" spans="1:7" ht="14.65" customHeight="1" x14ac:dyDescent="0.2">
      <c r="A7" s="2" t="s">
        <v>13</v>
      </c>
      <c r="B7" s="2" t="s">
        <v>85</v>
      </c>
      <c r="C7" s="2" t="s">
        <v>86</v>
      </c>
      <c r="D7" s="2" t="s">
        <v>87</v>
      </c>
      <c r="E7" s="2">
        <v>20</v>
      </c>
      <c r="F7" s="2"/>
      <c r="G7" s="2">
        <v>1</v>
      </c>
    </row>
    <row r="8" spans="1:7" ht="14.65" customHeight="1" x14ac:dyDescent="0.2">
      <c r="A8" s="2" t="s">
        <v>15</v>
      </c>
      <c r="B8" s="2" t="s">
        <v>85</v>
      </c>
      <c r="C8" s="2" t="s">
        <v>86</v>
      </c>
      <c r="D8" s="2" t="s">
        <v>87</v>
      </c>
      <c r="E8" s="2">
        <v>20</v>
      </c>
      <c r="F8" s="2"/>
      <c r="G8" s="2">
        <v>1</v>
      </c>
    </row>
    <row r="9" spans="1:7" ht="14.65" customHeight="1" x14ac:dyDescent="0.2">
      <c r="A9" s="2" t="s">
        <v>17</v>
      </c>
      <c r="B9" s="2" t="s">
        <v>88</v>
      </c>
      <c r="C9" s="2" t="s">
        <v>90</v>
      </c>
      <c r="D9" s="2" t="s">
        <v>87</v>
      </c>
      <c r="E9" s="2">
        <v>25</v>
      </c>
      <c r="F9" s="2"/>
      <c r="G9" s="2">
        <v>1</v>
      </c>
    </row>
    <row r="10" spans="1:7" ht="14.65" customHeight="1" x14ac:dyDescent="0.2">
      <c r="A10" s="2" t="s">
        <v>19</v>
      </c>
      <c r="B10" s="2" t="s">
        <v>85</v>
      </c>
      <c r="C10" s="2" t="s">
        <v>90</v>
      </c>
      <c r="D10" s="2" t="s">
        <v>87</v>
      </c>
      <c r="E10" s="2">
        <v>25</v>
      </c>
      <c r="F10" s="2"/>
      <c r="G10" s="2">
        <v>1</v>
      </c>
    </row>
    <row r="11" spans="1:7" ht="14.65" customHeight="1" x14ac:dyDescent="0.2">
      <c r="A11" s="2" t="s">
        <v>21</v>
      </c>
      <c r="B11" s="2" t="s">
        <v>85</v>
      </c>
      <c r="C11" s="2" t="s">
        <v>90</v>
      </c>
      <c r="D11" s="2" t="s">
        <v>87</v>
      </c>
      <c r="E11" s="2">
        <v>25</v>
      </c>
      <c r="F11" s="2"/>
      <c r="G11" s="2">
        <v>1</v>
      </c>
    </row>
    <row r="12" spans="1:7" ht="14.65" customHeight="1" x14ac:dyDescent="0.2">
      <c r="A12" s="2" t="s">
        <v>23</v>
      </c>
      <c r="B12" s="2" t="s">
        <v>85</v>
      </c>
      <c r="C12" s="2" t="s">
        <v>91</v>
      </c>
      <c r="D12" s="2" t="s">
        <v>87</v>
      </c>
      <c r="E12" s="2">
        <v>15</v>
      </c>
      <c r="F12" s="2"/>
      <c r="G12" s="2">
        <v>1</v>
      </c>
    </row>
    <row r="13" spans="1:7" ht="14.65" customHeight="1" x14ac:dyDescent="0.2">
      <c r="A13" s="2" t="s">
        <v>25</v>
      </c>
      <c r="B13" s="2" t="s">
        <v>85</v>
      </c>
      <c r="C13" s="2" t="s">
        <v>91</v>
      </c>
      <c r="D13" s="2" t="s">
        <v>87</v>
      </c>
      <c r="E13" s="2">
        <v>15</v>
      </c>
      <c r="F13" s="2"/>
      <c r="G13" s="2">
        <v>1</v>
      </c>
    </row>
  </sheetData>
  <sheetProtection selectLockedCells="1" selectUnlockedCells="1"/>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73"/>
  <sheetViews>
    <sheetView showGridLines="0" zoomScale="95" zoomScaleNormal="95" workbookViewId="0">
      <selection activeCell="B9" sqref="B9"/>
    </sheetView>
  </sheetViews>
  <sheetFormatPr defaultColWidth="11.5703125" defaultRowHeight="12.75" x14ac:dyDescent="0.2"/>
  <cols>
    <col min="1" max="1" width="21.140625" customWidth="1"/>
  </cols>
  <sheetData>
    <row r="1" spans="1:14" ht="17.100000000000001" customHeight="1" x14ac:dyDescent="0.25">
      <c r="A1" s="3" t="s">
        <v>1</v>
      </c>
      <c r="B1" s="3" t="s">
        <v>92</v>
      </c>
      <c r="C1" s="3" t="s">
        <v>48</v>
      </c>
      <c r="D1" s="3" t="s">
        <v>49</v>
      </c>
      <c r="E1" s="3" t="s">
        <v>50</v>
      </c>
      <c r="F1" s="3">
        <v>2020</v>
      </c>
      <c r="G1" s="3">
        <v>2025</v>
      </c>
      <c r="H1" s="3">
        <v>2030</v>
      </c>
      <c r="I1" s="3">
        <v>2035</v>
      </c>
      <c r="J1" s="3">
        <v>2040</v>
      </c>
      <c r="K1" s="3">
        <v>2045</v>
      </c>
      <c r="L1" s="3">
        <v>2050</v>
      </c>
      <c r="M1" s="3" t="s">
        <v>52</v>
      </c>
      <c r="N1" s="3" t="s">
        <v>53</v>
      </c>
    </row>
    <row r="2" spans="1:14" ht="14.65" customHeight="1" x14ac:dyDescent="0.2">
      <c r="A2" s="40" t="s">
        <v>3</v>
      </c>
      <c r="B2" s="2" t="s">
        <v>93</v>
      </c>
      <c r="C2" s="2" t="s">
        <v>54</v>
      </c>
      <c r="D2" s="2"/>
      <c r="E2" s="2" t="s">
        <v>75</v>
      </c>
      <c r="F2" s="11">
        <v>11995.957419152201</v>
      </c>
      <c r="G2" s="11">
        <v>8001.3035985745</v>
      </c>
      <c r="H2" s="11">
        <v>3994.6538205776801</v>
      </c>
      <c r="I2" s="2">
        <v>0</v>
      </c>
      <c r="J2" s="2">
        <v>0</v>
      </c>
      <c r="K2" s="2">
        <v>0</v>
      </c>
      <c r="L2" s="2">
        <v>0</v>
      </c>
      <c r="M2" s="2" t="s">
        <v>94</v>
      </c>
      <c r="N2" s="2">
        <v>1</v>
      </c>
    </row>
    <row r="3" spans="1:14" ht="14.65" customHeight="1" x14ac:dyDescent="0.2">
      <c r="A3" s="40"/>
      <c r="B3" s="2" t="s">
        <v>93</v>
      </c>
      <c r="C3" s="2" t="s">
        <v>58</v>
      </c>
      <c r="D3" s="2"/>
      <c r="E3" s="2" t="s">
        <v>75</v>
      </c>
      <c r="F3" s="11">
        <v>2333.1031485327198</v>
      </c>
      <c r="G3" s="11">
        <v>1556.17980007133</v>
      </c>
      <c r="H3" s="11">
        <v>776.92334846139602</v>
      </c>
      <c r="I3" s="2">
        <v>0</v>
      </c>
      <c r="J3" s="2">
        <v>0</v>
      </c>
      <c r="K3" s="2">
        <v>0</v>
      </c>
      <c r="L3" s="2">
        <v>0</v>
      </c>
      <c r="M3" s="2" t="s">
        <v>94</v>
      </c>
      <c r="N3" s="2">
        <v>1</v>
      </c>
    </row>
    <row r="4" spans="1:14" ht="14.65" customHeight="1" x14ac:dyDescent="0.2">
      <c r="A4" s="40"/>
      <c r="B4" s="2" t="s">
        <v>93</v>
      </c>
      <c r="C4" s="2" t="s">
        <v>59</v>
      </c>
      <c r="D4" s="2"/>
      <c r="E4" s="2" t="s">
        <v>75</v>
      </c>
      <c r="F4" s="11">
        <v>1866.5592579904601</v>
      </c>
      <c r="G4" s="11">
        <v>1244.9950250796301</v>
      </c>
      <c r="H4" s="11">
        <v>621.56423291082206</v>
      </c>
      <c r="I4" s="2">
        <v>0</v>
      </c>
      <c r="J4" s="2">
        <v>0</v>
      </c>
      <c r="K4" s="2">
        <v>0</v>
      </c>
      <c r="L4" s="2">
        <v>0</v>
      </c>
      <c r="M4" s="2" t="s">
        <v>94</v>
      </c>
      <c r="N4" s="2">
        <v>1</v>
      </c>
    </row>
    <row r="5" spans="1:14" ht="14.65" customHeight="1" x14ac:dyDescent="0.2">
      <c r="A5" s="40"/>
      <c r="B5" s="2" t="s">
        <v>93</v>
      </c>
      <c r="C5" s="2" t="s">
        <v>60</v>
      </c>
      <c r="D5" s="2"/>
      <c r="E5" s="2" t="s">
        <v>75</v>
      </c>
      <c r="F5" s="11">
        <v>3253.3349495031798</v>
      </c>
      <c r="G5" s="11">
        <v>2169.9744113186198</v>
      </c>
      <c r="H5" s="11">
        <v>1083.36053818456</v>
      </c>
      <c r="I5" s="2">
        <v>0</v>
      </c>
      <c r="J5" s="2">
        <v>0</v>
      </c>
      <c r="K5" s="2">
        <v>0</v>
      </c>
      <c r="L5" s="2">
        <v>0</v>
      </c>
      <c r="M5" s="2" t="s">
        <v>94</v>
      </c>
      <c r="N5" s="2"/>
    </row>
    <row r="6" spans="1:14" ht="14.65" customHeight="1" x14ac:dyDescent="0.2">
      <c r="A6" s="40"/>
      <c r="B6" s="2" t="s">
        <v>93</v>
      </c>
      <c r="C6" s="2" t="s">
        <v>61</v>
      </c>
      <c r="D6" s="2"/>
      <c r="E6" s="2" t="s">
        <v>75</v>
      </c>
      <c r="F6" s="11">
        <v>3083.0862932723999</v>
      </c>
      <c r="G6" s="11">
        <v>2056.4185576126902</v>
      </c>
      <c r="H6" s="11">
        <v>1026.6677356597099</v>
      </c>
      <c r="I6" s="2">
        <v>0</v>
      </c>
      <c r="J6" s="2">
        <v>0</v>
      </c>
      <c r="K6" s="2">
        <v>0</v>
      </c>
      <c r="L6" s="2">
        <v>0</v>
      </c>
      <c r="M6" s="2" t="s">
        <v>94</v>
      </c>
      <c r="N6" s="2">
        <v>1</v>
      </c>
    </row>
    <row r="7" spans="1:14" ht="14.65" customHeight="1" x14ac:dyDescent="0.2">
      <c r="A7" s="40"/>
      <c r="B7" s="2" t="s">
        <v>93</v>
      </c>
      <c r="C7" s="2" t="s">
        <v>62</v>
      </c>
      <c r="D7" s="2"/>
      <c r="E7" s="2" t="s">
        <v>75</v>
      </c>
      <c r="F7" s="11">
        <v>161.339458315944</v>
      </c>
      <c r="G7" s="11">
        <v>107.613418696734</v>
      </c>
      <c r="H7" s="11">
        <v>53.726039619209203</v>
      </c>
      <c r="I7" s="2">
        <v>0</v>
      </c>
      <c r="J7" s="2">
        <v>0</v>
      </c>
      <c r="K7" s="2">
        <v>0</v>
      </c>
      <c r="L7" s="2">
        <v>0</v>
      </c>
      <c r="M7" s="2" t="s">
        <v>94</v>
      </c>
      <c r="N7" s="2">
        <v>1</v>
      </c>
    </row>
    <row r="8" spans="1:14" ht="14.65" customHeight="1" x14ac:dyDescent="0.2">
      <c r="A8" s="40" t="s">
        <v>5</v>
      </c>
      <c r="B8" s="2" t="s">
        <v>93</v>
      </c>
      <c r="C8" s="2" t="s">
        <v>54</v>
      </c>
      <c r="D8" s="2"/>
      <c r="E8" s="2" t="s">
        <v>75</v>
      </c>
      <c r="F8" s="11">
        <v>393.897262246791</v>
      </c>
      <c r="G8" s="11">
        <v>262.72947391860998</v>
      </c>
      <c r="H8" s="11">
        <v>131.16778832818099</v>
      </c>
      <c r="I8" s="2">
        <v>0</v>
      </c>
      <c r="J8" s="2">
        <v>0</v>
      </c>
      <c r="K8" s="2">
        <v>0</v>
      </c>
      <c r="L8" s="2">
        <v>0</v>
      </c>
      <c r="M8" s="2" t="s">
        <v>94</v>
      </c>
      <c r="N8" s="2">
        <v>1</v>
      </c>
    </row>
    <row r="9" spans="1:14" ht="14.65" customHeight="1" x14ac:dyDescent="0.2">
      <c r="A9" s="40"/>
      <c r="B9" s="2" t="s">
        <v>93</v>
      </c>
      <c r="C9" s="2" t="s">
        <v>58</v>
      </c>
      <c r="D9" s="2"/>
      <c r="E9" s="2" t="s">
        <v>75</v>
      </c>
      <c r="F9" s="11">
        <v>767.13594413974704</v>
      </c>
      <c r="G9" s="11">
        <v>511.67967474121099</v>
      </c>
      <c r="H9" s="11">
        <v>255.45626939853599</v>
      </c>
      <c r="I9" s="2">
        <v>0</v>
      </c>
      <c r="J9" s="2">
        <v>0</v>
      </c>
      <c r="K9" s="2">
        <v>0</v>
      </c>
      <c r="L9" s="2">
        <v>0</v>
      </c>
      <c r="M9" s="2" t="s">
        <v>94</v>
      </c>
      <c r="N9" s="2">
        <v>1</v>
      </c>
    </row>
    <row r="10" spans="1:14" ht="14.65" customHeight="1" x14ac:dyDescent="0.2">
      <c r="A10" s="40"/>
      <c r="B10" s="2" t="s">
        <v>93</v>
      </c>
      <c r="C10" s="2" t="s">
        <v>59</v>
      </c>
      <c r="D10" s="2"/>
      <c r="E10" s="2" t="s">
        <v>75</v>
      </c>
      <c r="F10" s="2">
        <v>0</v>
      </c>
      <c r="G10" s="2">
        <v>0</v>
      </c>
      <c r="H10" s="2">
        <v>0</v>
      </c>
      <c r="I10" s="2">
        <v>0</v>
      </c>
      <c r="J10" s="2">
        <v>0</v>
      </c>
      <c r="K10" s="2">
        <v>0</v>
      </c>
      <c r="L10" s="2">
        <v>0</v>
      </c>
      <c r="M10" s="2" t="s">
        <v>94</v>
      </c>
      <c r="N10" s="2"/>
    </row>
    <row r="11" spans="1:14" ht="14.65" customHeight="1" x14ac:dyDescent="0.2">
      <c r="A11" s="40"/>
      <c r="B11" s="2" t="s">
        <v>93</v>
      </c>
      <c r="C11" s="2" t="s">
        <v>60</v>
      </c>
      <c r="D11" s="2"/>
      <c r="E11" s="2" t="s">
        <v>75</v>
      </c>
      <c r="F11" s="2">
        <v>0</v>
      </c>
      <c r="G11" s="2">
        <v>0</v>
      </c>
      <c r="H11" s="2">
        <v>0</v>
      </c>
      <c r="I11" s="2">
        <v>0</v>
      </c>
      <c r="J11" s="2">
        <v>0</v>
      </c>
      <c r="K11" s="2">
        <v>0</v>
      </c>
      <c r="L11" s="2">
        <v>0</v>
      </c>
      <c r="M11" s="2" t="s">
        <v>94</v>
      </c>
      <c r="N11" s="2"/>
    </row>
    <row r="12" spans="1:14" ht="14.65" customHeight="1" x14ac:dyDescent="0.2">
      <c r="A12" s="40"/>
      <c r="B12" s="2" t="s">
        <v>93</v>
      </c>
      <c r="C12" s="2" t="s">
        <v>61</v>
      </c>
      <c r="D12" s="2"/>
      <c r="E12" s="2" t="s">
        <v>75</v>
      </c>
      <c r="F12" s="2">
        <v>0</v>
      </c>
      <c r="G12" s="2">
        <v>0</v>
      </c>
      <c r="H12" s="2">
        <v>0</v>
      </c>
      <c r="I12" s="2">
        <v>0</v>
      </c>
      <c r="J12" s="2">
        <v>0</v>
      </c>
      <c r="K12" s="2">
        <v>0</v>
      </c>
      <c r="L12" s="2">
        <v>0</v>
      </c>
      <c r="M12" s="2" t="s">
        <v>94</v>
      </c>
      <c r="N12" s="2"/>
    </row>
    <row r="13" spans="1:14" ht="14.65" customHeight="1" x14ac:dyDescent="0.2">
      <c r="A13" s="40"/>
      <c r="B13" s="2" t="s">
        <v>93</v>
      </c>
      <c r="C13" s="2" t="s">
        <v>62</v>
      </c>
      <c r="D13" s="2"/>
      <c r="E13" s="2" t="s">
        <v>75</v>
      </c>
      <c r="F13" s="2">
        <v>0</v>
      </c>
      <c r="G13" s="2">
        <v>0</v>
      </c>
      <c r="H13" s="2">
        <v>0</v>
      </c>
      <c r="I13" s="2">
        <v>0</v>
      </c>
      <c r="J13" s="2">
        <v>0</v>
      </c>
      <c r="K13" s="2">
        <v>0</v>
      </c>
      <c r="L13" s="2">
        <v>0</v>
      </c>
      <c r="M13" s="2" t="s">
        <v>94</v>
      </c>
      <c r="N13" s="2"/>
    </row>
    <row r="14" spans="1:14" ht="14.65" customHeight="1" x14ac:dyDescent="0.2">
      <c r="A14" s="40" t="s">
        <v>7</v>
      </c>
      <c r="B14" s="2" t="s">
        <v>93</v>
      </c>
      <c r="C14" s="2" t="s">
        <v>54</v>
      </c>
      <c r="D14" s="2"/>
      <c r="E14" s="2" t="s">
        <v>75</v>
      </c>
      <c r="F14" s="11">
        <v>5057.5855058876396</v>
      </c>
      <c r="G14" s="11">
        <v>3373.4095324270602</v>
      </c>
      <c r="H14" s="11">
        <v>1684.1759734605801</v>
      </c>
      <c r="I14" s="2">
        <v>0</v>
      </c>
      <c r="J14" s="2">
        <v>0</v>
      </c>
      <c r="K14" s="2">
        <v>0</v>
      </c>
      <c r="L14" s="2">
        <v>0</v>
      </c>
      <c r="M14" s="2" t="s">
        <v>94</v>
      </c>
      <c r="N14" s="2">
        <v>1</v>
      </c>
    </row>
    <row r="15" spans="1:14" ht="14.65" customHeight="1" x14ac:dyDescent="0.2">
      <c r="A15" s="40"/>
      <c r="B15" s="2" t="s">
        <v>93</v>
      </c>
      <c r="C15" s="2" t="s">
        <v>58</v>
      </c>
      <c r="D15" s="2"/>
      <c r="E15" s="2" t="s">
        <v>75</v>
      </c>
      <c r="F15" s="11">
        <v>10078.5094060229</v>
      </c>
      <c r="G15" s="11">
        <v>6722.3657738172697</v>
      </c>
      <c r="H15" s="11">
        <v>3356.1436322056202</v>
      </c>
      <c r="I15" s="2">
        <v>0</v>
      </c>
      <c r="J15" s="2">
        <v>0</v>
      </c>
      <c r="K15" s="2">
        <v>0</v>
      </c>
      <c r="L15" s="2">
        <v>0</v>
      </c>
      <c r="M15" s="2" t="s">
        <v>94</v>
      </c>
      <c r="N15" s="2">
        <v>1</v>
      </c>
    </row>
    <row r="16" spans="1:14" ht="14.65" customHeight="1" x14ac:dyDescent="0.2">
      <c r="A16" s="40"/>
      <c r="B16" s="2" t="s">
        <v>93</v>
      </c>
      <c r="C16" s="2" t="s">
        <v>59</v>
      </c>
      <c r="D16" s="2"/>
      <c r="E16" s="2" t="s">
        <v>75</v>
      </c>
      <c r="F16" s="11">
        <v>135.05793914223099</v>
      </c>
      <c r="G16" s="11">
        <v>90.083645407867806</v>
      </c>
      <c r="H16" s="11">
        <v>44.974293734362803</v>
      </c>
      <c r="I16" s="2">
        <v>0</v>
      </c>
      <c r="J16" s="2">
        <v>0</v>
      </c>
      <c r="K16" s="2">
        <v>0</v>
      </c>
      <c r="L16" s="2">
        <v>0</v>
      </c>
      <c r="M16" s="2" t="s">
        <v>94</v>
      </c>
      <c r="N16" s="2">
        <v>1</v>
      </c>
    </row>
    <row r="17" spans="1:14" ht="14.65" customHeight="1" x14ac:dyDescent="0.2">
      <c r="A17" s="40"/>
      <c r="B17" s="2" t="s">
        <v>93</v>
      </c>
      <c r="C17" s="2" t="s">
        <v>60</v>
      </c>
      <c r="D17" s="2"/>
      <c r="E17" s="2" t="s">
        <v>75</v>
      </c>
      <c r="F17" s="11">
        <v>9302.2346539964892</v>
      </c>
      <c r="G17" s="11">
        <v>6204.5905142156598</v>
      </c>
      <c r="H17" s="11">
        <v>3097.6441397808298</v>
      </c>
      <c r="I17" s="2">
        <v>0</v>
      </c>
      <c r="J17" s="2">
        <v>0</v>
      </c>
      <c r="K17" s="2">
        <v>0</v>
      </c>
      <c r="L17" s="2">
        <v>0</v>
      </c>
      <c r="M17" s="2" t="s">
        <v>94</v>
      </c>
      <c r="N17" s="2"/>
    </row>
    <row r="18" spans="1:14" ht="14.65" customHeight="1" x14ac:dyDescent="0.2">
      <c r="A18" s="40"/>
      <c r="B18" s="2" t="s">
        <v>93</v>
      </c>
      <c r="C18" s="2" t="s">
        <v>61</v>
      </c>
      <c r="D18" s="2"/>
      <c r="E18" s="2" t="s">
        <v>75</v>
      </c>
      <c r="F18" s="11">
        <v>8815.4440301081595</v>
      </c>
      <c r="G18" s="11">
        <v>5879.9011680821404</v>
      </c>
      <c r="H18" s="11">
        <v>2935.54286202602</v>
      </c>
      <c r="I18" s="2">
        <v>0</v>
      </c>
      <c r="J18" s="2">
        <v>0</v>
      </c>
      <c r="K18" s="2">
        <v>0</v>
      </c>
      <c r="L18" s="2">
        <v>0</v>
      </c>
      <c r="M18" s="2" t="s">
        <v>94</v>
      </c>
      <c r="N18" s="2">
        <v>1</v>
      </c>
    </row>
    <row r="19" spans="1:14" ht="14.65" customHeight="1" x14ac:dyDescent="0.2">
      <c r="A19" s="40"/>
      <c r="B19" s="2" t="s">
        <v>93</v>
      </c>
      <c r="C19" s="2" t="s">
        <v>62</v>
      </c>
      <c r="D19" s="2"/>
      <c r="E19" s="2" t="s">
        <v>75</v>
      </c>
      <c r="F19" s="11">
        <v>461.316625400894</v>
      </c>
      <c r="G19" s="11">
        <v>307.69818914239602</v>
      </c>
      <c r="H19" s="11">
        <v>153.61843625849801</v>
      </c>
      <c r="I19" s="2">
        <v>0</v>
      </c>
      <c r="J19" s="2">
        <v>0</v>
      </c>
      <c r="K19" s="2">
        <v>0</v>
      </c>
      <c r="L19" s="2">
        <v>0</v>
      </c>
      <c r="M19" s="2" t="s">
        <v>94</v>
      </c>
      <c r="N19" s="2">
        <v>1</v>
      </c>
    </row>
    <row r="20" spans="1:14" ht="14.65" customHeight="1" x14ac:dyDescent="0.2">
      <c r="A20" s="40" t="s">
        <v>9</v>
      </c>
      <c r="B20" s="2" t="s">
        <v>93</v>
      </c>
      <c r="C20" s="2" t="s">
        <v>54</v>
      </c>
      <c r="D20" s="2"/>
      <c r="E20" s="2" t="s">
        <v>75</v>
      </c>
      <c r="F20" s="11">
        <v>1117.07562338754</v>
      </c>
      <c r="G20" s="11">
        <v>558.53781169377203</v>
      </c>
      <c r="H20" s="2">
        <v>0</v>
      </c>
      <c r="I20" s="2">
        <v>0</v>
      </c>
      <c r="J20" s="2">
        <v>0</v>
      </c>
      <c r="K20" s="2">
        <v>0</v>
      </c>
      <c r="L20" s="2">
        <v>0</v>
      </c>
      <c r="M20" s="2" t="s">
        <v>94</v>
      </c>
      <c r="N20" s="2">
        <v>1</v>
      </c>
    </row>
    <row r="21" spans="1:14" ht="14.65" customHeight="1" x14ac:dyDescent="0.2">
      <c r="A21" s="40"/>
      <c r="B21" s="2" t="s">
        <v>93</v>
      </c>
      <c r="C21" s="2" t="s">
        <v>58</v>
      </c>
      <c r="D21" s="2"/>
      <c r="E21" s="2" t="s">
        <v>75</v>
      </c>
      <c r="F21" s="11">
        <v>730.03056544827405</v>
      </c>
      <c r="G21" s="11">
        <v>365.01528272413702</v>
      </c>
      <c r="H21" s="2">
        <v>0</v>
      </c>
      <c r="I21" s="2">
        <v>0</v>
      </c>
      <c r="J21" s="2">
        <v>0</v>
      </c>
      <c r="K21" s="2">
        <v>0</v>
      </c>
      <c r="L21" s="2">
        <v>0</v>
      </c>
      <c r="M21" s="2" t="s">
        <v>94</v>
      </c>
      <c r="N21" s="2">
        <v>1</v>
      </c>
    </row>
    <row r="22" spans="1:14" ht="14.65" customHeight="1" x14ac:dyDescent="0.2">
      <c r="A22" s="40"/>
      <c r="B22" s="2" t="s">
        <v>93</v>
      </c>
      <c r="C22" s="2" t="s">
        <v>59</v>
      </c>
      <c r="D22" s="2"/>
      <c r="E22" s="2" t="s">
        <v>75</v>
      </c>
      <c r="F22" s="11">
        <v>69.410581726347601</v>
      </c>
      <c r="G22" s="11">
        <v>34.705290863173801</v>
      </c>
      <c r="H22" s="2">
        <v>0</v>
      </c>
      <c r="I22" s="2">
        <v>0</v>
      </c>
      <c r="J22" s="2">
        <v>0</v>
      </c>
      <c r="K22" s="2">
        <v>0</v>
      </c>
      <c r="L22" s="2">
        <v>0</v>
      </c>
      <c r="M22" s="2" t="s">
        <v>94</v>
      </c>
      <c r="N22" s="2">
        <v>1</v>
      </c>
    </row>
    <row r="23" spans="1:14" ht="14.65" customHeight="1" x14ac:dyDescent="0.2">
      <c r="A23" s="40"/>
      <c r="B23" s="2" t="s">
        <v>93</v>
      </c>
      <c r="C23" s="2" t="s">
        <v>60</v>
      </c>
      <c r="D23" s="2"/>
      <c r="E23" s="2" t="s">
        <v>75</v>
      </c>
      <c r="F23" s="11">
        <v>200.54933583388001</v>
      </c>
      <c r="G23" s="11">
        <v>100.27466791694</v>
      </c>
      <c r="H23" s="2">
        <v>0</v>
      </c>
      <c r="I23" s="2">
        <v>0</v>
      </c>
      <c r="J23" s="2">
        <v>0</v>
      </c>
      <c r="K23" s="2">
        <v>0</v>
      </c>
      <c r="L23" s="2">
        <v>0</v>
      </c>
      <c r="M23" s="2" t="s">
        <v>94</v>
      </c>
      <c r="N23" s="2"/>
    </row>
    <row r="24" spans="1:14" ht="14.65" customHeight="1" x14ac:dyDescent="0.2">
      <c r="A24" s="40"/>
      <c r="B24" s="2" t="s">
        <v>93</v>
      </c>
      <c r="C24" s="2" t="s">
        <v>61</v>
      </c>
      <c r="D24" s="2"/>
      <c r="E24" s="2" t="s">
        <v>75</v>
      </c>
      <c r="F24" s="11">
        <v>190.05448809651199</v>
      </c>
      <c r="G24" s="11">
        <v>95.027244048256094</v>
      </c>
      <c r="H24" s="2">
        <v>0</v>
      </c>
      <c r="I24" s="2">
        <v>0</v>
      </c>
      <c r="J24" s="2">
        <v>0</v>
      </c>
      <c r="K24" s="2">
        <v>0</v>
      </c>
      <c r="L24" s="2">
        <v>0</v>
      </c>
      <c r="M24" s="2" t="s">
        <v>94</v>
      </c>
      <c r="N24" s="2">
        <v>1</v>
      </c>
    </row>
    <row r="25" spans="1:14" ht="14.65" customHeight="1" x14ac:dyDescent="0.2">
      <c r="A25" s="40"/>
      <c r="B25" s="2" t="s">
        <v>93</v>
      </c>
      <c r="C25" s="2" t="s">
        <v>62</v>
      </c>
      <c r="D25" s="2"/>
      <c r="E25" s="2" t="s">
        <v>75</v>
      </c>
      <c r="F25" s="11">
        <v>9.9456470702476096</v>
      </c>
      <c r="G25" s="11">
        <v>4.9728235351238101</v>
      </c>
      <c r="H25" s="2">
        <v>0</v>
      </c>
      <c r="I25" s="2">
        <v>0</v>
      </c>
      <c r="J25" s="2">
        <v>0</v>
      </c>
      <c r="K25" s="2">
        <v>0</v>
      </c>
      <c r="L25" s="2">
        <v>0</v>
      </c>
      <c r="M25" s="2" t="s">
        <v>94</v>
      </c>
      <c r="N25" s="2">
        <v>1</v>
      </c>
    </row>
    <row r="26" spans="1:14" ht="14.65" customHeight="1" x14ac:dyDescent="0.2">
      <c r="A26" s="40" t="s">
        <v>11</v>
      </c>
      <c r="B26" s="2" t="s">
        <v>93</v>
      </c>
      <c r="C26" s="2" t="s">
        <v>54</v>
      </c>
      <c r="D26" s="2"/>
      <c r="E26" s="2" t="s">
        <v>75</v>
      </c>
      <c r="F26" s="11">
        <v>840.368817594299</v>
      </c>
      <c r="G26" s="11">
        <v>560.52600133539704</v>
      </c>
      <c r="H26" s="11">
        <v>279.842816258901</v>
      </c>
      <c r="I26" s="2">
        <v>0</v>
      </c>
      <c r="J26" s="2">
        <v>0</v>
      </c>
      <c r="K26" s="2">
        <v>0</v>
      </c>
      <c r="L26" s="2">
        <v>0</v>
      </c>
      <c r="M26" s="2" t="s">
        <v>94</v>
      </c>
      <c r="N26" s="2">
        <v>1</v>
      </c>
    </row>
    <row r="27" spans="1:14" ht="14.65" customHeight="1" x14ac:dyDescent="0.2">
      <c r="A27" s="40"/>
      <c r="B27" s="2" t="s">
        <v>93</v>
      </c>
      <c r="C27" s="2" t="s">
        <v>58</v>
      </c>
      <c r="D27" s="2"/>
      <c r="E27" s="2" t="s">
        <v>75</v>
      </c>
      <c r="F27" s="11">
        <v>2236.70566987034</v>
      </c>
      <c r="G27" s="11">
        <v>1491.88268180352</v>
      </c>
      <c r="H27" s="11">
        <v>744.82298806682297</v>
      </c>
      <c r="I27" s="2">
        <v>0</v>
      </c>
      <c r="J27" s="2">
        <v>0</v>
      </c>
      <c r="K27" s="2">
        <v>0</v>
      </c>
      <c r="L27" s="2">
        <v>0</v>
      </c>
      <c r="M27" s="2" t="s">
        <v>94</v>
      </c>
      <c r="N27" s="2">
        <v>1</v>
      </c>
    </row>
    <row r="28" spans="1:14" ht="14.65" customHeight="1" x14ac:dyDescent="0.2">
      <c r="A28" s="40"/>
      <c r="B28" s="2" t="s">
        <v>93</v>
      </c>
      <c r="C28" s="2" t="s">
        <v>59</v>
      </c>
      <c r="D28" s="2"/>
      <c r="E28" s="2" t="s">
        <v>75</v>
      </c>
      <c r="F28" s="11">
        <v>162.40403579827401</v>
      </c>
      <c r="G28" s="11">
        <v>108.323491877449</v>
      </c>
      <c r="H28" s="11">
        <v>54.0805439208251</v>
      </c>
      <c r="I28" s="2">
        <v>0</v>
      </c>
      <c r="J28" s="2">
        <v>0</v>
      </c>
      <c r="K28" s="2">
        <v>0</v>
      </c>
      <c r="L28" s="2">
        <v>0</v>
      </c>
      <c r="M28" s="2" t="s">
        <v>94</v>
      </c>
      <c r="N28" s="2">
        <v>1</v>
      </c>
    </row>
    <row r="29" spans="1:14" ht="14.65" customHeight="1" x14ac:dyDescent="0.2">
      <c r="A29" s="40"/>
      <c r="B29" s="2" t="s">
        <v>93</v>
      </c>
      <c r="C29" s="2" t="s">
        <v>60</v>
      </c>
      <c r="D29" s="2"/>
      <c r="E29" s="2" t="s">
        <v>75</v>
      </c>
      <c r="F29" s="11">
        <v>845.17220101420901</v>
      </c>
      <c r="G29" s="11">
        <v>563.72985807647694</v>
      </c>
      <c r="H29" s="11">
        <v>281.44234293773201</v>
      </c>
      <c r="I29" s="2">
        <v>0</v>
      </c>
      <c r="J29" s="2">
        <v>0</v>
      </c>
      <c r="K29" s="2">
        <v>0</v>
      </c>
      <c r="L29" s="2">
        <v>0</v>
      </c>
      <c r="M29" s="2" t="s">
        <v>94</v>
      </c>
      <c r="N29" s="2"/>
    </row>
    <row r="30" spans="1:14" ht="14.65" customHeight="1" x14ac:dyDescent="0.2">
      <c r="A30" s="40"/>
      <c r="B30" s="2" t="s">
        <v>93</v>
      </c>
      <c r="C30" s="2" t="s">
        <v>61</v>
      </c>
      <c r="D30" s="2"/>
      <c r="E30" s="2" t="s">
        <v>75</v>
      </c>
      <c r="F30" s="11">
        <v>800.94391412101697</v>
      </c>
      <c r="G30" s="11">
        <v>534.22959071871799</v>
      </c>
      <c r="H30" s="11">
        <v>266.71432340229899</v>
      </c>
      <c r="I30" s="2">
        <v>0</v>
      </c>
      <c r="J30" s="2">
        <v>0</v>
      </c>
      <c r="K30" s="2">
        <v>0</v>
      </c>
      <c r="L30" s="2">
        <v>0</v>
      </c>
      <c r="M30" s="2" t="s">
        <v>94</v>
      </c>
      <c r="N30" s="2">
        <v>1</v>
      </c>
    </row>
    <row r="31" spans="1:14" ht="14.65" customHeight="1" x14ac:dyDescent="0.2">
      <c r="A31" s="40"/>
      <c r="B31" s="2" t="s">
        <v>93</v>
      </c>
      <c r="C31" s="2" t="s">
        <v>62</v>
      </c>
      <c r="D31" s="2"/>
      <c r="E31" s="2" t="s">
        <v>75</v>
      </c>
      <c r="F31" s="11">
        <v>41.913798367472197</v>
      </c>
      <c r="G31" s="11">
        <v>27.9565035111039</v>
      </c>
      <c r="H31" s="11">
        <v>13.9572948563682</v>
      </c>
      <c r="I31" s="2">
        <v>0</v>
      </c>
      <c r="J31" s="2">
        <v>0</v>
      </c>
      <c r="K31" s="2">
        <v>0</v>
      </c>
      <c r="L31" s="2">
        <v>0</v>
      </c>
      <c r="M31" s="2" t="s">
        <v>94</v>
      </c>
      <c r="N31" s="2">
        <v>1</v>
      </c>
    </row>
    <row r="32" spans="1:14" ht="14.65" customHeight="1" x14ac:dyDescent="0.2">
      <c r="A32" s="40" t="s">
        <v>13</v>
      </c>
      <c r="B32" s="2" t="s">
        <v>93</v>
      </c>
      <c r="C32" s="2" t="s">
        <v>54</v>
      </c>
      <c r="D32" s="2"/>
      <c r="E32" s="2" t="s">
        <v>75</v>
      </c>
      <c r="F32" s="11">
        <v>1347.6646282152501</v>
      </c>
      <c r="G32" s="11">
        <v>898.89230701957001</v>
      </c>
      <c r="H32" s="11">
        <v>448.77232119567702</v>
      </c>
      <c r="I32" s="2">
        <v>0</v>
      </c>
      <c r="J32" s="2">
        <v>0</v>
      </c>
      <c r="K32" s="2">
        <v>0</v>
      </c>
      <c r="L32" s="2">
        <v>0</v>
      </c>
      <c r="M32" s="2" t="s">
        <v>94</v>
      </c>
      <c r="N32" s="2">
        <v>1</v>
      </c>
    </row>
    <row r="33" spans="1:14" ht="14.65" customHeight="1" x14ac:dyDescent="0.2">
      <c r="A33" s="40"/>
      <c r="B33" s="2" t="s">
        <v>93</v>
      </c>
      <c r="C33" s="2" t="s">
        <v>58</v>
      </c>
      <c r="D33" s="2"/>
      <c r="E33" s="2" t="s">
        <v>75</v>
      </c>
      <c r="F33" s="11">
        <v>1804.0646049213201</v>
      </c>
      <c r="G33" s="11">
        <v>1203.3110914825199</v>
      </c>
      <c r="H33" s="11">
        <v>600.75351343879902</v>
      </c>
      <c r="I33" s="2">
        <v>0</v>
      </c>
      <c r="J33" s="2">
        <v>0</v>
      </c>
      <c r="K33" s="2">
        <v>0</v>
      </c>
      <c r="L33" s="2">
        <v>0</v>
      </c>
      <c r="M33" s="2" t="s">
        <v>94</v>
      </c>
      <c r="N33" s="2">
        <v>1</v>
      </c>
    </row>
    <row r="34" spans="1:14" ht="14.65" customHeight="1" x14ac:dyDescent="0.2">
      <c r="A34" s="40"/>
      <c r="B34" s="2" t="s">
        <v>93</v>
      </c>
      <c r="C34" s="2" t="s">
        <v>59</v>
      </c>
      <c r="D34" s="2"/>
      <c r="E34" s="2" t="s">
        <v>75</v>
      </c>
      <c r="F34" s="11">
        <v>12.460453827982899</v>
      </c>
      <c r="G34" s="11">
        <v>8.3111227032645907</v>
      </c>
      <c r="H34" s="11">
        <v>4.1493311247182998</v>
      </c>
      <c r="I34" s="2">
        <v>0</v>
      </c>
      <c r="J34" s="2">
        <v>0</v>
      </c>
      <c r="K34" s="2">
        <v>0</v>
      </c>
      <c r="L34" s="2">
        <v>0</v>
      </c>
      <c r="M34" s="2" t="s">
        <v>94</v>
      </c>
      <c r="N34" s="2">
        <v>1</v>
      </c>
    </row>
    <row r="35" spans="1:14" ht="14.65" customHeight="1" x14ac:dyDescent="0.2">
      <c r="A35" s="40"/>
      <c r="B35" s="2" t="s">
        <v>93</v>
      </c>
      <c r="C35" s="2" t="s">
        <v>60</v>
      </c>
      <c r="D35" s="2"/>
      <c r="E35" s="2" t="s">
        <v>75</v>
      </c>
      <c r="F35" s="11">
        <v>1064.75864485488</v>
      </c>
      <c r="G35" s="11">
        <v>710.19401611820297</v>
      </c>
      <c r="H35" s="11">
        <v>354.56462873667402</v>
      </c>
      <c r="I35" s="2">
        <v>0</v>
      </c>
      <c r="J35" s="2">
        <v>0</v>
      </c>
      <c r="K35" s="2">
        <v>0</v>
      </c>
      <c r="L35" s="2">
        <v>0</v>
      </c>
      <c r="M35" s="2" t="s">
        <v>94</v>
      </c>
      <c r="N35" s="2"/>
    </row>
    <row r="36" spans="1:14" ht="14.65" customHeight="1" x14ac:dyDescent="0.2">
      <c r="A36" s="40"/>
      <c r="B36" s="2" t="s">
        <v>93</v>
      </c>
      <c r="C36" s="2" t="s">
        <v>61</v>
      </c>
      <c r="D36" s="2"/>
      <c r="E36" s="2" t="s">
        <v>75</v>
      </c>
      <c r="F36" s="11">
        <v>1009.03928877556</v>
      </c>
      <c r="G36" s="11">
        <v>673.02920561329699</v>
      </c>
      <c r="H36" s="11">
        <v>336.01008316226103</v>
      </c>
      <c r="I36" s="2">
        <v>0</v>
      </c>
      <c r="J36" s="2">
        <v>0</v>
      </c>
      <c r="K36" s="2">
        <v>0</v>
      </c>
      <c r="L36" s="2">
        <v>0</v>
      </c>
      <c r="M36" s="2" t="s">
        <v>94</v>
      </c>
      <c r="N36" s="2">
        <v>1</v>
      </c>
    </row>
    <row r="37" spans="1:14" ht="14.65" customHeight="1" x14ac:dyDescent="0.2">
      <c r="A37" s="40"/>
      <c r="B37" s="2" t="s">
        <v>93</v>
      </c>
      <c r="C37" s="2" t="s">
        <v>62</v>
      </c>
      <c r="D37" s="2"/>
      <c r="E37" s="2" t="s">
        <v>75</v>
      </c>
      <c r="F37" s="11">
        <v>52.803534116380497</v>
      </c>
      <c r="G37" s="11">
        <v>35.2199572556258</v>
      </c>
      <c r="H37" s="11">
        <v>17.5835768607547</v>
      </c>
      <c r="I37" s="2">
        <v>0</v>
      </c>
      <c r="J37" s="2">
        <v>0</v>
      </c>
      <c r="K37" s="2">
        <v>0</v>
      </c>
      <c r="L37" s="2">
        <v>0</v>
      </c>
      <c r="M37" s="2" t="s">
        <v>94</v>
      </c>
      <c r="N37" s="2">
        <v>1</v>
      </c>
    </row>
    <row r="38" spans="1:14" ht="14.65" customHeight="1" x14ac:dyDescent="0.2">
      <c r="A38" s="40" t="s">
        <v>15</v>
      </c>
      <c r="B38" s="2" t="s">
        <v>93</v>
      </c>
      <c r="C38" s="2" t="s">
        <v>54</v>
      </c>
      <c r="D38" s="2"/>
      <c r="E38" s="2" t="s">
        <v>75</v>
      </c>
      <c r="F38" s="11">
        <v>1824.2152381925</v>
      </c>
      <c r="G38" s="11">
        <v>1216.7515638744001</v>
      </c>
      <c r="H38" s="11">
        <v>607.46367431810302</v>
      </c>
      <c r="I38" s="2">
        <v>0</v>
      </c>
      <c r="J38" s="2">
        <v>0</v>
      </c>
      <c r="K38" s="2">
        <v>0</v>
      </c>
      <c r="L38" s="2">
        <v>0</v>
      </c>
      <c r="M38" s="2" t="s">
        <v>94</v>
      </c>
      <c r="N38" s="2">
        <v>1</v>
      </c>
    </row>
    <row r="39" spans="1:14" ht="14.65" customHeight="1" x14ac:dyDescent="0.2">
      <c r="A39" s="40"/>
      <c r="B39" s="2" t="s">
        <v>93</v>
      </c>
      <c r="C39" s="2" t="s">
        <v>58</v>
      </c>
      <c r="D39" s="2"/>
      <c r="E39" s="2" t="s">
        <v>75</v>
      </c>
      <c r="F39" s="11">
        <v>770.30547575109495</v>
      </c>
      <c r="G39" s="11">
        <v>513.79375232597999</v>
      </c>
      <c r="H39" s="11">
        <v>256.51172342511501</v>
      </c>
      <c r="I39" s="2">
        <v>0</v>
      </c>
      <c r="J39" s="2">
        <v>0</v>
      </c>
      <c r="K39" s="2">
        <v>0</v>
      </c>
      <c r="L39" s="2">
        <v>0</v>
      </c>
      <c r="M39" s="2" t="s">
        <v>94</v>
      </c>
      <c r="N39" s="2">
        <v>1</v>
      </c>
    </row>
    <row r="40" spans="1:14" ht="14.65" customHeight="1" x14ac:dyDescent="0.2">
      <c r="A40" s="40"/>
      <c r="B40" s="2" t="s">
        <v>93</v>
      </c>
      <c r="C40" s="2" t="s">
        <v>59</v>
      </c>
      <c r="D40" s="2"/>
      <c r="E40" s="2" t="s">
        <v>75</v>
      </c>
      <c r="F40" s="11">
        <v>460.70228280777002</v>
      </c>
      <c r="G40" s="11">
        <v>307.28842263278301</v>
      </c>
      <c r="H40" s="11">
        <v>153.41386017498701</v>
      </c>
      <c r="I40" s="2">
        <v>0</v>
      </c>
      <c r="J40" s="2">
        <v>0</v>
      </c>
      <c r="K40" s="2">
        <v>0</v>
      </c>
      <c r="L40" s="2">
        <v>0</v>
      </c>
      <c r="M40" s="2" t="s">
        <v>94</v>
      </c>
      <c r="N40" s="2">
        <v>1</v>
      </c>
    </row>
    <row r="41" spans="1:14" ht="14.65" customHeight="1" x14ac:dyDescent="0.2">
      <c r="A41" s="40"/>
      <c r="B41" s="2" t="s">
        <v>93</v>
      </c>
      <c r="C41" s="2" t="s">
        <v>60</v>
      </c>
      <c r="D41" s="2"/>
      <c r="E41" s="2" t="s">
        <v>75</v>
      </c>
      <c r="F41" s="11">
        <v>627.72193430961704</v>
      </c>
      <c r="G41" s="11">
        <v>418.69053018451399</v>
      </c>
      <c r="H41" s="11">
        <v>209.031404125102</v>
      </c>
      <c r="I41" s="2">
        <v>0</v>
      </c>
      <c r="J41" s="2">
        <v>0</v>
      </c>
      <c r="K41" s="2">
        <v>0</v>
      </c>
      <c r="L41" s="2">
        <v>0</v>
      </c>
      <c r="M41" s="2" t="s">
        <v>94</v>
      </c>
      <c r="N41" s="2"/>
    </row>
    <row r="42" spans="1:14" ht="14.65" customHeight="1" x14ac:dyDescent="0.2">
      <c r="A42" s="40"/>
      <c r="B42" s="2" t="s">
        <v>93</v>
      </c>
      <c r="C42" s="2" t="s">
        <v>61</v>
      </c>
      <c r="D42" s="2"/>
      <c r="E42" s="2" t="s">
        <v>75</v>
      </c>
      <c r="F42" s="11">
        <v>594.87292937727204</v>
      </c>
      <c r="G42" s="11">
        <v>396.78024389464099</v>
      </c>
      <c r="H42" s="11">
        <v>198.09268548263199</v>
      </c>
      <c r="I42" s="2">
        <v>0</v>
      </c>
      <c r="J42" s="2">
        <v>0</v>
      </c>
      <c r="K42" s="2">
        <v>0</v>
      </c>
      <c r="L42" s="2">
        <v>0</v>
      </c>
      <c r="M42" s="2" t="s">
        <v>94</v>
      </c>
      <c r="N42" s="2">
        <v>1</v>
      </c>
    </row>
    <row r="43" spans="1:14" ht="14.65" customHeight="1" x14ac:dyDescent="0.2">
      <c r="A43" s="40"/>
      <c r="B43" s="2" t="s">
        <v>93</v>
      </c>
      <c r="C43" s="2" t="s">
        <v>62</v>
      </c>
      <c r="D43" s="2"/>
      <c r="E43" s="2" t="s">
        <v>75</v>
      </c>
      <c r="F43" s="11">
        <v>31.1299999620439</v>
      </c>
      <c r="G43" s="11">
        <v>20.763709974683302</v>
      </c>
      <c r="H43" s="11">
        <v>10.3662899873606</v>
      </c>
      <c r="I43" s="2">
        <v>0</v>
      </c>
      <c r="J43" s="2">
        <v>0</v>
      </c>
      <c r="K43" s="2">
        <v>0</v>
      </c>
      <c r="L43" s="2">
        <v>0</v>
      </c>
      <c r="M43" s="2" t="s">
        <v>94</v>
      </c>
      <c r="N43" s="2">
        <v>1</v>
      </c>
    </row>
    <row r="44" spans="1:14" ht="14.65" customHeight="1" x14ac:dyDescent="0.2">
      <c r="A44" s="40" t="s">
        <v>19</v>
      </c>
      <c r="B44" s="2" t="s">
        <v>93</v>
      </c>
      <c r="C44" s="2" t="s">
        <v>54</v>
      </c>
      <c r="D44" s="2"/>
      <c r="E44" s="2" t="s">
        <v>75</v>
      </c>
      <c r="F44" s="11">
        <v>1757.37839108555</v>
      </c>
      <c r="G44" s="11">
        <v>1318.03379331417</v>
      </c>
      <c r="H44" s="11">
        <v>878.68919554277704</v>
      </c>
      <c r="I44" s="11">
        <v>439.34459777138898</v>
      </c>
      <c r="J44" s="2">
        <v>0</v>
      </c>
      <c r="K44" s="2">
        <v>0</v>
      </c>
      <c r="L44" s="2">
        <v>0</v>
      </c>
      <c r="M44" s="2" t="s">
        <v>94</v>
      </c>
      <c r="N44" s="2">
        <v>1</v>
      </c>
    </row>
    <row r="45" spans="1:14" ht="14.65" customHeight="1" x14ac:dyDescent="0.2">
      <c r="A45" s="40"/>
      <c r="B45" s="2" t="s">
        <v>93</v>
      </c>
      <c r="C45" s="2" t="s">
        <v>58</v>
      </c>
      <c r="D45" s="2"/>
      <c r="E45" s="2" t="s">
        <v>75</v>
      </c>
      <c r="F45" s="11">
        <v>1395.69178707579</v>
      </c>
      <c r="G45" s="11">
        <v>1046.76884030684</v>
      </c>
      <c r="H45" s="11">
        <v>697.84589353789602</v>
      </c>
      <c r="I45" s="11">
        <v>348.92294676894801</v>
      </c>
      <c r="J45" s="2">
        <v>0</v>
      </c>
      <c r="K45" s="2">
        <v>0</v>
      </c>
      <c r="L45" s="2">
        <v>0</v>
      </c>
      <c r="M45" s="2" t="s">
        <v>94</v>
      </c>
      <c r="N45" s="2">
        <v>1</v>
      </c>
    </row>
    <row r="46" spans="1:14" ht="14.65" customHeight="1" x14ac:dyDescent="0.2">
      <c r="A46" s="40"/>
      <c r="B46" s="2" t="s">
        <v>93</v>
      </c>
      <c r="C46" s="2" t="s">
        <v>59</v>
      </c>
      <c r="D46" s="2"/>
      <c r="E46" s="2" t="s">
        <v>75</v>
      </c>
      <c r="F46" s="11">
        <v>536.83150222118798</v>
      </c>
      <c r="G46" s="11">
        <v>402.62362666589098</v>
      </c>
      <c r="H46" s="11">
        <v>268.41575111059399</v>
      </c>
      <c r="I46" s="11">
        <v>134.20787555529699</v>
      </c>
      <c r="J46" s="2">
        <v>0</v>
      </c>
      <c r="K46" s="2">
        <v>0</v>
      </c>
      <c r="L46" s="2">
        <v>0</v>
      </c>
      <c r="M46" s="2" t="s">
        <v>94</v>
      </c>
      <c r="N46" s="2">
        <v>1</v>
      </c>
    </row>
    <row r="47" spans="1:14" ht="14.65" customHeight="1" x14ac:dyDescent="0.2">
      <c r="A47" s="40"/>
      <c r="B47" s="2" t="s">
        <v>93</v>
      </c>
      <c r="C47" s="2" t="s">
        <v>60</v>
      </c>
      <c r="D47" s="2"/>
      <c r="E47" s="2" t="s">
        <v>75</v>
      </c>
      <c r="F47" s="11">
        <v>2543.3654471138502</v>
      </c>
      <c r="G47" s="11">
        <v>1907.5240853353901</v>
      </c>
      <c r="H47" s="11">
        <v>1271.6827235569201</v>
      </c>
      <c r="I47" s="11">
        <v>635.84136177846199</v>
      </c>
      <c r="J47" s="2">
        <v>0</v>
      </c>
      <c r="K47" s="2">
        <v>0</v>
      </c>
      <c r="L47" s="2">
        <v>0</v>
      </c>
      <c r="M47" s="2" t="s">
        <v>94</v>
      </c>
      <c r="N47" s="2"/>
    </row>
    <row r="48" spans="1:14" ht="14.65" customHeight="1" x14ac:dyDescent="0.2">
      <c r="A48" s="40"/>
      <c r="B48" s="2" t="s">
        <v>93</v>
      </c>
      <c r="C48" s="2" t="s">
        <v>61</v>
      </c>
      <c r="D48" s="2"/>
      <c r="E48" s="2" t="s">
        <v>75</v>
      </c>
      <c r="F48" s="11">
        <v>2410.2698524714801</v>
      </c>
      <c r="G48" s="11">
        <v>1807.70238935361</v>
      </c>
      <c r="H48" s="11">
        <v>1205.1349262357401</v>
      </c>
      <c r="I48" s="11">
        <v>602.56746311787003</v>
      </c>
      <c r="J48" s="2">
        <v>0</v>
      </c>
      <c r="K48" s="2">
        <v>0</v>
      </c>
      <c r="L48" s="2">
        <v>0</v>
      </c>
      <c r="M48" s="2" t="s">
        <v>94</v>
      </c>
      <c r="N48" s="2">
        <v>1</v>
      </c>
    </row>
    <row r="49" spans="1:14" ht="14.65" customHeight="1" x14ac:dyDescent="0.2">
      <c r="A49" s="40"/>
      <c r="B49" s="2" t="s">
        <v>93</v>
      </c>
      <c r="C49" s="2" t="s">
        <v>62</v>
      </c>
      <c r="D49" s="2"/>
      <c r="E49" s="2" t="s">
        <v>75</v>
      </c>
      <c r="F49" s="11">
        <v>126.130635150095</v>
      </c>
      <c r="G49" s="11">
        <v>94.597976362571401</v>
      </c>
      <c r="H49" s="11">
        <v>63.065317575047601</v>
      </c>
      <c r="I49" s="11">
        <v>31.5326587875238</v>
      </c>
      <c r="J49" s="2">
        <v>0</v>
      </c>
      <c r="K49" s="2">
        <v>0</v>
      </c>
      <c r="L49" s="2">
        <v>0</v>
      </c>
      <c r="M49" s="2" t="s">
        <v>94</v>
      </c>
      <c r="N49" s="2">
        <v>1</v>
      </c>
    </row>
    <row r="50" spans="1:14" ht="14.65" customHeight="1" x14ac:dyDescent="0.2">
      <c r="A50" s="40" t="s">
        <v>21</v>
      </c>
      <c r="B50" s="2" t="s">
        <v>93</v>
      </c>
      <c r="C50" s="2" t="s">
        <v>54</v>
      </c>
      <c r="D50" s="2"/>
      <c r="E50" s="2" t="s">
        <v>75</v>
      </c>
      <c r="F50" s="11">
        <v>2228.1768265650499</v>
      </c>
      <c r="G50" s="11">
        <v>1671.1326199237899</v>
      </c>
      <c r="H50" s="11">
        <v>1114.0884132825299</v>
      </c>
      <c r="I50" s="11">
        <v>557.04420664126405</v>
      </c>
      <c r="J50" s="2">
        <v>0</v>
      </c>
      <c r="K50" s="2">
        <v>0</v>
      </c>
      <c r="L50" s="2">
        <v>0</v>
      </c>
      <c r="M50" s="2" t="s">
        <v>94</v>
      </c>
      <c r="N50" s="2">
        <v>1</v>
      </c>
    </row>
    <row r="51" spans="1:14" ht="14.65" customHeight="1" x14ac:dyDescent="0.2">
      <c r="A51" s="40"/>
      <c r="B51" s="2" t="s">
        <v>93</v>
      </c>
      <c r="C51" s="2" t="s">
        <v>58</v>
      </c>
      <c r="D51" s="2"/>
      <c r="E51" s="2" t="s">
        <v>75</v>
      </c>
      <c r="F51" s="11">
        <v>1769.5950472387899</v>
      </c>
      <c r="G51" s="11">
        <v>1327.19628542909</v>
      </c>
      <c r="H51" s="11">
        <v>884.79752361939495</v>
      </c>
      <c r="I51" s="11">
        <v>442.39876180969799</v>
      </c>
      <c r="J51" s="2">
        <v>0</v>
      </c>
      <c r="K51" s="2">
        <v>0</v>
      </c>
      <c r="L51" s="2">
        <v>0</v>
      </c>
      <c r="M51" s="2" t="s">
        <v>94</v>
      </c>
      <c r="N51" s="2">
        <v>1</v>
      </c>
    </row>
    <row r="52" spans="1:14" ht="14.65" customHeight="1" x14ac:dyDescent="0.2">
      <c r="A52" s="40"/>
      <c r="B52" s="2" t="s">
        <v>93</v>
      </c>
      <c r="C52" s="2" t="s">
        <v>59</v>
      </c>
      <c r="D52" s="2"/>
      <c r="E52" s="2" t="s">
        <v>75</v>
      </c>
      <c r="F52" s="11">
        <v>556.60550203443802</v>
      </c>
      <c r="G52" s="11">
        <v>417.454126525829</v>
      </c>
      <c r="H52" s="11">
        <v>278.30275101721901</v>
      </c>
      <c r="I52" s="11">
        <v>139.15137550860999</v>
      </c>
      <c r="J52" s="2">
        <v>0</v>
      </c>
      <c r="K52" s="2">
        <v>0</v>
      </c>
      <c r="L52" s="2">
        <v>0</v>
      </c>
      <c r="M52" s="2" t="s">
        <v>94</v>
      </c>
      <c r="N52" s="2">
        <v>1</v>
      </c>
    </row>
    <row r="53" spans="1:14" ht="14.65" customHeight="1" x14ac:dyDescent="0.2">
      <c r="A53" s="40"/>
      <c r="B53" s="2" t="s">
        <v>93</v>
      </c>
      <c r="C53" s="2" t="s">
        <v>60</v>
      </c>
      <c r="D53" s="2"/>
      <c r="E53" s="2" t="s">
        <v>75</v>
      </c>
      <c r="F53" s="11">
        <v>2637.0494199585301</v>
      </c>
      <c r="G53" s="11">
        <v>1977.7870649689</v>
      </c>
      <c r="H53" s="11">
        <v>1318.52470997926</v>
      </c>
      <c r="I53" s="11">
        <v>659.26235498963194</v>
      </c>
      <c r="J53" s="2">
        <v>0</v>
      </c>
      <c r="K53" s="2">
        <v>0</v>
      </c>
      <c r="L53" s="2">
        <v>0</v>
      </c>
      <c r="M53" s="2" t="s">
        <v>94</v>
      </c>
      <c r="N53" s="2"/>
    </row>
    <row r="54" spans="1:14" ht="14.65" customHeight="1" x14ac:dyDescent="0.2">
      <c r="A54" s="40"/>
      <c r="B54" s="2" t="s">
        <v>93</v>
      </c>
      <c r="C54" s="2" t="s">
        <v>61</v>
      </c>
      <c r="D54" s="2"/>
      <c r="E54" s="2" t="s">
        <v>75</v>
      </c>
      <c r="F54" s="11">
        <v>2499.0512958395602</v>
      </c>
      <c r="G54" s="11">
        <v>1874.2884718796699</v>
      </c>
      <c r="H54" s="11">
        <v>1249.5256479197801</v>
      </c>
      <c r="I54" s="11">
        <v>624.76282395989097</v>
      </c>
      <c r="J54" s="2">
        <v>0</v>
      </c>
      <c r="K54" s="2">
        <v>0</v>
      </c>
      <c r="L54" s="2">
        <v>0</v>
      </c>
      <c r="M54" s="2" t="s">
        <v>94</v>
      </c>
      <c r="N54" s="2">
        <v>1</v>
      </c>
    </row>
    <row r="55" spans="1:14" ht="14.65" customHeight="1" x14ac:dyDescent="0.2">
      <c r="A55" s="40"/>
      <c r="B55" s="2" t="s">
        <v>93</v>
      </c>
      <c r="C55" s="2" t="s">
        <v>62</v>
      </c>
      <c r="D55" s="2"/>
      <c r="E55" s="2" t="s">
        <v>75</v>
      </c>
      <c r="F55" s="11">
        <v>130.776612790348</v>
      </c>
      <c r="G55" s="11">
        <v>98.082459592761296</v>
      </c>
      <c r="H55" s="11">
        <v>65.388306395174197</v>
      </c>
      <c r="I55" s="11">
        <v>32.694153197587099</v>
      </c>
      <c r="J55" s="2">
        <v>0</v>
      </c>
      <c r="K55" s="2">
        <v>0</v>
      </c>
      <c r="L55" s="2">
        <v>0</v>
      </c>
      <c r="M55" s="2" t="s">
        <v>94</v>
      </c>
      <c r="N55" s="2">
        <v>1</v>
      </c>
    </row>
    <row r="56" spans="1:14" ht="14.65" customHeight="1" x14ac:dyDescent="0.2">
      <c r="A56" s="40" t="s">
        <v>17</v>
      </c>
      <c r="B56" s="2" t="s">
        <v>93</v>
      </c>
      <c r="C56" s="2" t="s">
        <v>54</v>
      </c>
      <c r="D56" s="2"/>
      <c r="E56" s="2" t="s">
        <v>75</v>
      </c>
      <c r="F56" s="11">
        <v>3694.7763076050001</v>
      </c>
      <c r="G56" s="11">
        <v>2771.0822307037502</v>
      </c>
      <c r="H56" s="11">
        <v>1847.3881538025</v>
      </c>
      <c r="I56" s="11">
        <v>923.69407690125001</v>
      </c>
      <c r="J56" s="2">
        <v>0</v>
      </c>
      <c r="K56" s="2">
        <v>0</v>
      </c>
      <c r="L56" s="2">
        <v>0</v>
      </c>
      <c r="M56" s="2" t="s">
        <v>94</v>
      </c>
      <c r="N56" s="2">
        <v>1</v>
      </c>
    </row>
    <row r="57" spans="1:14" ht="14.65" customHeight="1" x14ac:dyDescent="0.2">
      <c r="A57" s="40"/>
      <c r="B57" s="2" t="s">
        <v>93</v>
      </c>
      <c r="C57" s="2" t="s">
        <v>58</v>
      </c>
      <c r="D57" s="2"/>
      <c r="E57" s="2" t="s">
        <v>75</v>
      </c>
      <c r="F57" s="11">
        <v>2934.3532239639699</v>
      </c>
      <c r="G57" s="11">
        <v>2200.7649179729801</v>
      </c>
      <c r="H57" s="11">
        <v>1467.1766119819899</v>
      </c>
      <c r="I57" s="11">
        <v>733.58830599099394</v>
      </c>
      <c r="J57" s="2">
        <v>0</v>
      </c>
      <c r="K57" s="2">
        <v>0</v>
      </c>
      <c r="L57" s="2">
        <v>0</v>
      </c>
      <c r="M57" s="2" t="s">
        <v>94</v>
      </c>
      <c r="N57" s="2">
        <v>1</v>
      </c>
    </row>
    <row r="58" spans="1:14" ht="14.65" customHeight="1" x14ac:dyDescent="0.2">
      <c r="A58" s="40"/>
      <c r="B58" s="2" t="s">
        <v>93</v>
      </c>
      <c r="C58" s="2" t="s">
        <v>59</v>
      </c>
      <c r="D58" s="2"/>
      <c r="E58" s="2" t="s">
        <v>75</v>
      </c>
      <c r="F58" s="2">
        <v>0</v>
      </c>
      <c r="G58" s="2">
        <v>0</v>
      </c>
      <c r="H58" s="2">
        <v>0</v>
      </c>
      <c r="I58" s="2">
        <v>0</v>
      </c>
      <c r="J58" s="2">
        <v>0</v>
      </c>
      <c r="K58" s="2">
        <v>0</v>
      </c>
      <c r="L58" s="2">
        <v>0</v>
      </c>
      <c r="M58" s="2" t="s">
        <v>94</v>
      </c>
      <c r="N58" s="2"/>
    </row>
    <row r="59" spans="1:14" ht="14.65" customHeight="1" x14ac:dyDescent="0.2">
      <c r="A59" s="40"/>
      <c r="B59" s="2" t="s">
        <v>93</v>
      </c>
      <c r="C59" s="2" t="s">
        <v>60</v>
      </c>
      <c r="D59" s="2"/>
      <c r="E59" s="2" t="s">
        <v>75</v>
      </c>
      <c r="F59" s="2">
        <v>0</v>
      </c>
      <c r="G59" s="2">
        <v>0</v>
      </c>
      <c r="H59" s="2">
        <v>0</v>
      </c>
      <c r="I59" s="2">
        <v>0</v>
      </c>
      <c r="J59" s="2">
        <v>0</v>
      </c>
      <c r="K59" s="2">
        <v>0</v>
      </c>
      <c r="L59" s="2">
        <v>0</v>
      </c>
      <c r="M59" s="2" t="s">
        <v>94</v>
      </c>
      <c r="N59" s="2"/>
    </row>
    <row r="60" spans="1:14" ht="14.65" customHeight="1" x14ac:dyDescent="0.2">
      <c r="A60" s="40"/>
      <c r="B60" s="2" t="s">
        <v>93</v>
      </c>
      <c r="C60" s="2" t="s">
        <v>61</v>
      </c>
      <c r="D60" s="2"/>
      <c r="E60" s="2" t="s">
        <v>75</v>
      </c>
      <c r="F60" s="2">
        <v>0</v>
      </c>
      <c r="G60" s="2">
        <v>0</v>
      </c>
      <c r="H60" s="2">
        <v>0</v>
      </c>
      <c r="I60" s="2">
        <v>0</v>
      </c>
      <c r="J60" s="2">
        <v>0</v>
      </c>
      <c r="K60" s="2">
        <v>0</v>
      </c>
      <c r="L60" s="2">
        <v>0</v>
      </c>
      <c r="M60" s="2" t="s">
        <v>94</v>
      </c>
      <c r="N60" s="2"/>
    </row>
    <row r="61" spans="1:14" ht="14.65" customHeight="1" x14ac:dyDescent="0.2">
      <c r="A61" s="40"/>
      <c r="B61" s="2" t="s">
        <v>93</v>
      </c>
      <c r="C61" s="2" t="s">
        <v>62</v>
      </c>
      <c r="D61" s="2"/>
      <c r="E61" s="2" t="s">
        <v>75</v>
      </c>
      <c r="F61" s="2">
        <v>0</v>
      </c>
      <c r="G61" s="2">
        <v>0</v>
      </c>
      <c r="H61" s="2">
        <v>0</v>
      </c>
      <c r="I61" s="2">
        <v>0</v>
      </c>
      <c r="J61" s="2">
        <v>0</v>
      </c>
      <c r="K61" s="2">
        <v>0</v>
      </c>
      <c r="L61" s="2">
        <v>0</v>
      </c>
      <c r="M61" s="2" t="s">
        <v>94</v>
      </c>
      <c r="N61" s="2"/>
    </row>
    <row r="62" spans="1:14" ht="14.65" customHeight="1" x14ac:dyDescent="0.2">
      <c r="A62" s="40" t="s">
        <v>23</v>
      </c>
      <c r="B62" s="2" t="s">
        <v>93</v>
      </c>
      <c r="C62" s="2" t="s">
        <v>54</v>
      </c>
      <c r="D62" s="2"/>
      <c r="E62" s="2" t="s">
        <v>75</v>
      </c>
      <c r="F62" s="11">
        <v>2123.46320049309</v>
      </c>
      <c r="G62" s="11">
        <v>1061.73160024655</v>
      </c>
      <c r="H62" s="2">
        <v>0</v>
      </c>
      <c r="I62" s="2">
        <v>0</v>
      </c>
      <c r="J62" s="2">
        <v>0</v>
      </c>
      <c r="K62" s="2">
        <v>0</v>
      </c>
      <c r="L62" s="2">
        <v>0</v>
      </c>
      <c r="M62" s="2" t="s">
        <v>94</v>
      </c>
      <c r="N62" s="2">
        <v>1</v>
      </c>
    </row>
    <row r="63" spans="1:14" ht="14.65" customHeight="1" x14ac:dyDescent="0.2">
      <c r="A63" s="40"/>
      <c r="B63" s="2" t="s">
        <v>93</v>
      </c>
      <c r="C63" s="2" t="s">
        <v>58</v>
      </c>
      <c r="D63" s="2"/>
      <c r="E63" s="2" t="s">
        <v>75</v>
      </c>
      <c r="F63" s="11">
        <v>3363.7245714900801</v>
      </c>
      <c r="G63" s="11">
        <v>1681.86228574504</v>
      </c>
      <c r="H63" s="2">
        <v>0</v>
      </c>
      <c r="I63" s="2">
        <v>0</v>
      </c>
      <c r="J63" s="2">
        <v>0</v>
      </c>
      <c r="K63" s="2">
        <v>0</v>
      </c>
      <c r="L63" s="2">
        <v>0</v>
      </c>
      <c r="M63" s="2" t="s">
        <v>94</v>
      </c>
      <c r="N63" s="2">
        <v>1</v>
      </c>
    </row>
    <row r="64" spans="1:14" ht="14.65" customHeight="1" x14ac:dyDescent="0.2">
      <c r="A64" s="40"/>
      <c r="B64" s="2" t="s">
        <v>93</v>
      </c>
      <c r="C64" s="2" t="s">
        <v>59</v>
      </c>
      <c r="D64" s="2"/>
      <c r="E64" s="2" t="s">
        <v>75</v>
      </c>
      <c r="F64" s="11">
        <v>109.066514401429</v>
      </c>
      <c r="G64" s="11">
        <v>54.533257200714303</v>
      </c>
      <c r="H64" s="2">
        <v>0</v>
      </c>
      <c r="I64" s="2">
        <v>0</v>
      </c>
      <c r="J64" s="2">
        <v>0</v>
      </c>
      <c r="K64" s="2">
        <v>0</v>
      </c>
      <c r="L64" s="2">
        <v>0</v>
      </c>
      <c r="M64" s="2" t="s">
        <v>94</v>
      </c>
      <c r="N64" s="2">
        <v>1</v>
      </c>
    </row>
    <row r="65" spans="1:14" ht="14.65" customHeight="1" x14ac:dyDescent="0.2">
      <c r="A65" s="40"/>
      <c r="B65" s="2" t="s">
        <v>93</v>
      </c>
      <c r="C65" s="2" t="s">
        <v>60</v>
      </c>
      <c r="D65" s="2"/>
      <c r="E65" s="2" t="s">
        <v>75</v>
      </c>
      <c r="F65" s="11">
        <v>2101.61248969809</v>
      </c>
      <c r="G65" s="11">
        <v>1050.80624484904</v>
      </c>
      <c r="H65" s="2">
        <v>0</v>
      </c>
      <c r="I65" s="2">
        <v>0</v>
      </c>
      <c r="J65" s="2">
        <v>0</v>
      </c>
      <c r="K65" s="2">
        <v>0</v>
      </c>
      <c r="L65" s="2">
        <v>0</v>
      </c>
      <c r="M65" s="2" t="s">
        <v>94</v>
      </c>
      <c r="N65" s="2"/>
    </row>
    <row r="66" spans="1:14" ht="14.65" customHeight="1" x14ac:dyDescent="0.2">
      <c r="A66" s="40"/>
      <c r="B66" s="2" t="s">
        <v>93</v>
      </c>
      <c r="C66" s="2" t="s">
        <v>61</v>
      </c>
      <c r="D66" s="2"/>
      <c r="E66" s="2" t="s">
        <v>75</v>
      </c>
      <c r="F66" s="11">
        <v>1991.63404977644</v>
      </c>
      <c r="G66" s="11">
        <v>995.817024888221</v>
      </c>
      <c r="H66" s="2">
        <v>0</v>
      </c>
      <c r="I66" s="2">
        <v>0</v>
      </c>
      <c r="J66" s="2">
        <v>0</v>
      </c>
      <c r="K66" s="2">
        <v>0</v>
      </c>
      <c r="L66" s="2">
        <v>0</v>
      </c>
      <c r="M66" s="2" t="s">
        <v>94</v>
      </c>
      <c r="N66" s="2">
        <v>1</v>
      </c>
    </row>
    <row r="67" spans="1:14" ht="14.65" customHeight="1" x14ac:dyDescent="0.2">
      <c r="A67" s="40"/>
      <c r="B67" s="2" t="s">
        <v>93</v>
      </c>
      <c r="C67" s="2" t="s">
        <v>62</v>
      </c>
      <c r="D67" s="2"/>
      <c r="E67" s="2" t="s">
        <v>75</v>
      </c>
      <c r="F67" s="11">
        <v>109.978439921647</v>
      </c>
      <c r="G67" s="11">
        <v>54.989219960823498</v>
      </c>
      <c r="H67" s="2">
        <v>0</v>
      </c>
      <c r="I67" s="2">
        <v>0</v>
      </c>
      <c r="J67" s="2">
        <v>0</v>
      </c>
      <c r="K67" s="2">
        <v>0</v>
      </c>
      <c r="L67" s="2">
        <v>0</v>
      </c>
      <c r="M67" s="2" t="s">
        <v>94</v>
      </c>
      <c r="N67" s="2">
        <v>1</v>
      </c>
    </row>
    <row r="68" spans="1:14" ht="14.65" customHeight="1" x14ac:dyDescent="0.2">
      <c r="A68" s="40" t="s">
        <v>25</v>
      </c>
      <c r="B68" s="2" t="s">
        <v>93</v>
      </c>
      <c r="C68" s="2" t="s">
        <v>54</v>
      </c>
      <c r="D68" s="2"/>
      <c r="E68" s="2" t="s">
        <v>75</v>
      </c>
      <c r="F68" s="11">
        <v>2149.5656730069099</v>
      </c>
      <c r="G68" s="11">
        <v>1074.78283650346</v>
      </c>
      <c r="H68" s="2">
        <v>0</v>
      </c>
      <c r="I68" s="2">
        <v>0</v>
      </c>
      <c r="J68" s="2">
        <v>0</v>
      </c>
      <c r="K68" s="2">
        <v>0</v>
      </c>
      <c r="L68" s="2">
        <v>0</v>
      </c>
      <c r="M68" s="2" t="s">
        <v>94</v>
      </c>
      <c r="N68" s="2">
        <v>1</v>
      </c>
    </row>
    <row r="69" spans="1:14" ht="14.65" customHeight="1" x14ac:dyDescent="0.2">
      <c r="A69" s="40"/>
      <c r="B69" s="2" t="s">
        <v>93</v>
      </c>
      <c r="C69" s="2" t="s">
        <v>58</v>
      </c>
      <c r="D69" s="2"/>
      <c r="E69" s="2" t="s">
        <v>75</v>
      </c>
      <c r="F69" s="11">
        <v>296.45018200991598</v>
      </c>
      <c r="G69" s="11">
        <v>148.22509100495799</v>
      </c>
      <c r="H69" s="2">
        <v>0</v>
      </c>
      <c r="I69" s="2">
        <v>0</v>
      </c>
      <c r="J69" s="2">
        <v>0</v>
      </c>
      <c r="K69" s="2">
        <v>0</v>
      </c>
      <c r="L69" s="2">
        <v>0</v>
      </c>
      <c r="M69" s="2" t="s">
        <v>94</v>
      </c>
      <c r="N69" s="2">
        <v>1</v>
      </c>
    </row>
    <row r="70" spans="1:14" ht="14.65" customHeight="1" x14ac:dyDescent="0.2">
      <c r="A70" s="40"/>
      <c r="B70" s="2" t="s">
        <v>93</v>
      </c>
      <c r="C70" s="2" t="s">
        <v>59</v>
      </c>
      <c r="D70" s="2"/>
      <c r="E70" s="2" t="s">
        <v>75</v>
      </c>
      <c r="F70" s="11">
        <v>397.31645059857101</v>
      </c>
      <c r="G70" s="11">
        <v>198.65822529928599</v>
      </c>
      <c r="H70" s="2">
        <v>0</v>
      </c>
      <c r="I70" s="2">
        <v>0</v>
      </c>
      <c r="J70" s="2">
        <v>0</v>
      </c>
      <c r="K70" s="2">
        <v>0</v>
      </c>
      <c r="L70" s="2">
        <v>0</v>
      </c>
      <c r="M70" s="2" t="s">
        <v>94</v>
      </c>
      <c r="N70" s="2">
        <v>1</v>
      </c>
    </row>
    <row r="71" spans="1:14" ht="14.65" customHeight="1" x14ac:dyDescent="0.2">
      <c r="A71" s="40"/>
      <c r="B71" s="2" t="s">
        <v>93</v>
      </c>
      <c r="C71" s="2" t="s">
        <v>60</v>
      </c>
      <c r="D71" s="2"/>
      <c r="E71" s="2" t="s">
        <v>75</v>
      </c>
      <c r="F71" s="11">
        <v>168.93392599285701</v>
      </c>
      <c r="G71" s="11">
        <v>84.466962996428606</v>
      </c>
      <c r="H71" s="2">
        <v>0</v>
      </c>
      <c r="I71" s="2">
        <v>0</v>
      </c>
      <c r="J71" s="2">
        <v>0</v>
      </c>
      <c r="K71" s="2">
        <v>0</v>
      </c>
      <c r="L71" s="2">
        <v>0</v>
      </c>
      <c r="M71" s="2" t="s">
        <v>94</v>
      </c>
      <c r="N71" s="2"/>
    </row>
    <row r="72" spans="1:14" ht="14.65" customHeight="1" x14ac:dyDescent="0.2">
      <c r="A72" s="40"/>
      <c r="B72" s="2" t="s">
        <v>93</v>
      </c>
      <c r="C72" s="2" t="s">
        <v>61</v>
      </c>
      <c r="D72" s="2"/>
      <c r="E72" s="2" t="s">
        <v>75</v>
      </c>
      <c r="F72" s="11">
        <v>160.09352857344399</v>
      </c>
      <c r="G72" s="11">
        <v>80.046764286721896</v>
      </c>
      <c r="H72" s="2">
        <v>0</v>
      </c>
      <c r="I72" s="2">
        <v>0</v>
      </c>
      <c r="J72" s="2">
        <v>0</v>
      </c>
      <c r="K72" s="2">
        <v>0</v>
      </c>
      <c r="L72" s="2">
        <v>0</v>
      </c>
      <c r="M72" s="2" t="s">
        <v>94</v>
      </c>
      <c r="N72" s="2">
        <v>1</v>
      </c>
    </row>
    <row r="73" spans="1:14" ht="14.65" customHeight="1" x14ac:dyDescent="0.2">
      <c r="A73" s="40"/>
      <c r="B73" s="2" t="s">
        <v>93</v>
      </c>
      <c r="C73" s="2" t="s">
        <v>62</v>
      </c>
      <c r="D73" s="2"/>
      <c r="E73" s="2" t="s">
        <v>75</v>
      </c>
      <c r="F73" s="11">
        <v>8.8403974194132093</v>
      </c>
      <c r="G73" s="11">
        <v>4.4201987097066002</v>
      </c>
      <c r="H73" s="2">
        <v>0</v>
      </c>
      <c r="I73" s="2">
        <v>0</v>
      </c>
      <c r="J73" s="2">
        <v>0</v>
      </c>
      <c r="K73" s="2">
        <v>0</v>
      </c>
      <c r="L73" s="2">
        <v>0</v>
      </c>
      <c r="M73" s="2" t="s">
        <v>94</v>
      </c>
      <c r="N73" s="2">
        <v>1</v>
      </c>
    </row>
  </sheetData>
  <sheetProtection selectLockedCells="1" selectUnlockedCells="1"/>
  <mergeCells count="12">
    <mergeCell ref="A32:A37"/>
    <mergeCell ref="A2:A7"/>
    <mergeCell ref="A8:A13"/>
    <mergeCell ref="A14:A19"/>
    <mergeCell ref="A20:A25"/>
    <mergeCell ref="A26:A31"/>
    <mergeCell ref="A68:A73"/>
    <mergeCell ref="A38:A43"/>
    <mergeCell ref="A44:A49"/>
    <mergeCell ref="A50:A55"/>
    <mergeCell ref="A56:A61"/>
    <mergeCell ref="A62:A67"/>
  </mergeCells>
  <pageMargins left="0.78749999999999998" right="0.78749999999999998" top="0.78749999999999998" bottom="0.78749999999999998" header="0.51181102362204722" footer="0.51181102362204722"/>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12911</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Technologies and Commodities</vt:lpstr>
      <vt:lpstr>ExistingCapacity</vt:lpstr>
      <vt:lpstr>CostFixed</vt:lpstr>
      <vt:lpstr>MaxAnnulCapacityFactor</vt:lpstr>
      <vt:lpstr>MinAnnulCapacityFactor</vt:lpstr>
      <vt:lpstr>CapacityToActivty</vt:lpstr>
      <vt:lpstr>Efficiency</vt:lpstr>
      <vt:lpstr>LifetimeTech</vt:lpstr>
      <vt:lpstr>Constraints</vt:lpstr>
      <vt:lpstr>Data Sources</vt:lpstr>
      <vt:lpstr>Conversion Factors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Wade</dc:creator>
  <cp:lastModifiedBy>Cameron Wade</cp:lastModifiedBy>
  <cp:revision>110</cp:revision>
  <cp:lastPrinted>1601-01-01T00:00:00Z</cp:lastPrinted>
  <dcterms:created xsi:type="dcterms:W3CDTF">2021-07-22T20:17:31Z</dcterms:created>
  <dcterms:modified xsi:type="dcterms:W3CDTF">2023-03-02T13:39:48Z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