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amer\Downloads\test workbooks\"/>
    </mc:Choice>
  </mc:AlternateContent>
  <xr:revisionPtr revIDLastSave="0" documentId="13_ncr:1_{1824E454-0F1C-4ADC-8A17-B1672D85D12E}" xr6:coauthVersionLast="47" xr6:coauthVersionMax="47" xr10:uidLastSave="{00000000-0000-0000-0000-000000000000}"/>
  <bookViews>
    <workbookView xWindow="57480" yWindow="-120" windowWidth="38640" windowHeight="21120" tabRatio="662" firstSheet="2" activeTab="13" xr2:uid="{00000000-000D-0000-FFFF-FFFF00000000}"/>
  </bookViews>
  <sheets>
    <sheet name="Technologies and Commodities" sheetId="1" r:id="rId1"/>
    <sheet name="CostInvest" sheetId="2" r:id="rId2"/>
    <sheet name="CostInvest(2018CAD)" sheetId="15" r:id="rId3"/>
    <sheet name="CostFixed" sheetId="3" r:id="rId4"/>
    <sheet name="CostVariable" sheetId="4" r:id="rId5"/>
    <sheet name="CapacityToActivity" sheetId="5" r:id="rId6"/>
    <sheet name="MaximiumAnnualCapacityFactor" sheetId="16" r:id="rId7"/>
    <sheet name="MinAnnualCapacityFactor" sheetId="17" r:id="rId8"/>
    <sheet name="Demand" sheetId="6" r:id="rId9"/>
    <sheet name="Efficiency" sheetId="18" r:id="rId10"/>
    <sheet name="EfficiencyVariable" sheetId="19" r:id="rId11"/>
    <sheet name="LifetimeTech" sheetId="8" r:id="rId12"/>
    <sheet name="TechInputSplit" sheetId="9" r:id="rId13"/>
    <sheet name="EmissionActivity" sheetId="10" r:id="rId14"/>
    <sheet name="Constraints" sheetId="11" r:id="rId15"/>
    <sheet name="Data Sources" sheetId="12" r:id="rId16"/>
    <sheet name="Conversion Factors" sheetId="14" r:id="rId17"/>
    <sheet name="Performance Curves" sheetId="13" r:id="rId18"/>
  </sheets>
  <calcPr calcId="191028"/>
  <extLst>
    <ext xmlns:loext="http://schemas.libreoffice.org/" uri="{7626C862-2A13-11E5-B345-FEFF819CDC9F}">
      <loext:extCalcPr stringRefSyntax="ExcelA1"/>
    </ext>
  </extLst>
</workbook>
</file>

<file path=xl/calcChain.xml><?xml version="1.0" encoding="utf-8"?>
<calcChain xmlns="http://schemas.openxmlformats.org/spreadsheetml/2006/main">
  <c r="I7" i="18" l="1"/>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AK7"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AK8"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AK9"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AK10"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AJ11" i="18"/>
  <c r="AK11" i="18"/>
  <c r="H9" i="18"/>
  <c r="H11" i="18"/>
  <c r="H10" i="18"/>
  <c r="H8" i="18"/>
  <c r="H7"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AK62" i="18"/>
  <c r="AJ62"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AK61" i="18"/>
  <c r="AJ61"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AK60" i="18"/>
  <c r="AJ60" i="18"/>
  <c r="AI60" i="18"/>
  <c r="AH60" i="18"/>
  <c r="AG60" i="18"/>
  <c r="AF60" i="18"/>
  <c r="AE60" i="18"/>
  <c r="AD60" i="18"/>
  <c r="AC60" i="18"/>
  <c r="AB60" i="18"/>
  <c r="AA60" i="18"/>
  <c r="Z60" i="18"/>
  <c r="Y60" i="18"/>
  <c r="X60" i="18"/>
  <c r="W60" i="18"/>
  <c r="V60" i="18"/>
  <c r="U60" i="18"/>
  <c r="T60" i="18"/>
  <c r="S60" i="18"/>
  <c r="R60" i="18"/>
  <c r="Q60" i="18"/>
  <c r="P60" i="18"/>
  <c r="O60" i="18"/>
  <c r="N60" i="18"/>
  <c r="M60" i="18"/>
  <c r="L60" i="18"/>
  <c r="K60" i="18"/>
  <c r="J60" i="18"/>
  <c r="I60" i="18"/>
  <c r="H60" i="18"/>
  <c r="AK59" i="18"/>
  <c r="AJ59" i="18"/>
  <c r="AI59" i="18"/>
  <c r="AH59" i="18"/>
  <c r="AG59" i="18"/>
  <c r="AF59" i="18"/>
  <c r="AE59" i="18"/>
  <c r="AD59" i="18"/>
  <c r="AC59" i="18"/>
  <c r="AB59" i="18"/>
  <c r="AA59" i="18"/>
  <c r="Z59" i="18"/>
  <c r="Y59" i="18"/>
  <c r="X59" i="18"/>
  <c r="W59" i="18"/>
  <c r="V59" i="18"/>
  <c r="U59" i="18"/>
  <c r="T59" i="18"/>
  <c r="S59" i="18"/>
  <c r="R59" i="18"/>
  <c r="Q59" i="18"/>
  <c r="P59" i="18"/>
  <c r="O59" i="18"/>
  <c r="N59" i="18"/>
  <c r="M59" i="18"/>
  <c r="L59" i="18"/>
  <c r="K59" i="18"/>
  <c r="J59" i="18"/>
  <c r="I59" i="18"/>
  <c r="H59"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D97"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D12"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D13" i="17"/>
  <c r="E13"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D14" i="17"/>
  <c r="E14"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D15" i="17"/>
  <c r="E15" i="17"/>
  <c r="F15" i="17"/>
  <c r="G15" i="17"/>
  <c r="H15" i="17"/>
  <c r="I15" i="17"/>
  <c r="J15" i="17"/>
  <c r="K15" i="17"/>
  <c r="L15" i="17"/>
  <c r="M15" i="17"/>
  <c r="N15" i="17"/>
  <c r="O15" i="17"/>
  <c r="P15" i="17"/>
  <c r="Q15" i="17"/>
  <c r="R15" i="17"/>
  <c r="S15" i="17"/>
  <c r="T15" i="17"/>
  <c r="U15" i="17"/>
  <c r="V15" i="17"/>
  <c r="W15" i="17"/>
  <c r="X15" i="17"/>
  <c r="Y15" i="17"/>
  <c r="Z15" i="17"/>
  <c r="AA15" i="17"/>
  <c r="AB15" i="17"/>
  <c r="AC15" i="17"/>
  <c r="AD15" i="17"/>
  <c r="AE15" i="17"/>
  <c r="AF15" i="17"/>
  <c r="AG15" i="17"/>
  <c r="AH15" i="17"/>
  <c r="D16" i="17"/>
  <c r="E16"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D17" i="17"/>
  <c r="E17"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D18" i="17"/>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AG18" i="17"/>
  <c r="AH18" i="17"/>
  <c r="D19" i="17"/>
  <c r="E19" i="17"/>
  <c r="F19" i="17"/>
  <c r="G19" i="17"/>
  <c r="H19" i="17"/>
  <c r="I19" i="17"/>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D21"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D22"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D23" i="17"/>
  <c r="E23"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D24" i="17"/>
  <c r="E24"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D25" i="17"/>
  <c r="E25"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D26" i="17"/>
  <c r="E26"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D27" i="17"/>
  <c r="E27"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D28" i="17"/>
  <c r="E28"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D29" i="17"/>
  <c r="E29"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D30" i="17"/>
  <c r="E30"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D31" i="17"/>
  <c r="E31"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D32" i="17"/>
  <c r="E32"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D33" i="17"/>
  <c r="E33" i="17"/>
  <c r="F33" i="17"/>
  <c r="G33" i="17"/>
  <c r="H33" i="17"/>
  <c r="I33" i="17"/>
  <c r="J33" i="17"/>
  <c r="K33" i="17"/>
  <c r="L33" i="17"/>
  <c r="M33" i="17"/>
  <c r="N33" i="17"/>
  <c r="O33" i="17"/>
  <c r="P33" i="17"/>
  <c r="Q33" i="17"/>
  <c r="R33" i="17"/>
  <c r="S33" i="17"/>
  <c r="T33" i="17"/>
  <c r="U33" i="17"/>
  <c r="V33" i="17"/>
  <c r="W33" i="17"/>
  <c r="X33" i="17"/>
  <c r="Y33" i="17"/>
  <c r="Z33" i="17"/>
  <c r="AA33" i="17"/>
  <c r="AB33" i="17"/>
  <c r="AC33" i="17"/>
  <c r="AD33" i="17"/>
  <c r="AE33" i="17"/>
  <c r="AF33" i="17"/>
  <c r="AG33" i="17"/>
  <c r="AH33" i="17"/>
  <c r="D34" i="17"/>
  <c r="E34" i="17"/>
  <c r="F34" i="17"/>
  <c r="G34" i="17"/>
  <c r="H34" i="17"/>
  <c r="I34" i="17"/>
  <c r="J34" i="17"/>
  <c r="K34" i="17"/>
  <c r="L34" i="17"/>
  <c r="M34" i="17"/>
  <c r="N34" i="17"/>
  <c r="O34" i="17"/>
  <c r="P34" i="17"/>
  <c r="Q34" i="17"/>
  <c r="R34" i="17"/>
  <c r="S34" i="17"/>
  <c r="T34" i="17"/>
  <c r="U34" i="17"/>
  <c r="V34" i="17"/>
  <c r="W34" i="17"/>
  <c r="X34" i="17"/>
  <c r="Y34" i="17"/>
  <c r="Z34" i="17"/>
  <c r="AA34" i="17"/>
  <c r="AB34" i="17"/>
  <c r="AC34" i="17"/>
  <c r="AD34" i="17"/>
  <c r="AE34" i="17"/>
  <c r="AF34" i="17"/>
  <c r="AG34" i="17"/>
  <c r="AH34" i="17"/>
  <c r="D35" i="17"/>
  <c r="E35" i="17"/>
  <c r="F35" i="17"/>
  <c r="G35" i="17"/>
  <c r="H35" i="17"/>
  <c r="I35" i="17"/>
  <c r="J35" i="17"/>
  <c r="K35" i="17"/>
  <c r="L35" i="17"/>
  <c r="M35" i="17"/>
  <c r="N35" i="17"/>
  <c r="O35" i="17"/>
  <c r="P35" i="17"/>
  <c r="Q35" i="17"/>
  <c r="R35" i="17"/>
  <c r="S35" i="17"/>
  <c r="T35" i="17"/>
  <c r="U35" i="17"/>
  <c r="V35" i="17"/>
  <c r="W35" i="17"/>
  <c r="X35" i="17"/>
  <c r="Y35" i="17"/>
  <c r="Z35" i="17"/>
  <c r="AA35" i="17"/>
  <c r="AB35" i="17"/>
  <c r="AC35" i="17"/>
  <c r="AD35" i="17"/>
  <c r="AE35" i="17"/>
  <c r="AF35" i="17"/>
  <c r="AG35" i="17"/>
  <c r="AH35" i="17"/>
  <c r="D36" i="17"/>
  <c r="E36"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D37" i="17"/>
  <c r="E37"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D38" i="17"/>
  <c r="E38"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D39" i="17"/>
  <c r="E39"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D40" i="17"/>
  <c r="E40"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D41" i="17"/>
  <c r="E41"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D42" i="17"/>
  <c r="E42"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D43" i="17"/>
  <c r="E43"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D44" i="17"/>
  <c r="E44"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D45" i="17"/>
  <c r="E45"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D46" i="17"/>
  <c r="E46"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D47" i="17"/>
  <c r="E47"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D48" i="17"/>
  <c r="E48"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D49" i="17"/>
  <c r="E49" i="17"/>
  <c r="F49" i="17"/>
  <c r="G49" i="17"/>
  <c r="H49" i="17"/>
  <c r="I49" i="17"/>
  <c r="J49" i="17"/>
  <c r="K49" i="17"/>
  <c r="L49" i="17"/>
  <c r="M49" i="17"/>
  <c r="N49" i="17"/>
  <c r="O49" i="17"/>
  <c r="P49" i="17"/>
  <c r="Q49" i="17"/>
  <c r="R49" i="17"/>
  <c r="S49" i="17"/>
  <c r="T49" i="17"/>
  <c r="U49" i="17"/>
  <c r="V49" i="17"/>
  <c r="W49" i="17"/>
  <c r="X49" i="17"/>
  <c r="Y49" i="17"/>
  <c r="Z49" i="17"/>
  <c r="AA49" i="17"/>
  <c r="AB49" i="17"/>
  <c r="AC49" i="17"/>
  <c r="AD49" i="17"/>
  <c r="AE49" i="17"/>
  <c r="AF49" i="17"/>
  <c r="AG49" i="17"/>
  <c r="AH49" i="17"/>
  <c r="D50" i="17"/>
  <c r="E50"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D51" i="17"/>
  <c r="E51"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D52" i="17"/>
  <c r="E52"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D53" i="17"/>
  <c r="E53"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D54" i="17"/>
  <c r="E54"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D55" i="17"/>
  <c r="E55"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D56" i="17"/>
  <c r="E56"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D57" i="17"/>
  <c r="E57"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D58" i="17"/>
  <c r="E58"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D59" i="17"/>
  <c r="E59"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D60" i="17"/>
  <c r="E60"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D61" i="17"/>
  <c r="E61"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D62" i="17"/>
  <c r="E62"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D63" i="17"/>
  <c r="E63" i="17"/>
  <c r="F63" i="17"/>
  <c r="G63" i="17"/>
  <c r="H63" i="17"/>
  <c r="I63" i="17"/>
  <c r="J63" i="17"/>
  <c r="K63" i="17"/>
  <c r="L63" i="17"/>
  <c r="M63" i="17"/>
  <c r="N63" i="17"/>
  <c r="O63" i="17"/>
  <c r="P63" i="17"/>
  <c r="Q63" i="17"/>
  <c r="R63" i="17"/>
  <c r="S63" i="17"/>
  <c r="T63" i="17"/>
  <c r="U63" i="17"/>
  <c r="V63" i="17"/>
  <c r="W63" i="17"/>
  <c r="X63" i="17"/>
  <c r="Y63" i="17"/>
  <c r="Z63" i="17"/>
  <c r="AA63" i="17"/>
  <c r="AB63" i="17"/>
  <c r="AC63" i="17"/>
  <c r="AD63" i="17"/>
  <c r="AE63" i="17"/>
  <c r="AF63" i="17"/>
  <c r="AG63" i="17"/>
  <c r="AH63" i="17"/>
  <c r="D64" i="17"/>
  <c r="E64"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D65" i="17"/>
  <c r="E65"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D66" i="17"/>
  <c r="E66"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D67" i="17"/>
  <c r="E67"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D68" i="17"/>
  <c r="E68"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D69" i="17"/>
  <c r="E69"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D70" i="17"/>
  <c r="E70"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D71" i="17"/>
  <c r="E71"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D72" i="17"/>
  <c r="E72"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D73" i="17"/>
  <c r="E73"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D74" i="17"/>
  <c r="E74"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D75" i="17"/>
  <c r="E75"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D76" i="17"/>
  <c r="E76"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D77" i="17"/>
  <c r="E77"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D78" i="17"/>
  <c r="E78" i="17"/>
  <c r="F78" i="17"/>
  <c r="G78" i="17"/>
  <c r="H78" i="17"/>
  <c r="I78" i="17"/>
  <c r="J78" i="17"/>
  <c r="K78" i="17"/>
  <c r="L78" i="17"/>
  <c r="M78" i="17"/>
  <c r="N78" i="17"/>
  <c r="O78" i="17"/>
  <c r="P78" i="17"/>
  <c r="Q78" i="17"/>
  <c r="R78" i="17"/>
  <c r="S78" i="17"/>
  <c r="T78" i="17"/>
  <c r="U78" i="17"/>
  <c r="V78" i="17"/>
  <c r="W78" i="17"/>
  <c r="X78" i="17"/>
  <c r="Y78" i="17"/>
  <c r="Z78" i="17"/>
  <c r="AA78" i="17"/>
  <c r="AB78" i="17"/>
  <c r="AC78" i="17"/>
  <c r="AD78" i="17"/>
  <c r="AE78" i="17"/>
  <c r="AF78" i="17"/>
  <c r="AG78" i="17"/>
  <c r="AH78" i="17"/>
  <c r="D79" i="17"/>
  <c r="E79"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D80" i="17"/>
  <c r="E80"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D81" i="17"/>
  <c r="E81"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D82" i="17"/>
  <c r="E82"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D83" i="17"/>
  <c r="E83"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D84" i="17"/>
  <c r="E84"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D85" i="17"/>
  <c r="E85"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D86" i="17"/>
  <c r="E86"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D87" i="17"/>
  <c r="E87"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D88" i="17"/>
  <c r="E88"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D89" i="17"/>
  <c r="E89"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D90" i="17"/>
  <c r="E90"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D91" i="17"/>
  <c r="E91"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D92" i="17"/>
  <c r="E92"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D93" i="17"/>
  <c r="E93"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D94" i="17"/>
  <c r="E94"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D95" i="17"/>
  <c r="E95"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D96" i="17"/>
  <c r="E96"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E97"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D2" i="17"/>
  <c r="Q3" i="4"/>
  <c r="G69" i="15"/>
  <c r="H39" i="4" l="1"/>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G39" i="4"/>
  <c r="G37" i="4"/>
  <c r="G35" i="4"/>
  <c r="G33"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G51" i="4"/>
  <c r="G49" i="4"/>
  <c r="G47" i="4" l="1"/>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G4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G25"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G23"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G21"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G19"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G17"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G11"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G9"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G7"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G5" i="4"/>
  <c r="H3" i="4"/>
  <c r="I3" i="4"/>
  <c r="J3" i="4"/>
  <c r="K3" i="4"/>
  <c r="L3" i="4"/>
  <c r="M3" i="4"/>
  <c r="N3" i="4"/>
  <c r="O3" i="4"/>
  <c r="P3" i="4"/>
  <c r="R3" i="4"/>
  <c r="S3" i="4"/>
  <c r="T3" i="4"/>
  <c r="U3" i="4"/>
  <c r="V3" i="4"/>
  <c r="W3" i="4"/>
  <c r="X3" i="4"/>
  <c r="Y3" i="4"/>
  <c r="Z3" i="4"/>
  <c r="AA3" i="4"/>
  <c r="AB3" i="4"/>
  <c r="AC3" i="4"/>
  <c r="AD3" i="4"/>
  <c r="AE3" i="4"/>
  <c r="AF3" i="4"/>
  <c r="AG3" i="4"/>
  <c r="AH3" i="4"/>
  <c r="AI3" i="4"/>
  <c r="AJ3" i="4"/>
  <c r="AK3" i="4"/>
  <c r="G3" i="4"/>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AK3"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AK4"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G7" i="15"/>
  <c r="G8" i="15"/>
  <c r="G9" i="15"/>
  <c r="G10" i="15"/>
  <c r="G11"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AG12" i="15"/>
  <c r="AH12" i="15"/>
  <c r="AI12" i="15"/>
  <c r="AJ12" i="15"/>
  <c r="AK12" i="15"/>
  <c r="G13" i="15"/>
  <c r="H13" i="15"/>
  <c r="I13" i="15"/>
  <c r="J13" i="15"/>
  <c r="K13" i="15"/>
  <c r="L13" i="15"/>
  <c r="M13" i="15"/>
  <c r="N13" i="15"/>
  <c r="O13" i="15"/>
  <c r="P13" i="15"/>
  <c r="Q13" i="15"/>
  <c r="R13" i="15"/>
  <c r="S13" i="15"/>
  <c r="T13" i="15"/>
  <c r="U13" i="15"/>
  <c r="V13" i="15"/>
  <c r="W13" i="15"/>
  <c r="X13" i="15"/>
  <c r="Y13" i="15"/>
  <c r="Z13" i="15"/>
  <c r="AA13" i="15"/>
  <c r="AB13" i="15"/>
  <c r="AC13" i="15"/>
  <c r="AD13" i="15"/>
  <c r="AE13" i="15"/>
  <c r="AF13" i="15"/>
  <c r="AG13" i="15"/>
  <c r="AH13" i="15"/>
  <c r="AI13" i="15"/>
  <c r="AJ13" i="15"/>
  <c r="AK13"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AH14" i="15"/>
  <c r="AI14" i="15"/>
  <c r="AJ14" i="15"/>
  <c r="AK14"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AH15" i="15"/>
  <c r="AI15" i="15"/>
  <c r="AJ15" i="15"/>
  <c r="AK15" i="15"/>
  <c r="G16" i="15"/>
  <c r="H16" i="15"/>
  <c r="I16" i="15"/>
  <c r="J16" i="15"/>
  <c r="K16" i="15"/>
  <c r="L16" i="15"/>
  <c r="M16" i="15"/>
  <c r="N16" i="15"/>
  <c r="O16" i="15"/>
  <c r="P16" i="15"/>
  <c r="Q16" i="15"/>
  <c r="R16" i="15"/>
  <c r="S16" i="15"/>
  <c r="T16" i="15"/>
  <c r="U16" i="15"/>
  <c r="V16" i="15"/>
  <c r="W16" i="15"/>
  <c r="X16" i="15"/>
  <c r="Y16" i="15"/>
  <c r="Z16" i="15"/>
  <c r="AA16" i="15"/>
  <c r="AB16" i="15"/>
  <c r="AC16" i="15"/>
  <c r="AD16" i="15"/>
  <c r="AE16" i="15"/>
  <c r="AF16" i="15"/>
  <c r="AG16" i="15"/>
  <c r="AH16" i="15"/>
  <c r="AI16" i="15"/>
  <c r="AJ16" i="15"/>
  <c r="AK16" i="15"/>
  <c r="G17" i="15"/>
  <c r="H17" i="15"/>
  <c r="I17" i="15"/>
  <c r="J17" i="15"/>
  <c r="K17" i="15"/>
  <c r="L17" i="15"/>
  <c r="M17" i="15"/>
  <c r="N17" i="15"/>
  <c r="O17" i="15"/>
  <c r="P17" i="15"/>
  <c r="Q17" i="15"/>
  <c r="R17" i="15"/>
  <c r="S17" i="15"/>
  <c r="T17" i="15"/>
  <c r="U17" i="15"/>
  <c r="V17" i="15"/>
  <c r="W17" i="15"/>
  <c r="X17" i="15"/>
  <c r="Y17" i="15"/>
  <c r="Z17" i="15"/>
  <c r="AA17" i="15"/>
  <c r="AB17" i="15"/>
  <c r="AC17" i="15"/>
  <c r="AD17" i="15"/>
  <c r="AE17" i="15"/>
  <c r="AF17" i="15"/>
  <c r="AG17" i="15"/>
  <c r="AH17" i="15"/>
  <c r="AI17" i="15"/>
  <c r="AJ17" i="15"/>
  <c r="AK17"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AG18" i="15"/>
  <c r="AH18" i="15"/>
  <c r="AI18" i="15"/>
  <c r="AJ18" i="15"/>
  <c r="AK18"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AG19" i="15"/>
  <c r="AH19" i="15"/>
  <c r="AI19" i="15"/>
  <c r="AJ19" i="15"/>
  <c r="AK19"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AG20" i="15"/>
  <c r="AH20" i="15"/>
  <c r="AI20" i="15"/>
  <c r="AJ20" i="15"/>
  <c r="AK20"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AG21" i="15"/>
  <c r="AH21" i="15"/>
  <c r="AI21" i="15"/>
  <c r="AJ21" i="15"/>
  <c r="AK21"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AG22" i="15"/>
  <c r="AH22" i="15"/>
  <c r="AI22" i="15"/>
  <c r="AJ22" i="15"/>
  <c r="AK22" i="15"/>
  <c r="G23" i="15"/>
  <c r="H23" i="15"/>
  <c r="I23" i="15"/>
  <c r="J23" i="15"/>
  <c r="K23" i="15"/>
  <c r="L23" i="15"/>
  <c r="M23" i="15"/>
  <c r="N23" i="15"/>
  <c r="O23" i="15"/>
  <c r="P23" i="15"/>
  <c r="Q23" i="15"/>
  <c r="R23" i="15"/>
  <c r="S23" i="15"/>
  <c r="T23" i="15"/>
  <c r="U23" i="15"/>
  <c r="V23" i="15"/>
  <c r="W23" i="15"/>
  <c r="X23" i="15"/>
  <c r="Y23" i="15"/>
  <c r="Z23" i="15"/>
  <c r="AA23" i="15"/>
  <c r="AB23" i="15"/>
  <c r="AC23" i="15"/>
  <c r="AD23" i="15"/>
  <c r="AE23" i="15"/>
  <c r="AF23" i="15"/>
  <c r="AG23" i="15"/>
  <c r="AH23" i="15"/>
  <c r="AI23" i="15"/>
  <c r="AJ23" i="15"/>
  <c r="AK23" i="15"/>
  <c r="G24" i="15"/>
  <c r="H24" i="15"/>
  <c r="I24" i="15"/>
  <c r="J24" i="15"/>
  <c r="K24" i="15"/>
  <c r="L24" i="15"/>
  <c r="M24" i="15"/>
  <c r="N24" i="15"/>
  <c r="O24" i="15"/>
  <c r="P24" i="15"/>
  <c r="Q24" i="15"/>
  <c r="R24" i="15"/>
  <c r="S24" i="15"/>
  <c r="T24" i="15"/>
  <c r="U24" i="15"/>
  <c r="V24" i="15"/>
  <c r="W24" i="15"/>
  <c r="X24" i="15"/>
  <c r="Y24" i="15"/>
  <c r="Z24" i="15"/>
  <c r="AA24" i="15"/>
  <c r="AB24" i="15"/>
  <c r="AC24" i="15"/>
  <c r="AD24" i="15"/>
  <c r="AE24" i="15"/>
  <c r="AF24" i="15"/>
  <c r="AG24" i="15"/>
  <c r="AH24" i="15"/>
  <c r="AI24" i="15"/>
  <c r="AJ24" i="15"/>
  <c r="AK24"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AG25" i="15"/>
  <c r="AH25" i="15"/>
  <c r="AI25" i="15"/>
  <c r="AJ25" i="15"/>
  <c r="AK25"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AG26" i="15"/>
  <c r="AH26" i="15"/>
  <c r="AI26" i="15"/>
  <c r="AJ26" i="15"/>
  <c r="AK26" i="15"/>
  <c r="G27" i="15"/>
  <c r="G28" i="15"/>
  <c r="G29" i="15"/>
  <c r="G30" i="15"/>
  <c r="G31"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AG32" i="15"/>
  <c r="AH32" i="15"/>
  <c r="AI32" i="15"/>
  <c r="AJ32" i="15"/>
  <c r="AK32"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AG33" i="15"/>
  <c r="AH33" i="15"/>
  <c r="AI33" i="15"/>
  <c r="AJ33" i="15"/>
  <c r="AK33"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AH41" i="15"/>
  <c r="AI41" i="15"/>
  <c r="AJ41" i="15"/>
  <c r="AK41"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AG42" i="15"/>
  <c r="AH42" i="15"/>
  <c r="AI42" i="15"/>
  <c r="AJ42" i="15"/>
  <c r="AK42"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AH43" i="15"/>
  <c r="AI43" i="15"/>
  <c r="AJ43" i="15"/>
  <c r="AK43"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AG44" i="15"/>
  <c r="AH44" i="15"/>
  <c r="AI44" i="15"/>
  <c r="AJ44" i="15"/>
  <c r="AK44"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AH45" i="15"/>
  <c r="AI45" i="15"/>
  <c r="AJ45" i="15"/>
  <c r="AK45"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AG46" i="15"/>
  <c r="AH46" i="15"/>
  <c r="AI46" i="15"/>
  <c r="AJ46" i="15"/>
  <c r="AK46"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AG47" i="15"/>
  <c r="AH47" i="15"/>
  <c r="AI47" i="15"/>
  <c r="AJ47" i="15"/>
  <c r="AK47"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AG48" i="15"/>
  <c r="AH48" i="15"/>
  <c r="AI48" i="15"/>
  <c r="AJ48" i="15"/>
  <c r="AK48"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AG49" i="15"/>
  <c r="AH49" i="15"/>
  <c r="AI49" i="15"/>
  <c r="AJ49" i="15"/>
  <c r="AK49"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AG50" i="15"/>
  <c r="AH50" i="15"/>
  <c r="AI50" i="15"/>
  <c r="AJ50" i="15"/>
  <c r="AK50"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AG51" i="15"/>
  <c r="AH51" i="15"/>
  <c r="AI51" i="15"/>
  <c r="AJ51" i="15"/>
  <c r="AK51" i="15"/>
  <c r="G52" i="15"/>
  <c r="G53" i="15"/>
  <c r="G54" i="15"/>
  <c r="G55" i="15"/>
  <c r="G56"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AG57" i="15"/>
  <c r="AH57" i="15"/>
  <c r="AI57" i="15"/>
  <c r="AJ57" i="15"/>
  <c r="AK57"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AG58" i="15"/>
  <c r="AH58" i="15"/>
  <c r="AI58" i="15"/>
  <c r="AJ58" i="15"/>
  <c r="AK58"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AG59" i="15"/>
  <c r="AH59" i="15"/>
  <c r="AI59" i="15"/>
  <c r="AJ59" i="15"/>
  <c r="AK59"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AG60" i="15"/>
  <c r="AH60" i="15"/>
  <c r="AI60" i="15"/>
  <c r="AJ60" i="15"/>
  <c r="AK60"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AG61" i="15"/>
  <c r="AH61" i="15"/>
  <c r="AI61" i="15"/>
  <c r="AJ61" i="15"/>
  <c r="AK61"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AG62" i="15"/>
  <c r="AH62" i="15"/>
  <c r="AI62" i="15"/>
  <c r="AJ62" i="15"/>
  <c r="AK62"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AG63" i="15"/>
  <c r="AH63" i="15"/>
  <c r="AI63" i="15"/>
  <c r="AJ63" i="15"/>
  <c r="AK63"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AG64" i="15"/>
  <c r="AH64" i="15"/>
  <c r="AI64" i="15"/>
  <c r="AJ64" i="15"/>
  <c r="AK64"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AG65" i="15"/>
  <c r="AH65" i="15"/>
  <c r="AI65" i="15"/>
  <c r="AJ65" i="15"/>
  <c r="AK65"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AI66" i="15"/>
  <c r="AJ66" i="15"/>
  <c r="AK66"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AG67" i="15"/>
  <c r="AH67" i="15"/>
  <c r="AI67" i="15"/>
  <c r="AJ67" i="15"/>
  <c r="AK67"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AG68" i="15"/>
  <c r="AH68" i="15"/>
  <c r="AI68" i="15"/>
  <c r="AJ68" i="15"/>
  <c r="AK68"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AG69" i="15"/>
  <c r="AH69" i="15"/>
  <c r="AI69" i="15"/>
  <c r="AJ69" i="15"/>
  <c r="AK69"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AG70" i="15"/>
  <c r="AH70" i="15"/>
  <c r="AI70" i="15"/>
  <c r="AJ70" i="15"/>
  <c r="AK70"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AG71" i="15"/>
  <c r="AH71" i="15"/>
  <c r="AI71" i="15"/>
  <c r="AJ71" i="15"/>
  <c r="AK71"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AK2" i="15"/>
  <c r="G2" i="15"/>
  <c r="L7" i="2" l="1"/>
  <c r="L7" i="15" s="1"/>
  <c r="I4" i="10"/>
  <c r="J4" i="10" s="1"/>
  <c r="K4" i="10" s="1"/>
  <c r="L4" i="10"/>
  <c r="M4" i="10"/>
  <c r="N4" i="10" s="1"/>
  <c r="O4" i="10" s="1"/>
  <c r="P4" i="10" s="1"/>
  <c r="Q4" i="10" s="1"/>
  <c r="R4" i="10"/>
  <c r="S4" i="10"/>
  <c r="T4" i="10" s="1"/>
  <c r="U4" i="10" s="1"/>
  <c r="V4" i="10" s="1"/>
  <c r="W4" i="10" s="1"/>
  <c r="X4" i="10" s="1"/>
  <c r="Y4" i="10" s="1"/>
  <c r="Z4" i="10" s="1"/>
  <c r="AA4" i="10" s="1"/>
  <c r="AB4" i="10" s="1"/>
  <c r="AC4" i="10" s="1"/>
  <c r="AD4" i="10" s="1"/>
  <c r="AE4" i="10" s="1"/>
  <c r="AF4" i="10" s="1"/>
  <c r="AG4" i="10" s="1"/>
  <c r="AH4" i="10" s="1"/>
  <c r="AI4" i="10" s="1"/>
  <c r="AJ4" i="10" s="1"/>
  <c r="AK4" i="10" s="1"/>
  <c r="AL4" i="10" s="1"/>
  <c r="I5" i="10"/>
  <c r="J5" i="10" s="1"/>
  <c r="K5" i="10" s="1"/>
  <c r="L5" i="10" s="1"/>
  <c r="M5" i="10" s="1"/>
  <c r="N5" i="10" s="1"/>
  <c r="O5" i="10" s="1"/>
  <c r="P5" i="10" s="1"/>
  <c r="Q5" i="10" s="1"/>
  <c r="R5" i="10" s="1"/>
  <c r="S5" i="10" s="1"/>
  <c r="T5" i="10" s="1"/>
  <c r="U5" i="10" s="1"/>
  <c r="V5" i="10" s="1"/>
  <c r="W5" i="10" s="1"/>
  <c r="X5" i="10" s="1"/>
  <c r="Y5" i="10" s="1"/>
  <c r="Z5" i="10" s="1"/>
  <c r="AA5" i="10" s="1"/>
  <c r="AB5" i="10" s="1"/>
  <c r="AC5" i="10" s="1"/>
  <c r="AD5" i="10" s="1"/>
  <c r="AE5" i="10" s="1"/>
  <c r="AF5" i="10" s="1"/>
  <c r="AG5" i="10" s="1"/>
  <c r="AH5" i="10" s="1"/>
  <c r="AI5" i="10" s="1"/>
  <c r="AJ5" i="10" s="1"/>
  <c r="AK5" i="10" s="1"/>
  <c r="AL5" i="10" s="1"/>
  <c r="I6" i="10"/>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AG6" i="10" s="1"/>
  <c r="AH6" i="10" s="1"/>
  <c r="AI6" i="10" s="1"/>
  <c r="AJ6" i="10" s="1"/>
  <c r="AK6" i="10" s="1"/>
  <c r="AL6" i="10" s="1"/>
  <c r="I7" i="10"/>
  <c r="J7" i="10" s="1"/>
  <c r="K7" i="10" s="1"/>
  <c r="L7" i="10"/>
  <c r="M7" i="10" s="1"/>
  <c r="N7" i="10" s="1"/>
  <c r="O7" i="10" s="1"/>
  <c r="P7" i="10" s="1"/>
  <c r="Q7" i="10" s="1"/>
  <c r="R7" i="10" s="1"/>
  <c r="S7" i="10" s="1"/>
  <c r="T7" i="10" s="1"/>
  <c r="U7" i="10" s="1"/>
  <c r="V7" i="10" s="1"/>
  <c r="W7" i="10" s="1"/>
  <c r="X7" i="10" s="1"/>
  <c r="Y7" i="10" s="1"/>
  <c r="Z7" i="10" s="1"/>
  <c r="AA7" i="10" s="1"/>
  <c r="AB7" i="10" s="1"/>
  <c r="AC7" i="10" s="1"/>
  <c r="AD7" i="10" s="1"/>
  <c r="AE7" i="10" s="1"/>
  <c r="AF7" i="10" s="1"/>
  <c r="AG7" i="10" s="1"/>
  <c r="AH7" i="10" s="1"/>
  <c r="AI7" i="10" s="1"/>
  <c r="AJ7" i="10" s="1"/>
  <c r="AK7" i="10" s="1"/>
  <c r="AL7" i="10" s="1"/>
  <c r="I8" i="10"/>
  <c r="J8" i="10"/>
  <c r="K8" i="10" s="1"/>
  <c r="L8" i="10"/>
  <c r="M8" i="10" s="1"/>
  <c r="N8" i="10" s="1"/>
  <c r="O8" i="10" s="1"/>
  <c r="P8" i="10" s="1"/>
  <c r="Q8" i="10" s="1"/>
  <c r="R8" i="10" s="1"/>
  <c r="S8" i="10" s="1"/>
  <c r="T8" i="10" s="1"/>
  <c r="U8" i="10" s="1"/>
  <c r="V8" i="10" s="1"/>
  <c r="W8" i="10" s="1"/>
  <c r="X8" i="10" s="1"/>
  <c r="Y8" i="10" s="1"/>
  <c r="Z8" i="10" s="1"/>
  <c r="AA8" i="10" s="1"/>
  <c r="AB8" i="10" s="1"/>
  <c r="AC8" i="10" s="1"/>
  <c r="AD8" i="10" s="1"/>
  <c r="AE8" i="10" s="1"/>
  <c r="AF8" i="10" s="1"/>
  <c r="AG8" i="10" s="1"/>
  <c r="AH8" i="10" s="1"/>
  <c r="AI8" i="10" s="1"/>
  <c r="AJ8" i="10" s="1"/>
  <c r="AK8" i="10" s="1"/>
  <c r="AL8" i="10" s="1"/>
  <c r="I9" i="10"/>
  <c r="J9" i="10"/>
  <c r="K9" i="10" s="1"/>
  <c r="L9" i="10"/>
  <c r="M9" i="10" s="1"/>
  <c r="N9" i="10" s="1"/>
  <c r="O9" i="10" s="1"/>
  <c r="P9" i="10" s="1"/>
  <c r="Q9" i="10" s="1"/>
  <c r="R9" i="10" s="1"/>
  <c r="S9" i="10" s="1"/>
  <c r="T9" i="10" s="1"/>
  <c r="U9" i="10" s="1"/>
  <c r="V9" i="10" s="1"/>
  <c r="W9" i="10" s="1"/>
  <c r="X9" i="10" s="1"/>
  <c r="Y9" i="10" s="1"/>
  <c r="Z9" i="10" s="1"/>
  <c r="AA9" i="10" s="1"/>
  <c r="AB9" i="10" s="1"/>
  <c r="AC9" i="10" s="1"/>
  <c r="AD9" i="10" s="1"/>
  <c r="AE9" i="10" s="1"/>
  <c r="AF9" i="10" s="1"/>
  <c r="AG9" i="10" s="1"/>
  <c r="AH9" i="10" s="1"/>
  <c r="AI9" i="10" s="1"/>
  <c r="AJ9" i="10" s="1"/>
  <c r="AK9" i="10" s="1"/>
  <c r="AL9" i="10" s="1"/>
  <c r="I10" i="10"/>
  <c r="J10" i="10" s="1"/>
  <c r="K10" i="10" s="1"/>
  <c r="L10" i="10"/>
  <c r="M10" i="10"/>
  <c r="N10" i="10" s="1"/>
  <c r="O10" i="10" s="1"/>
  <c r="P10" i="10" s="1"/>
  <c r="Q10" i="10" s="1"/>
  <c r="R10" i="10" s="1"/>
  <c r="S10" i="10" s="1"/>
  <c r="T10" i="10" s="1"/>
  <c r="U10" i="10" s="1"/>
  <c r="V10" i="10" s="1"/>
  <c r="W10" i="10" s="1"/>
  <c r="X10" i="10" s="1"/>
  <c r="Y10" i="10" s="1"/>
  <c r="Z10" i="10" s="1"/>
  <c r="AA10" i="10" s="1"/>
  <c r="AB10" i="10" s="1"/>
  <c r="AC10" i="10" s="1"/>
  <c r="AD10" i="10" s="1"/>
  <c r="AE10" i="10" s="1"/>
  <c r="AF10" i="10" s="1"/>
  <c r="AG10" i="10" s="1"/>
  <c r="AH10" i="10" s="1"/>
  <c r="AI10" i="10" s="1"/>
  <c r="AJ10" i="10" s="1"/>
  <c r="AK10" i="10" s="1"/>
  <c r="AL10" i="10" s="1"/>
  <c r="I11" i="10"/>
  <c r="J11" i="10" s="1"/>
  <c r="K11" i="10" s="1"/>
  <c r="L11" i="10"/>
  <c r="M11" i="10"/>
  <c r="N11" i="10" s="1"/>
  <c r="O11" i="10" s="1"/>
  <c r="P11" i="10" s="1"/>
  <c r="Q11" i="10" s="1"/>
  <c r="R11" i="10"/>
  <c r="S11" i="10" s="1"/>
  <c r="T11" i="10" s="1"/>
  <c r="U11" i="10" s="1"/>
  <c r="V11" i="10" s="1"/>
  <c r="W11" i="10" s="1"/>
  <c r="X11" i="10" s="1"/>
  <c r="Y11" i="10" s="1"/>
  <c r="Z11" i="10" s="1"/>
  <c r="AA11" i="10" s="1"/>
  <c r="AB11" i="10" s="1"/>
  <c r="AC11" i="10" s="1"/>
  <c r="AD11" i="10" s="1"/>
  <c r="AE11" i="10" s="1"/>
  <c r="AF11" i="10" s="1"/>
  <c r="AG11" i="10" s="1"/>
  <c r="AH11" i="10" s="1"/>
  <c r="AI11" i="10" s="1"/>
  <c r="AJ11" i="10" s="1"/>
  <c r="AK11" i="10" s="1"/>
  <c r="AL11" i="10" s="1"/>
  <c r="I12" i="10"/>
  <c r="J12" i="10" s="1"/>
  <c r="K12" i="10" s="1"/>
  <c r="L12" i="10"/>
  <c r="M12" i="10"/>
  <c r="N12" i="10" s="1"/>
  <c r="O12" i="10" s="1"/>
  <c r="P12" i="10" s="1"/>
  <c r="Q12" i="10" s="1"/>
  <c r="R12" i="10"/>
  <c r="S12" i="10"/>
  <c r="T12" i="10" s="1"/>
  <c r="U12" i="10" s="1"/>
  <c r="V12" i="10" s="1"/>
  <c r="W12" i="10" s="1"/>
  <c r="X12" i="10" s="1"/>
  <c r="Y12" i="10" s="1"/>
  <c r="Z12" i="10" s="1"/>
  <c r="AA12" i="10" s="1"/>
  <c r="AB12" i="10" s="1"/>
  <c r="AC12" i="10" s="1"/>
  <c r="AD12" i="10" s="1"/>
  <c r="AE12" i="10" s="1"/>
  <c r="AF12" i="10" s="1"/>
  <c r="AG12" i="10" s="1"/>
  <c r="AH12" i="10" s="1"/>
  <c r="AI12" i="10" s="1"/>
  <c r="AJ12" i="10" s="1"/>
  <c r="AK12" i="10" s="1"/>
  <c r="AL12" i="10" s="1"/>
  <c r="I13" i="10"/>
  <c r="J13" i="10" s="1"/>
  <c r="K13" i="10" s="1"/>
  <c r="L13" i="10" s="1"/>
  <c r="M13" i="10" s="1"/>
  <c r="N13" i="10" s="1"/>
  <c r="O13" i="10" s="1"/>
  <c r="P13" i="10" s="1"/>
  <c r="Q13" i="10" s="1"/>
  <c r="R13" i="10" s="1"/>
  <c r="S13" i="10" s="1"/>
  <c r="T13" i="10" s="1"/>
  <c r="U13" i="10" s="1"/>
  <c r="V13" i="10" s="1"/>
  <c r="W13" i="10" s="1"/>
  <c r="X13" i="10" s="1"/>
  <c r="Y13" i="10" s="1"/>
  <c r="Z13" i="10" s="1"/>
  <c r="AA13" i="10" s="1"/>
  <c r="AB13" i="10" s="1"/>
  <c r="AC13" i="10" s="1"/>
  <c r="AD13" i="10" s="1"/>
  <c r="AE13" i="10" s="1"/>
  <c r="AF13" i="10" s="1"/>
  <c r="AG13" i="10" s="1"/>
  <c r="AH13" i="10" s="1"/>
  <c r="AI13" i="10" s="1"/>
  <c r="AJ13" i="10" s="1"/>
  <c r="AK13" i="10" s="1"/>
  <c r="AL13" i="10" s="1"/>
  <c r="I14" i="10"/>
  <c r="J14" i="10" s="1"/>
  <c r="K14" i="10" s="1"/>
  <c r="L14" i="10" s="1"/>
  <c r="M14" i="10" s="1"/>
  <c r="N14" i="10" s="1"/>
  <c r="O14" i="10" s="1"/>
  <c r="P14" i="10" s="1"/>
  <c r="Q14" i="10" s="1"/>
  <c r="R14" i="10" s="1"/>
  <c r="S14" i="10" s="1"/>
  <c r="T14" i="10" s="1"/>
  <c r="U14" i="10" s="1"/>
  <c r="V14" i="10" s="1"/>
  <c r="W14" i="10" s="1"/>
  <c r="X14" i="10" s="1"/>
  <c r="Y14" i="10" s="1"/>
  <c r="Z14" i="10" s="1"/>
  <c r="AA14" i="10" s="1"/>
  <c r="AB14" i="10" s="1"/>
  <c r="AC14" i="10" s="1"/>
  <c r="AD14" i="10" s="1"/>
  <c r="AE14" i="10" s="1"/>
  <c r="AF14" i="10" s="1"/>
  <c r="AG14" i="10" s="1"/>
  <c r="AH14" i="10" s="1"/>
  <c r="AI14" i="10" s="1"/>
  <c r="AJ14" i="10" s="1"/>
  <c r="AK14" i="10" s="1"/>
  <c r="AL14" i="10" s="1"/>
  <c r="I15" i="10"/>
  <c r="J15" i="10" s="1"/>
  <c r="K15" i="10" s="1"/>
  <c r="L15" i="10"/>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I16" i="10"/>
  <c r="J16" i="10" s="1"/>
  <c r="K16" i="10" s="1"/>
  <c r="L16" i="10"/>
  <c r="M16" i="10"/>
  <c r="N16" i="10" s="1"/>
  <c r="O16" i="10" s="1"/>
  <c r="P16" i="10" s="1"/>
  <c r="Q16" i="10" s="1"/>
  <c r="R16" i="10" s="1"/>
  <c r="S16" i="10" s="1"/>
  <c r="T16" i="10" s="1"/>
  <c r="U16" i="10" s="1"/>
  <c r="V16" i="10" s="1"/>
  <c r="W16" i="10" s="1"/>
  <c r="X16" i="10" s="1"/>
  <c r="Y16" i="10" s="1"/>
  <c r="Z16" i="10" s="1"/>
  <c r="AA16" i="10" s="1"/>
  <c r="AB16" i="10" s="1"/>
  <c r="AC16" i="10" s="1"/>
  <c r="AD16" i="10" s="1"/>
  <c r="AE16" i="10" s="1"/>
  <c r="AF16" i="10" s="1"/>
  <c r="AG16" i="10" s="1"/>
  <c r="AH16" i="10" s="1"/>
  <c r="AI16" i="10" s="1"/>
  <c r="AJ16" i="10" s="1"/>
  <c r="AK16" i="10" s="1"/>
  <c r="AL16" i="10" s="1"/>
  <c r="I17" i="10"/>
  <c r="J17" i="10" s="1"/>
  <c r="K17" i="10" s="1"/>
  <c r="L17" i="10"/>
  <c r="M17" i="10"/>
  <c r="N17" i="10" s="1"/>
  <c r="O17" i="10" s="1"/>
  <c r="P17" i="10" s="1"/>
  <c r="Q17" i="10" s="1"/>
  <c r="R17" i="10"/>
  <c r="S17" i="10" s="1"/>
  <c r="T17" i="10" s="1"/>
  <c r="U17" i="10" s="1"/>
  <c r="V17" i="10" s="1"/>
  <c r="W17" i="10" s="1"/>
  <c r="X17" i="10" s="1"/>
  <c r="Y17" i="10" s="1"/>
  <c r="Z17" i="10" s="1"/>
  <c r="AA17" i="10" s="1"/>
  <c r="AB17" i="10" s="1"/>
  <c r="AC17" i="10" s="1"/>
  <c r="AD17" i="10" s="1"/>
  <c r="AE17" i="10" s="1"/>
  <c r="AF17" i="10" s="1"/>
  <c r="AG17" i="10" s="1"/>
  <c r="AH17" i="10" s="1"/>
  <c r="AI17" i="10" s="1"/>
  <c r="AJ17" i="10" s="1"/>
  <c r="AK17" i="10" s="1"/>
  <c r="AL17" i="10" s="1"/>
  <c r="I18" i="10"/>
  <c r="J18" i="10" s="1"/>
  <c r="K18" i="10" s="1"/>
  <c r="L18" i="10" s="1"/>
  <c r="M18" i="10" s="1"/>
  <c r="N18" i="10" s="1"/>
  <c r="O18" i="10" s="1"/>
  <c r="P18" i="10" s="1"/>
  <c r="Q18" i="10" s="1"/>
  <c r="R18" i="10" s="1"/>
  <c r="S18" i="10" s="1"/>
  <c r="T18" i="10" s="1"/>
  <c r="U18" i="10" s="1"/>
  <c r="V18" i="10" s="1"/>
  <c r="W18" i="10" s="1"/>
  <c r="X18" i="10" s="1"/>
  <c r="Y18" i="10" s="1"/>
  <c r="Z18" i="10" s="1"/>
  <c r="AA18" i="10" s="1"/>
  <c r="AB18" i="10" s="1"/>
  <c r="AC18" i="10" s="1"/>
  <c r="AD18" i="10" s="1"/>
  <c r="AE18" i="10" s="1"/>
  <c r="AF18" i="10" s="1"/>
  <c r="AG18" i="10" s="1"/>
  <c r="AH18" i="10" s="1"/>
  <c r="AI18" i="10" s="1"/>
  <c r="AJ18" i="10" s="1"/>
  <c r="AK18" i="10" s="1"/>
  <c r="AL18" i="10" s="1"/>
  <c r="I19" i="10"/>
  <c r="J19" i="10"/>
  <c r="K19" i="10" s="1"/>
  <c r="L19" i="10"/>
  <c r="M19" i="10"/>
  <c r="N19" i="10" s="1"/>
  <c r="O19" i="10" s="1"/>
  <c r="P19" i="10"/>
  <c r="Q19" i="10" s="1"/>
  <c r="R19" i="10" s="1"/>
  <c r="S19" i="10" s="1"/>
  <c r="T19" i="10" s="1"/>
  <c r="U19" i="10" s="1"/>
  <c r="V19" i="10" s="1"/>
  <c r="W19" i="10" s="1"/>
  <c r="X19" i="10" s="1"/>
  <c r="Y19" i="10" s="1"/>
  <c r="Z19" i="10" s="1"/>
  <c r="AA19" i="10" s="1"/>
  <c r="AB19" i="10" s="1"/>
  <c r="AC19" i="10" s="1"/>
  <c r="AD19" i="10" s="1"/>
  <c r="AE19" i="10" s="1"/>
  <c r="AF19" i="10" s="1"/>
  <c r="AG19" i="10" s="1"/>
  <c r="AH19" i="10" s="1"/>
  <c r="AI19" i="10" s="1"/>
  <c r="AJ19" i="10" s="1"/>
  <c r="AK19" i="10" s="1"/>
  <c r="AL19" i="10" s="1"/>
  <c r="I20" i="10"/>
  <c r="J20" i="10"/>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AI20" i="10" s="1"/>
  <c r="AJ20" i="10" s="1"/>
  <c r="AK20" i="10" s="1"/>
  <c r="AL20" i="10" s="1"/>
  <c r="I21" i="10"/>
  <c r="J21" i="10"/>
  <c r="K21" i="10"/>
  <c r="L21" i="10" s="1"/>
  <c r="M21" i="10" s="1"/>
  <c r="N21" i="10" s="1"/>
  <c r="O21" i="10" s="1"/>
  <c r="P21" i="10" s="1"/>
  <c r="Q21" i="10" s="1"/>
  <c r="R21" i="10" s="1"/>
  <c r="S21" i="10" s="1"/>
  <c r="T21" i="10" s="1"/>
  <c r="U21" i="10" s="1"/>
  <c r="V21" i="10" s="1"/>
  <c r="W21" i="10" s="1"/>
  <c r="X21" i="10" s="1"/>
  <c r="Y21" i="10" s="1"/>
  <c r="Z21" i="10" s="1"/>
  <c r="AA21" i="10" s="1"/>
  <c r="AB21" i="10" s="1"/>
  <c r="AC21" i="10" s="1"/>
  <c r="AD21" i="10" s="1"/>
  <c r="AE21" i="10" s="1"/>
  <c r="AF21" i="10" s="1"/>
  <c r="AG21" i="10" s="1"/>
  <c r="AH21" i="10" s="1"/>
  <c r="AI21" i="10" s="1"/>
  <c r="AJ21" i="10" s="1"/>
  <c r="AK21" i="10" s="1"/>
  <c r="AL21" i="10" s="1"/>
  <c r="I22" i="10"/>
  <c r="J22" i="10"/>
  <c r="K22" i="10"/>
  <c r="L22" i="10" s="1"/>
  <c r="M22" i="10" s="1"/>
  <c r="N22" i="10" s="1"/>
  <c r="O22" i="10" s="1"/>
  <c r="P22" i="10" s="1"/>
  <c r="Q22" i="10" s="1"/>
  <c r="R22" i="10" s="1"/>
  <c r="S22" i="10" s="1"/>
  <c r="T22" i="10" s="1"/>
  <c r="U22" i="10" s="1"/>
  <c r="V22" i="10" s="1"/>
  <c r="W22" i="10" s="1"/>
  <c r="X22" i="10" s="1"/>
  <c r="Y22" i="10" s="1"/>
  <c r="Z22" i="10" s="1"/>
  <c r="AA22" i="10" s="1"/>
  <c r="AB22" i="10" s="1"/>
  <c r="AC22" i="10" s="1"/>
  <c r="AD22" i="10" s="1"/>
  <c r="AE22" i="10" s="1"/>
  <c r="AF22" i="10" s="1"/>
  <c r="AG22" i="10" s="1"/>
  <c r="AH22" i="10" s="1"/>
  <c r="AI22" i="10" s="1"/>
  <c r="AJ22" i="10" s="1"/>
  <c r="AK22" i="10" s="1"/>
  <c r="AL22" i="10" s="1"/>
  <c r="I23" i="10"/>
  <c r="J23" i="10"/>
  <c r="K23" i="10"/>
  <c r="L23" i="10" s="1"/>
  <c r="M23" i="10" s="1"/>
  <c r="N23" i="10" s="1"/>
  <c r="O23" i="10" s="1"/>
  <c r="P23" i="10" s="1"/>
  <c r="Q23" i="10" s="1"/>
  <c r="R23" i="10" s="1"/>
  <c r="S23" i="10" s="1"/>
  <c r="T23" i="10" s="1"/>
  <c r="U23" i="10" s="1"/>
  <c r="V23" i="10" s="1"/>
  <c r="W23" i="10" s="1"/>
  <c r="X23" i="10" s="1"/>
  <c r="Y23" i="10" s="1"/>
  <c r="Z23" i="10" s="1"/>
  <c r="AA23" i="10" s="1"/>
  <c r="AB23" i="10" s="1"/>
  <c r="AC23" i="10" s="1"/>
  <c r="AD23" i="10" s="1"/>
  <c r="AE23" i="10" s="1"/>
  <c r="AF23" i="10" s="1"/>
  <c r="AG23" i="10" s="1"/>
  <c r="AH23" i="10" s="1"/>
  <c r="AI23" i="10" s="1"/>
  <c r="AJ23" i="10" s="1"/>
  <c r="AK23" i="10" s="1"/>
  <c r="AL23" i="10" s="1"/>
  <c r="I24" i="10"/>
  <c r="J24" i="10"/>
  <c r="K24" i="10"/>
  <c r="L24" i="10" s="1"/>
  <c r="M24" i="10" s="1"/>
  <c r="N24" i="10" s="1"/>
  <c r="O24" i="10" s="1"/>
  <c r="P24" i="10" s="1"/>
  <c r="Q24" i="10" s="1"/>
  <c r="R24" i="10" s="1"/>
  <c r="S24" i="10" s="1"/>
  <c r="T24" i="10" s="1"/>
  <c r="U24" i="10" s="1"/>
  <c r="V24" i="10" s="1"/>
  <c r="W24" i="10" s="1"/>
  <c r="X24" i="10" s="1"/>
  <c r="Y24" i="10" s="1"/>
  <c r="Z24" i="10" s="1"/>
  <c r="AA24" i="10" s="1"/>
  <c r="AB24" i="10" s="1"/>
  <c r="AC24" i="10" s="1"/>
  <c r="AD24" i="10" s="1"/>
  <c r="AE24" i="10" s="1"/>
  <c r="AF24" i="10" s="1"/>
  <c r="AG24" i="10" s="1"/>
  <c r="AH24" i="10" s="1"/>
  <c r="AI24" i="10" s="1"/>
  <c r="AJ24" i="10" s="1"/>
  <c r="AK24" i="10" s="1"/>
  <c r="AL24" i="10" s="1"/>
  <c r="I25" i="10"/>
  <c r="J25" i="10"/>
  <c r="K25" i="10"/>
  <c r="L25" i="10" s="1"/>
  <c r="M25" i="10" s="1"/>
  <c r="N25" i="10" s="1"/>
  <c r="O25" i="10" s="1"/>
  <c r="P25" i="10" s="1"/>
  <c r="Q25" i="10" s="1"/>
  <c r="R25" i="10" s="1"/>
  <c r="S25" i="10" s="1"/>
  <c r="T25" i="10" s="1"/>
  <c r="U25" i="10" s="1"/>
  <c r="V25" i="10" s="1"/>
  <c r="W25" i="10" s="1"/>
  <c r="X25" i="10" s="1"/>
  <c r="Y25" i="10" s="1"/>
  <c r="Z25" i="10" s="1"/>
  <c r="AA25" i="10" s="1"/>
  <c r="AB25" i="10" s="1"/>
  <c r="AC25" i="10" s="1"/>
  <c r="AD25" i="10" s="1"/>
  <c r="AE25" i="10" s="1"/>
  <c r="AF25" i="10" s="1"/>
  <c r="AG25" i="10" s="1"/>
  <c r="AH25" i="10" s="1"/>
  <c r="AI25" i="10" s="1"/>
  <c r="AJ25" i="10" s="1"/>
  <c r="AK25" i="10" s="1"/>
  <c r="AL25" i="10" s="1"/>
  <c r="I26" i="10"/>
  <c r="J26" i="10"/>
  <c r="K26" i="10"/>
  <c r="L26" i="10" s="1"/>
  <c r="M26" i="10" s="1"/>
  <c r="N26" i="10" s="1"/>
  <c r="O26" i="10" s="1"/>
  <c r="P26" i="10" s="1"/>
  <c r="Q26" i="10" s="1"/>
  <c r="R26" i="10" s="1"/>
  <c r="S26" i="10" s="1"/>
  <c r="T26" i="10" s="1"/>
  <c r="U26" i="10" s="1"/>
  <c r="V26" i="10" s="1"/>
  <c r="W26" i="10" s="1"/>
  <c r="X26" i="10" s="1"/>
  <c r="Y26" i="10" s="1"/>
  <c r="Z26" i="10" s="1"/>
  <c r="AA26" i="10" s="1"/>
  <c r="AB26" i="10" s="1"/>
  <c r="AC26" i="10" s="1"/>
  <c r="AD26" i="10" s="1"/>
  <c r="AE26" i="10" s="1"/>
  <c r="AF26" i="10" s="1"/>
  <c r="AG26" i="10" s="1"/>
  <c r="AH26" i="10" s="1"/>
  <c r="AI26" i="10" s="1"/>
  <c r="AJ26" i="10" s="1"/>
  <c r="AK26" i="10" s="1"/>
  <c r="AL26" i="10" s="1"/>
  <c r="I27" i="10"/>
  <c r="J27" i="10"/>
  <c r="K27" i="10"/>
  <c r="L27" i="10" s="1"/>
  <c r="M27" i="10" s="1"/>
  <c r="N27" i="10" s="1"/>
  <c r="O27" i="10" s="1"/>
  <c r="P27" i="10" s="1"/>
  <c r="Q27" i="10" s="1"/>
  <c r="R27" i="10" s="1"/>
  <c r="S27" i="10" s="1"/>
  <c r="T27" i="10" s="1"/>
  <c r="U27" i="10" s="1"/>
  <c r="V27" i="10" s="1"/>
  <c r="W27" i="10" s="1"/>
  <c r="X27" i="10" s="1"/>
  <c r="Y27" i="10" s="1"/>
  <c r="Z27" i="10" s="1"/>
  <c r="AA27" i="10" s="1"/>
  <c r="AB27" i="10" s="1"/>
  <c r="AC27" i="10" s="1"/>
  <c r="AD27" i="10" s="1"/>
  <c r="AE27" i="10" s="1"/>
  <c r="AF27" i="10" s="1"/>
  <c r="AG27" i="10" s="1"/>
  <c r="AH27" i="10" s="1"/>
  <c r="AI27" i="10" s="1"/>
  <c r="AJ27" i="10" s="1"/>
  <c r="AK27" i="10" s="1"/>
  <c r="AL27" i="10" s="1"/>
  <c r="I28" i="10"/>
  <c r="J28" i="10"/>
  <c r="K28" i="10"/>
  <c r="L28" i="10" s="1"/>
  <c r="M28" i="10" s="1"/>
  <c r="N28" i="10" s="1"/>
  <c r="O28" i="10" s="1"/>
  <c r="P28" i="10" s="1"/>
  <c r="Q28" i="10" s="1"/>
  <c r="R28" i="10" s="1"/>
  <c r="S28" i="10" s="1"/>
  <c r="T28" i="10" s="1"/>
  <c r="U28" i="10" s="1"/>
  <c r="V28" i="10" s="1"/>
  <c r="W28" i="10" s="1"/>
  <c r="X28" i="10" s="1"/>
  <c r="Y28" i="10" s="1"/>
  <c r="Z28" i="10" s="1"/>
  <c r="AA28" i="10" s="1"/>
  <c r="AB28" i="10" s="1"/>
  <c r="AC28" i="10" s="1"/>
  <c r="AD28" i="10" s="1"/>
  <c r="AE28" i="10" s="1"/>
  <c r="AF28" i="10" s="1"/>
  <c r="AG28" i="10" s="1"/>
  <c r="AH28" i="10" s="1"/>
  <c r="AI28" i="10" s="1"/>
  <c r="AJ28" i="10" s="1"/>
  <c r="AK28" i="10" s="1"/>
  <c r="AL28" i="10" s="1"/>
  <c r="I29" i="10"/>
  <c r="J29" i="10"/>
  <c r="K29" i="10"/>
  <c r="L29" i="10" s="1"/>
  <c r="M29" i="10" s="1"/>
  <c r="N29" i="10" s="1"/>
  <c r="O29" i="10" s="1"/>
  <c r="P29" i="10" s="1"/>
  <c r="Q29" i="10" s="1"/>
  <c r="R29" i="10" s="1"/>
  <c r="S29" i="10" s="1"/>
  <c r="T29" i="10" s="1"/>
  <c r="U29" i="10" s="1"/>
  <c r="V29" i="10" s="1"/>
  <c r="W29" i="10" s="1"/>
  <c r="X29" i="10" s="1"/>
  <c r="Y29" i="10" s="1"/>
  <c r="Z29" i="10" s="1"/>
  <c r="AA29" i="10" s="1"/>
  <c r="AB29" i="10" s="1"/>
  <c r="AC29" i="10" s="1"/>
  <c r="AD29" i="10" s="1"/>
  <c r="AE29" i="10" s="1"/>
  <c r="AF29" i="10" s="1"/>
  <c r="AG29" i="10" s="1"/>
  <c r="AH29" i="10" s="1"/>
  <c r="AI29" i="10" s="1"/>
  <c r="AJ29" i="10" s="1"/>
  <c r="AK29" i="10" s="1"/>
  <c r="AL29" i="10" s="1"/>
  <c r="I3" i="10"/>
  <c r="J3" i="10" s="1"/>
  <c r="K3" i="10" s="1"/>
  <c r="L3" i="10" s="1"/>
  <c r="M3" i="10" s="1"/>
  <c r="N3" i="10" s="1"/>
  <c r="O3" i="10" s="1"/>
  <c r="P3" i="10" s="1"/>
  <c r="Q3" i="10" s="1"/>
  <c r="R3" i="10" s="1"/>
  <c r="S3" i="10" s="1"/>
  <c r="T3" i="10" s="1"/>
  <c r="U3" i="10" s="1"/>
  <c r="V3" i="10" s="1"/>
  <c r="W3" i="10" s="1"/>
  <c r="X3" i="10" s="1"/>
  <c r="Y3" i="10" s="1"/>
  <c r="Z3" i="10" s="1"/>
  <c r="AA3" i="10" s="1"/>
  <c r="AB3" i="10" s="1"/>
  <c r="AC3" i="10" s="1"/>
  <c r="AD3" i="10" s="1"/>
  <c r="AE3" i="10" s="1"/>
  <c r="AF3" i="10" s="1"/>
  <c r="AG3" i="10" s="1"/>
  <c r="AH3" i="10" s="1"/>
  <c r="AI3" i="10" s="1"/>
  <c r="AJ3" i="10" s="1"/>
  <c r="AK3" i="10" s="1"/>
  <c r="AL3" i="10" s="1"/>
  <c r="S2" i="10"/>
  <c r="T2" i="10" s="1"/>
  <c r="U2" i="10" s="1"/>
  <c r="V2" i="10" s="1"/>
  <c r="W2" i="10" s="1"/>
  <c r="X2" i="10" s="1"/>
  <c r="Y2" i="10" s="1"/>
  <c r="Z2" i="10" s="1"/>
  <c r="AA2" i="10" s="1"/>
  <c r="AB2" i="10" s="1"/>
  <c r="AC2" i="10" s="1"/>
  <c r="AD2" i="10" s="1"/>
  <c r="AE2" i="10" s="1"/>
  <c r="AF2" i="10" s="1"/>
  <c r="AG2" i="10" s="1"/>
  <c r="AH2" i="10" s="1"/>
  <c r="AI2" i="10" s="1"/>
  <c r="AJ2" i="10" s="1"/>
  <c r="AK2" i="10" s="1"/>
  <c r="AL2" i="10" s="1"/>
  <c r="L2" i="10"/>
  <c r="M2" i="10" s="1"/>
  <c r="N2" i="10" s="1"/>
  <c r="O2" i="10" s="1"/>
  <c r="P2" i="10" s="1"/>
  <c r="Q2" i="10" s="1"/>
  <c r="R2" i="10" s="1"/>
  <c r="K2" i="10"/>
  <c r="J2" i="10"/>
  <c r="I2" i="10"/>
  <c r="H6" i="10"/>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H53" i="4"/>
  <c r="H54" i="4" s="1"/>
  <c r="H55" i="4" s="1"/>
  <c r="I53" i="4"/>
  <c r="I54" i="4" s="1"/>
  <c r="I55" i="4" s="1"/>
  <c r="J53" i="4"/>
  <c r="J54" i="4" s="1"/>
  <c r="J55" i="4" s="1"/>
  <c r="K53" i="4"/>
  <c r="K54" i="4" s="1"/>
  <c r="K55" i="4" s="1"/>
  <c r="L53" i="4"/>
  <c r="L54" i="4" s="1"/>
  <c r="L55" i="4" s="1"/>
  <c r="M53" i="4"/>
  <c r="M54" i="4" s="1"/>
  <c r="M55" i="4" s="1"/>
  <c r="N53" i="4"/>
  <c r="N54" i="4" s="1"/>
  <c r="N55" i="4" s="1"/>
  <c r="O53" i="4"/>
  <c r="O54" i="4" s="1"/>
  <c r="O55" i="4" s="1"/>
  <c r="P53" i="4"/>
  <c r="P54" i="4" s="1"/>
  <c r="P55" i="4" s="1"/>
  <c r="Q53" i="4"/>
  <c r="Q54" i="4" s="1"/>
  <c r="Q55" i="4" s="1"/>
  <c r="R53" i="4"/>
  <c r="R54" i="4" s="1"/>
  <c r="R55" i="4" s="1"/>
  <c r="S53" i="4"/>
  <c r="S54" i="4" s="1"/>
  <c r="S55" i="4" s="1"/>
  <c r="T53" i="4"/>
  <c r="T54" i="4" s="1"/>
  <c r="T55" i="4" s="1"/>
  <c r="U53" i="4"/>
  <c r="U54" i="4" s="1"/>
  <c r="U55" i="4" s="1"/>
  <c r="V53" i="4"/>
  <c r="V54" i="4" s="1"/>
  <c r="V55" i="4" s="1"/>
  <c r="W53" i="4"/>
  <c r="W54" i="4" s="1"/>
  <c r="W55" i="4" s="1"/>
  <c r="X53" i="4"/>
  <c r="X54" i="4" s="1"/>
  <c r="X55" i="4" s="1"/>
  <c r="Y53" i="4"/>
  <c r="Y54" i="4" s="1"/>
  <c r="Y55" i="4" s="1"/>
  <c r="Z53" i="4"/>
  <c r="Z54" i="4" s="1"/>
  <c r="Z55" i="4" s="1"/>
  <c r="AA53" i="4"/>
  <c r="AA54" i="4" s="1"/>
  <c r="AA55" i="4" s="1"/>
  <c r="AB53" i="4"/>
  <c r="AB54" i="4" s="1"/>
  <c r="AB55" i="4" s="1"/>
  <c r="AC53" i="4"/>
  <c r="AC54" i="4" s="1"/>
  <c r="AC55" i="4" s="1"/>
  <c r="AD53" i="4"/>
  <c r="AD54" i="4" s="1"/>
  <c r="AD55" i="4" s="1"/>
  <c r="AE53" i="4"/>
  <c r="AE54" i="4" s="1"/>
  <c r="AE55" i="4" s="1"/>
  <c r="AF53" i="4"/>
  <c r="AF54" i="4" s="1"/>
  <c r="AF55" i="4" s="1"/>
  <c r="AG53" i="4"/>
  <c r="AG54" i="4" s="1"/>
  <c r="AG55" i="4" s="1"/>
  <c r="AH53" i="4"/>
  <c r="AH54" i="4" s="1"/>
  <c r="AH55" i="4" s="1"/>
  <c r="AI53" i="4"/>
  <c r="AI54" i="4" s="1"/>
  <c r="AI55" i="4" s="1"/>
  <c r="AJ53" i="4"/>
  <c r="AJ54" i="4" s="1"/>
  <c r="AJ55" i="4" s="1"/>
  <c r="AK53" i="4"/>
  <c r="AK54" i="4" s="1"/>
  <c r="AK55" i="4" s="1"/>
  <c r="H41" i="4"/>
  <c r="H42" i="4" s="1"/>
  <c r="H43" i="4" s="1"/>
  <c r="I41" i="4"/>
  <c r="I42" i="4" s="1"/>
  <c r="I43" i="4" s="1"/>
  <c r="J41" i="4"/>
  <c r="J42" i="4" s="1"/>
  <c r="J43" i="4" s="1"/>
  <c r="K41" i="4"/>
  <c r="K42" i="4" s="1"/>
  <c r="K43" i="4" s="1"/>
  <c r="L41" i="4"/>
  <c r="L42" i="4" s="1"/>
  <c r="L43" i="4" s="1"/>
  <c r="M41" i="4"/>
  <c r="M42" i="4" s="1"/>
  <c r="M43" i="4" s="1"/>
  <c r="N41" i="4"/>
  <c r="N42" i="4" s="1"/>
  <c r="N43" i="4" s="1"/>
  <c r="O41" i="4"/>
  <c r="O42" i="4" s="1"/>
  <c r="O43" i="4" s="1"/>
  <c r="P41" i="4"/>
  <c r="P42" i="4" s="1"/>
  <c r="P43" i="4" s="1"/>
  <c r="Q41" i="4"/>
  <c r="Q42" i="4" s="1"/>
  <c r="Q43" i="4" s="1"/>
  <c r="R41" i="4"/>
  <c r="R42" i="4" s="1"/>
  <c r="R43" i="4" s="1"/>
  <c r="S41" i="4"/>
  <c r="S42" i="4" s="1"/>
  <c r="S43" i="4" s="1"/>
  <c r="T41" i="4"/>
  <c r="T42" i="4" s="1"/>
  <c r="T43" i="4" s="1"/>
  <c r="U41" i="4"/>
  <c r="U42" i="4" s="1"/>
  <c r="U43" i="4" s="1"/>
  <c r="V41" i="4"/>
  <c r="V42" i="4" s="1"/>
  <c r="V43" i="4" s="1"/>
  <c r="W41" i="4"/>
  <c r="W42" i="4" s="1"/>
  <c r="W43" i="4" s="1"/>
  <c r="X41" i="4"/>
  <c r="X42" i="4" s="1"/>
  <c r="X43" i="4" s="1"/>
  <c r="Y41" i="4"/>
  <c r="Y42" i="4" s="1"/>
  <c r="Y43" i="4" s="1"/>
  <c r="Z41" i="4"/>
  <c r="Z42" i="4" s="1"/>
  <c r="Z43" i="4" s="1"/>
  <c r="AA41" i="4"/>
  <c r="AA42" i="4" s="1"/>
  <c r="AA43" i="4" s="1"/>
  <c r="AB41" i="4"/>
  <c r="AB42" i="4" s="1"/>
  <c r="AB43" i="4" s="1"/>
  <c r="AC41" i="4"/>
  <c r="AC42" i="4" s="1"/>
  <c r="AC43" i="4" s="1"/>
  <c r="AD41" i="4"/>
  <c r="AD42" i="4" s="1"/>
  <c r="AD43" i="4" s="1"/>
  <c r="AE41" i="4"/>
  <c r="AE42" i="4" s="1"/>
  <c r="AE43" i="4" s="1"/>
  <c r="AF41" i="4"/>
  <c r="AF42" i="4" s="1"/>
  <c r="AF43" i="4" s="1"/>
  <c r="AG41" i="4"/>
  <c r="AG42" i="4" s="1"/>
  <c r="AG43" i="4" s="1"/>
  <c r="AH41" i="4"/>
  <c r="AH42" i="4" s="1"/>
  <c r="AH43" i="4" s="1"/>
  <c r="AI41" i="4"/>
  <c r="AI42" i="4" s="1"/>
  <c r="AI43" i="4" s="1"/>
  <c r="AJ41" i="4"/>
  <c r="AJ42" i="4" s="1"/>
  <c r="AJ43" i="4" s="1"/>
  <c r="AK41" i="4"/>
  <c r="AK42" i="4" s="1"/>
  <c r="AK43" i="4" s="1"/>
  <c r="M31" i="4"/>
  <c r="N31" i="4"/>
  <c r="O31" i="4"/>
  <c r="P31" i="4"/>
  <c r="Q31" i="4"/>
  <c r="R31" i="4"/>
  <c r="S31" i="4"/>
  <c r="T31" i="4"/>
  <c r="U31" i="4"/>
  <c r="V31" i="4"/>
  <c r="W31" i="4"/>
  <c r="X31" i="4"/>
  <c r="Y31" i="4"/>
  <c r="Z31" i="4"/>
  <c r="AA31" i="4"/>
  <c r="AB31" i="4"/>
  <c r="AC31" i="4"/>
  <c r="AD31" i="4"/>
  <c r="AE31" i="4"/>
  <c r="AF31" i="4"/>
  <c r="AG31" i="4"/>
  <c r="AH31" i="4"/>
  <c r="AI31" i="4"/>
  <c r="AJ31" i="4"/>
  <c r="AK31" i="4"/>
  <c r="H31" i="4"/>
  <c r="I31" i="4"/>
  <c r="J31" i="4"/>
  <c r="K31" i="4"/>
  <c r="H27" i="4"/>
  <c r="H28" i="4" s="1"/>
  <c r="H29" i="4" s="1"/>
  <c r="I27" i="4"/>
  <c r="I28" i="4" s="1"/>
  <c r="I29" i="4" s="1"/>
  <c r="J27" i="4"/>
  <c r="J28" i="4" s="1"/>
  <c r="J29" i="4" s="1"/>
  <c r="K27" i="4"/>
  <c r="K28" i="4" s="1"/>
  <c r="K29" i="4" s="1"/>
  <c r="L27" i="4"/>
  <c r="L28" i="4" s="1"/>
  <c r="L29" i="4" s="1"/>
  <c r="M27" i="4"/>
  <c r="M28" i="4" s="1"/>
  <c r="M29" i="4" s="1"/>
  <c r="N27" i="4"/>
  <c r="N28" i="4" s="1"/>
  <c r="N29" i="4" s="1"/>
  <c r="O27" i="4"/>
  <c r="O28" i="4" s="1"/>
  <c r="O29" i="4" s="1"/>
  <c r="P27" i="4"/>
  <c r="P28" i="4" s="1"/>
  <c r="P29" i="4" s="1"/>
  <c r="Q27" i="4"/>
  <c r="Q28" i="4" s="1"/>
  <c r="Q29" i="4" s="1"/>
  <c r="R27" i="4"/>
  <c r="R28" i="4" s="1"/>
  <c r="R29" i="4" s="1"/>
  <c r="S27" i="4"/>
  <c r="S28" i="4" s="1"/>
  <c r="S29" i="4" s="1"/>
  <c r="T27" i="4"/>
  <c r="T28" i="4" s="1"/>
  <c r="T29" i="4" s="1"/>
  <c r="U27" i="4"/>
  <c r="U28" i="4" s="1"/>
  <c r="U29" i="4" s="1"/>
  <c r="V27" i="4"/>
  <c r="V28" i="4" s="1"/>
  <c r="V29" i="4" s="1"/>
  <c r="W27" i="4"/>
  <c r="W28" i="4" s="1"/>
  <c r="W29" i="4" s="1"/>
  <c r="X27" i="4"/>
  <c r="X28" i="4" s="1"/>
  <c r="X29" i="4" s="1"/>
  <c r="Y27" i="4"/>
  <c r="Y28" i="4" s="1"/>
  <c r="Y29" i="4" s="1"/>
  <c r="Z27" i="4"/>
  <c r="Z28" i="4" s="1"/>
  <c r="Z29" i="4" s="1"/>
  <c r="AA27" i="4"/>
  <c r="AA28" i="4" s="1"/>
  <c r="AA29" i="4" s="1"/>
  <c r="AB27" i="4"/>
  <c r="AB28" i="4" s="1"/>
  <c r="AB29" i="4" s="1"/>
  <c r="AC27" i="4"/>
  <c r="AC28" i="4" s="1"/>
  <c r="AC29" i="4" s="1"/>
  <c r="AD27" i="4"/>
  <c r="AD28" i="4" s="1"/>
  <c r="AD29" i="4" s="1"/>
  <c r="AE27" i="4"/>
  <c r="AE28" i="4" s="1"/>
  <c r="AE29" i="4" s="1"/>
  <c r="AF27" i="4"/>
  <c r="AF28" i="4" s="1"/>
  <c r="AF29" i="4" s="1"/>
  <c r="AG27" i="4"/>
  <c r="AG28" i="4" s="1"/>
  <c r="AG29" i="4" s="1"/>
  <c r="AH27" i="4"/>
  <c r="AH28" i="4" s="1"/>
  <c r="AH29" i="4" s="1"/>
  <c r="AI27" i="4"/>
  <c r="AI28" i="4" s="1"/>
  <c r="AI29" i="4" s="1"/>
  <c r="AJ27" i="4"/>
  <c r="AJ28" i="4" s="1"/>
  <c r="AJ29" i="4" s="1"/>
  <c r="AK27" i="4"/>
  <c r="AK28" i="4" s="1"/>
  <c r="AK29" i="4" s="1"/>
  <c r="I13" i="4"/>
  <c r="I14" i="4" s="1"/>
  <c r="I15" i="4" s="1"/>
  <c r="J13" i="4"/>
  <c r="J14" i="4" s="1"/>
  <c r="J15" i="4" s="1"/>
  <c r="K13" i="4"/>
  <c r="K14" i="4" s="1"/>
  <c r="K15" i="4" s="1"/>
  <c r="L13" i="4"/>
  <c r="L14" i="4" s="1"/>
  <c r="L15" i="4" s="1"/>
  <c r="M13" i="4"/>
  <c r="M14" i="4" s="1"/>
  <c r="M15" i="4" s="1"/>
  <c r="N13" i="4"/>
  <c r="N14" i="4" s="1"/>
  <c r="N15" i="4" s="1"/>
  <c r="O13" i="4"/>
  <c r="O14" i="4" s="1"/>
  <c r="O15" i="4" s="1"/>
  <c r="P13" i="4"/>
  <c r="P14" i="4" s="1"/>
  <c r="P15" i="4" s="1"/>
  <c r="Q13" i="4"/>
  <c r="Q14" i="4" s="1"/>
  <c r="Q15" i="4" s="1"/>
  <c r="R13" i="4"/>
  <c r="R14" i="4" s="1"/>
  <c r="R15" i="4" s="1"/>
  <c r="S13" i="4"/>
  <c r="S14" i="4" s="1"/>
  <c r="S15" i="4" s="1"/>
  <c r="T13" i="4"/>
  <c r="T14" i="4" s="1"/>
  <c r="T15" i="4" s="1"/>
  <c r="U13" i="4"/>
  <c r="U14" i="4" s="1"/>
  <c r="U15" i="4" s="1"/>
  <c r="V13" i="4"/>
  <c r="V14" i="4" s="1"/>
  <c r="V15" i="4" s="1"/>
  <c r="W13" i="4"/>
  <c r="W14" i="4" s="1"/>
  <c r="W15" i="4" s="1"/>
  <c r="X13" i="4"/>
  <c r="X14" i="4" s="1"/>
  <c r="X15" i="4" s="1"/>
  <c r="Y13" i="4"/>
  <c r="Y14" i="4" s="1"/>
  <c r="Y15" i="4" s="1"/>
  <c r="Z13" i="4"/>
  <c r="Z14" i="4" s="1"/>
  <c r="Z15" i="4" s="1"/>
  <c r="AA13" i="4"/>
  <c r="AA14" i="4" s="1"/>
  <c r="AA15" i="4" s="1"/>
  <c r="AB13" i="4"/>
  <c r="AB14" i="4" s="1"/>
  <c r="AB15" i="4" s="1"/>
  <c r="AC13" i="4"/>
  <c r="AC14" i="4" s="1"/>
  <c r="AC15" i="4" s="1"/>
  <c r="AD13" i="4"/>
  <c r="AD14" i="4" s="1"/>
  <c r="AD15" i="4" s="1"/>
  <c r="AE13" i="4"/>
  <c r="AE14" i="4" s="1"/>
  <c r="AE15" i="4" s="1"/>
  <c r="AF13" i="4"/>
  <c r="AF14" i="4" s="1"/>
  <c r="AF15" i="4" s="1"/>
  <c r="AG13" i="4"/>
  <c r="AG14" i="4" s="1"/>
  <c r="AG15" i="4" s="1"/>
  <c r="AH13" i="4"/>
  <c r="AH14" i="4" s="1"/>
  <c r="AH15" i="4" s="1"/>
  <c r="AI13" i="4"/>
  <c r="AI14" i="4" s="1"/>
  <c r="AI15" i="4" s="1"/>
  <c r="AJ13" i="4"/>
  <c r="AJ14" i="4" s="1"/>
  <c r="AJ15" i="4" s="1"/>
  <c r="AK13" i="4"/>
  <c r="AK14" i="4" s="1"/>
  <c r="AK15" i="4" s="1"/>
  <c r="H13" i="4"/>
  <c r="H14" i="4" s="1"/>
  <c r="H15" i="4" s="1"/>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D22" i="14"/>
  <c r="E22" i="14"/>
  <c r="F22" i="14"/>
  <c r="G22" i="14"/>
  <c r="D19" i="14"/>
  <c r="E19"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D20" i="14"/>
  <c r="E20" i="14"/>
  <c r="F20" i="14"/>
  <c r="G20"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D17" i="14"/>
  <c r="E17" i="14"/>
  <c r="F17" i="14"/>
  <c r="G17" i="14"/>
  <c r="AG9" i="14"/>
  <c r="AG5"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D13" i="14"/>
  <c r="E13" i="14"/>
  <c r="F13" i="14"/>
  <c r="G13" i="14"/>
  <c r="I9" i="14"/>
  <c r="J9" i="14"/>
  <c r="K9" i="14"/>
  <c r="L9" i="14"/>
  <c r="M9" i="14"/>
  <c r="N9" i="14"/>
  <c r="O9" i="14"/>
  <c r="P9" i="14"/>
  <c r="Q9" i="14"/>
  <c r="R9" i="14"/>
  <c r="S9" i="14"/>
  <c r="T9" i="14"/>
  <c r="U9" i="14"/>
  <c r="V9" i="14"/>
  <c r="W9" i="14"/>
  <c r="X9" i="14"/>
  <c r="Y9" i="14"/>
  <c r="Z9" i="14"/>
  <c r="AA9" i="14"/>
  <c r="AB9" i="14"/>
  <c r="AC9" i="14"/>
  <c r="AD9" i="14"/>
  <c r="AE9" i="14"/>
  <c r="AF9" i="14"/>
  <c r="D9" i="14"/>
  <c r="E9" i="14"/>
  <c r="F9" i="14"/>
  <c r="G9" i="14"/>
  <c r="I5" i="14"/>
  <c r="J5" i="14"/>
  <c r="K5" i="14"/>
  <c r="L5" i="14"/>
  <c r="M5" i="14"/>
  <c r="N5" i="14"/>
  <c r="O5" i="14"/>
  <c r="P5" i="14"/>
  <c r="Q5" i="14"/>
  <c r="R5" i="14"/>
  <c r="S5" i="14"/>
  <c r="T5" i="14"/>
  <c r="U5" i="14"/>
  <c r="V5" i="14"/>
  <c r="W5" i="14"/>
  <c r="X5" i="14"/>
  <c r="Y5" i="14"/>
  <c r="Z5" i="14"/>
  <c r="AA5" i="14"/>
  <c r="AB5" i="14"/>
  <c r="AC5" i="14"/>
  <c r="AD5" i="14"/>
  <c r="AE5" i="14"/>
  <c r="AF5" i="14"/>
  <c r="D5" i="14"/>
  <c r="E5" i="14"/>
  <c r="F5" i="14"/>
  <c r="G5" i="14"/>
  <c r="H7" i="2"/>
  <c r="H7" i="15" s="1"/>
  <c r="H8" i="2"/>
  <c r="H8" i="15" s="1"/>
  <c r="H9" i="2"/>
  <c r="H9" i="15" s="1"/>
  <c r="H10" i="2"/>
  <c r="H10" i="15" s="1"/>
  <c r="H11" i="2"/>
  <c r="H11" i="15" s="1"/>
  <c r="H27" i="2"/>
  <c r="H27" i="15" s="1"/>
  <c r="H28" i="2"/>
  <c r="H28" i="15" s="1"/>
  <c r="H29" i="2"/>
  <c r="H29" i="15" s="1"/>
  <c r="H30" i="2"/>
  <c r="H30" i="15" s="1"/>
  <c r="H31" i="2"/>
  <c r="H31" i="15" s="1"/>
  <c r="H52" i="2"/>
  <c r="H52" i="15" s="1"/>
  <c r="H53" i="2"/>
  <c r="H53" i="15" s="1"/>
  <c r="H54" i="2"/>
  <c r="H54" i="15" s="1"/>
  <c r="H55" i="2"/>
  <c r="H55" i="15" s="1"/>
  <c r="H56" i="2"/>
  <c r="H56" i="15" s="1"/>
  <c r="J52" i="2"/>
  <c r="J52" i="15" s="1"/>
  <c r="K52" i="2"/>
  <c r="K52" i="15" s="1"/>
  <c r="L52" i="2"/>
  <c r="L52" i="15" s="1"/>
  <c r="M52" i="2"/>
  <c r="M52" i="15" s="1"/>
  <c r="N52" i="2"/>
  <c r="N52" i="15" s="1"/>
  <c r="O52" i="2"/>
  <c r="O52" i="15" s="1"/>
  <c r="P52" i="2"/>
  <c r="P52" i="15" s="1"/>
  <c r="Q52" i="2"/>
  <c r="Q52" i="15" s="1"/>
  <c r="R52" i="2"/>
  <c r="R52" i="15" s="1"/>
  <c r="S52" i="2"/>
  <c r="S52" i="15" s="1"/>
  <c r="T52" i="2"/>
  <c r="T52" i="15" s="1"/>
  <c r="U52" i="2"/>
  <c r="U52" i="15" s="1"/>
  <c r="V52" i="2"/>
  <c r="V52" i="15" s="1"/>
  <c r="W52" i="2"/>
  <c r="W52" i="15" s="1"/>
  <c r="X52" i="2"/>
  <c r="X52" i="15" s="1"/>
  <c r="Y52" i="2"/>
  <c r="Y52" i="15" s="1"/>
  <c r="Z52" i="2"/>
  <c r="Z52" i="15" s="1"/>
  <c r="AA52" i="2"/>
  <c r="AA52" i="15" s="1"/>
  <c r="AB52" i="2"/>
  <c r="AB52" i="15" s="1"/>
  <c r="AC52" i="2"/>
  <c r="AC52" i="15" s="1"/>
  <c r="AD52" i="2"/>
  <c r="AD52" i="15" s="1"/>
  <c r="AE52" i="2"/>
  <c r="AE52" i="15" s="1"/>
  <c r="AF52" i="2"/>
  <c r="AF52" i="15" s="1"/>
  <c r="AG52" i="2"/>
  <c r="AG52" i="15" s="1"/>
  <c r="AH52" i="2"/>
  <c r="AH52" i="15" s="1"/>
  <c r="AI52" i="2"/>
  <c r="AI52" i="15" s="1"/>
  <c r="AJ52" i="2"/>
  <c r="AJ52" i="15" s="1"/>
  <c r="AK52" i="2"/>
  <c r="AK52" i="15" s="1"/>
  <c r="J53" i="2"/>
  <c r="J53" i="15" s="1"/>
  <c r="K53" i="2"/>
  <c r="K53" i="15" s="1"/>
  <c r="L53" i="2"/>
  <c r="L53" i="15" s="1"/>
  <c r="M53" i="2"/>
  <c r="M53" i="15" s="1"/>
  <c r="N53" i="2"/>
  <c r="N53" i="15" s="1"/>
  <c r="O53" i="2"/>
  <c r="O53" i="15" s="1"/>
  <c r="P53" i="2"/>
  <c r="P53" i="15" s="1"/>
  <c r="Q53" i="2"/>
  <c r="Q53" i="15" s="1"/>
  <c r="R53" i="2"/>
  <c r="R53" i="15" s="1"/>
  <c r="S53" i="2"/>
  <c r="S53" i="15" s="1"/>
  <c r="T53" i="2"/>
  <c r="T53" i="15" s="1"/>
  <c r="U53" i="2"/>
  <c r="U53" i="15" s="1"/>
  <c r="V53" i="2"/>
  <c r="V53" i="15" s="1"/>
  <c r="W53" i="2"/>
  <c r="W53" i="15" s="1"/>
  <c r="X53" i="2"/>
  <c r="X53" i="15" s="1"/>
  <c r="Y53" i="2"/>
  <c r="Y53" i="15" s="1"/>
  <c r="Z53" i="2"/>
  <c r="Z53" i="15" s="1"/>
  <c r="AA53" i="2"/>
  <c r="AA53" i="15" s="1"/>
  <c r="AB53" i="2"/>
  <c r="AB53" i="15" s="1"/>
  <c r="AC53" i="2"/>
  <c r="AC53" i="15" s="1"/>
  <c r="AD53" i="2"/>
  <c r="AD53" i="15" s="1"/>
  <c r="AE53" i="2"/>
  <c r="AE53" i="15" s="1"/>
  <c r="AF53" i="2"/>
  <c r="AF53" i="15" s="1"/>
  <c r="AG53" i="2"/>
  <c r="AG53" i="15" s="1"/>
  <c r="AH53" i="2"/>
  <c r="AH53" i="15" s="1"/>
  <c r="AI53" i="2"/>
  <c r="AI53" i="15" s="1"/>
  <c r="AJ53" i="2"/>
  <c r="AJ53" i="15" s="1"/>
  <c r="AK53" i="2"/>
  <c r="AK53" i="15" s="1"/>
  <c r="J54" i="2"/>
  <c r="J54" i="15" s="1"/>
  <c r="K54" i="2"/>
  <c r="K54" i="15" s="1"/>
  <c r="L54" i="2"/>
  <c r="L54" i="15" s="1"/>
  <c r="M54" i="2"/>
  <c r="M54" i="15" s="1"/>
  <c r="N54" i="2"/>
  <c r="N54" i="15" s="1"/>
  <c r="O54" i="2"/>
  <c r="O54" i="15" s="1"/>
  <c r="P54" i="2"/>
  <c r="P54" i="15" s="1"/>
  <c r="Q54" i="2"/>
  <c r="Q54" i="15" s="1"/>
  <c r="R54" i="2"/>
  <c r="R54" i="15" s="1"/>
  <c r="S54" i="2"/>
  <c r="S54" i="15" s="1"/>
  <c r="T54" i="2"/>
  <c r="T54" i="15" s="1"/>
  <c r="U54" i="2"/>
  <c r="U54" i="15" s="1"/>
  <c r="V54" i="2"/>
  <c r="V54" i="15" s="1"/>
  <c r="W54" i="2"/>
  <c r="W54" i="15" s="1"/>
  <c r="X54" i="2"/>
  <c r="X54" i="15" s="1"/>
  <c r="Y54" i="2"/>
  <c r="Y54" i="15" s="1"/>
  <c r="Z54" i="2"/>
  <c r="Z54" i="15" s="1"/>
  <c r="AA54" i="2"/>
  <c r="AA54" i="15" s="1"/>
  <c r="AB54" i="2"/>
  <c r="AB54" i="15" s="1"/>
  <c r="AC54" i="2"/>
  <c r="AC54" i="15" s="1"/>
  <c r="AD54" i="2"/>
  <c r="AD54" i="15" s="1"/>
  <c r="AE54" i="2"/>
  <c r="AE54" i="15" s="1"/>
  <c r="AF54" i="2"/>
  <c r="AF54" i="15" s="1"/>
  <c r="AG54" i="2"/>
  <c r="AG54" i="15" s="1"/>
  <c r="AH54" i="2"/>
  <c r="AH54" i="15" s="1"/>
  <c r="AI54" i="2"/>
  <c r="AI54" i="15" s="1"/>
  <c r="AJ54" i="2"/>
  <c r="AJ54" i="15" s="1"/>
  <c r="AK54" i="2"/>
  <c r="AK54" i="15" s="1"/>
  <c r="J55" i="2"/>
  <c r="J55" i="15" s="1"/>
  <c r="K55" i="2"/>
  <c r="K55" i="15" s="1"/>
  <c r="L55" i="2"/>
  <c r="L55" i="15" s="1"/>
  <c r="M55" i="2"/>
  <c r="M55" i="15" s="1"/>
  <c r="N55" i="2"/>
  <c r="N55" i="15" s="1"/>
  <c r="O55" i="2"/>
  <c r="O55" i="15" s="1"/>
  <c r="P55" i="2"/>
  <c r="P55" i="15" s="1"/>
  <c r="Q55" i="2"/>
  <c r="Q55" i="15" s="1"/>
  <c r="R55" i="2"/>
  <c r="R55" i="15" s="1"/>
  <c r="S55" i="2"/>
  <c r="S55" i="15" s="1"/>
  <c r="T55" i="2"/>
  <c r="T55" i="15" s="1"/>
  <c r="U55" i="2"/>
  <c r="U55" i="15" s="1"/>
  <c r="V55" i="2"/>
  <c r="V55" i="15" s="1"/>
  <c r="W55" i="2"/>
  <c r="W55" i="15" s="1"/>
  <c r="X55" i="2"/>
  <c r="X55" i="15" s="1"/>
  <c r="Y55" i="2"/>
  <c r="Y55" i="15" s="1"/>
  <c r="Z55" i="2"/>
  <c r="Z55" i="15" s="1"/>
  <c r="AA55" i="2"/>
  <c r="AA55" i="15" s="1"/>
  <c r="AB55" i="2"/>
  <c r="AB55" i="15" s="1"/>
  <c r="AC55" i="2"/>
  <c r="AC55" i="15" s="1"/>
  <c r="AD55" i="2"/>
  <c r="AD55" i="15" s="1"/>
  <c r="AE55" i="2"/>
  <c r="AE55" i="15" s="1"/>
  <c r="AF55" i="2"/>
  <c r="AF55" i="15" s="1"/>
  <c r="AG55" i="2"/>
  <c r="AG55" i="15" s="1"/>
  <c r="AH55" i="2"/>
  <c r="AH55" i="15" s="1"/>
  <c r="AI55" i="2"/>
  <c r="AI55" i="15" s="1"/>
  <c r="AJ55" i="2"/>
  <c r="AJ55" i="15" s="1"/>
  <c r="AK55" i="2"/>
  <c r="AK55" i="15" s="1"/>
  <c r="J56" i="2"/>
  <c r="J56" i="15" s="1"/>
  <c r="K56" i="2"/>
  <c r="K56" i="15" s="1"/>
  <c r="L56" i="2"/>
  <c r="L56" i="15" s="1"/>
  <c r="M56" i="2"/>
  <c r="M56" i="15" s="1"/>
  <c r="N56" i="2"/>
  <c r="N56" i="15" s="1"/>
  <c r="O56" i="2"/>
  <c r="O56" i="15" s="1"/>
  <c r="P56" i="2"/>
  <c r="P56" i="15" s="1"/>
  <c r="Q56" i="2"/>
  <c r="Q56" i="15" s="1"/>
  <c r="R56" i="2"/>
  <c r="R56" i="15" s="1"/>
  <c r="S56" i="2"/>
  <c r="S56" i="15" s="1"/>
  <c r="T56" i="2"/>
  <c r="T56" i="15" s="1"/>
  <c r="U56" i="2"/>
  <c r="U56" i="15" s="1"/>
  <c r="V56" i="2"/>
  <c r="V56" i="15" s="1"/>
  <c r="W56" i="2"/>
  <c r="W56" i="15" s="1"/>
  <c r="X56" i="2"/>
  <c r="X56" i="15" s="1"/>
  <c r="Y56" i="2"/>
  <c r="Y56" i="15" s="1"/>
  <c r="Z56" i="2"/>
  <c r="Z56" i="15" s="1"/>
  <c r="AA56" i="2"/>
  <c r="AA56" i="15" s="1"/>
  <c r="AB56" i="2"/>
  <c r="AB56" i="15" s="1"/>
  <c r="AC56" i="2"/>
  <c r="AC56" i="15" s="1"/>
  <c r="AD56" i="2"/>
  <c r="AD56" i="15" s="1"/>
  <c r="AE56" i="2"/>
  <c r="AE56" i="15" s="1"/>
  <c r="AF56" i="2"/>
  <c r="AF56" i="15" s="1"/>
  <c r="AG56" i="2"/>
  <c r="AG56" i="15" s="1"/>
  <c r="AH56" i="2"/>
  <c r="AH56" i="15" s="1"/>
  <c r="AI56" i="2"/>
  <c r="AI56" i="15" s="1"/>
  <c r="AJ56" i="2"/>
  <c r="AJ56" i="15" s="1"/>
  <c r="AK56" i="2"/>
  <c r="AK56" i="15" s="1"/>
  <c r="I53" i="2"/>
  <c r="I53" i="15" s="1"/>
  <c r="I54" i="2"/>
  <c r="I54" i="15" s="1"/>
  <c r="I55" i="2"/>
  <c r="I55" i="15" s="1"/>
  <c r="I56" i="2"/>
  <c r="I56" i="15" s="1"/>
  <c r="I52" i="2"/>
  <c r="I52" i="15" s="1"/>
  <c r="J27" i="2"/>
  <c r="J27" i="15" s="1"/>
  <c r="K27" i="2"/>
  <c r="K27" i="15" s="1"/>
  <c r="L27" i="2"/>
  <c r="L27" i="15" s="1"/>
  <c r="M27" i="2"/>
  <c r="M27" i="15" s="1"/>
  <c r="N27" i="2"/>
  <c r="N27" i="15" s="1"/>
  <c r="O27" i="2"/>
  <c r="O27" i="15" s="1"/>
  <c r="P27" i="2"/>
  <c r="P27" i="15" s="1"/>
  <c r="Q27" i="2"/>
  <c r="Q27" i="15" s="1"/>
  <c r="R27" i="2"/>
  <c r="R27" i="15" s="1"/>
  <c r="S27" i="2"/>
  <c r="S27" i="15" s="1"/>
  <c r="T27" i="2"/>
  <c r="T27" i="15" s="1"/>
  <c r="U27" i="2"/>
  <c r="U27" i="15" s="1"/>
  <c r="V27" i="2"/>
  <c r="V27" i="15" s="1"/>
  <c r="W27" i="2"/>
  <c r="W27" i="15" s="1"/>
  <c r="X27" i="2"/>
  <c r="X27" i="15" s="1"/>
  <c r="Y27" i="2"/>
  <c r="Y27" i="15" s="1"/>
  <c r="Z27" i="2"/>
  <c r="Z27" i="15" s="1"/>
  <c r="AA27" i="2"/>
  <c r="AA27" i="15" s="1"/>
  <c r="AB27" i="2"/>
  <c r="AB27" i="15" s="1"/>
  <c r="AC27" i="2"/>
  <c r="AC27" i="15" s="1"/>
  <c r="AD27" i="2"/>
  <c r="AD27" i="15" s="1"/>
  <c r="AE27" i="2"/>
  <c r="AE27" i="15" s="1"/>
  <c r="AF27" i="2"/>
  <c r="AF27" i="15" s="1"/>
  <c r="AG27" i="2"/>
  <c r="AG27" i="15" s="1"/>
  <c r="AH27" i="2"/>
  <c r="AH27" i="15" s="1"/>
  <c r="AI27" i="2"/>
  <c r="AI27" i="15" s="1"/>
  <c r="AJ27" i="2"/>
  <c r="AJ27" i="15" s="1"/>
  <c r="AK27" i="2"/>
  <c r="AK27" i="15" s="1"/>
  <c r="J28" i="2"/>
  <c r="J28" i="15" s="1"/>
  <c r="K28" i="2"/>
  <c r="K28" i="15" s="1"/>
  <c r="L28" i="2"/>
  <c r="L28" i="15" s="1"/>
  <c r="M28" i="2"/>
  <c r="M28" i="15" s="1"/>
  <c r="N28" i="2"/>
  <c r="N28" i="15" s="1"/>
  <c r="O28" i="2"/>
  <c r="O28" i="15" s="1"/>
  <c r="P28" i="2"/>
  <c r="P28" i="15" s="1"/>
  <c r="Q28" i="2"/>
  <c r="Q28" i="15" s="1"/>
  <c r="R28" i="2"/>
  <c r="R28" i="15" s="1"/>
  <c r="S28" i="2"/>
  <c r="S28" i="15" s="1"/>
  <c r="T28" i="2"/>
  <c r="T28" i="15" s="1"/>
  <c r="U28" i="2"/>
  <c r="U28" i="15" s="1"/>
  <c r="V28" i="2"/>
  <c r="V28" i="15" s="1"/>
  <c r="W28" i="2"/>
  <c r="W28" i="15" s="1"/>
  <c r="X28" i="2"/>
  <c r="X28" i="15" s="1"/>
  <c r="Y28" i="2"/>
  <c r="Y28" i="15" s="1"/>
  <c r="Z28" i="2"/>
  <c r="Z28" i="15" s="1"/>
  <c r="AA28" i="2"/>
  <c r="AA28" i="15" s="1"/>
  <c r="AB28" i="2"/>
  <c r="AB28" i="15" s="1"/>
  <c r="AC28" i="2"/>
  <c r="AC28" i="15" s="1"/>
  <c r="AD28" i="2"/>
  <c r="AD28" i="15" s="1"/>
  <c r="AE28" i="2"/>
  <c r="AE28" i="15" s="1"/>
  <c r="AF28" i="2"/>
  <c r="AF28" i="15" s="1"/>
  <c r="AG28" i="2"/>
  <c r="AG28" i="15" s="1"/>
  <c r="AH28" i="2"/>
  <c r="AH28" i="15" s="1"/>
  <c r="AI28" i="2"/>
  <c r="AI28" i="15" s="1"/>
  <c r="AJ28" i="2"/>
  <c r="AJ28" i="15" s="1"/>
  <c r="AK28" i="2"/>
  <c r="AK28" i="15" s="1"/>
  <c r="J29" i="2"/>
  <c r="J29" i="15" s="1"/>
  <c r="K29" i="2"/>
  <c r="K29" i="15" s="1"/>
  <c r="L29" i="2"/>
  <c r="L29" i="15" s="1"/>
  <c r="M29" i="2"/>
  <c r="M29" i="15" s="1"/>
  <c r="N29" i="2"/>
  <c r="N29" i="15" s="1"/>
  <c r="O29" i="2"/>
  <c r="O29" i="15" s="1"/>
  <c r="P29" i="2"/>
  <c r="P29" i="15" s="1"/>
  <c r="Q29" i="2"/>
  <c r="Q29" i="15" s="1"/>
  <c r="R29" i="2"/>
  <c r="R29" i="15" s="1"/>
  <c r="S29" i="2"/>
  <c r="S29" i="15" s="1"/>
  <c r="T29" i="2"/>
  <c r="T29" i="15" s="1"/>
  <c r="U29" i="2"/>
  <c r="U29" i="15" s="1"/>
  <c r="V29" i="2"/>
  <c r="V29" i="15" s="1"/>
  <c r="W29" i="2"/>
  <c r="W29" i="15" s="1"/>
  <c r="X29" i="2"/>
  <c r="X29" i="15" s="1"/>
  <c r="Y29" i="2"/>
  <c r="Y29" i="15" s="1"/>
  <c r="Z29" i="2"/>
  <c r="Z29" i="15" s="1"/>
  <c r="AA29" i="2"/>
  <c r="AA29" i="15" s="1"/>
  <c r="AB29" i="2"/>
  <c r="AB29" i="15" s="1"/>
  <c r="AC29" i="2"/>
  <c r="AC29" i="15" s="1"/>
  <c r="AD29" i="2"/>
  <c r="AD29" i="15" s="1"/>
  <c r="AE29" i="2"/>
  <c r="AE29" i="15" s="1"/>
  <c r="AF29" i="2"/>
  <c r="AF29" i="15" s="1"/>
  <c r="AG29" i="2"/>
  <c r="AG29" i="15" s="1"/>
  <c r="AH29" i="2"/>
  <c r="AH29" i="15" s="1"/>
  <c r="AI29" i="2"/>
  <c r="AI29" i="15" s="1"/>
  <c r="AJ29" i="2"/>
  <c r="AJ29" i="15" s="1"/>
  <c r="AK29" i="2"/>
  <c r="AK29" i="15" s="1"/>
  <c r="J30" i="2"/>
  <c r="J30" i="15" s="1"/>
  <c r="K30" i="2"/>
  <c r="K30" i="15" s="1"/>
  <c r="L30" i="2"/>
  <c r="L30" i="15" s="1"/>
  <c r="M30" i="2"/>
  <c r="M30" i="15" s="1"/>
  <c r="N30" i="2"/>
  <c r="N30" i="15" s="1"/>
  <c r="O30" i="2"/>
  <c r="O30" i="15" s="1"/>
  <c r="P30" i="2"/>
  <c r="P30" i="15" s="1"/>
  <c r="Q30" i="2"/>
  <c r="Q30" i="15" s="1"/>
  <c r="R30" i="2"/>
  <c r="R30" i="15" s="1"/>
  <c r="S30" i="2"/>
  <c r="S30" i="15" s="1"/>
  <c r="T30" i="2"/>
  <c r="T30" i="15" s="1"/>
  <c r="U30" i="2"/>
  <c r="U30" i="15" s="1"/>
  <c r="V30" i="2"/>
  <c r="V30" i="15" s="1"/>
  <c r="W30" i="2"/>
  <c r="W30" i="15" s="1"/>
  <c r="X30" i="2"/>
  <c r="X30" i="15" s="1"/>
  <c r="Y30" i="2"/>
  <c r="Y30" i="15" s="1"/>
  <c r="Z30" i="2"/>
  <c r="Z30" i="15" s="1"/>
  <c r="AA30" i="2"/>
  <c r="AA30" i="15" s="1"/>
  <c r="AB30" i="2"/>
  <c r="AB30" i="15" s="1"/>
  <c r="AC30" i="2"/>
  <c r="AC30" i="15" s="1"/>
  <c r="AD30" i="2"/>
  <c r="AD30" i="15" s="1"/>
  <c r="AE30" i="2"/>
  <c r="AE30" i="15" s="1"/>
  <c r="AF30" i="2"/>
  <c r="AF30" i="15" s="1"/>
  <c r="AG30" i="2"/>
  <c r="AG30" i="15" s="1"/>
  <c r="AH30" i="2"/>
  <c r="AH30" i="15" s="1"/>
  <c r="AI30" i="2"/>
  <c r="AI30" i="15" s="1"/>
  <c r="AJ30" i="2"/>
  <c r="AJ30" i="15" s="1"/>
  <c r="AK30" i="2"/>
  <c r="AK30" i="15" s="1"/>
  <c r="J31" i="2"/>
  <c r="J31" i="15" s="1"/>
  <c r="K31" i="2"/>
  <c r="K31" i="15" s="1"/>
  <c r="L31" i="2"/>
  <c r="L31" i="15" s="1"/>
  <c r="M31" i="2"/>
  <c r="M31" i="15" s="1"/>
  <c r="N31" i="2"/>
  <c r="N31" i="15" s="1"/>
  <c r="O31" i="2"/>
  <c r="O31" i="15" s="1"/>
  <c r="P31" i="2"/>
  <c r="P31" i="15" s="1"/>
  <c r="Q31" i="2"/>
  <c r="Q31" i="15" s="1"/>
  <c r="R31" i="2"/>
  <c r="R31" i="15" s="1"/>
  <c r="S31" i="2"/>
  <c r="S31" i="15" s="1"/>
  <c r="T31" i="2"/>
  <c r="T31" i="15" s="1"/>
  <c r="U31" i="2"/>
  <c r="U31" i="15" s="1"/>
  <c r="V31" i="2"/>
  <c r="V31" i="15" s="1"/>
  <c r="W31" i="2"/>
  <c r="W31" i="15" s="1"/>
  <c r="X31" i="2"/>
  <c r="X31" i="15" s="1"/>
  <c r="Y31" i="2"/>
  <c r="Y31" i="15" s="1"/>
  <c r="Z31" i="2"/>
  <c r="Z31" i="15" s="1"/>
  <c r="AA31" i="2"/>
  <c r="AA31" i="15" s="1"/>
  <c r="AB31" i="2"/>
  <c r="AB31" i="15" s="1"/>
  <c r="AC31" i="2"/>
  <c r="AC31" i="15" s="1"/>
  <c r="AD31" i="2"/>
  <c r="AD31" i="15" s="1"/>
  <c r="AE31" i="2"/>
  <c r="AE31" i="15" s="1"/>
  <c r="AF31" i="2"/>
  <c r="AF31" i="15" s="1"/>
  <c r="AG31" i="2"/>
  <c r="AG31" i="15" s="1"/>
  <c r="AH31" i="2"/>
  <c r="AH31" i="15" s="1"/>
  <c r="AI31" i="2"/>
  <c r="AI31" i="15" s="1"/>
  <c r="AJ31" i="2"/>
  <c r="AJ31" i="15" s="1"/>
  <c r="AK31" i="2"/>
  <c r="AK31" i="15" s="1"/>
  <c r="I28" i="2"/>
  <c r="I28" i="15" s="1"/>
  <c r="I29" i="2"/>
  <c r="I29" i="15" s="1"/>
  <c r="I30" i="2"/>
  <c r="I30" i="15" s="1"/>
  <c r="I31" i="2"/>
  <c r="I31" i="15" s="1"/>
  <c r="I27" i="2"/>
  <c r="I27" i="15" s="1"/>
  <c r="AK11" i="2"/>
  <c r="AK11" i="15" s="1"/>
  <c r="AJ11" i="2"/>
  <c r="AJ11" i="15" s="1"/>
  <c r="AI11" i="2"/>
  <c r="AI11" i="15" s="1"/>
  <c r="AH11" i="2"/>
  <c r="AH11" i="15" s="1"/>
  <c r="AG11" i="2"/>
  <c r="AG11" i="15" s="1"/>
  <c r="AF11" i="2"/>
  <c r="AF11" i="15" s="1"/>
  <c r="AE11" i="2"/>
  <c r="AE11" i="15" s="1"/>
  <c r="AD11" i="2"/>
  <c r="AD11" i="15" s="1"/>
  <c r="AC11" i="2"/>
  <c r="AC11" i="15" s="1"/>
  <c r="AB11" i="2"/>
  <c r="AB11" i="15" s="1"/>
  <c r="AA11" i="2"/>
  <c r="AA11" i="15" s="1"/>
  <c r="Z11" i="2"/>
  <c r="Z11" i="15" s="1"/>
  <c r="Y11" i="2"/>
  <c r="Y11" i="15" s="1"/>
  <c r="X11" i="2"/>
  <c r="X11" i="15" s="1"/>
  <c r="W11" i="2"/>
  <c r="W11" i="15" s="1"/>
  <c r="V11" i="2"/>
  <c r="V11" i="15" s="1"/>
  <c r="U11" i="2"/>
  <c r="U11" i="15" s="1"/>
  <c r="T11" i="2"/>
  <c r="T11" i="15" s="1"/>
  <c r="S11" i="2"/>
  <c r="S11" i="15" s="1"/>
  <c r="R11" i="2"/>
  <c r="R11" i="15" s="1"/>
  <c r="Q11" i="2"/>
  <c r="Q11" i="15" s="1"/>
  <c r="P11" i="2"/>
  <c r="P11" i="15" s="1"/>
  <c r="O11" i="2"/>
  <c r="O11" i="15" s="1"/>
  <c r="N11" i="2"/>
  <c r="N11" i="15" s="1"/>
  <c r="M11" i="2"/>
  <c r="M11" i="15" s="1"/>
  <c r="L11" i="2"/>
  <c r="L11" i="15" s="1"/>
  <c r="K11" i="2"/>
  <c r="K11" i="15" s="1"/>
  <c r="J11" i="2"/>
  <c r="J11" i="15" s="1"/>
  <c r="AK10" i="2"/>
  <c r="AK10" i="15" s="1"/>
  <c r="AJ10" i="2"/>
  <c r="AJ10" i="15" s="1"/>
  <c r="AI10" i="2"/>
  <c r="AI10" i="15" s="1"/>
  <c r="AH10" i="2"/>
  <c r="AH10" i="15" s="1"/>
  <c r="AG10" i="2"/>
  <c r="AG10" i="15" s="1"/>
  <c r="AF10" i="2"/>
  <c r="AF10" i="15" s="1"/>
  <c r="AE10" i="2"/>
  <c r="AE10" i="15" s="1"/>
  <c r="AD10" i="2"/>
  <c r="AD10" i="15" s="1"/>
  <c r="AC10" i="2"/>
  <c r="AC10" i="15" s="1"/>
  <c r="AB10" i="2"/>
  <c r="AB10" i="15" s="1"/>
  <c r="AA10" i="2"/>
  <c r="AA10" i="15" s="1"/>
  <c r="Z10" i="2"/>
  <c r="Z10" i="15" s="1"/>
  <c r="Y10" i="2"/>
  <c r="Y10" i="15" s="1"/>
  <c r="X10" i="2"/>
  <c r="X10" i="15" s="1"/>
  <c r="W10" i="2"/>
  <c r="W10" i="15" s="1"/>
  <c r="V10" i="2"/>
  <c r="V10" i="15" s="1"/>
  <c r="U10" i="2"/>
  <c r="U10" i="15" s="1"/>
  <c r="T10" i="2"/>
  <c r="T10" i="15" s="1"/>
  <c r="S10" i="2"/>
  <c r="S10" i="15" s="1"/>
  <c r="R10" i="2"/>
  <c r="R10" i="15" s="1"/>
  <c r="Q10" i="2"/>
  <c r="Q10" i="15" s="1"/>
  <c r="P10" i="2"/>
  <c r="P10" i="15" s="1"/>
  <c r="O10" i="2"/>
  <c r="O10" i="15" s="1"/>
  <c r="N10" i="2"/>
  <c r="N10" i="15" s="1"/>
  <c r="M10" i="2"/>
  <c r="M10" i="15" s="1"/>
  <c r="L10" i="2"/>
  <c r="L10" i="15" s="1"/>
  <c r="K10" i="2"/>
  <c r="K10" i="15" s="1"/>
  <c r="J10" i="2"/>
  <c r="J10" i="15" s="1"/>
  <c r="AK9" i="2"/>
  <c r="AK9" i="15" s="1"/>
  <c r="AJ9" i="2"/>
  <c r="AJ9" i="15" s="1"/>
  <c r="AI9" i="2"/>
  <c r="AI9" i="15" s="1"/>
  <c r="AH9" i="2"/>
  <c r="AH9" i="15" s="1"/>
  <c r="AG9" i="2"/>
  <c r="AG9" i="15" s="1"/>
  <c r="AF9" i="2"/>
  <c r="AF9" i="15" s="1"/>
  <c r="AE9" i="2"/>
  <c r="AE9" i="15" s="1"/>
  <c r="AD9" i="2"/>
  <c r="AD9" i="15" s="1"/>
  <c r="AC9" i="2"/>
  <c r="AC9" i="15" s="1"/>
  <c r="AB9" i="2"/>
  <c r="AB9" i="15" s="1"/>
  <c r="AA9" i="2"/>
  <c r="AA9" i="15" s="1"/>
  <c r="Z9" i="2"/>
  <c r="Z9" i="15" s="1"/>
  <c r="Y9" i="2"/>
  <c r="Y9" i="15" s="1"/>
  <c r="X9" i="2"/>
  <c r="X9" i="15" s="1"/>
  <c r="W9" i="2"/>
  <c r="W9" i="15" s="1"/>
  <c r="V9" i="2"/>
  <c r="V9" i="15" s="1"/>
  <c r="U9" i="2"/>
  <c r="U9" i="15" s="1"/>
  <c r="T9" i="2"/>
  <c r="T9" i="15" s="1"/>
  <c r="S9" i="2"/>
  <c r="S9" i="15" s="1"/>
  <c r="R9" i="2"/>
  <c r="R9" i="15" s="1"/>
  <c r="Q9" i="2"/>
  <c r="Q9" i="15" s="1"/>
  <c r="P9" i="2"/>
  <c r="P9" i="15" s="1"/>
  <c r="O9" i="2"/>
  <c r="O9" i="15" s="1"/>
  <c r="N9" i="2"/>
  <c r="N9" i="15" s="1"/>
  <c r="M9" i="2"/>
  <c r="M9" i="15" s="1"/>
  <c r="L9" i="2"/>
  <c r="L9" i="15" s="1"/>
  <c r="K9" i="2"/>
  <c r="K9" i="15" s="1"/>
  <c r="J9" i="2"/>
  <c r="J9" i="15" s="1"/>
  <c r="AK8" i="2"/>
  <c r="AK8" i="15" s="1"/>
  <c r="AJ8" i="2"/>
  <c r="AJ8" i="15" s="1"/>
  <c r="AI8" i="2"/>
  <c r="AI8" i="15" s="1"/>
  <c r="AH8" i="2"/>
  <c r="AH8" i="15" s="1"/>
  <c r="AG8" i="2"/>
  <c r="AG8" i="15" s="1"/>
  <c r="AF8" i="2"/>
  <c r="AF8" i="15" s="1"/>
  <c r="AE8" i="2"/>
  <c r="AE8" i="15" s="1"/>
  <c r="AD8" i="2"/>
  <c r="AD8" i="15" s="1"/>
  <c r="AC8" i="2"/>
  <c r="AC8" i="15" s="1"/>
  <c r="AB8" i="2"/>
  <c r="AB8" i="15" s="1"/>
  <c r="AA8" i="2"/>
  <c r="AA8" i="15" s="1"/>
  <c r="Z8" i="2"/>
  <c r="Z8" i="15" s="1"/>
  <c r="Y8" i="2"/>
  <c r="Y8" i="15" s="1"/>
  <c r="X8" i="2"/>
  <c r="X8" i="15" s="1"/>
  <c r="W8" i="2"/>
  <c r="W8" i="15" s="1"/>
  <c r="V8" i="2"/>
  <c r="V8" i="15" s="1"/>
  <c r="U8" i="2"/>
  <c r="U8" i="15" s="1"/>
  <c r="T8" i="2"/>
  <c r="T8" i="15" s="1"/>
  <c r="S8" i="2"/>
  <c r="S8" i="15" s="1"/>
  <c r="R8" i="2"/>
  <c r="R8" i="15" s="1"/>
  <c r="Q8" i="2"/>
  <c r="Q8" i="15" s="1"/>
  <c r="P8" i="2"/>
  <c r="P8" i="15" s="1"/>
  <c r="O8" i="2"/>
  <c r="O8" i="15" s="1"/>
  <c r="N8" i="2"/>
  <c r="N8" i="15" s="1"/>
  <c r="M8" i="2"/>
  <c r="M8" i="15" s="1"/>
  <c r="L8" i="2"/>
  <c r="L8" i="15" s="1"/>
  <c r="K8" i="2"/>
  <c r="K8" i="15" s="1"/>
  <c r="J8" i="2"/>
  <c r="J8" i="15" s="1"/>
  <c r="I9" i="2"/>
  <c r="I9" i="15" s="1"/>
  <c r="I10" i="2"/>
  <c r="I10" i="15" s="1"/>
  <c r="I11" i="2"/>
  <c r="I11" i="15" s="1"/>
  <c r="I8" i="2"/>
  <c r="I8" i="15" s="1"/>
  <c r="R7" i="2"/>
  <c r="R7" i="15" s="1"/>
  <c r="S7" i="2"/>
  <c r="S7" i="15" s="1"/>
  <c r="T7" i="2"/>
  <c r="T7" i="15" s="1"/>
  <c r="U7" i="2"/>
  <c r="U7" i="15" s="1"/>
  <c r="V7" i="2"/>
  <c r="V7" i="15" s="1"/>
  <c r="W7" i="2"/>
  <c r="W7" i="15" s="1"/>
  <c r="X7" i="2"/>
  <c r="X7" i="15" s="1"/>
  <c r="Y7" i="2"/>
  <c r="Y7" i="15" s="1"/>
  <c r="Z7" i="2"/>
  <c r="Z7" i="15" s="1"/>
  <c r="AA7" i="2"/>
  <c r="AA7" i="15" s="1"/>
  <c r="AB7" i="2"/>
  <c r="AB7" i="15" s="1"/>
  <c r="AC7" i="2"/>
  <c r="AC7" i="15" s="1"/>
  <c r="AD7" i="2"/>
  <c r="AD7" i="15" s="1"/>
  <c r="AE7" i="2"/>
  <c r="AE7" i="15" s="1"/>
  <c r="AF7" i="2"/>
  <c r="AF7" i="15" s="1"/>
  <c r="AG7" i="2"/>
  <c r="AG7" i="15" s="1"/>
  <c r="AH7" i="2"/>
  <c r="AH7" i="15" s="1"/>
  <c r="AI7" i="2"/>
  <c r="AI7" i="15" s="1"/>
  <c r="AJ7" i="2"/>
  <c r="AJ7" i="15" s="1"/>
  <c r="AK7" i="2"/>
  <c r="AK7" i="15" s="1"/>
  <c r="Q7" i="2"/>
  <c r="Q7" i="15" s="1"/>
  <c r="J7" i="2"/>
  <c r="J7" i="15" s="1"/>
  <c r="K7" i="2"/>
  <c r="K7" i="15" s="1"/>
  <c r="M7" i="2"/>
  <c r="M7" i="15" s="1"/>
  <c r="N7" i="2"/>
  <c r="N7" i="15" s="1"/>
  <c r="O7" i="2"/>
  <c r="O7" i="15" s="1"/>
  <c r="P7" i="2"/>
  <c r="P7" i="15" s="1"/>
  <c r="I7" i="2"/>
  <c r="I7" i="15" s="1"/>
  <c r="C32" i="14" l="1"/>
  <c r="B31" i="14"/>
  <c r="C31" i="14" s="1"/>
  <c r="C30" i="14"/>
  <c r="E36" i="14" l="1"/>
  <c r="H22" i="14"/>
  <c r="C22" i="14"/>
  <c r="H20" i="14"/>
  <c r="C20" i="14"/>
  <c r="C19" i="14"/>
  <c r="H17" i="14"/>
  <c r="H13" i="14"/>
  <c r="H9" i="14"/>
  <c r="H5" i="14"/>
  <c r="H26" i="10"/>
  <c r="H22" i="10"/>
  <c r="H18" i="10"/>
  <c r="H14" i="10"/>
  <c r="H10" i="10"/>
  <c r="H2" i="10"/>
  <c r="E31" i="6"/>
  <c r="E25" i="6"/>
  <c r="E19" i="6"/>
  <c r="E13" i="6"/>
  <c r="E7" i="6"/>
  <c r="G53" i="4"/>
  <c r="G54" i="4" s="1"/>
  <c r="G55" i="4" s="1"/>
  <c r="G41" i="4"/>
  <c r="G42" i="4" s="1"/>
  <c r="G43" i="4" s="1"/>
  <c r="L31" i="4"/>
  <c r="G31" i="4"/>
  <c r="G27" i="4"/>
  <c r="G28" i="4" s="1"/>
  <c r="G29" i="4" s="1"/>
  <c r="G13" i="4"/>
  <c r="G14" i="4" s="1"/>
  <c r="G15" i="4" s="1"/>
  <c r="E30" i="6" l="1"/>
  <c r="E24" i="6"/>
  <c r="E18" i="6"/>
  <c r="E12" i="6"/>
  <c r="E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tc={8BE23452-4D2C-4F4F-9853-5949EFE1BF89}</author>
    <author>tc={68888822-E47C-45F0-ADED-9D4C3DD6FCF1}</author>
  </authors>
  <commentList>
    <comment ref="B13" authorId="0" shapeId="0" xr:uid="{8BE23452-4D2C-4F4F-9853-5949EFE1BF89}">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 did not check that yet</t>
        </r>
      </text>
    </comment>
    <comment ref="B40" authorId="1" shapeId="0" xr:uid="{68888822-E47C-45F0-ADED-9D4C3DD6FCF1}">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Did not check them yet</t>
        </r>
      </text>
    </comment>
  </commentList>
</comments>
</file>

<file path=xl/sharedStrings.xml><?xml version="1.0" encoding="utf-8"?>
<sst xmlns="http://schemas.openxmlformats.org/spreadsheetml/2006/main" count="5380" uniqueCount="271">
  <si>
    <t>Technologies</t>
  </si>
  <si>
    <t>Database Name</t>
  </si>
  <si>
    <t>Description</t>
  </si>
  <si>
    <t>Details</t>
  </si>
  <si>
    <t>R_SH_FELC</t>
  </si>
  <si>
    <t>Electric furnace (Residential space heating)</t>
  </si>
  <si>
    <t>R_SH_DHPCC-ELCB</t>
  </si>
  <si>
    <t>Ductless cold climate heat pump with electric backup (Residential space heating)</t>
  </si>
  <si>
    <t>R_SH_FNG</t>
  </si>
  <si>
    <t>Natural gas furnace (Residential space heating)</t>
  </si>
  <si>
    <t>R_SH_FLPG</t>
  </si>
  <si>
    <t>Propane furnace (Residential space heating)</t>
  </si>
  <si>
    <t>R_SH_FOIL</t>
  </si>
  <si>
    <t>Heating oil furnace (Residential space heating)</t>
  </si>
  <si>
    <t>IMP_NG_R</t>
  </si>
  <si>
    <t>Technology that imports natural gas into the residential sector</t>
  </si>
  <si>
    <t>IMP_OIL_R</t>
  </si>
  <si>
    <t>Technology that imports heating oil into the residential sector</t>
  </si>
  <si>
    <t>IMP_LPG_R</t>
  </si>
  <si>
    <t>Technology that imports propane into the residential sector</t>
  </si>
  <si>
    <t>C_SH_ASHP-RTU</t>
  </si>
  <si>
    <t>Air source heat pump rooftop unit (Commercial space heating)</t>
  </si>
  <si>
    <t>C_SH_RTU-NG</t>
  </si>
  <si>
    <t>Natural gas rooftop unit (Commercial space heating)</t>
  </si>
  <si>
    <t>C_SH_RTU-LPG</t>
  </si>
  <si>
    <t>Propane rooftop unit (Commercial space heating)</t>
  </si>
  <si>
    <t>C_SH_RTU-OIL</t>
  </si>
  <si>
    <t>IMP_NG_C</t>
  </si>
  <si>
    <t>Technology that imports natural gas into the commercial sector</t>
  </si>
  <si>
    <t>IMP_OIL_C</t>
  </si>
  <si>
    <t>Technology that imports heating oil into the commercial sector</t>
  </si>
  <si>
    <t>IMP_LPG_C</t>
  </si>
  <si>
    <t>Technology that imports propane into the commercial sector</t>
  </si>
  <si>
    <t>R_WH_ELC</t>
  </si>
  <si>
    <t>Electric water heater (Residential)</t>
  </si>
  <si>
    <t>R_WH_HP</t>
  </si>
  <si>
    <t>Heat pump water heater (Residential)</t>
  </si>
  <si>
    <t>R_WH_NG</t>
  </si>
  <si>
    <t>Natural gas water heater (Residential)</t>
  </si>
  <si>
    <t>R_WH_LPG</t>
  </si>
  <si>
    <t>Propane water heater (Residential)</t>
  </si>
  <si>
    <t>R_WH_OIL</t>
  </si>
  <si>
    <t>Oil water heater (Residential)</t>
  </si>
  <si>
    <t>R_OTH-GEN</t>
  </si>
  <si>
    <t>Generic technology representing all other energy consuming processes in the residential sector</t>
  </si>
  <si>
    <t>This includes the following end-use demands, as per [1]: appliances, lighting and space cooling.</t>
  </si>
  <si>
    <t>C_OTH-GEN</t>
  </si>
  <si>
    <t>Generic technology representing all other energy consuming processes in the commercial sector</t>
  </si>
  <si>
    <t>This includes the following end-use demands, as per [2]: water heating, auxiliary equipment, auxiliary motors, lighting, space cooling and street lighting.</t>
  </si>
  <si>
    <t>Commodities</t>
  </si>
  <si>
    <t>ethos</t>
  </si>
  <si>
    <t>Non-physical technology used as a starting point for the commodity/process chains.</t>
  </si>
  <si>
    <t>R_ELC</t>
  </si>
  <si>
    <t>Electricity (residential sector)</t>
  </si>
  <si>
    <t>R_NG</t>
  </si>
  <si>
    <t>Natural gas (residential sector)</t>
  </si>
  <si>
    <t>R_LPG</t>
  </si>
  <si>
    <t>Propane (residential sector)</t>
  </si>
  <si>
    <t>R_OIL</t>
  </si>
  <si>
    <t>Heating oil (residential sector)</t>
  </si>
  <si>
    <t>C_NG</t>
  </si>
  <si>
    <t>Natural gas (commercial sector)</t>
  </si>
  <si>
    <t>C_LPG</t>
  </si>
  <si>
    <t>Propane (commercial sector)</t>
  </si>
  <si>
    <t>C_OIL</t>
  </si>
  <si>
    <t>Heating oil (commercial sector)</t>
  </si>
  <si>
    <t>D_R_SH</t>
  </si>
  <si>
    <t>Demand for residential space heating</t>
  </si>
  <si>
    <t>D_C_SH</t>
  </si>
  <si>
    <t>Demand for commercial space heating</t>
  </si>
  <si>
    <t>D_R_WH</t>
  </si>
  <si>
    <t>Demand for residential water heating</t>
  </si>
  <si>
    <t>D_R_OTH-GEN</t>
  </si>
  <si>
    <t>Demand for all other energy services in the residential sector</t>
  </si>
  <si>
    <t>D_C_OTH-GEN</t>
  </si>
  <si>
    <t>Demand for all other energy services in the commercial sector</t>
  </si>
  <si>
    <t>CO2</t>
  </si>
  <si>
    <t>Carbon dioxide</t>
  </si>
  <si>
    <t>CO2e</t>
  </si>
  <si>
    <t>Carbon dioxide equivalent</t>
  </si>
  <si>
    <t>N2O</t>
  </si>
  <si>
    <t>Nitrous oxide</t>
  </si>
  <si>
    <t>CH4</t>
  </si>
  <si>
    <t>Methane</t>
  </si>
  <si>
    <t xml:space="preserve"> </t>
  </si>
  <si>
    <t>Regions</t>
  </si>
  <si>
    <t>Data Source</t>
  </si>
  <si>
    <t>Unit</t>
  </si>
  <si>
    <t>Currency Year</t>
  </si>
  <si>
    <t>Currency</t>
  </si>
  <si>
    <t>Notes</t>
  </si>
  <si>
    <t>Include</t>
  </si>
  <si>
    <t>NS</t>
  </si>
  <si>
    <t>[3]</t>
  </si>
  <si>
    <t>M$/k units</t>
  </si>
  <si>
    <t>CAD</t>
  </si>
  <si>
    <t>Regional price differences are based off city cost indices from [4]</t>
  </si>
  <si>
    <t>NB</t>
  </si>
  <si>
    <t>PEI</t>
  </si>
  <si>
    <t>NL</t>
  </si>
  <si>
    <t>LAB</t>
  </si>
  <si>
    <t>Regional price differences are based off city cost indices from [4]. Cost escalation taken from [14].</t>
  </si>
  <si>
    <t>[5]</t>
  </si>
  <si>
    <t>[6]</t>
  </si>
  <si>
    <t>[7]</t>
  </si>
  <si>
    <t>M$/k units/year</t>
  </si>
  <si>
    <t>[8]</t>
  </si>
  <si>
    <t>M$/PJ</t>
  </si>
  <si>
    <t>All</t>
  </si>
  <si>
    <t>[9]</t>
  </si>
  <si>
    <t>$/MMBtu</t>
  </si>
  <si>
    <t>IMP_WOOD_R</t>
  </si>
  <si>
    <t>[10]</t>
  </si>
  <si>
    <t>Taken from the US_9R_12D.sqlite database. "IMPRESBIO" technology.</t>
  </si>
  <si>
    <t>Capacity Units</t>
  </si>
  <si>
    <t>Activity Units</t>
  </si>
  <si>
    <t>k units</t>
  </si>
  <si>
    <t>TJ</t>
  </si>
  <si>
    <t>[1]</t>
  </si>
  <si>
    <t>2018 demand is calculated using the following approach: for each heating technology, its secondary energy is divided by its rated efficiency to determine the end-use demand. These end-use demands are then summed over each technology type to determine the total end-use demand. No demand growth over time is assumed.</t>
  </si>
  <si>
    <t>NL+LAB</t>
  </si>
  <si>
    <t>[2]</t>
  </si>
  <si>
    <t>This demand is reported as secondary energy use (not final end-use demand).</t>
  </si>
  <si>
    <t>Input Commodity</t>
  </si>
  <si>
    <t>Output Commodity</t>
  </si>
  <si>
    <t>PJ / TJ</t>
  </si>
  <si>
    <t>[3] [15] [16]</t>
  </si>
  <si>
    <t>Regional variations are based off conversations with staff at NRCan. Efficiency improvements are based on data in [14].</t>
  </si>
  <si>
    <t>N/A</t>
  </si>
  <si>
    <t>R_WOOD</t>
  </si>
  <si>
    <t>[11]</t>
  </si>
  <si>
    <t>C_ELC</t>
  </si>
  <si>
    <t>[12]</t>
  </si>
  <si>
    <t>[13]</t>
  </si>
  <si>
    <t>Lifetime (Technical)</t>
  </si>
  <si>
    <t>[17]</t>
  </si>
  <si>
    <t>Years</t>
  </si>
  <si>
    <t>[18]</t>
  </si>
  <si>
    <t>IMP_ELC_R</t>
  </si>
  <si>
    <t>Non-physical technology. Lifetime arbitrarily set to 200.</t>
  </si>
  <si>
    <t>[19]</t>
  </si>
  <si>
    <t>IMP_ELC_C</t>
  </si>
  <si>
    <t>[20]</t>
  </si>
  <si>
    <t>Non-physical technology. Arbitrarily given a lifetime of 200 years.</t>
  </si>
  <si>
    <t>[21]</t>
  </si>
  <si>
    <t xml:space="preserve">Assumption: The relative fuel shares are fixed over the model period. </t>
  </si>
  <si>
    <t>Emission Commodity</t>
  </si>
  <si>
    <t>Calculated using warming potentials of 298 for N2O and 25 for CH4 (IPCC Fourth Assessment Report)</t>
  </si>
  <si>
    <t>kt/PJout</t>
  </si>
  <si>
    <t>[22]</t>
  </si>
  <si>
    <t>Constraint</t>
  </si>
  <si>
    <t>MaxCapacity</t>
  </si>
  <si>
    <t>Only residences in Halifax Urban Area have NG connection.</t>
  </si>
  <si>
    <t>Calculated by multiplying the population share in Halifax by the existing residential heating stock. Numbers: Population of Halifax: 316,701; Population of NS: 971,395; Existing stock: 442.3 k units.</t>
  </si>
  <si>
    <t>Only residences in Moncton, SJ, and Fredericton have NG connection.</t>
  </si>
  <si>
    <t>Calculated by multiplying the population share in SJ, Moncton and Fredericton by the existing residential heating stock. Numbers: Population of Moncton: 85,198; Population of SJL: 70,785; Population of Fredericton: 58,220; Population of NB: 776,827; Existing stock: 345 k units.</t>
  </si>
  <si>
    <t>No natural gas distribution lines in the region.</t>
  </si>
  <si>
    <t>Only buildings in Halifax Urban Area have NG connection.</t>
  </si>
  <si>
    <t>Using same method as residential space heating yields values lower than current existing commercial natural gas heating stock. Therefore, it is assumed that commercial natural gas heating systems are at capacity and the max capacity is set to the existing capacity.</t>
  </si>
  <si>
    <t>Only buildings in Moncton, SJ, and Fredericton have NG connection.</t>
  </si>
  <si>
    <t>R_WH_FNG</t>
  </si>
  <si>
    <t>Calculated by multiplying the population share in Halifax by the existing residential heating stock. Numbers: Population of Halifax: 316,701; Population of NS: 971,395; Existing stock: 450 k units.</t>
  </si>
  <si>
    <t>Calculated by multiplying the population share in SJ, Moncton and Fredericton by the existing residential heating stock. Numbers: Population of Moncton: 85,198; Population of SJL: 70,785; Population of Fredericton: 58,220; Population of NB: 776,827; Existing stock: 354 k units.</t>
  </si>
  <si>
    <t>NRCan, "Comprehensive Energy Use Database. Residential Sector. Atlantic Provinces. Table 2: Secondary Energy Use and GHG Emissions by End-Use". [Online]. Available: https://oee.nrcan.gc.ca/corporate/statistics/neud/dpa/showTable.cfm?type=CP&amp;sector=res&amp;juris=atl&amp;rn=2&amp;page=0</t>
  </si>
  <si>
    <t>NRCan, "Comprehensive Energy Use Database. Commercial/Institutional Sector. Atlantic Provinces. Table 2: Secondary Energy Use and GHG Emissions by End-Use". [Online]. Available: https://oee.nrcan.gc.ca/corporate/statistics/neud/dpa/showTable.cfm?type=CP&amp;sector=com&amp;juris=atl&amp;rn=2&amp;page=0</t>
  </si>
  <si>
    <t>Natural Resources Canada (NRCan) Heat Pump Study (Confidential)</t>
  </si>
  <si>
    <t>[4]</t>
  </si>
  <si>
    <t>RSMeans Mechanical Data 2018, MF2016 Weighted Average, p. 703</t>
  </si>
  <si>
    <t>RSMeans Residential Costs (Gordian), 2019</t>
  </si>
  <si>
    <t>Updated Buildings Sector Appliance and Equipment Costs and Efficiencies, EIA, US DOE, June 2018. Available at: https://www.eia.gov/analysis/studies/buildings/equipcosts/pdf/full.pdf</t>
  </si>
  <si>
    <t>The Home Depot, Canada. [Online]. https://www.homedepot.ca/en/home/categories/building-materials/plumbing/water-heaters/tank-water-heaters.html</t>
  </si>
  <si>
    <t>Open Energy Outlook for the United States (2021), GitHub Repository, https://github.com/TemoaProject/oeo</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</si>
  <si>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</si>
  <si>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</si>
  <si>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</si>
  <si>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[14]</t>
  </si>
  <si>
    <t>[15]</t>
  </si>
  <si>
    <t>Natural Resources Canada (NRCan), 2015 Survey of Household Energy Use (SHEU-2015) Data Tables".  [On-Line].  Available at: https://oee.nrcan.gc.ca/corporate/statistics/neud/dpa/menus/sheu/2015/tables.cfm .</t>
  </si>
  <si>
    <t>[16]</t>
  </si>
  <si>
    <t>Natural Resources Canada (NRCan), "Comprehensive Energy Use Database, Residential Sector." [On-line].  Available at: https://oee.nrcan.gc.ca/corporate/statistics/neud/dpa/menus/trends/comprehensive_tables/list.cfm</t>
  </si>
  <si>
    <t>New York State Joint Utilities, "New York Standard Approach for Estimating Energy Savings from Energy Efficiency Programs," V7.0, 2019. Available at: https://www3.dps.ny.gov/W/PSCWeb.nsf/All/72C23DECFF52920A85257F1100671BDD?OpenDocument .</t>
  </si>
  <si>
    <t>Illinois Statewide TRM v8.0 Vol.3, 2019, P-108</t>
  </si>
  <si>
    <t>Custom Measure Life Review, Ontario Energy Board, May 2018</t>
  </si>
  <si>
    <t>State of Minnesota Techncial Reference Manual, Version 3.0, 2019. P-143</t>
  </si>
  <si>
    <t>Natural Resources Canada (NRCan), "Comprehensive Energy Use Database, Commercial Sector." [On-line].  Available at: https://oee.nrcan.gc.ca/corporate/statistics/neud/dpa/menus/trends/comprehensive_tables/list.cfm</t>
  </si>
  <si>
    <r>
      <rPr>
        <sz val="10"/>
        <rFont val="Arial"/>
        <family val="2"/>
        <charset val="1"/>
      </rPr>
      <t xml:space="preserve">Government of Nova Scotia. (2018). </t>
    </r>
    <r>
      <rPr>
        <i/>
        <sz val="11"/>
        <color rgb="FF000000"/>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</si>
  <si>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[23]</t>
  </si>
  <si>
    <t>[24]</t>
  </si>
  <si>
    <t>Labrador. (2021). Retrieved May 11, 2021, from https://en.wikipedia.org/wiki/Labrador</t>
  </si>
  <si>
    <t>Region</t>
  </si>
  <si>
    <t>Macro Indicator</t>
  </si>
  <si>
    <t>2020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</si>
  <si>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</si>
  <si>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</si>
  <si>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</si>
  <si>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</si>
  <si>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</si>
  <si>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</si>
  <si>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</si>
  <si>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</si>
  <si>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</si>
  <si>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</si>
  <si>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</si>
  <si>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</si>
  <si>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</si>
  <si>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</si>
  <si>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</si>
  <si>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</si>
  <si>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</si>
  <si>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MMBtu</t>
  </si>
  <si>
    <t>PJ</t>
  </si>
  <si>
    <t>Investment Cost Curves</t>
  </si>
  <si>
    <t>Technology</t>
  </si>
  <si>
    <t>Res ASHP</t>
  </si>
  <si>
    <t>Res ccASHP</t>
  </si>
  <si>
    <t>Res HPWH</t>
  </si>
  <si>
    <t>Com ASHP</t>
  </si>
  <si>
    <t>Com HPWH</t>
  </si>
  <si>
    <t>Efficiency Curves</t>
  </si>
  <si>
    <r>
      <t xml:space="preserve">Jadun, Paige, et al. </t>
    </r>
    <r>
      <rPr>
        <i/>
        <sz val="10"/>
        <rFont val="Arial"/>
        <family val="2"/>
        <charset val="1"/>
      </rPr>
      <t>Electrification futures study: end-use electric technology cost and performance projections through 2050</t>
    </r>
    <r>
      <rPr>
        <sz val="10"/>
        <rFont val="Arial"/>
        <family val="2"/>
        <charset val="1"/>
      </rPr>
      <t>. No. NREL/TP-6A20-70485. National Renewable Energy Lab.(NREL), Golden, CO (United States), 2017.</t>
    </r>
  </si>
  <si>
    <r>
      <t xml:space="preserve">Statistics Canada. 2021. </t>
    </r>
    <r>
      <rPr>
        <i/>
        <sz val="11"/>
        <color rgb="FF000000"/>
        <rFont val="Calibri"/>
        <family val="2"/>
        <charset val="1"/>
      </rPr>
      <t>Newfoundland and Labrador</t>
    </r>
    <r>
      <rPr>
        <sz val="10"/>
        <rFont val="Arial"/>
        <family val="2"/>
        <charset val="1"/>
      </rPr>
      <t xml:space="preserve"> (table). </t>
    </r>
    <r>
      <rPr>
        <i/>
        <sz val="11"/>
        <color rgb="FF000000"/>
        <rFont val="Calibri"/>
        <family val="2"/>
        <charset val="1"/>
      </rPr>
      <t>Census Profile</t>
    </r>
    <r>
      <rPr>
        <sz val="10"/>
        <rFont val="Arial"/>
        <family val="2"/>
        <charset val="1"/>
      </rPr>
      <t>. 2021 Census. Statistics Canada Catalogue no. 98-316-X2016001. [Online]. Available: https://www12.statcan.gc.ca/census-recensement/2021/dp-pd/prof/details/page.cfm?Lang=E&amp;SearchText=Newfoundland%20and%20Labrador&amp;DGUIDlist=2021A000210&amp;GENDERlist=1,2,3&amp;STATISTIClist=1&amp;HEADERlist=0 (accessed December 5, 2022).</t>
    </r>
  </si>
  <si>
    <t>USD</t>
  </si>
  <si>
    <r>
      <t xml:space="preserve">U.S. Energy Information Administration. </t>
    </r>
    <r>
      <rPr>
        <i/>
        <sz val="11"/>
        <color rgb="FF000000"/>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</si>
  <si>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Based on Evolving Policies</t>
  </si>
  <si>
    <t>Based on evolving policy</t>
  </si>
  <si>
    <t>NL , LAB</t>
  </si>
  <si>
    <t>NL, LAB</t>
  </si>
  <si>
    <t xml:space="preserve">Capacity To Activity </t>
  </si>
  <si>
    <t>Canada Energy Regulator. Canada's Energy Future 2021 Data Appendices (Evolving Policies). DOI: DOI: https://doi.org/10.35002/zjr8-8x75</t>
  </si>
  <si>
    <t>R_SH_FOIL_EX</t>
  </si>
  <si>
    <t>R_SH_FNG_EX</t>
  </si>
  <si>
    <t>R_SH_EBB_EX</t>
  </si>
  <si>
    <t>R_SH_DHP_EX</t>
  </si>
  <si>
    <t>R_SH_WOOD_EX</t>
  </si>
  <si>
    <t>R_SH_WOODELC_EX</t>
  </si>
  <si>
    <t>R_SH_WOODOIL_EX</t>
  </si>
  <si>
    <t>R_SH_OILELC_EX</t>
  </si>
  <si>
    <t>C_SH_OIL_EX</t>
  </si>
  <si>
    <t>C_SH_ELC_EX</t>
  </si>
  <si>
    <t>C_SH_NG_EX</t>
  </si>
  <si>
    <t>R_WH_ELC_EX</t>
  </si>
  <si>
    <t>R_WH_OIL_EX</t>
  </si>
  <si>
    <t>Set to 99% of the corresponding MaxAnnualCapacityFactor for computational reasons</t>
  </si>
  <si>
    <t>The hourly efficiencies for this technology are given by the product of the Efficiency and EfficiencyVariable parameters. The EfficiencyVariable gives the efficiency (or 'COP') of the unit at the given air temperature, and the Efficiency value presents the learning curve taken from the NREL Electrification Futures Study (normalized to 2020 efficiencies).</t>
  </si>
  <si>
    <t>H00</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</si>
  <si>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</si>
  <si>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</si>
  <si>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</si>
  <si>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</si>
  <si>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</si>
  <si>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</si>
  <si>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</si>
  <si>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</si>
  <si>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</si>
  <si>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</si>
  <si>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</si>
  <si>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</si>
  <si>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</si>
  <si>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</si>
  <si>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</si>
  <si>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</si>
  <si>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</si>
  <si>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</si>
  <si>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</si>
  <si>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</si>
  <si>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</si>
  <si>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</si>
  <si>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</si>
  <si>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Season</t>
  </si>
  <si>
    <t>Note</t>
  </si>
  <si>
    <t xml:space="preserve">The hourly efficiencies for this technology are given by the product of  The EfficiencyVariable gives the efficiency (or 'COP') of the unit at the given air temperature,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</si>
</sst>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_-* #,##0.00_-;\-* #,##0.00_-;_-* \-??_-;_-@_-"/>
    <numFmt numFmtId="166" formatCode="_-* #,##0_-;\-* #,##0_-;_-* \-??_-;_-@_-"/>
    <numFmt numFmtId="167" formatCode="_-* #,##0.000_-;\-* #,##0.000_-;_-* \-??_-;_-@_-"/>
    <numFmt numFmtId="168" formatCode="0.0000"/>
    <numFmt numFmtId="169" formatCode="0.000000"/>
    <numFmt numFmtId="170" formatCode="0.00000"/>
    <numFmt numFmtId="171" formatCode="#,##0.0"/>
    <numFmt numFmtId="172" formatCode="0.0"/>
  </numFmts>
  <fonts count="15" x14ac:knownFonts="1">
    <font>
      <sz val="10"/>
      <name val="Arial"/>
      <family val="2"/>
      <charset val="1"/>
    </font>
    <font>
      <sz val="10"/>
      <name val="Arial"/>
      <family val="2"/>
    </font>
    <font>
      <sz val="11"/>
      <color rgb="FF000000"/>
      <name val="Arial"/>
      <family val="2"/>
      <charset val="1"/>
    </font>
    <font>
      <b/>
      <sz val="12"/>
      <name val="Arial"/>
      <family val="2"/>
      <charset val="1"/>
    </font>
    <font>
      <sz val="11"/>
      <name val="Calibri"/>
      <family val="2"/>
      <charset val="1"/>
    </font>
    <font>
      <u/>
      <sz val="11"/>
      <color rgb="FF0563C1"/>
      <name val="Calibri"/>
      <family val="2"/>
      <charset val="1"/>
    </font>
    <font>
      <i/>
      <sz val="11"/>
      <color rgb="FF000000"/>
      <name val="Calibri"/>
      <family val="2"/>
      <charset val="1"/>
    </font>
    <font>
      <i/>
      <sz val="10"/>
      <name val="Arial"/>
      <family val="2"/>
      <charset val="1"/>
    </font>
    <font>
      <sz val="10"/>
      <name val="Arial"/>
      <family val="2"/>
    </font>
    <font>
      <sz val="10"/>
      <name val="Arial"/>
      <family val="2"/>
      <charset val="1"/>
    </font>
    <font>
      <b/>
      <sz val="14"/>
      <name val="Arial"/>
      <family val="2"/>
    </font>
    <font>
      <b/>
      <sz val="12"/>
      <name val="Arial"/>
      <family val="2"/>
    </font>
    <font>
      <b/>
      <sz val="10"/>
      <name val="Arial"/>
      <family val="2"/>
    </font>
    <font>
      <sz val="8"/>
      <name val="Arial"/>
      <family val="2"/>
      <charset val="1"/>
    </font>
    <font>
      <sz val="10"/>
      <color rgb="FF000000"/>
      <name val="MS Shell Dlg 2"/>
    </font>
  </fonts>
  <fills count="7">
    <fill>
      <patternFill patternType="none"/>
    </fill>
    <fill>
      <patternFill patternType="gray125"/>
    </fill>
    <fill>
      <patternFill patternType="solid">
        <fgColor rgb="FFDDE8CB"/>
        <bgColor rgb="FFFFFFCC"/>
      </patternFill>
    </fill>
    <fill>
      <patternFill patternType="solid">
        <fgColor rgb="FFDDE8CB"/>
        <bgColor rgb="FFDAE3F3"/>
      </patternFill>
    </fill>
    <fill>
      <patternFill patternType="solid">
        <fgColor theme="9" tint="0.79998168889431442"/>
        <bgColor indexed="64"/>
      </patternFill>
    </fill>
    <fill>
      <patternFill patternType="solid">
        <fgColor theme="2"/>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5">
    <xf numFmtId="0" fontId="0" fillId="0" borderId="0"/>
    <xf numFmtId="165" fontId="8" fillId="0" borderId="0" applyBorder="0" applyProtection="0"/>
    <xf numFmtId="0" fontId="5" fillId="0" borderId="0" applyBorder="0" applyProtection="0"/>
    <xf numFmtId="0" fontId="2" fillId="0" borderId="0"/>
    <xf numFmtId="0" fontId="9" fillId="0" borderId="0"/>
  </cellStyleXfs>
  <cellXfs count="84">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xf numFmtId="0" fontId="11" fillId="3" borderId="1" xfId="4" applyFont="1" applyFill="1" applyBorder="1"/>
    <xf numFmtId="0" fontId="0" fillId="0" borderId="1" xfId="0" applyBorder="1"/>
    <xf numFmtId="0" fontId="3" fillId="2" borderId="1" xfId="0" applyFont="1" applyFill="1" applyBorder="1"/>
    <xf numFmtId="168" fontId="0" fillId="0" borderId="1" xfId="0" applyNumberFormat="1" applyBorder="1"/>
    <xf numFmtId="164" fontId="0" fillId="0" borderId="1" xfId="0" applyNumberFormat="1" applyBorder="1"/>
    <xf numFmtId="0" fontId="0" fillId="0" borderId="1" xfId="0" applyBorder="1" applyAlignment="1">
      <alignment horizontal="center"/>
    </xf>
    <xf numFmtId="2" fontId="0" fillId="0" borderId="1" xfId="0" applyNumberFormat="1" applyBorder="1"/>
    <xf numFmtId="0" fontId="3" fillId="2" borderId="1" xfId="0" applyFont="1" applyFill="1" applyBorder="1" applyAlignment="1">
      <alignment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left" vertical="center"/>
    </xf>
    <xf numFmtId="0" fontId="3" fillId="2" borderId="1" xfId="0" applyFont="1" applyFill="1" applyBorder="1" applyAlignment="1">
      <alignment horizontal="left"/>
    </xf>
    <xf numFmtId="0" fontId="4" fillId="0" borderId="1" xfId="2" applyFont="1" applyBorder="1" applyProtection="1"/>
    <xf numFmtId="166" fontId="0" fillId="0" borderId="1" xfId="1" applyNumberFormat="1" applyFont="1" applyBorder="1" applyAlignment="1" applyProtection="1">
      <alignment horizontal="center" vertical="center"/>
    </xf>
    <xf numFmtId="167" fontId="0" fillId="0" borderId="1" xfId="1" applyNumberFormat="1" applyFont="1" applyBorder="1" applyAlignment="1" applyProtection="1">
      <alignment horizontal="center" vertical="center"/>
    </xf>
    <xf numFmtId="0" fontId="12" fillId="0" borderId="0" xfId="0" applyFont="1"/>
    <xf numFmtId="11" fontId="12" fillId="0" borderId="1" xfId="0" applyNumberFormat="1" applyFont="1" applyBorder="1"/>
    <xf numFmtId="0" fontId="1" fillId="0" borderId="1" xfId="0" applyFont="1" applyBorder="1"/>
    <xf numFmtId="11" fontId="1" fillId="0" borderId="1" xfId="0" applyNumberFormat="1" applyFont="1" applyBorder="1"/>
    <xf numFmtId="0" fontId="12" fillId="0" borderId="1" xfId="0" applyFont="1" applyBorder="1"/>
    <xf numFmtId="0" fontId="12" fillId="4" borderId="1" xfId="0" applyFont="1" applyFill="1" applyBorder="1"/>
    <xf numFmtId="169" fontId="0" fillId="0" borderId="1" xfId="0" applyNumberFormat="1" applyBorder="1"/>
    <xf numFmtId="170" fontId="0" fillId="0" borderId="1" xfId="0" applyNumberFormat="1" applyBorder="1"/>
    <xf numFmtId="11" fontId="1" fillId="0" borderId="0" xfId="0" applyNumberFormat="1" applyFont="1"/>
    <xf numFmtId="0" fontId="1" fillId="0" borderId="0" xfId="0" applyFont="1"/>
    <xf numFmtId="4" fontId="0" fillId="0" borderId="1" xfId="0" applyNumberFormat="1" applyBorder="1"/>
    <xf numFmtId="171" fontId="0" fillId="0" borderId="1" xfId="0" applyNumberFormat="1" applyBorder="1"/>
    <xf numFmtId="3" fontId="0" fillId="0" borderId="1" xfId="0" applyNumberFormat="1" applyBorder="1"/>
    <xf numFmtId="1" fontId="0" fillId="0" borderId="1" xfId="0" applyNumberFormat="1" applyBorder="1"/>
    <xf numFmtId="172" fontId="0" fillId="0" borderId="1" xfId="0" applyNumberFormat="1" applyBorder="1"/>
    <xf numFmtId="0" fontId="3" fillId="0" borderId="0" xfId="0" applyFont="1" applyAlignment="1">
      <alignment horizontal="center"/>
    </xf>
    <xf numFmtId="0" fontId="3" fillId="0" borderId="0" xfId="0" applyFont="1"/>
    <xf numFmtId="3" fontId="0" fillId="0" borderId="0" xfId="0" applyNumberFormat="1"/>
    <xf numFmtId="0" fontId="3" fillId="2" borderId="2" xfId="0" applyFont="1" applyFill="1" applyBorder="1"/>
    <xf numFmtId="0" fontId="0" fillId="5" borderId="1" xfId="0" applyFill="1" applyBorder="1"/>
    <xf numFmtId="164" fontId="0" fillId="5" borderId="1" xfId="0" applyNumberFormat="1" applyFill="1" applyBorder="1"/>
    <xf numFmtId="0" fontId="0" fillId="5" borderId="0" xfId="0" applyFill="1"/>
    <xf numFmtId="0" fontId="14" fillId="6" borderId="8" xfId="0" applyFont="1" applyFill="1" applyBorder="1" applyAlignment="1">
      <alignment horizontal="right" vertical="center" wrapText="1"/>
    </xf>
    <xf numFmtId="0" fontId="0" fillId="0" borderId="2" xfId="0" applyBorder="1" applyAlignment="1">
      <alignment horizontal="center" vertical="center"/>
    </xf>
    <xf numFmtId="0" fontId="0" fillId="0" borderId="2" xfId="0" applyBorder="1"/>
    <xf numFmtId="0" fontId="14" fillId="6" borderId="9" xfId="0" applyFont="1" applyFill="1" applyBorder="1" applyAlignment="1">
      <alignment horizontal="right" vertical="center" wrapText="1"/>
    </xf>
    <xf numFmtId="0" fontId="14" fillId="6" borderId="1" xfId="0" applyFont="1" applyFill="1" applyBorder="1" applyAlignment="1">
      <alignment horizontal="right" vertical="center" wrapText="1"/>
    </xf>
    <xf numFmtId="0" fontId="0" fillId="0" borderId="5" xfId="0" applyBorder="1"/>
    <xf numFmtId="0" fontId="0" fillId="0" borderId="7" xfId="0" applyBorder="1"/>
    <xf numFmtId="0" fontId="3" fillId="2" borderId="5" xfId="0" applyFont="1" applyFill="1" applyBorder="1"/>
    <xf numFmtId="0" fontId="14" fillId="6" borderId="10" xfId="0" applyFont="1" applyFill="1" applyBorder="1" applyAlignment="1">
      <alignment horizontal="right" vertical="center" wrapText="1"/>
    </xf>
    <xf numFmtId="0" fontId="14" fillId="6" borderId="5" xfId="0" applyFont="1" applyFill="1" applyBorder="1" applyAlignment="1">
      <alignment horizontal="right" vertical="center" wrapText="1"/>
    </xf>
    <xf numFmtId="0" fontId="14" fillId="6" borderId="11" xfId="0" applyFont="1" applyFill="1" applyBorder="1" applyAlignment="1">
      <alignment horizontal="right" vertical="center" wrapText="1"/>
    </xf>
    <xf numFmtId="0" fontId="0" fillId="0" borderId="12" xfId="0" applyBorder="1"/>
    <xf numFmtId="0" fontId="0" fillId="0" borderId="13" xfId="0" applyBorder="1"/>
    <xf numFmtId="0" fontId="0" fillId="0" borderId="14" xfId="0" applyBorder="1"/>
    <xf numFmtId="0" fontId="14" fillId="6" borderId="1" xfId="0" applyFont="1" applyFill="1" applyBorder="1" applyAlignment="1">
      <alignment horizontal="left" vertical="center" wrapText="1"/>
    </xf>
    <xf numFmtId="0" fontId="14" fillId="6" borderId="8" xfId="0" applyFont="1" applyFill="1" applyBorder="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applyAlignment="1">
      <alignment horizontal="right" vertical="center"/>
    </xf>
    <xf numFmtId="16" fontId="14" fillId="6" borderId="12" xfId="0" applyNumberFormat="1" applyFont="1" applyFill="1" applyBorder="1" applyAlignment="1">
      <alignment horizontal="left" vertical="center"/>
    </xf>
    <xf numFmtId="0" fontId="14" fillId="6" borderId="15" xfId="0" applyFont="1" applyFill="1" applyBorder="1" applyAlignment="1">
      <alignment horizontal="left" vertical="center"/>
    </xf>
    <xf numFmtId="16" fontId="14" fillId="6" borderId="15" xfId="0" applyNumberFormat="1" applyFont="1" applyFill="1" applyBorder="1" applyAlignment="1">
      <alignment horizontal="left" vertical="center"/>
    </xf>
    <xf numFmtId="0" fontId="14" fillId="6" borderId="15" xfId="0" applyFont="1" applyFill="1" applyBorder="1" applyAlignment="1">
      <alignment horizontal="right" vertical="center"/>
    </xf>
    <xf numFmtId="0" fontId="0" fillId="0" borderId="15" xfId="0" applyBorder="1"/>
    <xf numFmtId="0" fontId="14" fillId="6" borderId="1" xfId="0" applyFont="1" applyFill="1" applyBorder="1" applyAlignment="1">
      <alignment horizontal="left" vertical="center"/>
    </xf>
    <xf numFmtId="16" fontId="14" fillId="6" borderId="1" xfId="0" applyNumberFormat="1" applyFont="1" applyFill="1" applyBorder="1" applyAlignment="1">
      <alignment horizontal="left" vertical="center" wrapText="1"/>
    </xf>
    <xf numFmtId="0" fontId="14" fillId="6" borderId="1" xfId="0" applyFont="1" applyFill="1" applyBorder="1" applyAlignment="1">
      <alignment horizontal="right" vertical="center"/>
    </xf>
    <xf numFmtId="0" fontId="10" fillId="3" borderId="1" xfId="4"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5" borderId="2"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4" fillId="6" borderId="1" xfId="0" applyFont="1" applyFill="1" applyBorder="1" applyAlignment="1">
      <alignment horizontal="left" vertical="center" wrapText="1"/>
    </xf>
    <xf numFmtId="0" fontId="0" fillId="0" borderId="1" xfId="0" applyBorder="1"/>
    <xf numFmtId="0" fontId="0" fillId="0" borderId="1" xfId="0" applyBorder="1" applyAlignment="1">
      <alignment horizontal="left" vertical="center"/>
    </xf>
    <xf numFmtId="0" fontId="14" fillId="6" borderId="1" xfId="0" applyFont="1" applyFill="1" applyBorder="1" applyAlignment="1">
      <alignment horizontal="left" vertical="center"/>
    </xf>
    <xf numFmtId="0" fontId="3" fillId="2" borderId="1"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0" fillId="0" borderId="1" xfId="0" applyBorder="1" applyAlignment="1">
      <alignment horizontal="center" vertical="center"/>
    </xf>
    <xf numFmtId="0" fontId="12" fillId="4" borderId="1" xfId="0" applyFont="1" applyFill="1" applyBorder="1" applyAlignment="1">
      <alignment horizontal="center"/>
    </xf>
  </cellXfs>
  <cellStyles count="5">
    <cellStyle name="20% - Accent1 2 70" xfId="4" xr:uid="{7BAFCB8B-602C-420E-ABC8-E3923B6475BD}"/>
    <cellStyle name="Comma" xfId="1" builtinId="3"/>
    <cellStyle name="Hyperlink" xfId="2" builtinId="8"/>
    <cellStyle name="Normal" xfId="0" builtinId="0"/>
    <cellStyle name="Normal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ohammed Alkatheri" id="{D6A6326C-0588-4114-A18B-B4E55279BC7C}" userId="Mohammed Alkath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2-12-19T15:54:55.62" personId="{D6A6326C-0588-4114-A18B-B4E55279BC7C}" id="{8BE23452-4D2C-4F4F-9853-5949EFE1BF89}">
    <text>I did not check that yet</text>
  </threadedComment>
  <threadedComment ref="B40" dT="2022-12-19T18:02:42.90" personId="{D6A6326C-0588-4114-A18B-B4E55279BC7C}" id="{68888822-E47C-45F0-ADED-9D4C3DD6FCF1}">
    <text>Did not check them yet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showGridLines="0" topLeftCell="A3" zoomScale="90" zoomScaleNormal="90" workbookViewId="0">
      <selection activeCell="B36" sqref="B36"/>
    </sheetView>
  </sheetViews>
  <sheetFormatPr defaultColWidth="11.5703125" defaultRowHeight="12.75" x14ac:dyDescent="0.2"/>
  <cols>
    <col min="1" max="1" width="27" customWidth="1"/>
    <col min="2" max="2" width="108" customWidth="1"/>
    <col min="3" max="3" width="73.28515625" customWidth="1"/>
  </cols>
  <sheetData>
    <row r="1" spans="1:3" ht="18" x14ac:dyDescent="0.2">
      <c r="A1" s="67" t="s">
        <v>0</v>
      </c>
      <c r="B1" s="67"/>
      <c r="C1" s="67"/>
    </row>
    <row r="2" spans="1:3" ht="15.75" x14ac:dyDescent="0.25">
      <c r="A2" s="4" t="s">
        <v>1</v>
      </c>
      <c r="B2" s="4" t="s">
        <v>2</v>
      </c>
      <c r="C2" s="4" t="s">
        <v>3</v>
      </c>
    </row>
    <row r="3" spans="1:3" x14ac:dyDescent="0.2">
      <c r="A3" s="5" t="s">
        <v>4</v>
      </c>
      <c r="B3" s="5" t="s">
        <v>5</v>
      </c>
      <c r="C3" s="5"/>
    </row>
    <row r="4" spans="1:3" x14ac:dyDescent="0.2">
      <c r="A4" s="5" t="s">
        <v>6</v>
      </c>
      <c r="B4" s="5" t="s">
        <v>7</v>
      </c>
      <c r="C4" s="5"/>
    </row>
    <row r="5" spans="1:3" x14ac:dyDescent="0.2">
      <c r="A5" s="5" t="s">
        <v>8</v>
      </c>
      <c r="B5" s="5" t="s">
        <v>9</v>
      </c>
      <c r="C5" s="5"/>
    </row>
    <row r="6" spans="1:3" x14ac:dyDescent="0.2">
      <c r="A6" s="5" t="s">
        <v>10</v>
      </c>
      <c r="B6" s="5" t="s">
        <v>11</v>
      </c>
      <c r="C6" s="5"/>
    </row>
    <row r="7" spans="1:3" x14ac:dyDescent="0.2">
      <c r="A7" s="5" t="s">
        <v>12</v>
      </c>
      <c r="B7" s="5" t="s">
        <v>13</v>
      </c>
      <c r="C7" s="5"/>
    </row>
    <row r="8" spans="1:3" x14ac:dyDescent="0.2">
      <c r="A8" s="5" t="s">
        <v>14</v>
      </c>
      <c r="B8" s="5" t="s">
        <v>15</v>
      </c>
      <c r="C8" s="5"/>
    </row>
    <row r="9" spans="1:3" x14ac:dyDescent="0.2">
      <c r="A9" s="5" t="s">
        <v>16</v>
      </c>
      <c r="B9" s="5" t="s">
        <v>17</v>
      </c>
      <c r="C9" s="5"/>
    </row>
    <row r="10" spans="1:3" x14ac:dyDescent="0.2">
      <c r="A10" s="5" t="s">
        <v>18</v>
      </c>
      <c r="B10" s="5" t="s">
        <v>19</v>
      </c>
      <c r="C10" s="5"/>
    </row>
    <row r="11" spans="1:3" x14ac:dyDescent="0.2">
      <c r="A11" s="5" t="s">
        <v>20</v>
      </c>
      <c r="B11" s="5" t="s">
        <v>21</v>
      </c>
      <c r="C11" s="5"/>
    </row>
    <row r="12" spans="1:3" x14ac:dyDescent="0.2">
      <c r="A12" s="5" t="s">
        <v>22</v>
      </c>
      <c r="B12" s="5" t="s">
        <v>23</v>
      </c>
      <c r="C12" s="5"/>
    </row>
    <row r="13" spans="1:3" x14ac:dyDescent="0.2">
      <c r="A13" s="5" t="s">
        <v>24</v>
      </c>
      <c r="B13" s="5" t="s">
        <v>25</v>
      </c>
      <c r="C13" s="5"/>
    </row>
    <row r="14" spans="1:3" x14ac:dyDescent="0.2">
      <c r="A14" s="5" t="s">
        <v>26</v>
      </c>
      <c r="B14" s="5" t="s">
        <v>21</v>
      </c>
      <c r="C14" s="5"/>
    </row>
    <row r="15" spans="1:3" x14ac:dyDescent="0.2">
      <c r="A15" s="5" t="s">
        <v>27</v>
      </c>
      <c r="B15" s="5" t="s">
        <v>28</v>
      </c>
      <c r="C15" s="5"/>
    </row>
    <row r="16" spans="1:3" x14ac:dyDescent="0.2">
      <c r="A16" s="5" t="s">
        <v>29</v>
      </c>
      <c r="B16" s="5" t="s">
        <v>30</v>
      </c>
      <c r="C16" s="5"/>
    </row>
    <row r="17" spans="1:3" x14ac:dyDescent="0.2">
      <c r="A17" s="5" t="s">
        <v>31</v>
      </c>
      <c r="B17" s="5" t="s">
        <v>32</v>
      </c>
      <c r="C17" s="5"/>
    </row>
    <row r="18" spans="1:3" x14ac:dyDescent="0.2">
      <c r="A18" s="5" t="s">
        <v>33</v>
      </c>
      <c r="B18" s="5" t="s">
        <v>34</v>
      </c>
      <c r="C18" s="5"/>
    </row>
    <row r="19" spans="1:3" x14ac:dyDescent="0.2">
      <c r="A19" s="5" t="s">
        <v>35</v>
      </c>
      <c r="B19" s="5" t="s">
        <v>36</v>
      </c>
      <c r="C19" s="5"/>
    </row>
    <row r="20" spans="1:3" x14ac:dyDescent="0.2">
      <c r="A20" s="5" t="s">
        <v>37</v>
      </c>
      <c r="B20" s="5" t="s">
        <v>38</v>
      </c>
      <c r="C20" s="5"/>
    </row>
    <row r="21" spans="1:3" x14ac:dyDescent="0.2">
      <c r="A21" s="5" t="s">
        <v>39</v>
      </c>
      <c r="B21" s="5" t="s">
        <v>40</v>
      </c>
      <c r="C21" s="5"/>
    </row>
    <row r="22" spans="1:3" x14ac:dyDescent="0.2">
      <c r="A22" s="5" t="s">
        <v>41</v>
      </c>
      <c r="B22" s="5" t="s">
        <v>42</v>
      </c>
      <c r="C22" s="5"/>
    </row>
    <row r="23" spans="1:3" x14ac:dyDescent="0.2">
      <c r="A23" s="5" t="s">
        <v>43</v>
      </c>
      <c r="B23" s="5" t="s">
        <v>44</v>
      </c>
      <c r="C23" s="5" t="s">
        <v>45</v>
      </c>
    </row>
    <row r="24" spans="1:3" x14ac:dyDescent="0.2">
      <c r="A24" s="5" t="s">
        <v>46</v>
      </c>
      <c r="B24" s="5" t="s">
        <v>47</v>
      </c>
      <c r="C24" s="5" t="s">
        <v>48</v>
      </c>
    </row>
    <row r="26" spans="1:3" ht="18" x14ac:dyDescent="0.2">
      <c r="A26" s="67" t="s">
        <v>49</v>
      </c>
      <c r="B26" s="67"/>
      <c r="C26" s="67"/>
    </row>
    <row r="27" spans="1:3" ht="15.75" x14ac:dyDescent="0.25">
      <c r="A27" s="4" t="s">
        <v>1</v>
      </c>
      <c r="B27" s="4" t="s">
        <v>2</v>
      </c>
      <c r="C27" s="4" t="s">
        <v>3</v>
      </c>
    </row>
    <row r="28" spans="1:3" x14ac:dyDescent="0.2">
      <c r="A28" s="5" t="s">
        <v>50</v>
      </c>
      <c r="B28" s="5" t="s">
        <v>51</v>
      </c>
      <c r="C28" s="5"/>
    </row>
    <row r="29" spans="1:3" x14ac:dyDescent="0.2">
      <c r="A29" s="5" t="s">
        <v>52</v>
      </c>
      <c r="B29" s="5" t="s">
        <v>53</v>
      </c>
      <c r="C29" s="5"/>
    </row>
    <row r="30" spans="1:3" x14ac:dyDescent="0.2">
      <c r="A30" s="5" t="s">
        <v>54</v>
      </c>
      <c r="B30" s="5" t="s">
        <v>55</v>
      </c>
      <c r="C30" s="5"/>
    </row>
    <row r="31" spans="1:3" x14ac:dyDescent="0.2">
      <c r="A31" s="5" t="s">
        <v>56</v>
      </c>
      <c r="B31" s="5" t="s">
        <v>57</v>
      </c>
      <c r="C31" s="5"/>
    </row>
    <row r="32" spans="1:3" x14ac:dyDescent="0.2">
      <c r="A32" s="5" t="s">
        <v>58</v>
      </c>
      <c r="B32" s="5" t="s">
        <v>59</v>
      </c>
      <c r="C32" s="5"/>
    </row>
    <row r="33" spans="1:3" x14ac:dyDescent="0.2">
      <c r="A33" s="5" t="s">
        <v>60</v>
      </c>
      <c r="B33" s="5" t="s">
        <v>61</v>
      </c>
      <c r="C33" s="5"/>
    </row>
    <row r="34" spans="1:3" x14ac:dyDescent="0.2">
      <c r="A34" s="5" t="s">
        <v>62</v>
      </c>
      <c r="B34" s="5" t="s">
        <v>63</v>
      </c>
      <c r="C34" s="5"/>
    </row>
    <row r="35" spans="1:3" x14ac:dyDescent="0.2">
      <c r="A35" s="5" t="s">
        <v>64</v>
      </c>
      <c r="B35" s="5" t="s">
        <v>65</v>
      </c>
      <c r="C35" s="5"/>
    </row>
    <row r="36" spans="1:3" x14ac:dyDescent="0.2">
      <c r="A36" s="5" t="s">
        <v>66</v>
      </c>
      <c r="B36" s="5" t="s">
        <v>67</v>
      </c>
      <c r="C36" s="5"/>
    </row>
    <row r="37" spans="1:3" x14ac:dyDescent="0.2">
      <c r="A37" s="5" t="s">
        <v>68</v>
      </c>
      <c r="B37" s="5" t="s">
        <v>69</v>
      </c>
      <c r="C37" s="5"/>
    </row>
    <row r="38" spans="1:3" x14ac:dyDescent="0.2">
      <c r="A38" s="5" t="s">
        <v>70</v>
      </c>
      <c r="B38" s="5" t="s">
        <v>71</v>
      </c>
      <c r="C38" s="5"/>
    </row>
    <row r="39" spans="1:3" x14ac:dyDescent="0.2">
      <c r="A39" s="5" t="s">
        <v>72</v>
      </c>
      <c r="B39" s="5" t="s">
        <v>73</v>
      </c>
      <c r="C39" s="5" t="s">
        <v>45</v>
      </c>
    </row>
    <row r="40" spans="1:3" x14ac:dyDescent="0.2">
      <c r="A40" s="5" t="s">
        <v>74</v>
      </c>
      <c r="B40" s="5" t="s">
        <v>75</v>
      </c>
      <c r="C40" s="5" t="s">
        <v>48</v>
      </c>
    </row>
    <row r="41" spans="1:3" x14ac:dyDescent="0.2">
      <c r="A41" s="5" t="s">
        <v>76</v>
      </c>
      <c r="B41" s="5" t="s">
        <v>77</v>
      </c>
      <c r="C41" s="5"/>
    </row>
    <row r="42" spans="1:3" x14ac:dyDescent="0.2">
      <c r="A42" s="5" t="s">
        <v>78</v>
      </c>
      <c r="B42" s="5" t="s">
        <v>79</v>
      </c>
      <c r="C42" s="5"/>
    </row>
    <row r="43" spans="1:3" x14ac:dyDescent="0.2">
      <c r="A43" s="5" t="s">
        <v>80</v>
      </c>
      <c r="B43" s="5" t="s">
        <v>81</v>
      </c>
      <c r="C43" s="5"/>
    </row>
    <row r="44" spans="1:3" x14ac:dyDescent="0.2">
      <c r="A44" s="5" t="s">
        <v>82</v>
      </c>
      <c r="B44" s="5" t="s">
        <v>83</v>
      </c>
      <c r="C44" s="5"/>
    </row>
    <row r="48" spans="1:3" x14ac:dyDescent="0.2">
      <c r="B48" t="s">
        <v>84</v>
      </c>
    </row>
  </sheetData>
  <mergeCells count="2">
    <mergeCell ref="A1:C1"/>
    <mergeCell ref="A26:C2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0330-7489-439E-A7EA-52BDD6B3B637}">
  <dimension ref="A1:AM95"/>
  <sheetViews>
    <sheetView showGridLines="0" topLeftCell="B1" zoomScale="90" zoomScaleNormal="90" workbookViewId="0">
      <selection activeCell="E104" sqref="E104"/>
    </sheetView>
  </sheetViews>
  <sheetFormatPr defaultColWidth="11.42578125" defaultRowHeight="12.75" x14ac:dyDescent="0.2"/>
  <cols>
    <col min="1" max="1" width="22.42578125" customWidth="1"/>
    <col min="4" max="5" width="17.5703125" customWidth="1"/>
    <col min="6" max="6" width="14.42578125" customWidth="1"/>
    <col min="30" max="30" width="13.42578125" customWidth="1"/>
    <col min="37" max="37" width="12" bestFit="1" customWidth="1"/>
  </cols>
  <sheetData>
    <row r="1" spans="1:39" ht="31.5" x14ac:dyDescent="0.25">
      <c r="A1" s="6" t="s">
        <v>1</v>
      </c>
      <c r="B1" s="6" t="s">
        <v>85</v>
      </c>
      <c r="C1" s="6" t="s">
        <v>86</v>
      </c>
      <c r="D1" s="13" t="s">
        <v>123</v>
      </c>
      <c r="E1" s="13" t="s">
        <v>124</v>
      </c>
      <c r="F1" s="6" t="s">
        <v>87</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
      <c r="A2" s="68" t="s">
        <v>4</v>
      </c>
      <c r="B2" s="5" t="s">
        <v>92</v>
      </c>
      <c r="C2" s="5" t="s">
        <v>93</v>
      </c>
      <c r="D2" s="5" t="s">
        <v>52</v>
      </c>
      <c r="E2" s="5" t="s">
        <v>66</v>
      </c>
      <c r="F2" s="5" t="s">
        <v>125</v>
      </c>
      <c r="G2" s="5">
        <v>1000</v>
      </c>
      <c r="H2" s="5">
        <v>1000</v>
      </c>
      <c r="I2" s="5">
        <v>1000</v>
      </c>
      <c r="J2" s="5">
        <v>1000</v>
      </c>
      <c r="K2" s="5">
        <v>1000</v>
      </c>
      <c r="L2" s="5">
        <v>1000</v>
      </c>
      <c r="M2" s="5">
        <v>1000</v>
      </c>
      <c r="N2" s="5">
        <v>1000</v>
      </c>
      <c r="O2" s="5">
        <v>1000</v>
      </c>
      <c r="P2" s="5">
        <v>1000</v>
      </c>
      <c r="Q2" s="5">
        <v>1000</v>
      </c>
      <c r="R2" s="5">
        <v>1000</v>
      </c>
      <c r="S2" s="5">
        <v>1000</v>
      </c>
      <c r="T2" s="5">
        <v>1000</v>
      </c>
      <c r="U2" s="5">
        <v>1000</v>
      </c>
      <c r="V2" s="5">
        <v>1000</v>
      </c>
      <c r="W2" s="5">
        <v>1000</v>
      </c>
      <c r="X2" s="5">
        <v>1000</v>
      </c>
      <c r="Y2" s="5">
        <v>1000</v>
      </c>
      <c r="Z2" s="5">
        <v>1000</v>
      </c>
      <c r="AA2" s="5">
        <v>1000</v>
      </c>
      <c r="AB2" s="5">
        <v>1000</v>
      </c>
      <c r="AC2" s="5">
        <v>1000</v>
      </c>
      <c r="AD2" s="5">
        <v>1000</v>
      </c>
      <c r="AE2" s="5">
        <v>1000</v>
      </c>
      <c r="AF2" s="5">
        <v>1000</v>
      </c>
      <c r="AG2" s="5">
        <v>1000</v>
      </c>
      <c r="AH2" s="5">
        <v>1000</v>
      </c>
      <c r="AI2" s="5">
        <v>1000</v>
      </c>
      <c r="AJ2" s="5">
        <v>1000</v>
      </c>
      <c r="AK2" s="5">
        <v>1000</v>
      </c>
      <c r="AL2" s="5"/>
      <c r="AM2" s="5">
        <v>1</v>
      </c>
    </row>
    <row r="3" spans="1:39" x14ac:dyDescent="0.2">
      <c r="A3" s="69"/>
      <c r="B3" s="5" t="s">
        <v>97</v>
      </c>
      <c r="C3" s="5" t="s">
        <v>93</v>
      </c>
      <c r="D3" s="5" t="s">
        <v>52</v>
      </c>
      <c r="E3" s="5" t="s">
        <v>66</v>
      </c>
      <c r="F3" s="5" t="s">
        <v>125</v>
      </c>
      <c r="G3" s="5">
        <v>1000</v>
      </c>
      <c r="H3" s="5">
        <v>1000</v>
      </c>
      <c r="I3" s="5">
        <v>1000</v>
      </c>
      <c r="J3" s="5">
        <v>1000</v>
      </c>
      <c r="K3" s="5">
        <v>1000</v>
      </c>
      <c r="L3" s="5">
        <v>1000</v>
      </c>
      <c r="M3" s="5">
        <v>1000</v>
      </c>
      <c r="N3" s="5">
        <v>1000</v>
      </c>
      <c r="O3" s="5">
        <v>1000</v>
      </c>
      <c r="P3" s="5">
        <v>1000</v>
      </c>
      <c r="Q3" s="5">
        <v>1000</v>
      </c>
      <c r="R3" s="5">
        <v>1000</v>
      </c>
      <c r="S3" s="5">
        <v>1000</v>
      </c>
      <c r="T3" s="5">
        <v>1000</v>
      </c>
      <c r="U3" s="5">
        <v>1000</v>
      </c>
      <c r="V3" s="5">
        <v>1000</v>
      </c>
      <c r="W3" s="5">
        <v>1000</v>
      </c>
      <c r="X3" s="5">
        <v>1000</v>
      </c>
      <c r="Y3" s="5">
        <v>1000</v>
      </c>
      <c r="Z3" s="5">
        <v>1000</v>
      </c>
      <c r="AA3" s="5">
        <v>1000</v>
      </c>
      <c r="AB3" s="5">
        <v>1000</v>
      </c>
      <c r="AC3" s="5">
        <v>1000</v>
      </c>
      <c r="AD3" s="5">
        <v>1000</v>
      </c>
      <c r="AE3" s="5">
        <v>1000</v>
      </c>
      <c r="AF3" s="5">
        <v>1000</v>
      </c>
      <c r="AG3" s="5">
        <v>1000</v>
      </c>
      <c r="AH3" s="5">
        <v>1000</v>
      </c>
      <c r="AI3" s="5">
        <v>1000</v>
      </c>
      <c r="AJ3" s="5">
        <v>1000</v>
      </c>
      <c r="AK3" s="5">
        <v>1000</v>
      </c>
      <c r="AL3" s="5"/>
      <c r="AM3" s="5">
        <v>1</v>
      </c>
    </row>
    <row r="4" spans="1:39" x14ac:dyDescent="0.2">
      <c r="A4" s="69"/>
      <c r="B4" s="5" t="s">
        <v>98</v>
      </c>
      <c r="C4" s="5" t="s">
        <v>93</v>
      </c>
      <c r="D4" s="5" t="s">
        <v>52</v>
      </c>
      <c r="E4" s="5" t="s">
        <v>66</v>
      </c>
      <c r="F4" s="5" t="s">
        <v>125</v>
      </c>
      <c r="G4" s="5">
        <v>1000</v>
      </c>
      <c r="H4" s="5">
        <v>1000</v>
      </c>
      <c r="I4" s="5">
        <v>1000</v>
      </c>
      <c r="J4" s="5">
        <v>1000</v>
      </c>
      <c r="K4" s="5">
        <v>1000</v>
      </c>
      <c r="L4" s="5">
        <v>1000</v>
      </c>
      <c r="M4" s="5">
        <v>1000</v>
      </c>
      <c r="N4" s="5">
        <v>1000</v>
      </c>
      <c r="O4" s="5">
        <v>1000</v>
      </c>
      <c r="P4" s="5">
        <v>1000</v>
      </c>
      <c r="Q4" s="5">
        <v>1000</v>
      </c>
      <c r="R4" s="5">
        <v>1000</v>
      </c>
      <c r="S4" s="5">
        <v>1000</v>
      </c>
      <c r="T4" s="5">
        <v>1000</v>
      </c>
      <c r="U4" s="5">
        <v>1000</v>
      </c>
      <c r="V4" s="5">
        <v>1000</v>
      </c>
      <c r="W4" s="5">
        <v>1000</v>
      </c>
      <c r="X4" s="5">
        <v>1000</v>
      </c>
      <c r="Y4" s="5">
        <v>1000</v>
      </c>
      <c r="Z4" s="5">
        <v>1000</v>
      </c>
      <c r="AA4" s="5">
        <v>1000</v>
      </c>
      <c r="AB4" s="5">
        <v>1000</v>
      </c>
      <c r="AC4" s="5">
        <v>1000</v>
      </c>
      <c r="AD4" s="5">
        <v>1000</v>
      </c>
      <c r="AE4" s="5">
        <v>1000</v>
      </c>
      <c r="AF4" s="5">
        <v>1000</v>
      </c>
      <c r="AG4" s="5">
        <v>1000</v>
      </c>
      <c r="AH4" s="5">
        <v>1000</v>
      </c>
      <c r="AI4" s="5">
        <v>1000</v>
      </c>
      <c r="AJ4" s="5">
        <v>1000</v>
      </c>
      <c r="AK4" s="5">
        <v>1000</v>
      </c>
      <c r="AL4" s="5"/>
      <c r="AM4" s="5">
        <v>1</v>
      </c>
    </row>
    <row r="5" spans="1:39" x14ac:dyDescent="0.2">
      <c r="A5" s="69"/>
      <c r="B5" s="5" t="s">
        <v>99</v>
      </c>
      <c r="C5" s="5" t="s">
        <v>93</v>
      </c>
      <c r="D5" s="5" t="s">
        <v>52</v>
      </c>
      <c r="E5" s="5" t="s">
        <v>66</v>
      </c>
      <c r="F5" s="5" t="s">
        <v>125</v>
      </c>
      <c r="G5" s="5">
        <v>1000</v>
      </c>
      <c r="H5" s="5">
        <v>1000</v>
      </c>
      <c r="I5" s="5">
        <v>1000</v>
      </c>
      <c r="J5" s="5">
        <v>1000</v>
      </c>
      <c r="K5" s="5">
        <v>1000</v>
      </c>
      <c r="L5" s="5">
        <v>1000</v>
      </c>
      <c r="M5" s="5">
        <v>1000</v>
      </c>
      <c r="N5" s="5">
        <v>1000</v>
      </c>
      <c r="O5" s="5">
        <v>1000</v>
      </c>
      <c r="P5" s="5">
        <v>1000</v>
      </c>
      <c r="Q5" s="5">
        <v>1000</v>
      </c>
      <c r="R5" s="5">
        <v>1000</v>
      </c>
      <c r="S5" s="5">
        <v>1000</v>
      </c>
      <c r="T5" s="5">
        <v>1000</v>
      </c>
      <c r="U5" s="5">
        <v>1000</v>
      </c>
      <c r="V5" s="5">
        <v>1000</v>
      </c>
      <c r="W5" s="5">
        <v>1000</v>
      </c>
      <c r="X5" s="5">
        <v>1000</v>
      </c>
      <c r="Y5" s="5">
        <v>1000</v>
      </c>
      <c r="Z5" s="5">
        <v>1000</v>
      </c>
      <c r="AA5" s="5">
        <v>1000</v>
      </c>
      <c r="AB5" s="5">
        <v>1000</v>
      </c>
      <c r="AC5" s="5">
        <v>1000</v>
      </c>
      <c r="AD5" s="5">
        <v>1000</v>
      </c>
      <c r="AE5" s="5">
        <v>1000</v>
      </c>
      <c r="AF5" s="5">
        <v>1000</v>
      </c>
      <c r="AG5" s="5">
        <v>1000</v>
      </c>
      <c r="AH5" s="5">
        <v>1000</v>
      </c>
      <c r="AI5" s="5">
        <v>1000</v>
      </c>
      <c r="AJ5" s="5">
        <v>1000</v>
      </c>
      <c r="AK5" s="5">
        <v>1000</v>
      </c>
      <c r="AL5" s="5"/>
      <c r="AM5" s="5">
        <v>1</v>
      </c>
    </row>
    <row r="6" spans="1:39" x14ac:dyDescent="0.2">
      <c r="A6" s="70"/>
      <c r="B6" s="5" t="s">
        <v>100</v>
      </c>
      <c r="C6" s="5" t="s">
        <v>93</v>
      </c>
      <c r="D6" s="5" t="s">
        <v>52</v>
      </c>
      <c r="E6" s="5" t="s">
        <v>66</v>
      </c>
      <c r="F6" s="5" t="s">
        <v>125</v>
      </c>
      <c r="G6" s="5">
        <v>1000</v>
      </c>
      <c r="H6" s="5">
        <v>1000</v>
      </c>
      <c r="I6" s="5">
        <v>1000</v>
      </c>
      <c r="J6" s="5">
        <v>1000</v>
      </c>
      <c r="K6" s="5">
        <v>1000</v>
      </c>
      <c r="L6" s="5">
        <v>1000</v>
      </c>
      <c r="M6" s="5">
        <v>1000</v>
      </c>
      <c r="N6" s="5">
        <v>1000</v>
      </c>
      <c r="O6" s="5">
        <v>1000</v>
      </c>
      <c r="P6" s="5">
        <v>1000</v>
      </c>
      <c r="Q6" s="5">
        <v>1000</v>
      </c>
      <c r="R6" s="5">
        <v>1000</v>
      </c>
      <c r="S6" s="5">
        <v>1000</v>
      </c>
      <c r="T6" s="5">
        <v>1000</v>
      </c>
      <c r="U6" s="5">
        <v>1000</v>
      </c>
      <c r="V6" s="5">
        <v>1000</v>
      </c>
      <c r="W6" s="5">
        <v>1000</v>
      </c>
      <c r="X6" s="5">
        <v>1000</v>
      </c>
      <c r="Y6" s="5">
        <v>1000</v>
      </c>
      <c r="Z6" s="5">
        <v>1000</v>
      </c>
      <c r="AA6" s="5">
        <v>1000</v>
      </c>
      <c r="AB6" s="5">
        <v>1000</v>
      </c>
      <c r="AC6" s="5">
        <v>1000</v>
      </c>
      <c r="AD6" s="5">
        <v>1000</v>
      </c>
      <c r="AE6" s="5">
        <v>1000</v>
      </c>
      <c r="AF6" s="5">
        <v>1000</v>
      </c>
      <c r="AG6" s="5">
        <v>1000</v>
      </c>
      <c r="AH6" s="5">
        <v>1000</v>
      </c>
      <c r="AI6" s="5">
        <v>1000</v>
      </c>
      <c r="AJ6" s="5">
        <v>1000</v>
      </c>
      <c r="AK6" s="5">
        <v>1000</v>
      </c>
      <c r="AL6" s="5"/>
      <c r="AM6" s="5">
        <v>1</v>
      </c>
    </row>
    <row r="7" spans="1:39" x14ac:dyDescent="0.2">
      <c r="A7" s="68" t="s">
        <v>6</v>
      </c>
      <c r="B7" s="5" t="s">
        <v>92</v>
      </c>
      <c r="C7" s="5" t="s">
        <v>126</v>
      </c>
      <c r="D7" s="5" t="s">
        <v>52</v>
      </c>
      <c r="E7" s="5" t="s">
        <v>66</v>
      </c>
      <c r="F7" s="5" t="s">
        <v>125</v>
      </c>
      <c r="G7" s="5">
        <v>1000</v>
      </c>
      <c r="H7" s="5">
        <f>1000*$G7/('Performance Curves'!C$12*$G$7)</f>
        <v>1034.4827586206895</v>
      </c>
      <c r="I7" s="5">
        <f>1000*$G7/('Performance Curves'!D$12*$G$7)</f>
        <v>1071.4285714285713</v>
      </c>
      <c r="J7" s="5">
        <f>1000*$G7/('Performance Curves'!E$12*$G$7)</f>
        <v>1111.1111111111113</v>
      </c>
      <c r="K7" s="5">
        <f>1000*$G7/('Performance Curves'!F$12*$G$7)</f>
        <v>1153.8461538461538</v>
      </c>
      <c r="L7" s="5">
        <f>1000*$G7/('Performance Curves'!G$12*$G$7)</f>
        <v>1200</v>
      </c>
      <c r="M7" s="5">
        <f>1000*$G7/('Performance Curves'!H$12*$G$7)</f>
        <v>1250.0000000000005</v>
      </c>
      <c r="N7" s="5">
        <f>1000*$G7/('Performance Curves'!I$12*$G$7)</f>
        <v>1304.347826086957</v>
      </c>
      <c r="O7" s="5">
        <f>1000*$G7/('Performance Curves'!J$12*$G$7)</f>
        <v>1363.6363636363642</v>
      </c>
      <c r="P7" s="5">
        <f>1000*$G7/('Performance Curves'!K$12*$G$7)</f>
        <v>1428.5714285714291</v>
      </c>
      <c r="Q7" s="5">
        <f>1000*$G7/('Performance Curves'!L$12*$G$7)</f>
        <v>1500</v>
      </c>
      <c r="R7" s="5">
        <f>1000*$G7/('Performance Curves'!M$12*$G$7)</f>
        <v>1511.6279069767443</v>
      </c>
      <c r="S7" s="5">
        <f>1000*$G7/('Performance Curves'!N$12*$G$7)</f>
        <v>1523.4374999999998</v>
      </c>
      <c r="T7" s="5">
        <f>1000*$G7/('Performance Curves'!O$12*$G$7)</f>
        <v>1535.4330708661419</v>
      </c>
      <c r="U7" s="5">
        <f>1000*$G7/('Performance Curves'!P$12*$G$7)</f>
        <v>1547.6190476190475</v>
      </c>
      <c r="V7" s="5">
        <f>1000*$G7/('Performance Curves'!Q$12*$G$7)</f>
        <v>1559.9999999999998</v>
      </c>
      <c r="W7" s="5">
        <f>1000*$G7/('Performance Curves'!R$12*$G$7)</f>
        <v>1572.58064516129</v>
      </c>
      <c r="X7" s="5">
        <f>1000*$G7/('Performance Curves'!S$12*$G$7)</f>
        <v>1585.3658536585365</v>
      </c>
      <c r="Y7" s="5">
        <f>1000*$G7/('Performance Curves'!T$12*$G$7)</f>
        <v>1598.3606557377047</v>
      </c>
      <c r="Z7" s="5">
        <f>1000*$G7/('Performance Curves'!U$12*$G$7)</f>
        <v>1611.5702479338838</v>
      </c>
      <c r="AA7" s="5">
        <f>1000*$G7/('Performance Curves'!V$12*$G$7)</f>
        <v>1625</v>
      </c>
      <c r="AB7" s="5">
        <f>1000*$G7/('Performance Curves'!W$12*$G$7)</f>
        <v>1636.6906474820146</v>
      </c>
      <c r="AC7" s="5">
        <f>1000*$G7/('Performance Curves'!X$12*$G$7)</f>
        <v>1648.5507246376812</v>
      </c>
      <c r="AD7" s="5">
        <f>1000*$G7/('Performance Curves'!Y$12*$G$7)</f>
        <v>1660.5839416058395</v>
      </c>
      <c r="AE7" s="5">
        <f>1000*$G7/('Performance Curves'!Z$12*$G$7)</f>
        <v>1672.7941176470588</v>
      </c>
      <c r="AF7" s="5">
        <f>1000*$G7/('Performance Curves'!AA$12*$G$7)</f>
        <v>1685.1851851851852</v>
      </c>
      <c r="AG7" s="5">
        <f>1000*$G7/('Performance Curves'!AB$12*$G$7)</f>
        <v>1697.7611940298505</v>
      </c>
      <c r="AH7" s="5">
        <f>1000*$G7/('Performance Curves'!AC$12*$G$7)</f>
        <v>1710.5263157894735</v>
      </c>
      <c r="AI7" s="5">
        <f>1000*$G7/('Performance Curves'!AD$12*$G$7)</f>
        <v>1723.4848484848483</v>
      </c>
      <c r="AJ7" s="5">
        <f>1000*$G7/('Performance Curves'!AE$12*$G$7)</f>
        <v>1736.6412213740457</v>
      </c>
      <c r="AK7" s="5">
        <f>1000*$G7/('Performance Curves'!AF$12*$G$7)</f>
        <v>1750</v>
      </c>
      <c r="AL7" s="56" t="s">
        <v>243</v>
      </c>
      <c r="AM7" s="5">
        <v>1</v>
      </c>
    </row>
    <row r="8" spans="1:39" x14ac:dyDescent="0.2">
      <c r="A8" s="69"/>
      <c r="B8" s="5" t="s">
        <v>97</v>
      </c>
      <c r="C8" s="5" t="s">
        <v>126</v>
      </c>
      <c r="D8" s="5" t="s">
        <v>52</v>
      </c>
      <c r="E8" s="5" t="s">
        <v>66</v>
      </c>
      <c r="F8" s="5" t="s">
        <v>125</v>
      </c>
      <c r="G8" s="5">
        <v>1000</v>
      </c>
      <c r="H8" s="5">
        <f>1000*$G8/('Performance Curves'!C$12*$G$8)</f>
        <v>1034.4827586206895</v>
      </c>
      <c r="I8" s="5">
        <f>1000*$G8/('Performance Curves'!D$12*$G$8)</f>
        <v>1071.4285714285713</v>
      </c>
      <c r="J8" s="5">
        <f>1000*$G8/('Performance Curves'!E$12*$G$8)</f>
        <v>1111.1111111111113</v>
      </c>
      <c r="K8" s="5">
        <f>1000*$G8/('Performance Curves'!F$12*$G$8)</f>
        <v>1153.8461538461538</v>
      </c>
      <c r="L8" s="5">
        <f>1000*$G8/('Performance Curves'!G$12*$G$8)</f>
        <v>1200</v>
      </c>
      <c r="M8" s="5">
        <f>1000*$G8/('Performance Curves'!H$12*$G$8)</f>
        <v>1250.0000000000005</v>
      </c>
      <c r="N8" s="5">
        <f>1000*$G8/('Performance Curves'!I$12*$G$8)</f>
        <v>1304.347826086957</v>
      </c>
      <c r="O8" s="5">
        <f>1000*$G8/('Performance Curves'!J$12*$G$8)</f>
        <v>1363.6363636363642</v>
      </c>
      <c r="P8" s="5">
        <f>1000*$G8/('Performance Curves'!K$12*$G$8)</f>
        <v>1428.5714285714291</v>
      </c>
      <c r="Q8" s="5">
        <f>1000*$G8/('Performance Curves'!L$12*$G$8)</f>
        <v>1500</v>
      </c>
      <c r="R8" s="5">
        <f>1000*$G8/('Performance Curves'!M$12*$G$8)</f>
        <v>1511.6279069767443</v>
      </c>
      <c r="S8" s="5">
        <f>1000*$G8/('Performance Curves'!N$12*$G$8)</f>
        <v>1523.4374999999998</v>
      </c>
      <c r="T8" s="5">
        <f>1000*$G8/('Performance Curves'!O$12*$G$8)</f>
        <v>1535.4330708661419</v>
      </c>
      <c r="U8" s="5">
        <f>1000*$G8/('Performance Curves'!P$12*$G$8)</f>
        <v>1547.6190476190475</v>
      </c>
      <c r="V8" s="5">
        <f>1000*$G8/('Performance Curves'!Q$12*$G$8)</f>
        <v>1559.9999999999998</v>
      </c>
      <c r="W8" s="5">
        <f>1000*$G8/('Performance Curves'!R$12*$G$8)</f>
        <v>1572.58064516129</v>
      </c>
      <c r="X8" s="5">
        <f>1000*$G8/('Performance Curves'!S$12*$G$8)</f>
        <v>1585.3658536585365</v>
      </c>
      <c r="Y8" s="5">
        <f>1000*$G8/('Performance Curves'!T$12*$G$8)</f>
        <v>1598.3606557377047</v>
      </c>
      <c r="Z8" s="5">
        <f>1000*$G8/('Performance Curves'!U$12*$G$8)</f>
        <v>1611.5702479338838</v>
      </c>
      <c r="AA8" s="5">
        <f>1000*$G8/('Performance Curves'!V$12*$G$8)</f>
        <v>1625</v>
      </c>
      <c r="AB8" s="5">
        <f>1000*$G8/('Performance Curves'!W$12*$G$8)</f>
        <v>1636.6906474820146</v>
      </c>
      <c r="AC8" s="5">
        <f>1000*$G8/('Performance Curves'!X$12*$G$8)</f>
        <v>1648.5507246376812</v>
      </c>
      <c r="AD8" s="5">
        <f>1000*$G8/('Performance Curves'!Y$12*$G$8)</f>
        <v>1660.5839416058395</v>
      </c>
      <c r="AE8" s="5">
        <f>1000*$G8/('Performance Curves'!Z$12*$G$8)</f>
        <v>1672.7941176470588</v>
      </c>
      <c r="AF8" s="5">
        <f>1000*$G8/('Performance Curves'!AA$12*$G$8)</f>
        <v>1685.1851851851852</v>
      </c>
      <c r="AG8" s="5">
        <f>1000*$G8/('Performance Curves'!AB$12*$G$8)</f>
        <v>1697.7611940298505</v>
      </c>
      <c r="AH8" s="5">
        <f>1000*$G8/('Performance Curves'!AC$12*$G$8)</f>
        <v>1710.5263157894735</v>
      </c>
      <c r="AI8" s="5">
        <f>1000*$G8/('Performance Curves'!AD$12*$G$8)</f>
        <v>1723.4848484848483</v>
      </c>
      <c r="AJ8" s="5">
        <f>1000*$G8/('Performance Curves'!AE$12*$G$8)</f>
        <v>1736.6412213740457</v>
      </c>
      <c r="AK8" s="5">
        <f>1000*$G8/('Performance Curves'!AF$12*$G$8)</f>
        <v>1750</v>
      </c>
      <c r="AL8" s="56" t="s">
        <v>243</v>
      </c>
      <c r="AM8" s="5">
        <v>1</v>
      </c>
    </row>
    <row r="9" spans="1:39" x14ac:dyDescent="0.2">
      <c r="A9" s="69"/>
      <c r="B9" s="5" t="s">
        <v>98</v>
      </c>
      <c r="C9" s="5" t="s">
        <v>126</v>
      </c>
      <c r="D9" s="5" t="s">
        <v>52</v>
      </c>
      <c r="E9" s="5" t="s">
        <v>66</v>
      </c>
      <c r="F9" s="5" t="s">
        <v>125</v>
      </c>
      <c r="G9" s="5">
        <v>1000</v>
      </c>
      <c r="H9" s="5">
        <f>1000*$G9/('Performance Curves'!C$12*$G$9)</f>
        <v>1034.4827586206895</v>
      </c>
      <c r="I9" s="5">
        <f>1000*$G9/('Performance Curves'!D$12*$G$9)</f>
        <v>1071.4285714285713</v>
      </c>
      <c r="J9" s="5">
        <f>1000*$G9/('Performance Curves'!E$12*$G$9)</f>
        <v>1111.1111111111113</v>
      </c>
      <c r="K9" s="5">
        <f>1000*$G9/('Performance Curves'!F$12*$G$9)</f>
        <v>1153.8461538461538</v>
      </c>
      <c r="L9" s="5">
        <f>1000*$G9/('Performance Curves'!G$12*$G$9)</f>
        <v>1200</v>
      </c>
      <c r="M9" s="5">
        <f>1000*$G9/('Performance Curves'!H$12*$G$9)</f>
        <v>1250.0000000000005</v>
      </c>
      <c r="N9" s="5">
        <f>1000*$G9/('Performance Curves'!I$12*$G$9)</f>
        <v>1304.347826086957</v>
      </c>
      <c r="O9" s="5">
        <f>1000*$G9/('Performance Curves'!J$12*$G$9)</f>
        <v>1363.6363636363642</v>
      </c>
      <c r="P9" s="5">
        <f>1000*$G9/('Performance Curves'!K$12*$G$9)</f>
        <v>1428.5714285714291</v>
      </c>
      <c r="Q9" s="5">
        <f>1000*$G9/('Performance Curves'!L$12*$G$9)</f>
        <v>1500</v>
      </c>
      <c r="R9" s="5">
        <f>1000*$G9/('Performance Curves'!M$12*$G$9)</f>
        <v>1511.6279069767443</v>
      </c>
      <c r="S9" s="5">
        <f>1000*$G9/('Performance Curves'!N$12*$G$9)</f>
        <v>1523.4374999999998</v>
      </c>
      <c r="T9" s="5">
        <f>1000*$G9/('Performance Curves'!O$12*$G$9)</f>
        <v>1535.4330708661419</v>
      </c>
      <c r="U9" s="5">
        <f>1000*$G9/('Performance Curves'!P$12*$G$9)</f>
        <v>1547.6190476190475</v>
      </c>
      <c r="V9" s="5">
        <f>1000*$G9/('Performance Curves'!Q$12*$G$9)</f>
        <v>1559.9999999999998</v>
      </c>
      <c r="W9" s="5">
        <f>1000*$G9/('Performance Curves'!R$12*$G$9)</f>
        <v>1572.58064516129</v>
      </c>
      <c r="X9" s="5">
        <f>1000*$G9/('Performance Curves'!S$12*$G$9)</f>
        <v>1585.3658536585365</v>
      </c>
      <c r="Y9" s="5">
        <f>1000*$G9/('Performance Curves'!T$12*$G$9)</f>
        <v>1598.3606557377047</v>
      </c>
      <c r="Z9" s="5">
        <f>1000*$G9/('Performance Curves'!U$12*$G$9)</f>
        <v>1611.5702479338838</v>
      </c>
      <c r="AA9" s="5">
        <f>1000*$G9/('Performance Curves'!V$12*$G$9)</f>
        <v>1625</v>
      </c>
      <c r="AB9" s="5">
        <f>1000*$G9/('Performance Curves'!W$12*$G$9)</f>
        <v>1636.6906474820146</v>
      </c>
      <c r="AC9" s="5">
        <f>1000*$G9/('Performance Curves'!X$12*$G$9)</f>
        <v>1648.5507246376812</v>
      </c>
      <c r="AD9" s="5">
        <f>1000*$G9/('Performance Curves'!Y$12*$G$9)</f>
        <v>1660.5839416058395</v>
      </c>
      <c r="AE9" s="5">
        <f>1000*$G9/('Performance Curves'!Z$12*$G$9)</f>
        <v>1672.7941176470588</v>
      </c>
      <c r="AF9" s="5">
        <f>1000*$G9/('Performance Curves'!AA$12*$G$9)</f>
        <v>1685.1851851851852</v>
      </c>
      <c r="AG9" s="5">
        <f>1000*$G9/('Performance Curves'!AB$12*$G$9)</f>
        <v>1697.7611940298505</v>
      </c>
      <c r="AH9" s="5">
        <f>1000*$G9/('Performance Curves'!AC$12*$G$9)</f>
        <v>1710.5263157894735</v>
      </c>
      <c r="AI9" s="5">
        <f>1000*$G9/('Performance Curves'!AD$12*$G$9)</f>
        <v>1723.4848484848483</v>
      </c>
      <c r="AJ9" s="5">
        <f>1000*$G9/('Performance Curves'!AE$12*$G$9)</f>
        <v>1736.6412213740457</v>
      </c>
      <c r="AK9" s="5">
        <f>1000*$G9/('Performance Curves'!AF$12*$G$9)</f>
        <v>1750</v>
      </c>
      <c r="AL9" s="56" t="s">
        <v>243</v>
      </c>
      <c r="AM9" s="5">
        <v>1</v>
      </c>
    </row>
    <row r="10" spans="1:39" x14ac:dyDescent="0.2">
      <c r="A10" s="69"/>
      <c r="B10" s="5" t="s">
        <v>99</v>
      </c>
      <c r="C10" s="5" t="s">
        <v>126</v>
      </c>
      <c r="D10" s="5" t="s">
        <v>52</v>
      </c>
      <c r="E10" s="5" t="s">
        <v>66</v>
      </c>
      <c r="F10" s="5" t="s">
        <v>125</v>
      </c>
      <c r="G10" s="5">
        <v>1000</v>
      </c>
      <c r="H10" s="5">
        <f>1000*$G10/('Performance Curves'!C$12*$G$10)</f>
        <v>1034.4827586206895</v>
      </c>
      <c r="I10" s="5">
        <f>1000*$G10/('Performance Curves'!D$12*$G$10)</f>
        <v>1071.4285714285713</v>
      </c>
      <c r="J10" s="5">
        <f>1000*$G10/('Performance Curves'!E$12*$G$10)</f>
        <v>1111.1111111111113</v>
      </c>
      <c r="K10" s="5">
        <f>1000*$G10/('Performance Curves'!F$12*$G$10)</f>
        <v>1153.8461538461538</v>
      </c>
      <c r="L10" s="5">
        <f>1000*$G10/('Performance Curves'!G$12*$G$10)</f>
        <v>1200</v>
      </c>
      <c r="M10" s="5">
        <f>1000*$G10/('Performance Curves'!H$12*$G$10)</f>
        <v>1250.0000000000005</v>
      </c>
      <c r="N10" s="5">
        <f>1000*$G10/('Performance Curves'!I$12*$G$10)</f>
        <v>1304.347826086957</v>
      </c>
      <c r="O10" s="5">
        <f>1000*$G10/('Performance Curves'!J$12*$G$10)</f>
        <v>1363.6363636363642</v>
      </c>
      <c r="P10" s="5">
        <f>1000*$G10/('Performance Curves'!K$12*$G$10)</f>
        <v>1428.5714285714291</v>
      </c>
      <c r="Q10" s="5">
        <f>1000*$G10/('Performance Curves'!L$12*$G$10)</f>
        <v>1500</v>
      </c>
      <c r="R10" s="5">
        <f>1000*$G10/('Performance Curves'!M$12*$G$10)</f>
        <v>1511.6279069767443</v>
      </c>
      <c r="S10" s="5">
        <f>1000*$G10/('Performance Curves'!N$12*$G$10)</f>
        <v>1523.4374999999998</v>
      </c>
      <c r="T10" s="5">
        <f>1000*$G10/('Performance Curves'!O$12*$G$10)</f>
        <v>1535.4330708661419</v>
      </c>
      <c r="U10" s="5">
        <f>1000*$G10/('Performance Curves'!P$12*$G$10)</f>
        <v>1547.6190476190475</v>
      </c>
      <c r="V10" s="5">
        <f>1000*$G10/('Performance Curves'!Q$12*$G$10)</f>
        <v>1559.9999999999998</v>
      </c>
      <c r="W10" s="5">
        <f>1000*$G10/('Performance Curves'!R$12*$G$10)</f>
        <v>1572.58064516129</v>
      </c>
      <c r="X10" s="5">
        <f>1000*$G10/('Performance Curves'!S$12*$G$10)</f>
        <v>1585.3658536585365</v>
      </c>
      <c r="Y10" s="5">
        <f>1000*$G10/('Performance Curves'!T$12*$G$10)</f>
        <v>1598.3606557377047</v>
      </c>
      <c r="Z10" s="5">
        <f>1000*$G10/('Performance Curves'!U$12*$G$10)</f>
        <v>1611.5702479338838</v>
      </c>
      <c r="AA10" s="5">
        <f>1000*$G10/('Performance Curves'!V$12*$G$10)</f>
        <v>1625</v>
      </c>
      <c r="AB10" s="5">
        <f>1000*$G10/('Performance Curves'!W$12*$G$10)</f>
        <v>1636.6906474820146</v>
      </c>
      <c r="AC10" s="5">
        <f>1000*$G10/('Performance Curves'!X$12*$G$10)</f>
        <v>1648.5507246376812</v>
      </c>
      <c r="AD10" s="5">
        <f>1000*$G10/('Performance Curves'!Y$12*$G$10)</f>
        <v>1660.5839416058395</v>
      </c>
      <c r="AE10" s="5">
        <f>1000*$G10/('Performance Curves'!Z$12*$G$10)</f>
        <v>1672.7941176470588</v>
      </c>
      <c r="AF10" s="5">
        <f>1000*$G10/('Performance Curves'!AA$12*$G$10)</f>
        <v>1685.1851851851852</v>
      </c>
      <c r="AG10" s="5">
        <f>1000*$G10/('Performance Curves'!AB$12*$G$10)</f>
        <v>1697.7611940298505</v>
      </c>
      <c r="AH10" s="5">
        <f>1000*$G10/('Performance Curves'!AC$12*$G$10)</f>
        <v>1710.5263157894735</v>
      </c>
      <c r="AI10" s="5">
        <f>1000*$G10/('Performance Curves'!AD$12*$G$10)</f>
        <v>1723.4848484848483</v>
      </c>
      <c r="AJ10" s="5">
        <f>1000*$G10/('Performance Curves'!AE$12*$G$10)</f>
        <v>1736.6412213740457</v>
      </c>
      <c r="AK10" s="5">
        <f>1000*$G10/('Performance Curves'!AF$12*$G$10)</f>
        <v>1750</v>
      </c>
      <c r="AL10" s="56" t="s">
        <v>243</v>
      </c>
      <c r="AM10" s="5">
        <v>1</v>
      </c>
    </row>
    <row r="11" spans="1:39" x14ac:dyDescent="0.2">
      <c r="A11" s="70"/>
      <c r="B11" s="5" t="s">
        <v>100</v>
      </c>
      <c r="C11" s="5" t="s">
        <v>126</v>
      </c>
      <c r="D11" s="5" t="s">
        <v>52</v>
      </c>
      <c r="E11" s="5" t="s">
        <v>66</v>
      </c>
      <c r="F11" s="5" t="s">
        <v>125</v>
      </c>
      <c r="G11" s="5">
        <v>1000</v>
      </c>
      <c r="H11" s="5">
        <f>1000*$G11/('Performance Curves'!C$12*$G$11)</f>
        <v>1034.4827586206895</v>
      </c>
      <c r="I11" s="5">
        <f>1000*$G11/('Performance Curves'!D$12*$G$11)</f>
        <v>1071.4285714285713</v>
      </c>
      <c r="J11" s="5">
        <f>1000*$G11/('Performance Curves'!E$12*$G$11)</f>
        <v>1111.1111111111113</v>
      </c>
      <c r="K11" s="5">
        <f>1000*$G11/('Performance Curves'!F$12*$G$11)</f>
        <v>1153.8461538461538</v>
      </c>
      <c r="L11" s="5">
        <f>1000*$G11/('Performance Curves'!G$12*$G$11)</f>
        <v>1200</v>
      </c>
      <c r="M11" s="5">
        <f>1000*$G11/('Performance Curves'!H$12*$G$11)</f>
        <v>1250.0000000000005</v>
      </c>
      <c r="N11" s="5">
        <f>1000*$G11/('Performance Curves'!I$12*$G$11)</f>
        <v>1304.347826086957</v>
      </c>
      <c r="O11" s="5">
        <f>1000*$G11/('Performance Curves'!J$12*$G$11)</f>
        <v>1363.6363636363642</v>
      </c>
      <c r="P11" s="5">
        <f>1000*$G11/('Performance Curves'!K$12*$G$11)</f>
        <v>1428.5714285714291</v>
      </c>
      <c r="Q11" s="5">
        <f>1000*$G11/('Performance Curves'!L$12*$G$11)</f>
        <v>1500</v>
      </c>
      <c r="R11" s="5">
        <f>1000*$G11/('Performance Curves'!M$12*$G$11)</f>
        <v>1511.6279069767443</v>
      </c>
      <c r="S11" s="5">
        <f>1000*$G11/('Performance Curves'!N$12*$G$11)</f>
        <v>1523.4374999999998</v>
      </c>
      <c r="T11" s="5">
        <f>1000*$G11/('Performance Curves'!O$12*$G$11)</f>
        <v>1535.4330708661419</v>
      </c>
      <c r="U11" s="5">
        <f>1000*$G11/('Performance Curves'!P$12*$G$11)</f>
        <v>1547.6190476190475</v>
      </c>
      <c r="V11" s="5">
        <f>1000*$G11/('Performance Curves'!Q$12*$G$11)</f>
        <v>1559.9999999999998</v>
      </c>
      <c r="W11" s="5">
        <f>1000*$G11/('Performance Curves'!R$12*$G$11)</f>
        <v>1572.58064516129</v>
      </c>
      <c r="X11" s="5">
        <f>1000*$G11/('Performance Curves'!S$12*$G$11)</f>
        <v>1585.3658536585365</v>
      </c>
      <c r="Y11" s="5">
        <f>1000*$G11/('Performance Curves'!T$12*$G$11)</f>
        <v>1598.3606557377047</v>
      </c>
      <c r="Z11" s="5">
        <f>1000*$G11/('Performance Curves'!U$12*$G$11)</f>
        <v>1611.5702479338838</v>
      </c>
      <c r="AA11" s="5">
        <f>1000*$G11/('Performance Curves'!V$12*$G$11)</f>
        <v>1625</v>
      </c>
      <c r="AB11" s="5">
        <f>1000*$G11/('Performance Curves'!W$12*$G$11)</f>
        <v>1636.6906474820146</v>
      </c>
      <c r="AC11" s="5">
        <f>1000*$G11/('Performance Curves'!X$12*$G$11)</f>
        <v>1648.5507246376812</v>
      </c>
      <c r="AD11" s="5">
        <f>1000*$G11/('Performance Curves'!Y$12*$G$11)</f>
        <v>1660.5839416058395</v>
      </c>
      <c r="AE11" s="5">
        <f>1000*$G11/('Performance Curves'!Z$12*$G$11)</f>
        <v>1672.7941176470588</v>
      </c>
      <c r="AF11" s="5">
        <f>1000*$G11/('Performance Curves'!AA$12*$G$11)</f>
        <v>1685.1851851851852</v>
      </c>
      <c r="AG11" s="5">
        <f>1000*$G11/('Performance Curves'!AB$12*$G$11)</f>
        <v>1697.7611940298505</v>
      </c>
      <c r="AH11" s="5">
        <f>1000*$G11/('Performance Curves'!AC$12*$G$11)</f>
        <v>1710.5263157894735</v>
      </c>
      <c r="AI11" s="5">
        <f>1000*$G11/('Performance Curves'!AD$12*$G$11)</f>
        <v>1723.4848484848483</v>
      </c>
      <c r="AJ11" s="5">
        <f>1000*$G11/('Performance Curves'!AE$12*$G$11)</f>
        <v>1736.6412213740457</v>
      </c>
      <c r="AK11" s="5">
        <f>1000*$G11/('Performance Curves'!AF$12*$G$11)</f>
        <v>1750</v>
      </c>
      <c r="AL11" s="56" t="s">
        <v>243</v>
      </c>
      <c r="AM11" s="5">
        <v>1</v>
      </c>
    </row>
    <row r="12" spans="1:39" x14ac:dyDescent="0.2">
      <c r="A12" s="68" t="s">
        <v>8</v>
      </c>
      <c r="B12" s="5" t="s">
        <v>92</v>
      </c>
      <c r="C12" s="5" t="s">
        <v>93</v>
      </c>
      <c r="D12" s="5" t="s">
        <v>54</v>
      </c>
      <c r="E12" s="5" t="s">
        <v>66</v>
      </c>
      <c r="F12" s="5" t="s">
        <v>125</v>
      </c>
      <c r="G12" s="5">
        <v>950</v>
      </c>
      <c r="H12" s="5">
        <v>950</v>
      </c>
      <c r="I12" s="5">
        <v>950</v>
      </c>
      <c r="J12" s="5">
        <v>950</v>
      </c>
      <c r="K12" s="5">
        <v>950</v>
      </c>
      <c r="L12" s="5">
        <v>950</v>
      </c>
      <c r="M12" s="5">
        <v>950</v>
      </c>
      <c r="N12" s="5">
        <v>950</v>
      </c>
      <c r="O12" s="5">
        <v>950</v>
      </c>
      <c r="P12" s="5">
        <v>950</v>
      </c>
      <c r="Q12" s="5">
        <v>950</v>
      </c>
      <c r="R12" s="5">
        <v>950</v>
      </c>
      <c r="S12" s="5">
        <v>950</v>
      </c>
      <c r="T12" s="5">
        <v>950</v>
      </c>
      <c r="U12" s="5">
        <v>950</v>
      </c>
      <c r="V12" s="5">
        <v>950</v>
      </c>
      <c r="W12" s="5">
        <v>950</v>
      </c>
      <c r="X12" s="5">
        <v>950</v>
      </c>
      <c r="Y12" s="5">
        <v>950</v>
      </c>
      <c r="Z12" s="5">
        <v>950</v>
      </c>
      <c r="AA12" s="5">
        <v>950</v>
      </c>
      <c r="AB12" s="5">
        <v>950</v>
      </c>
      <c r="AC12" s="5">
        <v>950</v>
      </c>
      <c r="AD12" s="5">
        <v>950</v>
      </c>
      <c r="AE12" s="5">
        <v>950</v>
      </c>
      <c r="AF12" s="5">
        <v>950</v>
      </c>
      <c r="AG12" s="5">
        <v>950</v>
      </c>
      <c r="AH12" s="5">
        <v>950</v>
      </c>
      <c r="AI12" s="5">
        <v>950</v>
      </c>
      <c r="AJ12" s="5">
        <v>950</v>
      </c>
      <c r="AK12" s="5">
        <v>950</v>
      </c>
      <c r="AL12" s="5"/>
      <c r="AM12" s="5">
        <v>1</v>
      </c>
    </row>
    <row r="13" spans="1:39" x14ac:dyDescent="0.2">
      <c r="A13" s="69"/>
      <c r="B13" s="5" t="s">
        <v>97</v>
      </c>
      <c r="C13" s="5" t="s">
        <v>93</v>
      </c>
      <c r="D13" s="5" t="s">
        <v>54</v>
      </c>
      <c r="E13" s="5" t="s">
        <v>66</v>
      </c>
      <c r="F13" s="5" t="s">
        <v>125</v>
      </c>
      <c r="G13" s="5">
        <v>950</v>
      </c>
      <c r="H13" s="5">
        <v>950</v>
      </c>
      <c r="I13" s="5">
        <v>950</v>
      </c>
      <c r="J13" s="5">
        <v>950</v>
      </c>
      <c r="K13" s="5">
        <v>950</v>
      </c>
      <c r="L13" s="5">
        <v>950</v>
      </c>
      <c r="M13" s="5">
        <v>950</v>
      </c>
      <c r="N13" s="5">
        <v>950</v>
      </c>
      <c r="O13" s="5">
        <v>950</v>
      </c>
      <c r="P13" s="5">
        <v>950</v>
      </c>
      <c r="Q13" s="5">
        <v>950</v>
      </c>
      <c r="R13" s="5">
        <v>950</v>
      </c>
      <c r="S13" s="5">
        <v>950</v>
      </c>
      <c r="T13" s="5">
        <v>950</v>
      </c>
      <c r="U13" s="5">
        <v>950</v>
      </c>
      <c r="V13" s="5">
        <v>950</v>
      </c>
      <c r="W13" s="5">
        <v>950</v>
      </c>
      <c r="X13" s="5">
        <v>950</v>
      </c>
      <c r="Y13" s="5">
        <v>950</v>
      </c>
      <c r="Z13" s="5">
        <v>950</v>
      </c>
      <c r="AA13" s="5">
        <v>950</v>
      </c>
      <c r="AB13" s="5">
        <v>950</v>
      </c>
      <c r="AC13" s="5">
        <v>950</v>
      </c>
      <c r="AD13" s="5">
        <v>950</v>
      </c>
      <c r="AE13" s="5">
        <v>950</v>
      </c>
      <c r="AF13" s="5">
        <v>950</v>
      </c>
      <c r="AG13" s="5">
        <v>950</v>
      </c>
      <c r="AH13" s="5">
        <v>950</v>
      </c>
      <c r="AI13" s="5">
        <v>950</v>
      </c>
      <c r="AJ13" s="5">
        <v>950</v>
      </c>
      <c r="AK13" s="5">
        <v>950</v>
      </c>
      <c r="AL13" s="5"/>
      <c r="AM13" s="5">
        <v>1</v>
      </c>
    </row>
    <row r="14" spans="1:39" x14ac:dyDescent="0.2">
      <c r="A14" s="69"/>
      <c r="B14" s="5" t="s">
        <v>98</v>
      </c>
      <c r="C14" s="5" t="s">
        <v>93</v>
      </c>
      <c r="D14" s="5" t="s">
        <v>54</v>
      </c>
      <c r="E14" s="5" t="s">
        <v>66</v>
      </c>
      <c r="F14" s="5" t="s">
        <v>125</v>
      </c>
      <c r="G14" s="5">
        <v>950</v>
      </c>
      <c r="H14" s="5">
        <v>950</v>
      </c>
      <c r="I14" s="5">
        <v>950</v>
      </c>
      <c r="J14" s="5">
        <v>950</v>
      </c>
      <c r="K14" s="5">
        <v>950</v>
      </c>
      <c r="L14" s="5">
        <v>950</v>
      </c>
      <c r="M14" s="5">
        <v>950</v>
      </c>
      <c r="N14" s="5">
        <v>950</v>
      </c>
      <c r="O14" s="5">
        <v>950</v>
      </c>
      <c r="P14" s="5">
        <v>950</v>
      </c>
      <c r="Q14" s="5">
        <v>950</v>
      </c>
      <c r="R14" s="5">
        <v>950</v>
      </c>
      <c r="S14" s="5">
        <v>950</v>
      </c>
      <c r="T14" s="5">
        <v>950</v>
      </c>
      <c r="U14" s="5">
        <v>950</v>
      </c>
      <c r="V14" s="5">
        <v>950</v>
      </c>
      <c r="W14" s="5">
        <v>950</v>
      </c>
      <c r="X14" s="5">
        <v>950</v>
      </c>
      <c r="Y14" s="5">
        <v>950</v>
      </c>
      <c r="Z14" s="5">
        <v>950</v>
      </c>
      <c r="AA14" s="5">
        <v>950</v>
      </c>
      <c r="AB14" s="5">
        <v>950</v>
      </c>
      <c r="AC14" s="5">
        <v>950</v>
      </c>
      <c r="AD14" s="5">
        <v>950</v>
      </c>
      <c r="AE14" s="5">
        <v>950</v>
      </c>
      <c r="AF14" s="5">
        <v>950</v>
      </c>
      <c r="AG14" s="5">
        <v>950</v>
      </c>
      <c r="AH14" s="5">
        <v>950</v>
      </c>
      <c r="AI14" s="5">
        <v>950</v>
      </c>
      <c r="AJ14" s="5">
        <v>950</v>
      </c>
      <c r="AK14" s="5">
        <v>950</v>
      </c>
      <c r="AL14" s="5"/>
      <c r="AM14" s="5">
        <v>1</v>
      </c>
    </row>
    <row r="15" spans="1:39" x14ac:dyDescent="0.2">
      <c r="A15" s="69"/>
      <c r="B15" s="5" t="s">
        <v>99</v>
      </c>
      <c r="C15" s="5" t="s">
        <v>93</v>
      </c>
      <c r="D15" s="5" t="s">
        <v>54</v>
      </c>
      <c r="E15" s="5" t="s">
        <v>66</v>
      </c>
      <c r="F15" s="5" t="s">
        <v>125</v>
      </c>
      <c r="G15" s="5">
        <v>950</v>
      </c>
      <c r="H15" s="5">
        <v>950</v>
      </c>
      <c r="I15" s="5">
        <v>950</v>
      </c>
      <c r="J15" s="5">
        <v>950</v>
      </c>
      <c r="K15" s="5">
        <v>950</v>
      </c>
      <c r="L15" s="5">
        <v>950</v>
      </c>
      <c r="M15" s="5">
        <v>950</v>
      </c>
      <c r="N15" s="5">
        <v>950</v>
      </c>
      <c r="O15" s="5">
        <v>950</v>
      </c>
      <c r="P15" s="5">
        <v>950</v>
      </c>
      <c r="Q15" s="5">
        <v>950</v>
      </c>
      <c r="R15" s="5">
        <v>950</v>
      </c>
      <c r="S15" s="5">
        <v>950</v>
      </c>
      <c r="T15" s="5">
        <v>950</v>
      </c>
      <c r="U15" s="5">
        <v>950</v>
      </c>
      <c r="V15" s="5">
        <v>950</v>
      </c>
      <c r="W15" s="5">
        <v>950</v>
      </c>
      <c r="X15" s="5">
        <v>950</v>
      </c>
      <c r="Y15" s="5">
        <v>950</v>
      </c>
      <c r="Z15" s="5">
        <v>950</v>
      </c>
      <c r="AA15" s="5">
        <v>950</v>
      </c>
      <c r="AB15" s="5">
        <v>950</v>
      </c>
      <c r="AC15" s="5">
        <v>950</v>
      </c>
      <c r="AD15" s="5">
        <v>950</v>
      </c>
      <c r="AE15" s="5">
        <v>950</v>
      </c>
      <c r="AF15" s="5">
        <v>950</v>
      </c>
      <c r="AG15" s="5">
        <v>950</v>
      </c>
      <c r="AH15" s="5">
        <v>950</v>
      </c>
      <c r="AI15" s="5">
        <v>950</v>
      </c>
      <c r="AJ15" s="5">
        <v>950</v>
      </c>
      <c r="AK15" s="5">
        <v>950</v>
      </c>
      <c r="AL15" s="5"/>
      <c r="AM15" s="5">
        <v>1</v>
      </c>
    </row>
    <row r="16" spans="1:39" x14ac:dyDescent="0.2">
      <c r="A16" s="70"/>
      <c r="B16" s="5" t="s">
        <v>100</v>
      </c>
      <c r="C16" s="5" t="s">
        <v>93</v>
      </c>
      <c r="D16" s="5" t="s">
        <v>54</v>
      </c>
      <c r="E16" s="5" t="s">
        <v>66</v>
      </c>
      <c r="F16" s="5" t="s">
        <v>125</v>
      </c>
      <c r="G16" s="5">
        <v>950</v>
      </c>
      <c r="H16" s="5">
        <v>950</v>
      </c>
      <c r="I16" s="5">
        <v>950</v>
      </c>
      <c r="J16" s="5">
        <v>950</v>
      </c>
      <c r="K16" s="5">
        <v>950</v>
      </c>
      <c r="L16" s="5">
        <v>950</v>
      </c>
      <c r="M16" s="5">
        <v>950</v>
      </c>
      <c r="N16" s="5">
        <v>950</v>
      </c>
      <c r="O16" s="5">
        <v>950</v>
      </c>
      <c r="P16" s="5">
        <v>950</v>
      </c>
      <c r="Q16" s="5">
        <v>950</v>
      </c>
      <c r="R16" s="5">
        <v>950</v>
      </c>
      <c r="S16" s="5">
        <v>950</v>
      </c>
      <c r="T16" s="5">
        <v>950</v>
      </c>
      <c r="U16" s="5">
        <v>950</v>
      </c>
      <c r="V16" s="5">
        <v>950</v>
      </c>
      <c r="W16" s="5">
        <v>950</v>
      </c>
      <c r="X16" s="5">
        <v>950</v>
      </c>
      <c r="Y16" s="5">
        <v>950</v>
      </c>
      <c r="Z16" s="5">
        <v>950</v>
      </c>
      <c r="AA16" s="5">
        <v>950</v>
      </c>
      <c r="AB16" s="5">
        <v>950</v>
      </c>
      <c r="AC16" s="5">
        <v>950</v>
      </c>
      <c r="AD16" s="5">
        <v>950</v>
      </c>
      <c r="AE16" s="5">
        <v>950</v>
      </c>
      <c r="AF16" s="5">
        <v>950</v>
      </c>
      <c r="AG16" s="5">
        <v>950</v>
      </c>
      <c r="AH16" s="5">
        <v>950</v>
      </c>
      <c r="AI16" s="5">
        <v>950</v>
      </c>
      <c r="AJ16" s="5">
        <v>950</v>
      </c>
      <c r="AK16" s="5">
        <v>950</v>
      </c>
      <c r="AL16" s="5"/>
      <c r="AM16" s="5">
        <v>1</v>
      </c>
    </row>
    <row r="17" spans="1:39" x14ac:dyDescent="0.2">
      <c r="A17" s="68" t="s">
        <v>10</v>
      </c>
      <c r="B17" s="5" t="s">
        <v>92</v>
      </c>
      <c r="C17" s="5" t="s">
        <v>93</v>
      </c>
      <c r="D17" s="5" t="s">
        <v>56</v>
      </c>
      <c r="E17" s="5" t="s">
        <v>66</v>
      </c>
      <c r="F17" s="5" t="s">
        <v>125</v>
      </c>
      <c r="G17" s="5">
        <v>950</v>
      </c>
      <c r="H17" s="5">
        <v>950</v>
      </c>
      <c r="I17" s="5">
        <v>950</v>
      </c>
      <c r="J17" s="5">
        <v>950</v>
      </c>
      <c r="K17" s="5">
        <v>950</v>
      </c>
      <c r="L17" s="5">
        <v>950</v>
      </c>
      <c r="M17" s="5">
        <v>950</v>
      </c>
      <c r="N17" s="5">
        <v>950</v>
      </c>
      <c r="O17" s="5">
        <v>950</v>
      </c>
      <c r="P17" s="5">
        <v>950</v>
      </c>
      <c r="Q17" s="5">
        <v>950</v>
      </c>
      <c r="R17" s="5">
        <v>950</v>
      </c>
      <c r="S17" s="5">
        <v>950</v>
      </c>
      <c r="T17" s="5">
        <v>950</v>
      </c>
      <c r="U17" s="5">
        <v>950</v>
      </c>
      <c r="V17" s="5">
        <v>950</v>
      </c>
      <c r="W17" s="5">
        <v>950</v>
      </c>
      <c r="X17" s="5">
        <v>950</v>
      </c>
      <c r="Y17" s="5">
        <v>950</v>
      </c>
      <c r="Z17" s="5">
        <v>950</v>
      </c>
      <c r="AA17" s="5">
        <v>950</v>
      </c>
      <c r="AB17" s="5">
        <v>950</v>
      </c>
      <c r="AC17" s="5">
        <v>950</v>
      </c>
      <c r="AD17" s="5">
        <v>950</v>
      </c>
      <c r="AE17" s="5">
        <v>950</v>
      </c>
      <c r="AF17" s="5">
        <v>950</v>
      </c>
      <c r="AG17" s="5">
        <v>950</v>
      </c>
      <c r="AH17" s="5">
        <v>950</v>
      </c>
      <c r="AI17" s="5">
        <v>950</v>
      </c>
      <c r="AJ17" s="5">
        <v>950</v>
      </c>
      <c r="AK17" s="5">
        <v>950</v>
      </c>
      <c r="AL17" s="5"/>
      <c r="AM17" s="5">
        <v>1</v>
      </c>
    </row>
    <row r="18" spans="1:39" x14ac:dyDescent="0.2">
      <c r="A18" s="69"/>
      <c r="B18" s="5" t="s">
        <v>97</v>
      </c>
      <c r="C18" s="5" t="s">
        <v>93</v>
      </c>
      <c r="D18" s="5" t="s">
        <v>56</v>
      </c>
      <c r="E18" s="5" t="s">
        <v>66</v>
      </c>
      <c r="F18" s="5" t="s">
        <v>125</v>
      </c>
      <c r="G18" s="5">
        <v>950</v>
      </c>
      <c r="H18" s="5">
        <v>950</v>
      </c>
      <c r="I18" s="5">
        <v>950</v>
      </c>
      <c r="J18" s="5">
        <v>950</v>
      </c>
      <c r="K18" s="5">
        <v>950</v>
      </c>
      <c r="L18" s="5">
        <v>950</v>
      </c>
      <c r="M18" s="5">
        <v>950</v>
      </c>
      <c r="N18" s="5">
        <v>950</v>
      </c>
      <c r="O18" s="5">
        <v>950</v>
      </c>
      <c r="P18" s="5">
        <v>950</v>
      </c>
      <c r="Q18" s="5">
        <v>950</v>
      </c>
      <c r="R18" s="5">
        <v>950</v>
      </c>
      <c r="S18" s="5">
        <v>950</v>
      </c>
      <c r="T18" s="5">
        <v>950</v>
      </c>
      <c r="U18" s="5">
        <v>950</v>
      </c>
      <c r="V18" s="5">
        <v>950</v>
      </c>
      <c r="W18" s="5">
        <v>950</v>
      </c>
      <c r="X18" s="5">
        <v>950</v>
      </c>
      <c r="Y18" s="5">
        <v>950</v>
      </c>
      <c r="Z18" s="5">
        <v>950</v>
      </c>
      <c r="AA18" s="5">
        <v>950</v>
      </c>
      <c r="AB18" s="5">
        <v>950</v>
      </c>
      <c r="AC18" s="5">
        <v>950</v>
      </c>
      <c r="AD18" s="5">
        <v>950</v>
      </c>
      <c r="AE18" s="5">
        <v>950</v>
      </c>
      <c r="AF18" s="5">
        <v>950</v>
      </c>
      <c r="AG18" s="5">
        <v>950</v>
      </c>
      <c r="AH18" s="5">
        <v>950</v>
      </c>
      <c r="AI18" s="5">
        <v>950</v>
      </c>
      <c r="AJ18" s="5">
        <v>950</v>
      </c>
      <c r="AK18" s="5">
        <v>950</v>
      </c>
      <c r="AL18" s="5"/>
      <c r="AM18" s="5">
        <v>1</v>
      </c>
    </row>
    <row r="19" spans="1:39" x14ac:dyDescent="0.2">
      <c r="A19" s="69"/>
      <c r="B19" s="5" t="s">
        <v>98</v>
      </c>
      <c r="C19" s="5" t="s">
        <v>93</v>
      </c>
      <c r="D19" s="5" t="s">
        <v>56</v>
      </c>
      <c r="E19" s="5" t="s">
        <v>66</v>
      </c>
      <c r="F19" s="5" t="s">
        <v>125</v>
      </c>
      <c r="G19" s="5">
        <v>950</v>
      </c>
      <c r="H19" s="5">
        <v>950</v>
      </c>
      <c r="I19" s="5">
        <v>950</v>
      </c>
      <c r="J19" s="5">
        <v>950</v>
      </c>
      <c r="K19" s="5">
        <v>950</v>
      </c>
      <c r="L19" s="5">
        <v>950</v>
      </c>
      <c r="M19" s="5">
        <v>950</v>
      </c>
      <c r="N19" s="5">
        <v>950</v>
      </c>
      <c r="O19" s="5">
        <v>950</v>
      </c>
      <c r="P19" s="5">
        <v>950</v>
      </c>
      <c r="Q19" s="5">
        <v>950</v>
      </c>
      <c r="R19" s="5">
        <v>950</v>
      </c>
      <c r="S19" s="5">
        <v>950</v>
      </c>
      <c r="T19" s="5">
        <v>950</v>
      </c>
      <c r="U19" s="5">
        <v>950</v>
      </c>
      <c r="V19" s="5">
        <v>950</v>
      </c>
      <c r="W19" s="5">
        <v>950</v>
      </c>
      <c r="X19" s="5">
        <v>950</v>
      </c>
      <c r="Y19" s="5">
        <v>950</v>
      </c>
      <c r="Z19" s="5">
        <v>950</v>
      </c>
      <c r="AA19" s="5">
        <v>950</v>
      </c>
      <c r="AB19" s="5">
        <v>950</v>
      </c>
      <c r="AC19" s="5">
        <v>950</v>
      </c>
      <c r="AD19" s="5">
        <v>950</v>
      </c>
      <c r="AE19" s="5">
        <v>950</v>
      </c>
      <c r="AF19" s="5">
        <v>950</v>
      </c>
      <c r="AG19" s="5">
        <v>950</v>
      </c>
      <c r="AH19" s="5">
        <v>950</v>
      </c>
      <c r="AI19" s="5">
        <v>950</v>
      </c>
      <c r="AJ19" s="5">
        <v>950</v>
      </c>
      <c r="AK19" s="5">
        <v>950</v>
      </c>
      <c r="AL19" s="5"/>
      <c r="AM19" s="5">
        <v>1</v>
      </c>
    </row>
    <row r="20" spans="1:39" x14ac:dyDescent="0.2">
      <c r="A20" s="69"/>
      <c r="B20" s="5" t="s">
        <v>99</v>
      </c>
      <c r="C20" s="5" t="s">
        <v>93</v>
      </c>
      <c r="D20" s="5" t="s">
        <v>56</v>
      </c>
      <c r="E20" s="5" t="s">
        <v>66</v>
      </c>
      <c r="F20" s="5" t="s">
        <v>125</v>
      </c>
      <c r="G20" s="5">
        <v>950</v>
      </c>
      <c r="H20" s="5">
        <v>950</v>
      </c>
      <c r="I20" s="5">
        <v>950</v>
      </c>
      <c r="J20" s="5">
        <v>950</v>
      </c>
      <c r="K20" s="5">
        <v>950</v>
      </c>
      <c r="L20" s="5">
        <v>950</v>
      </c>
      <c r="M20" s="5">
        <v>950</v>
      </c>
      <c r="N20" s="5">
        <v>950</v>
      </c>
      <c r="O20" s="5">
        <v>950</v>
      </c>
      <c r="P20" s="5">
        <v>950</v>
      </c>
      <c r="Q20" s="5">
        <v>950</v>
      </c>
      <c r="R20" s="5">
        <v>950</v>
      </c>
      <c r="S20" s="5">
        <v>950</v>
      </c>
      <c r="T20" s="5">
        <v>950</v>
      </c>
      <c r="U20" s="5">
        <v>950</v>
      </c>
      <c r="V20" s="5">
        <v>950</v>
      </c>
      <c r="W20" s="5">
        <v>950</v>
      </c>
      <c r="X20" s="5">
        <v>950</v>
      </c>
      <c r="Y20" s="5">
        <v>950</v>
      </c>
      <c r="Z20" s="5">
        <v>950</v>
      </c>
      <c r="AA20" s="5">
        <v>950</v>
      </c>
      <c r="AB20" s="5">
        <v>950</v>
      </c>
      <c r="AC20" s="5">
        <v>950</v>
      </c>
      <c r="AD20" s="5">
        <v>950</v>
      </c>
      <c r="AE20" s="5">
        <v>950</v>
      </c>
      <c r="AF20" s="5">
        <v>950</v>
      </c>
      <c r="AG20" s="5">
        <v>950</v>
      </c>
      <c r="AH20" s="5">
        <v>950</v>
      </c>
      <c r="AI20" s="5">
        <v>950</v>
      </c>
      <c r="AJ20" s="5">
        <v>950</v>
      </c>
      <c r="AK20" s="5">
        <v>950</v>
      </c>
      <c r="AL20" s="5"/>
      <c r="AM20" s="5">
        <v>1</v>
      </c>
    </row>
    <row r="21" spans="1:39" x14ac:dyDescent="0.2">
      <c r="A21" s="70"/>
      <c r="B21" s="5" t="s">
        <v>100</v>
      </c>
      <c r="C21" s="5" t="s">
        <v>93</v>
      </c>
      <c r="D21" s="5" t="s">
        <v>56</v>
      </c>
      <c r="E21" s="5" t="s">
        <v>66</v>
      </c>
      <c r="F21" s="5" t="s">
        <v>125</v>
      </c>
      <c r="G21" s="5">
        <v>950</v>
      </c>
      <c r="H21" s="5">
        <v>950</v>
      </c>
      <c r="I21" s="5">
        <v>950</v>
      </c>
      <c r="J21" s="5">
        <v>950</v>
      </c>
      <c r="K21" s="5">
        <v>950</v>
      </c>
      <c r="L21" s="5">
        <v>950</v>
      </c>
      <c r="M21" s="5">
        <v>950</v>
      </c>
      <c r="N21" s="5">
        <v>950</v>
      </c>
      <c r="O21" s="5">
        <v>950</v>
      </c>
      <c r="P21" s="5">
        <v>950</v>
      </c>
      <c r="Q21" s="5">
        <v>950</v>
      </c>
      <c r="R21" s="5">
        <v>950</v>
      </c>
      <c r="S21" s="5">
        <v>950</v>
      </c>
      <c r="T21" s="5">
        <v>950</v>
      </c>
      <c r="U21" s="5">
        <v>950</v>
      </c>
      <c r="V21" s="5">
        <v>950</v>
      </c>
      <c r="W21" s="5">
        <v>950</v>
      </c>
      <c r="X21" s="5">
        <v>950</v>
      </c>
      <c r="Y21" s="5">
        <v>950</v>
      </c>
      <c r="Z21" s="5">
        <v>950</v>
      </c>
      <c r="AA21" s="5">
        <v>950</v>
      </c>
      <c r="AB21" s="5">
        <v>950</v>
      </c>
      <c r="AC21" s="5">
        <v>950</v>
      </c>
      <c r="AD21" s="5">
        <v>950</v>
      </c>
      <c r="AE21" s="5">
        <v>950</v>
      </c>
      <c r="AF21" s="5">
        <v>950</v>
      </c>
      <c r="AG21" s="5">
        <v>950</v>
      </c>
      <c r="AH21" s="5">
        <v>950</v>
      </c>
      <c r="AI21" s="5">
        <v>950</v>
      </c>
      <c r="AJ21" s="5">
        <v>950</v>
      </c>
      <c r="AK21" s="5">
        <v>950</v>
      </c>
      <c r="AL21" s="5"/>
      <c r="AM21" s="5">
        <v>1</v>
      </c>
    </row>
    <row r="22" spans="1:39" x14ac:dyDescent="0.2">
      <c r="A22" s="68" t="s">
        <v>12</v>
      </c>
      <c r="B22" s="5" t="s">
        <v>92</v>
      </c>
      <c r="C22" s="5" t="s">
        <v>93</v>
      </c>
      <c r="D22" s="5" t="s">
        <v>58</v>
      </c>
      <c r="E22" s="5" t="s">
        <v>66</v>
      </c>
      <c r="F22" s="5" t="s">
        <v>125</v>
      </c>
      <c r="G22" s="5">
        <v>850</v>
      </c>
      <c r="H22" s="5">
        <v>850</v>
      </c>
      <c r="I22" s="5">
        <v>850</v>
      </c>
      <c r="J22" s="5">
        <v>850</v>
      </c>
      <c r="K22" s="5">
        <v>850</v>
      </c>
      <c r="L22" s="5">
        <v>850</v>
      </c>
      <c r="M22" s="5">
        <v>850</v>
      </c>
      <c r="N22" s="5">
        <v>850</v>
      </c>
      <c r="O22" s="5">
        <v>850</v>
      </c>
      <c r="P22" s="5">
        <v>850</v>
      </c>
      <c r="Q22" s="5">
        <v>850</v>
      </c>
      <c r="R22" s="5">
        <v>850</v>
      </c>
      <c r="S22" s="5">
        <v>850</v>
      </c>
      <c r="T22" s="5">
        <v>850</v>
      </c>
      <c r="U22" s="5">
        <v>850</v>
      </c>
      <c r="V22" s="5">
        <v>850</v>
      </c>
      <c r="W22" s="5">
        <v>850</v>
      </c>
      <c r="X22" s="5">
        <v>850</v>
      </c>
      <c r="Y22" s="5">
        <v>850</v>
      </c>
      <c r="Z22" s="5">
        <v>850</v>
      </c>
      <c r="AA22" s="5">
        <v>850</v>
      </c>
      <c r="AB22" s="5">
        <v>850</v>
      </c>
      <c r="AC22" s="5">
        <v>850</v>
      </c>
      <c r="AD22" s="5">
        <v>850</v>
      </c>
      <c r="AE22" s="5">
        <v>850</v>
      </c>
      <c r="AF22" s="5">
        <v>850</v>
      </c>
      <c r="AG22" s="5">
        <v>850</v>
      </c>
      <c r="AH22" s="5">
        <v>850</v>
      </c>
      <c r="AI22" s="5">
        <v>850</v>
      </c>
      <c r="AJ22" s="5">
        <v>850</v>
      </c>
      <c r="AK22" s="5">
        <v>850</v>
      </c>
      <c r="AL22" s="5"/>
      <c r="AM22" s="5">
        <v>1</v>
      </c>
    </row>
    <row r="23" spans="1:39" x14ac:dyDescent="0.2">
      <c r="A23" s="69"/>
      <c r="B23" s="5" t="s">
        <v>97</v>
      </c>
      <c r="C23" s="5" t="s">
        <v>93</v>
      </c>
      <c r="D23" s="5" t="s">
        <v>58</v>
      </c>
      <c r="E23" s="5" t="s">
        <v>66</v>
      </c>
      <c r="F23" s="5" t="s">
        <v>125</v>
      </c>
      <c r="G23" s="5">
        <v>850</v>
      </c>
      <c r="H23" s="5">
        <v>850</v>
      </c>
      <c r="I23" s="5">
        <v>850</v>
      </c>
      <c r="J23" s="5">
        <v>850</v>
      </c>
      <c r="K23" s="5">
        <v>850</v>
      </c>
      <c r="L23" s="5">
        <v>850</v>
      </c>
      <c r="M23" s="5">
        <v>850</v>
      </c>
      <c r="N23" s="5">
        <v>850</v>
      </c>
      <c r="O23" s="5">
        <v>850</v>
      </c>
      <c r="P23" s="5">
        <v>850</v>
      </c>
      <c r="Q23" s="5">
        <v>850</v>
      </c>
      <c r="R23" s="5">
        <v>850</v>
      </c>
      <c r="S23" s="5">
        <v>850</v>
      </c>
      <c r="T23" s="5">
        <v>850</v>
      </c>
      <c r="U23" s="5">
        <v>850</v>
      </c>
      <c r="V23" s="5">
        <v>850</v>
      </c>
      <c r="W23" s="5">
        <v>850</v>
      </c>
      <c r="X23" s="5">
        <v>850</v>
      </c>
      <c r="Y23" s="5">
        <v>850</v>
      </c>
      <c r="Z23" s="5">
        <v>850</v>
      </c>
      <c r="AA23" s="5">
        <v>850</v>
      </c>
      <c r="AB23" s="5">
        <v>850</v>
      </c>
      <c r="AC23" s="5">
        <v>850</v>
      </c>
      <c r="AD23" s="5">
        <v>850</v>
      </c>
      <c r="AE23" s="5">
        <v>850</v>
      </c>
      <c r="AF23" s="5">
        <v>850</v>
      </c>
      <c r="AG23" s="5">
        <v>850</v>
      </c>
      <c r="AH23" s="5">
        <v>850</v>
      </c>
      <c r="AI23" s="5">
        <v>850</v>
      </c>
      <c r="AJ23" s="5">
        <v>850</v>
      </c>
      <c r="AK23" s="5">
        <v>850</v>
      </c>
      <c r="AL23" s="5"/>
      <c r="AM23" s="5">
        <v>1</v>
      </c>
    </row>
    <row r="24" spans="1:39" x14ac:dyDescent="0.2">
      <c r="A24" s="69"/>
      <c r="B24" s="5" t="s">
        <v>98</v>
      </c>
      <c r="C24" s="5" t="s">
        <v>93</v>
      </c>
      <c r="D24" s="5" t="s">
        <v>58</v>
      </c>
      <c r="E24" s="5" t="s">
        <v>66</v>
      </c>
      <c r="F24" s="5" t="s">
        <v>125</v>
      </c>
      <c r="G24" s="5">
        <v>850</v>
      </c>
      <c r="H24" s="5">
        <v>850</v>
      </c>
      <c r="I24" s="5">
        <v>850</v>
      </c>
      <c r="J24" s="5">
        <v>850</v>
      </c>
      <c r="K24" s="5">
        <v>850</v>
      </c>
      <c r="L24" s="5">
        <v>850</v>
      </c>
      <c r="M24" s="5">
        <v>850</v>
      </c>
      <c r="N24" s="5">
        <v>850</v>
      </c>
      <c r="O24" s="5">
        <v>850</v>
      </c>
      <c r="P24" s="5">
        <v>850</v>
      </c>
      <c r="Q24" s="5">
        <v>850</v>
      </c>
      <c r="R24" s="5">
        <v>850</v>
      </c>
      <c r="S24" s="5">
        <v>850</v>
      </c>
      <c r="T24" s="5">
        <v>850</v>
      </c>
      <c r="U24" s="5">
        <v>850</v>
      </c>
      <c r="V24" s="5">
        <v>850</v>
      </c>
      <c r="W24" s="5">
        <v>850</v>
      </c>
      <c r="X24" s="5">
        <v>850</v>
      </c>
      <c r="Y24" s="5">
        <v>850</v>
      </c>
      <c r="Z24" s="5">
        <v>850</v>
      </c>
      <c r="AA24" s="5">
        <v>850</v>
      </c>
      <c r="AB24" s="5">
        <v>850</v>
      </c>
      <c r="AC24" s="5">
        <v>850</v>
      </c>
      <c r="AD24" s="5">
        <v>850</v>
      </c>
      <c r="AE24" s="5">
        <v>850</v>
      </c>
      <c r="AF24" s="5">
        <v>850</v>
      </c>
      <c r="AG24" s="5">
        <v>850</v>
      </c>
      <c r="AH24" s="5">
        <v>850</v>
      </c>
      <c r="AI24" s="5">
        <v>850</v>
      </c>
      <c r="AJ24" s="5">
        <v>850</v>
      </c>
      <c r="AK24" s="5">
        <v>850</v>
      </c>
      <c r="AL24" s="5"/>
      <c r="AM24" s="5">
        <v>1</v>
      </c>
    </row>
    <row r="25" spans="1:39" x14ac:dyDescent="0.2">
      <c r="A25" s="69"/>
      <c r="B25" s="5" t="s">
        <v>99</v>
      </c>
      <c r="C25" s="5" t="s">
        <v>93</v>
      </c>
      <c r="D25" s="5" t="s">
        <v>58</v>
      </c>
      <c r="E25" s="5" t="s">
        <v>66</v>
      </c>
      <c r="F25" s="5" t="s">
        <v>125</v>
      </c>
      <c r="G25" s="5">
        <v>850</v>
      </c>
      <c r="H25" s="5">
        <v>850</v>
      </c>
      <c r="I25" s="5">
        <v>850</v>
      </c>
      <c r="J25" s="5">
        <v>850</v>
      </c>
      <c r="K25" s="5">
        <v>850</v>
      </c>
      <c r="L25" s="5">
        <v>850</v>
      </c>
      <c r="M25" s="5">
        <v>850</v>
      </c>
      <c r="N25" s="5">
        <v>850</v>
      </c>
      <c r="O25" s="5">
        <v>850</v>
      </c>
      <c r="P25" s="5">
        <v>850</v>
      </c>
      <c r="Q25" s="5">
        <v>850</v>
      </c>
      <c r="R25" s="5">
        <v>850</v>
      </c>
      <c r="S25" s="5">
        <v>850</v>
      </c>
      <c r="T25" s="5">
        <v>850</v>
      </c>
      <c r="U25" s="5">
        <v>850</v>
      </c>
      <c r="V25" s="5">
        <v>850</v>
      </c>
      <c r="W25" s="5">
        <v>850</v>
      </c>
      <c r="X25" s="5">
        <v>850</v>
      </c>
      <c r="Y25" s="5">
        <v>850</v>
      </c>
      <c r="Z25" s="5">
        <v>850</v>
      </c>
      <c r="AA25" s="5">
        <v>850</v>
      </c>
      <c r="AB25" s="5">
        <v>850</v>
      </c>
      <c r="AC25" s="5">
        <v>850</v>
      </c>
      <c r="AD25" s="5">
        <v>850</v>
      </c>
      <c r="AE25" s="5">
        <v>850</v>
      </c>
      <c r="AF25" s="5">
        <v>850</v>
      </c>
      <c r="AG25" s="5">
        <v>850</v>
      </c>
      <c r="AH25" s="5">
        <v>850</v>
      </c>
      <c r="AI25" s="5">
        <v>850</v>
      </c>
      <c r="AJ25" s="5">
        <v>850</v>
      </c>
      <c r="AK25" s="5">
        <v>850</v>
      </c>
      <c r="AL25" s="5"/>
      <c r="AM25" s="5">
        <v>1</v>
      </c>
    </row>
    <row r="26" spans="1:39" x14ac:dyDescent="0.2">
      <c r="A26" s="70"/>
      <c r="B26" s="5" t="s">
        <v>100</v>
      </c>
      <c r="C26" s="5" t="s">
        <v>93</v>
      </c>
      <c r="D26" s="5" t="s">
        <v>58</v>
      </c>
      <c r="E26" s="5" t="s">
        <v>66</v>
      </c>
      <c r="F26" s="5" t="s">
        <v>125</v>
      </c>
      <c r="G26" s="5">
        <v>850</v>
      </c>
      <c r="H26" s="5">
        <v>850</v>
      </c>
      <c r="I26" s="5">
        <v>850</v>
      </c>
      <c r="J26" s="5">
        <v>850</v>
      </c>
      <c r="K26" s="5">
        <v>850</v>
      </c>
      <c r="L26" s="5">
        <v>850</v>
      </c>
      <c r="M26" s="5">
        <v>850</v>
      </c>
      <c r="N26" s="5">
        <v>850</v>
      </c>
      <c r="O26" s="5">
        <v>850</v>
      </c>
      <c r="P26" s="5">
        <v>850</v>
      </c>
      <c r="Q26" s="5">
        <v>850</v>
      </c>
      <c r="R26" s="5">
        <v>850</v>
      </c>
      <c r="S26" s="5">
        <v>850</v>
      </c>
      <c r="T26" s="5">
        <v>850</v>
      </c>
      <c r="U26" s="5">
        <v>850</v>
      </c>
      <c r="V26" s="5">
        <v>850</v>
      </c>
      <c r="W26" s="5">
        <v>850</v>
      </c>
      <c r="X26" s="5">
        <v>850</v>
      </c>
      <c r="Y26" s="5">
        <v>850</v>
      </c>
      <c r="Z26" s="5">
        <v>850</v>
      </c>
      <c r="AA26" s="5">
        <v>850</v>
      </c>
      <c r="AB26" s="5">
        <v>850</v>
      </c>
      <c r="AC26" s="5">
        <v>850</v>
      </c>
      <c r="AD26" s="5">
        <v>850</v>
      </c>
      <c r="AE26" s="5">
        <v>850</v>
      </c>
      <c r="AF26" s="5">
        <v>850</v>
      </c>
      <c r="AG26" s="5">
        <v>850</v>
      </c>
      <c r="AH26" s="5">
        <v>850</v>
      </c>
      <c r="AI26" s="5">
        <v>850</v>
      </c>
      <c r="AJ26" s="5">
        <v>850</v>
      </c>
      <c r="AK26" s="5">
        <v>850</v>
      </c>
      <c r="AL26" s="5"/>
      <c r="AM26" s="5">
        <v>1</v>
      </c>
    </row>
    <row r="27" spans="1:39" x14ac:dyDescent="0.2">
      <c r="A27" s="14" t="s">
        <v>14</v>
      </c>
      <c r="B27" s="5" t="s">
        <v>108</v>
      </c>
      <c r="C27" s="5" t="s">
        <v>84</v>
      </c>
      <c r="D27" s="5" t="s">
        <v>50</v>
      </c>
      <c r="E27" s="5" t="s">
        <v>54</v>
      </c>
      <c r="F27" s="5"/>
      <c r="G27" s="5"/>
      <c r="H27" s="5"/>
      <c r="I27" s="5">
        <v>1</v>
      </c>
      <c r="J27" s="5"/>
      <c r="K27" s="5"/>
      <c r="L27" s="5" t="s">
        <v>128</v>
      </c>
      <c r="M27" s="5"/>
      <c r="N27" s="5"/>
      <c r="O27" s="5"/>
      <c r="P27" s="5"/>
      <c r="Q27" s="5" t="s">
        <v>128</v>
      </c>
      <c r="R27" s="5"/>
      <c r="S27" s="5"/>
      <c r="T27" s="5"/>
      <c r="U27" s="5"/>
      <c r="V27" s="5" t="s">
        <v>128</v>
      </c>
      <c r="W27" s="5"/>
      <c r="X27" s="5"/>
      <c r="Y27" s="5"/>
      <c r="Z27" s="5"/>
      <c r="AA27" s="5" t="s">
        <v>128</v>
      </c>
      <c r="AB27" s="5"/>
      <c r="AC27" s="5"/>
      <c r="AD27" s="5"/>
      <c r="AE27" s="5"/>
      <c r="AF27" s="5" t="s">
        <v>128</v>
      </c>
      <c r="AG27" s="5"/>
      <c r="AH27" s="5"/>
      <c r="AI27" s="5"/>
      <c r="AJ27" s="5"/>
      <c r="AK27" s="5" t="s">
        <v>128</v>
      </c>
      <c r="AL27" s="5"/>
      <c r="AM27" s="5">
        <v>1</v>
      </c>
    </row>
    <row r="28" spans="1:39" x14ac:dyDescent="0.2">
      <c r="A28" s="14" t="s">
        <v>16</v>
      </c>
      <c r="B28" s="5" t="s">
        <v>108</v>
      </c>
      <c r="C28" s="5" t="s">
        <v>84</v>
      </c>
      <c r="D28" s="5" t="s">
        <v>50</v>
      </c>
      <c r="E28" s="5" t="s">
        <v>58</v>
      </c>
      <c r="F28" s="5"/>
      <c r="G28" s="5"/>
      <c r="H28" s="5"/>
      <c r="I28" s="5">
        <v>1</v>
      </c>
      <c r="J28" s="5"/>
      <c r="K28" s="5"/>
      <c r="L28" s="5" t="s">
        <v>128</v>
      </c>
      <c r="M28" s="5"/>
      <c r="N28" s="5"/>
      <c r="O28" s="5"/>
      <c r="P28" s="5"/>
      <c r="Q28" s="5" t="s">
        <v>128</v>
      </c>
      <c r="R28" s="5"/>
      <c r="S28" s="5"/>
      <c r="T28" s="5"/>
      <c r="U28" s="5"/>
      <c r="V28" s="5" t="s">
        <v>128</v>
      </c>
      <c r="W28" s="5"/>
      <c r="X28" s="5"/>
      <c r="Y28" s="5"/>
      <c r="Z28" s="5"/>
      <c r="AA28" s="5" t="s">
        <v>128</v>
      </c>
      <c r="AB28" s="5"/>
      <c r="AC28" s="5"/>
      <c r="AD28" s="5"/>
      <c r="AE28" s="5"/>
      <c r="AF28" s="5" t="s">
        <v>128</v>
      </c>
      <c r="AG28" s="5"/>
      <c r="AH28" s="5"/>
      <c r="AI28" s="5"/>
      <c r="AJ28" s="5"/>
      <c r="AK28" s="5" t="s">
        <v>128</v>
      </c>
      <c r="AL28" s="5"/>
      <c r="AM28" s="5">
        <v>1</v>
      </c>
    </row>
    <row r="29" spans="1:39" x14ac:dyDescent="0.2">
      <c r="A29" s="14" t="s">
        <v>18</v>
      </c>
      <c r="B29" s="5" t="s">
        <v>108</v>
      </c>
      <c r="C29" s="5" t="s">
        <v>84</v>
      </c>
      <c r="D29" s="5" t="s">
        <v>50</v>
      </c>
      <c r="E29" s="5" t="s">
        <v>56</v>
      </c>
      <c r="F29" s="5"/>
      <c r="G29" s="5"/>
      <c r="H29" s="5"/>
      <c r="I29" s="5">
        <v>1</v>
      </c>
      <c r="J29" s="5"/>
      <c r="K29" s="5"/>
      <c r="L29" s="5" t="s">
        <v>128</v>
      </c>
      <c r="M29" s="5"/>
      <c r="N29" s="5"/>
      <c r="O29" s="5"/>
      <c r="P29" s="5"/>
      <c r="Q29" s="5" t="s">
        <v>128</v>
      </c>
      <c r="R29" s="5"/>
      <c r="S29" s="5"/>
      <c r="T29" s="5"/>
      <c r="U29" s="5"/>
      <c r="V29" s="5" t="s">
        <v>128</v>
      </c>
      <c r="W29" s="5"/>
      <c r="X29" s="5"/>
      <c r="Y29" s="5"/>
      <c r="Z29" s="5"/>
      <c r="AA29" s="5" t="s">
        <v>128</v>
      </c>
      <c r="AB29" s="5"/>
      <c r="AC29" s="5"/>
      <c r="AD29" s="5"/>
      <c r="AE29" s="5"/>
      <c r="AF29" s="5" t="s">
        <v>128</v>
      </c>
      <c r="AG29" s="5"/>
      <c r="AH29" s="5"/>
      <c r="AI29" s="5"/>
      <c r="AJ29" s="5"/>
      <c r="AK29" s="5" t="s">
        <v>128</v>
      </c>
      <c r="AL29" s="5"/>
      <c r="AM29" s="5">
        <v>1</v>
      </c>
    </row>
    <row r="30" spans="1:39" x14ac:dyDescent="0.2">
      <c r="A30" s="14" t="s">
        <v>111</v>
      </c>
      <c r="B30" s="5" t="s">
        <v>108</v>
      </c>
      <c r="C30" s="5" t="s">
        <v>84</v>
      </c>
      <c r="D30" s="5" t="s">
        <v>50</v>
      </c>
      <c r="E30" s="5" t="s">
        <v>129</v>
      </c>
      <c r="F30" s="5"/>
      <c r="G30" s="5"/>
      <c r="H30" s="5"/>
      <c r="I30" s="5">
        <v>1</v>
      </c>
      <c r="J30" s="5"/>
      <c r="K30" s="5"/>
      <c r="L30" s="5" t="s">
        <v>128</v>
      </c>
      <c r="M30" s="5"/>
      <c r="N30" s="5"/>
      <c r="O30" s="5"/>
      <c r="P30" s="5"/>
      <c r="Q30" s="5" t="s">
        <v>128</v>
      </c>
      <c r="R30" s="5"/>
      <c r="S30" s="5"/>
      <c r="T30" s="5"/>
      <c r="U30" s="5"/>
      <c r="V30" s="5" t="s">
        <v>128</v>
      </c>
      <c r="W30" s="5"/>
      <c r="X30" s="5"/>
      <c r="Y30" s="5"/>
      <c r="Z30" s="5"/>
      <c r="AA30" s="5" t="s">
        <v>128</v>
      </c>
      <c r="AB30" s="5"/>
      <c r="AC30" s="5"/>
      <c r="AD30" s="5"/>
      <c r="AE30" s="5"/>
      <c r="AF30" s="5" t="s">
        <v>128</v>
      </c>
      <c r="AG30" s="5"/>
      <c r="AH30" s="5"/>
      <c r="AI30" s="5"/>
      <c r="AJ30" s="5"/>
      <c r="AK30" s="5" t="s">
        <v>128</v>
      </c>
      <c r="AL30" s="5"/>
      <c r="AM30" s="5">
        <v>1</v>
      </c>
    </row>
    <row r="31" spans="1:39" x14ac:dyDescent="0.2">
      <c r="A31" s="68" t="s">
        <v>20</v>
      </c>
      <c r="B31" s="5" t="s">
        <v>92</v>
      </c>
      <c r="C31" s="5" t="s">
        <v>130</v>
      </c>
      <c r="D31" s="5" t="s">
        <v>131</v>
      </c>
      <c r="E31" s="5" t="s">
        <v>68</v>
      </c>
      <c r="F31" s="5" t="s">
        <v>125</v>
      </c>
      <c r="G31" s="5">
        <v>1825.19071529334</v>
      </c>
      <c r="H31" s="5">
        <f>$G31/'Performance Curves'!C$14</f>
        <v>1845.6984761393326</v>
      </c>
      <c r="I31" s="5">
        <f>$G31/'Performance Curves'!D$14</f>
        <v>1866.6723224590976</v>
      </c>
      <c r="J31" s="5">
        <f>$G31/'Performance Curves'!E$14</f>
        <v>1888.128326165524</v>
      </c>
      <c r="K31" s="5">
        <f>$G31/'Performance Curves'!F$14</f>
        <v>1910.0833067023323</v>
      </c>
      <c r="L31" s="5">
        <f>$G31/'Performance Curves'!G$14</f>
        <v>1932.5548750164771</v>
      </c>
      <c r="M31" s="5">
        <f>$G31/'Performance Curves'!H$14</f>
        <v>1955.5614806714354</v>
      </c>
      <c r="N31" s="5">
        <f>$G31/'Performance Curves'!I$14</f>
        <v>1979.122462366272</v>
      </c>
      <c r="O31" s="5">
        <f>$G31/'Performance Curves'!J$14</f>
        <v>2003.2581021512262</v>
      </c>
      <c r="P31" s="5">
        <f>$G31/'Performance Curves'!K$14</f>
        <v>2027.9896836592661</v>
      </c>
      <c r="Q31" s="5">
        <f>$G31/'Performance Curves'!L$14</f>
        <v>2053.3395547050077</v>
      </c>
      <c r="R31" s="5">
        <f>$G31/'Performance Curves'!M$14</f>
        <v>2064.2037851531823</v>
      </c>
      <c r="S31" s="5">
        <f>$G31/'Performance Curves'!N$14</f>
        <v>2075.1835925210185</v>
      </c>
      <c r="T31" s="5">
        <f>$G31/'Performance Curves'!O$14</f>
        <v>2086.2808309836978</v>
      </c>
      <c r="U31" s="5">
        <f>$G31/'Performance Curves'!P$14</f>
        <v>2097.497394591137</v>
      </c>
      <c r="V31" s="5">
        <f>$G31/'Performance Curves'!Q$14</f>
        <v>2108.8352183456841</v>
      </c>
      <c r="W31" s="5">
        <f>$G31/'Performance Curves'!R$14</f>
        <v>2120.2962793149541</v>
      </c>
      <c r="X31" s="5">
        <f>$G31/'Performance Curves'!S$14</f>
        <v>2131.8825977811562</v>
      </c>
      <c r="Y31" s="5">
        <f>$G31/'Performance Curves'!T$14</f>
        <v>2143.5962384283057</v>
      </c>
      <c r="Z31" s="5">
        <f>$G31/'Performance Curves'!U$14</f>
        <v>2155.4393115687935</v>
      </c>
      <c r="AA31" s="5">
        <f>$G31/'Performance Curves'!V$14</f>
        <v>2167.4139744108411</v>
      </c>
      <c r="AB31" s="5">
        <f>$G31/'Performance Curves'!W$14</f>
        <v>2178.305501920443</v>
      </c>
      <c r="AC31" s="5">
        <f>$G31/'Performance Curves'!X$14</f>
        <v>2189.3070448594353</v>
      </c>
      <c r="AD31" s="5">
        <f>$G31/'Performance Curves'!Y$14</f>
        <v>2200.4202785896864</v>
      </c>
      <c r="AE31" s="5">
        <f>$G31/'Performance Curves'!Z$14</f>
        <v>2211.6469126641236</v>
      </c>
      <c r="AF31" s="5">
        <f>$G31/'Performance Curves'!AA$14</f>
        <v>2222.9886917034269</v>
      </c>
      <c r="AG31" s="5">
        <f>$G31/'Performance Curves'!AB$14</f>
        <v>2234.4473962998363</v>
      </c>
      <c r="AH31" s="5">
        <f>$G31/'Performance Curves'!AC$14</f>
        <v>2246.0248439490583</v>
      </c>
      <c r="AI31" s="5">
        <f>$G31/'Performance Curves'!AD$14</f>
        <v>2257.7228900112927</v>
      </c>
      <c r="AJ31" s="5">
        <f>$G31/'Performance Curves'!AE$14</f>
        <v>2269.5434287024518</v>
      </c>
      <c r="AK31" s="5">
        <f>$G31/'Performance Curves'!AF$14</f>
        <v>2281.488394116675</v>
      </c>
      <c r="AL31" s="5" t="s">
        <v>127</v>
      </c>
      <c r="AM31" s="5">
        <v>1</v>
      </c>
    </row>
    <row r="32" spans="1:39" x14ac:dyDescent="0.2">
      <c r="A32" s="69"/>
      <c r="B32" s="5" t="s">
        <v>97</v>
      </c>
      <c r="C32" s="5" t="s">
        <v>130</v>
      </c>
      <c r="D32" s="5" t="s">
        <v>131</v>
      </c>
      <c r="E32" s="5" t="s">
        <v>68</v>
      </c>
      <c r="F32" s="5" t="s">
        <v>125</v>
      </c>
      <c r="G32" s="5">
        <v>1511.4459075552199</v>
      </c>
      <c r="H32" s="5">
        <f>$G32/'Performance Curves'!C$14</f>
        <v>1528.4284458423572</v>
      </c>
      <c r="I32" s="5">
        <f>$G32/'Performance Curves'!D$14</f>
        <v>1545.7969509087475</v>
      </c>
      <c r="J32" s="5">
        <f>$G32/'Performance Curves'!E$14</f>
        <v>1563.5647319536756</v>
      </c>
      <c r="K32" s="5">
        <f>$G32/'Performance Curves'!F$14</f>
        <v>1581.7457172089507</v>
      </c>
      <c r="L32" s="5">
        <f>$G32/'Performance Curves'!G$14</f>
        <v>1600.3544903525856</v>
      </c>
      <c r="M32" s="5">
        <f>$G32/'Performance Curves'!H$14</f>
        <v>1619.4063295234498</v>
      </c>
      <c r="N32" s="5">
        <f>$G32/'Performance Curves'!I$14</f>
        <v>1638.9172491562622</v>
      </c>
      <c r="O32" s="5">
        <f>$G32/'Performance Curves'!J$14</f>
        <v>1658.90404487768</v>
      </c>
      <c r="P32" s="5">
        <f>$G32/'Performance Curves'!K$14</f>
        <v>1679.3843417280218</v>
      </c>
      <c r="Q32" s="5">
        <f>$G32/'Performance Curves'!L$14</f>
        <v>1700.3766459996225</v>
      </c>
      <c r="R32" s="5">
        <f>$G32/'Performance Curves'!M$14</f>
        <v>1709.3733478303086</v>
      </c>
      <c r="S32" s="5">
        <f>$G32/'Performance Curves'!N$14</f>
        <v>1718.4657592549379</v>
      </c>
      <c r="T32" s="5">
        <f>$G32/'Performance Curves'!O$14</f>
        <v>1727.6554157215419</v>
      </c>
      <c r="U32" s="5">
        <f>$G32/'Performance Curves'!P$14</f>
        <v>1736.9438856985394</v>
      </c>
      <c r="V32" s="5">
        <f>$G32/'Performance Curves'!Q$14</f>
        <v>1746.3327715671803</v>
      </c>
      <c r="W32" s="5">
        <f>$G32/'Performance Curves'!R$14</f>
        <v>1755.8237105430892</v>
      </c>
      <c r="X32" s="5">
        <f>$G32/'Performance Curves'!S$14</f>
        <v>1765.418375628024</v>
      </c>
      <c r="Y32" s="5">
        <f>$G32/'Performance Curves'!T$14</f>
        <v>1775.1184765930134</v>
      </c>
      <c r="Z32" s="5">
        <f>$G32/'Performance Curves'!U$14</f>
        <v>1784.9257609940796</v>
      </c>
      <c r="AA32" s="5">
        <f>$G32/'Performance Curves'!V$14</f>
        <v>1794.8420152218237</v>
      </c>
      <c r="AB32" s="5">
        <f>$G32/'Performance Curves'!W$14</f>
        <v>1803.8613218309783</v>
      </c>
      <c r="AC32" s="5">
        <f>$G32/'Performance Curves'!X$14</f>
        <v>1812.9717325472966</v>
      </c>
      <c r="AD32" s="5">
        <f>$G32/'Performance Curves'!Y$14</f>
        <v>1822.174634742968</v>
      </c>
      <c r="AE32" s="5">
        <f>$G32/'Performance Curves'!Z$14</f>
        <v>1831.4714441039018</v>
      </c>
      <c r="AF32" s="5">
        <f>$G32/'Performance Curves'!AA$14</f>
        <v>1840.8636053557166</v>
      </c>
      <c r="AG32" s="5">
        <f>$G32/'Performance Curves'!AB$14</f>
        <v>1850.3525930121893</v>
      </c>
      <c r="AH32" s="5">
        <f>$G32/'Performance Curves'!AC$14</f>
        <v>1859.9399121469676</v>
      </c>
      <c r="AI32" s="5">
        <f>$G32/'Performance Curves'!AD$14</f>
        <v>1869.6270991893998</v>
      </c>
      <c r="AJ32" s="5">
        <f>$G32/'Performance Curves'!AE$14</f>
        <v>1879.4157227453654</v>
      </c>
      <c r="AK32" s="5">
        <f>$G32/'Performance Curves'!AF$14</f>
        <v>1889.3073844440248</v>
      </c>
      <c r="AL32" s="5" t="s">
        <v>127</v>
      </c>
      <c r="AM32" s="5">
        <v>1</v>
      </c>
    </row>
    <row r="33" spans="1:39" x14ac:dyDescent="0.2">
      <c r="A33" s="69"/>
      <c r="B33" s="5" t="s">
        <v>98</v>
      </c>
      <c r="C33" s="5" t="s">
        <v>130</v>
      </c>
      <c r="D33" s="5" t="s">
        <v>131</v>
      </c>
      <c r="E33" s="5" t="s">
        <v>68</v>
      </c>
      <c r="F33" s="5" t="s">
        <v>125</v>
      </c>
      <c r="G33" s="5">
        <v>1659.21359821035</v>
      </c>
      <c r="H33" s="5">
        <f>$G33/'Performance Curves'!C$14</f>
        <v>1677.8564476284437</v>
      </c>
      <c r="I33" s="5">
        <f>$G33/'Performance Curves'!D$14</f>
        <v>1696.922998169676</v>
      </c>
      <c r="J33" s="5">
        <f>$G33/'Performance Curves'!E$14</f>
        <v>1716.4278602176032</v>
      </c>
      <c r="K33" s="5">
        <f>$G33/'Performance Curves'!F$14</f>
        <v>1736.3863237085056</v>
      </c>
      <c r="L33" s="5">
        <f>$G33/'Performance Curves'!G$14</f>
        <v>1756.8143981050762</v>
      </c>
      <c r="M33" s="5">
        <f>$G33/'Performance Curves'!H$14</f>
        <v>1777.7288552253749</v>
      </c>
      <c r="N33" s="5">
        <f>$G33/'Performance Curves'!I$14</f>
        <v>1799.1472751678491</v>
      </c>
      <c r="O33" s="5">
        <f>$G33/'Performance Curves'!J$14</f>
        <v>1821.0880955967252</v>
      </c>
      <c r="P33" s="5">
        <f>$G33/'Performance Curves'!K$14</f>
        <v>1843.5706646781662</v>
      </c>
      <c r="Q33" s="5">
        <f>$G33/'Performance Curves'!L$14</f>
        <v>1866.6152979866438</v>
      </c>
      <c r="R33" s="5">
        <f>$G33/'Performance Curves'!M$14</f>
        <v>1876.4915694045628</v>
      </c>
      <c r="S33" s="5">
        <f>$G33/'Performance Curves'!N$14</f>
        <v>1886.4729075396933</v>
      </c>
      <c r="T33" s="5">
        <f>$G33/'Performance Curves'!O$14</f>
        <v>1896.5609979543444</v>
      </c>
      <c r="U33" s="5">
        <f>$G33/'Performance Curves'!P$14</f>
        <v>1906.7575624594751</v>
      </c>
      <c r="V33" s="5">
        <f>$G33/'Performance Curves'!Q$14</f>
        <v>1917.0643600943915</v>
      </c>
      <c r="W33" s="5">
        <f>$G33/'Performance Curves'!R$14</f>
        <v>1927.483188138383</v>
      </c>
      <c r="X33" s="5">
        <f>$G33/'Performance Curves'!S$14</f>
        <v>1938.0158831555325</v>
      </c>
      <c r="Y33" s="5">
        <f>$G33/'Performance Curves'!T$14</f>
        <v>1948.6643220739697</v>
      </c>
      <c r="Z33" s="5">
        <f>$G33/'Performance Curves'!U$14</f>
        <v>1959.4304233008977</v>
      </c>
      <c r="AA33" s="5">
        <f>$G33/'Performance Curves'!V$14</f>
        <v>1970.3161478747904</v>
      </c>
      <c r="AB33" s="5">
        <f>$G33/'Performance Curves'!W$14</f>
        <v>1980.2172340450154</v>
      </c>
      <c r="AC33" s="5">
        <f>$G33/'Performance Curves'!X$14</f>
        <v>1990.2183311866572</v>
      </c>
      <c r="AD33" s="5">
        <f>$G33/'Performance Curves'!Y$14</f>
        <v>2000.3209623094319</v>
      </c>
      <c r="AE33" s="5">
        <f>$G33/'Performance Curves'!Z$14</f>
        <v>2010.5266815048885</v>
      </c>
      <c r="AF33" s="5">
        <f>$G33/'Performance Curves'!AA$14</f>
        <v>2020.8370747433751</v>
      </c>
      <c r="AG33" s="5">
        <f>$G33/'Performance Curves'!AB$14</f>
        <v>2031.2537606956605</v>
      </c>
      <c r="AH33" s="5">
        <f>$G33/'Performance Curves'!AC$14</f>
        <v>2041.778391580094</v>
      </c>
      <c r="AI33" s="5">
        <f>$G33/'Performance Curves'!AD$14</f>
        <v>2052.4126540362404</v>
      </c>
      <c r="AJ33" s="5">
        <f>$G33/'Performance Curves'!AE$14</f>
        <v>2063.1582700259592</v>
      </c>
      <c r="AK33" s="5">
        <f>$G33/'Performance Curves'!AF$14</f>
        <v>2074.0169977629375</v>
      </c>
      <c r="AL33" s="5" t="s">
        <v>127</v>
      </c>
      <c r="AM33" s="5">
        <v>1</v>
      </c>
    </row>
    <row r="34" spans="1:39" x14ac:dyDescent="0.2">
      <c r="A34" s="69"/>
      <c r="B34" s="5" t="s">
        <v>99</v>
      </c>
      <c r="C34" s="5" t="s">
        <v>130</v>
      </c>
      <c r="D34" s="5" t="s">
        <v>131</v>
      </c>
      <c r="E34" s="5" t="s">
        <v>68</v>
      </c>
      <c r="F34" s="5" t="s">
        <v>125</v>
      </c>
      <c r="G34" s="5">
        <v>1897.22862234536</v>
      </c>
      <c r="H34" s="5">
        <f>$G34/'Performance Curves'!C$14</f>
        <v>1918.5457978773302</v>
      </c>
      <c r="I34" s="5">
        <f>$G34/'Performance Curves'!D$14</f>
        <v>1940.3474546713908</v>
      </c>
      <c r="J34" s="5">
        <f>$G34/'Performance Curves'!E$14</f>
        <v>1962.6502989779583</v>
      </c>
      <c r="K34" s="5">
        <f>$G34/'Performance Curves'!F$14</f>
        <v>1985.4718140823531</v>
      </c>
      <c r="L34" s="5">
        <f>$G34/'Performance Curves'!G$14</f>
        <v>2008.8303060127337</v>
      </c>
      <c r="M34" s="5">
        <f>$G34/'Performance Curves'!H$14</f>
        <v>2032.7449525128854</v>
      </c>
      <c r="N34" s="5">
        <f>$G34/'Performance Curves'!I$14</f>
        <v>2057.2358555552091</v>
      </c>
      <c r="O34" s="5">
        <f>$G34/'Performance Curves'!J$14</f>
        <v>2082.3240976961265</v>
      </c>
      <c r="P34" s="5">
        <f>$G34/'Performance Curves'!K$14</f>
        <v>2108.0318026059549</v>
      </c>
      <c r="Q34" s="5">
        <f>$G34/'Performance Curves'!L$14</f>
        <v>2134.3822001385302</v>
      </c>
      <c r="R34" s="5">
        <f>$G34/'Performance Curves'!M$14</f>
        <v>2145.6752276524908</v>
      </c>
      <c r="S34" s="5">
        <f>$G34/'Performance Curves'!N$14</f>
        <v>2157.0883937570252</v>
      </c>
      <c r="T34" s="5">
        <f>$G34/'Performance Curves'!O$14</f>
        <v>2168.6236258092022</v>
      </c>
      <c r="U34" s="5">
        <f>$G34/'Performance Curves'!P$14</f>
        <v>2180.2828926146281</v>
      </c>
      <c r="V34" s="5">
        <f>$G34/'Performance Curves'!Q$14</f>
        <v>2192.06820554768</v>
      </c>
      <c r="W34" s="5">
        <f>$G34/'Performance Curves'!R$14</f>
        <v>2203.9816197082655</v>
      </c>
      <c r="X34" s="5">
        <f>$G34/'Performance Curves'!S$14</f>
        <v>2216.0252351165072</v>
      </c>
      <c r="Y34" s="5">
        <f>$G34/'Performance Curves'!T$14</f>
        <v>2228.201197946818</v>
      </c>
      <c r="Z34" s="5">
        <f>$G34/'Performance Curves'!U$14</f>
        <v>2240.5117018028777</v>
      </c>
      <c r="AA34" s="5">
        <f>$G34/'Performance Curves'!V$14</f>
        <v>2252.9589890351149</v>
      </c>
      <c r="AB34" s="5">
        <f>$G34/'Performance Curves'!W$14</f>
        <v>2264.2803909900649</v>
      </c>
      <c r="AC34" s="5">
        <f>$G34/'Performance Curves'!X$14</f>
        <v>2275.7161505405202</v>
      </c>
      <c r="AD34" s="5">
        <f>$G34/'Performance Curves'!Y$14</f>
        <v>2287.2680091727057</v>
      </c>
      <c r="AE34" s="5">
        <f>$G34/'Performance Curves'!Z$14</f>
        <v>2298.9377439133827</v>
      </c>
      <c r="AF34" s="5">
        <f>$G34/'Performance Curves'!AA$14</f>
        <v>2310.7271682411438</v>
      </c>
      <c r="AG34" s="5">
        <f>$G34/'Performance Curves'!AB$14</f>
        <v>2322.6381330258919</v>
      </c>
      <c r="AH34" s="5">
        <f>$G34/'Performance Curves'!AC$14</f>
        <v>2334.6725274975288</v>
      </c>
      <c r="AI34" s="5">
        <f>$G34/'Performance Curves'!AD$14</f>
        <v>2346.8322802449115</v>
      </c>
      <c r="AJ34" s="5">
        <f>$G34/'Performance Curves'!AE$14</f>
        <v>2359.119360246194</v>
      </c>
      <c r="AK34" s="5">
        <f>$G34/'Performance Curves'!AF$14</f>
        <v>2371.5357779317001</v>
      </c>
      <c r="AL34" s="5" t="s">
        <v>127</v>
      </c>
      <c r="AM34" s="5">
        <v>1</v>
      </c>
    </row>
    <row r="35" spans="1:39" x14ac:dyDescent="0.2">
      <c r="A35" s="70"/>
      <c r="B35" s="5" t="s">
        <v>100</v>
      </c>
      <c r="C35" s="5" t="s">
        <v>130</v>
      </c>
      <c r="D35" s="5" t="s">
        <v>131</v>
      </c>
      <c r="E35" s="5" t="s">
        <v>68</v>
      </c>
      <c r="F35" s="5" t="s">
        <v>125</v>
      </c>
      <c r="G35" s="5">
        <v>1897.22862234536</v>
      </c>
      <c r="H35" s="5">
        <f>$G35/'Performance Curves'!C$14</f>
        <v>1918.5457978773302</v>
      </c>
      <c r="I35" s="5">
        <f>$G35/'Performance Curves'!D$14</f>
        <v>1940.3474546713908</v>
      </c>
      <c r="J35" s="5">
        <f>$G35/'Performance Curves'!E$14</f>
        <v>1962.6502989779583</v>
      </c>
      <c r="K35" s="5">
        <f>$G35/'Performance Curves'!F$14</f>
        <v>1985.4718140823531</v>
      </c>
      <c r="L35" s="5">
        <f>$G35/'Performance Curves'!G$14</f>
        <v>2008.8303060127337</v>
      </c>
      <c r="M35" s="5">
        <f>$G35/'Performance Curves'!H$14</f>
        <v>2032.7449525128854</v>
      </c>
      <c r="N35" s="5">
        <f>$G35/'Performance Curves'!I$14</f>
        <v>2057.2358555552091</v>
      </c>
      <c r="O35" s="5">
        <f>$G35/'Performance Curves'!J$14</f>
        <v>2082.3240976961265</v>
      </c>
      <c r="P35" s="5">
        <f>$G35/'Performance Curves'!K$14</f>
        <v>2108.0318026059549</v>
      </c>
      <c r="Q35" s="5">
        <f>$G35/'Performance Curves'!L$14</f>
        <v>2134.3822001385302</v>
      </c>
      <c r="R35" s="5">
        <f>$G35/'Performance Curves'!M$14</f>
        <v>2145.6752276524908</v>
      </c>
      <c r="S35" s="5">
        <f>$G35/'Performance Curves'!N$14</f>
        <v>2157.0883937570252</v>
      </c>
      <c r="T35" s="5">
        <f>$G35/'Performance Curves'!O$14</f>
        <v>2168.6236258092022</v>
      </c>
      <c r="U35" s="5">
        <f>$G35/'Performance Curves'!P$14</f>
        <v>2180.2828926146281</v>
      </c>
      <c r="V35" s="5">
        <f>$G35/'Performance Curves'!Q$14</f>
        <v>2192.06820554768</v>
      </c>
      <c r="W35" s="5">
        <f>$G35/'Performance Curves'!R$14</f>
        <v>2203.9816197082655</v>
      </c>
      <c r="X35" s="5">
        <f>$G35/'Performance Curves'!S$14</f>
        <v>2216.0252351165072</v>
      </c>
      <c r="Y35" s="5">
        <f>$G35/'Performance Curves'!T$14</f>
        <v>2228.201197946818</v>
      </c>
      <c r="Z35" s="5">
        <f>$G35/'Performance Curves'!U$14</f>
        <v>2240.5117018028777</v>
      </c>
      <c r="AA35" s="5">
        <f>$G35/'Performance Curves'!V$14</f>
        <v>2252.9589890351149</v>
      </c>
      <c r="AB35" s="5">
        <f>$G35/'Performance Curves'!W$14</f>
        <v>2264.2803909900649</v>
      </c>
      <c r="AC35" s="5">
        <f>$G35/'Performance Curves'!X$14</f>
        <v>2275.7161505405202</v>
      </c>
      <c r="AD35" s="5">
        <f>$G35/'Performance Curves'!Y$14</f>
        <v>2287.2680091727057</v>
      </c>
      <c r="AE35" s="5">
        <f>$G35/'Performance Curves'!Z$14</f>
        <v>2298.9377439133827</v>
      </c>
      <c r="AF35" s="5">
        <f>$G35/'Performance Curves'!AA$14</f>
        <v>2310.7271682411438</v>
      </c>
      <c r="AG35" s="5">
        <f>$G35/'Performance Curves'!AB$14</f>
        <v>2322.6381330258919</v>
      </c>
      <c r="AH35" s="5">
        <f>$G35/'Performance Curves'!AC$14</f>
        <v>2334.6725274975288</v>
      </c>
      <c r="AI35" s="5">
        <f>$G35/'Performance Curves'!AD$14</f>
        <v>2346.8322802449115</v>
      </c>
      <c r="AJ35" s="5">
        <f>$G35/'Performance Curves'!AE$14</f>
        <v>2359.119360246194</v>
      </c>
      <c r="AK35" s="5">
        <f>$G35/'Performance Curves'!AF$14</f>
        <v>2371.5357779317001</v>
      </c>
      <c r="AL35" s="5" t="s">
        <v>127</v>
      </c>
      <c r="AM35" s="5">
        <v>1</v>
      </c>
    </row>
    <row r="36" spans="1:39" x14ac:dyDescent="0.2">
      <c r="A36" s="68" t="s">
        <v>22</v>
      </c>
      <c r="B36" s="5" t="s">
        <v>92</v>
      </c>
      <c r="C36" s="5" t="s">
        <v>130</v>
      </c>
      <c r="D36" s="5" t="s">
        <v>60</v>
      </c>
      <c r="E36" s="5" t="s">
        <v>68</v>
      </c>
      <c r="F36" s="5" t="s">
        <v>125</v>
      </c>
      <c r="G36" s="5">
        <v>950</v>
      </c>
      <c r="H36" s="5">
        <v>950</v>
      </c>
      <c r="I36" s="5">
        <v>950</v>
      </c>
      <c r="J36" s="5">
        <v>950</v>
      </c>
      <c r="K36" s="5">
        <v>950</v>
      </c>
      <c r="L36" s="5">
        <v>950</v>
      </c>
      <c r="M36" s="5">
        <v>950</v>
      </c>
      <c r="N36" s="5">
        <v>950</v>
      </c>
      <c r="O36" s="5">
        <v>950</v>
      </c>
      <c r="P36" s="5">
        <v>950</v>
      </c>
      <c r="Q36" s="5">
        <v>950</v>
      </c>
      <c r="R36" s="5">
        <v>950</v>
      </c>
      <c r="S36" s="5">
        <v>950</v>
      </c>
      <c r="T36" s="5">
        <v>950</v>
      </c>
      <c r="U36" s="5">
        <v>950</v>
      </c>
      <c r="V36" s="5">
        <v>950</v>
      </c>
      <c r="W36" s="5">
        <v>950</v>
      </c>
      <c r="X36" s="5">
        <v>950</v>
      </c>
      <c r="Y36" s="5">
        <v>950</v>
      </c>
      <c r="Z36" s="5">
        <v>950</v>
      </c>
      <c r="AA36" s="5">
        <v>950</v>
      </c>
      <c r="AB36" s="5">
        <v>950</v>
      </c>
      <c r="AC36" s="5">
        <v>950</v>
      </c>
      <c r="AD36" s="5">
        <v>950</v>
      </c>
      <c r="AE36" s="5">
        <v>950</v>
      </c>
      <c r="AF36" s="5">
        <v>950</v>
      </c>
      <c r="AG36" s="5">
        <v>950</v>
      </c>
      <c r="AH36" s="5">
        <v>950</v>
      </c>
      <c r="AI36" s="5">
        <v>950</v>
      </c>
      <c r="AJ36" s="5">
        <v>950</v>
      </c>
      <c r="AK36" s="5">
        <v>950</v>
      </c>
      <c r="AL36" s="5"/>
      <c r="AM36" s="5">
        <v>1</v>
      </c>
    </row>
    <row r="37" spans="1:39" x14ac:dyDescent="0.2">
      <c r="A37" s="69"/>
      <c r="B37" s="5" t="s">
        <v>97</v>
      </c>
      <c r="C37" s="5" t="s">
        <v>130</v>
      </c>
      <c r="D37" s="5" t="s">
        <v>60</v>
      </c>
      <c r="E37" s="5" t="s">
        <v>68</v>
      </c>
      <c r="F37" s="5" t="s">
        <v>125</v>
      </c>
      <c r="G37" s="5">
        <v>950</v>
      </c>
      <c r="H37" s="5">
        <v>950</v>
      </c>
      <c r="I37" s="5">
        <v>950</v>
      </c>
      <c r="J37" s="5">
        <v>950</v>
      </c>
      <c r="K37" s="5">
        <v>950</v>
      </c>
      <c r="L37" s="5">
        <v>950</v>
      </c>
      <c r="M37" s="5">
        <v>950</v>
      </c>
      <c r="N37" s="5">
        <v>950</v>
      </c>
      <c r="O37" s="5">
        <v>950</v>
      </c>
      <c r="P37" s="5">
        <v>950</v>
      </c>
      <c r="Q37" s="5">
        <v>950</v>
      </c>
      <c r="R37" s="5">
        <v>950</v>
      </c>
      <c r="S37" s="5">
        <v>950</v>
      </c>
      <c r="T37" s="5">
        <v>950</v>
      </c>
      <c r="U37" s="5">
        <v>950</v>
      </c>
      <c r="V37" s="5">
        <v>950</v>
      </c>
      <c r="W37" s="5">
        <v>950</v>
      </c>
      <c r="X37" s="5">
        <v>950</v>
      </c>
      <c r="Y37" s="5">
        <v>950</v>
      </c>
      <c r="Z37" s="5">
        <v>950</v>
      </c>
      <c r="AA37" s="5">
        <v>950</v>
      </c>
      <c r="AB37" s="5">
        <v>950</v>
      </c>
      <c r="AC37" s="5">
        <v>950</v>
      </c>
      <c r="AD37" s="5">
        <v>950</v>
      </c>
      <c r="AE37" s="5">
        <v>950</v>
      </c>
      <c r="AF37" s="5">
        <v>950</v>
      </c>
      <c r="AG37" s="5">
        <v>950</v>
      </c>
      <c r="AH37" s="5">
        <v>950</v>
      </c>
      <c r="AI37" s="5">
        <v>950</v>
      </c>
      <c r="AJ37" s="5">
        <v>950</v>
      </c>
      <c r="AK37" s="5">
        <v>950</v>
      </c>
      <c r="AL37" s="5"/>
      <c r="AM37" s="5">
        <v>1</v>
      </c>
    </row>
    <row r="38" spans="1:39" x14ac:dyDescent="0.2">
      <c r="A38" s="69"/>
      <c r="B38" s="5" t="s">
        <v>98</v>
      </c>
      <c r="C38" s="5" t="s">
        <v>130</v>
      </c>
      <c r="D38" s="5" t="s">
        <v>60</v>
      </c>
      <c r="E38" s="5" t="s">
        <v>68</v>
      </c>
      <c r="F38" s="5" t="s">
        <v>125</v>
      </c>
      <c r="G38" s="5">
        <v>950</v>
      </c>
      <c r="H38" s="5">
        <v>950</v>
      </c>
      <c r="I38" s="5">
        <v>950</v>
      </c>
      <c r="J38" s="5">
        <v>950</v>
      </c>
      <c r="K38" s="5">
        <v>950</v>
      </c>
      <c r="L38" s="5">
        <v>950</v>
      </c>
      <c r="M38" s="5">
        <v>950</v>
      </c>
      <c r="N38" s="5">
        <v>950</v>
      </c>
      <c r="O38" s="5">
        <v>950</v>
      </c>
      <c r="P38" s="5">
        <v>950</v>
      </c>
      <c r="Q38" s="5">
        <v>950</v>
      </c>
      <c r="R38" s="5">
        <v>950</v>
      </c>
      <c r="S38" s="5">
        <v>950</v>
      </c>
      <c r="T38" s="5">
        <v>950</v>
      </c>
      <c r="U38" s="5">
        <v>950</v>
      </c>
      <c r="V38" s="5">
        <v>950</v>
      </c>
      <c r="W38" s="5">
        <v>950</v>
      </c>
      <c r="X38" s="5">
        <v>950</v>
      </c>
      <c r="Y38" s="5">
        <v>950</v>
      </c>
      <c r="Z38" s="5">
        <v>950</v>
      </c>
      <c r="AA38" s="5">
        <v>950</v>
      </c>
      <c r="AB38" s="5">
        <v>950</v>
      </c>
      <c r="AC38" s="5">
        <v>950</v>
      </c>
      <c r="AD38" s="5">
        <v>950</v>
      </c>
      <c r="AE38" s="5">
        <v>950</v>
      </c>
      <c r="AF38" s="5">
        <v>950</v>
      </c>
      <c r="AG38" s="5">
        <v>950</v>
      </c>
      <c r="AH38" s="5">
        <v>950</v>
      </c>
      <c r="AI38" s="5">
        <v>950</v>
      </c>
      <c r="AJ38" s="5">
        <v>950</v>
      </c>
      <c r="AK38" s="5">
        <v>950</v>
      </c>
      <c r="AL38" s="5"/>
      <c r="AM38" s="5">
        <v>1</v>
      </c>
    </row>
    <row r="39" spans="1:39" x14ac:dyDescent="0.2">
      <c r="A39" s="69"/>
      <c r="B39" s="5" t="s">
        <v>99</v>
      </c>
      <c r="C39" s="5" t="s">
        <v>130</v>
      </c>
      <c r="D39" s="5" t="s">
        <v>60</v>
      </c>
      <c r="E39" s="5" t="s">
        <v>68</v>
      </c>
      <c r="F39" s="5" t="s">
        <v>125</v>
      </c>
      <c r="G39" s="5">
        <v>950</v>
      </c>
      <c r="H39" s="5">
        <v>950</v>
      </c>
      <c r="I39" s="5">
        <v>950</v>
      </c>
      <c r="J39" s="5">
        <v>950</v>
      </c>
      <c r="K39" s="5">
        <v>950</v>
      </c>
      <c r="L39" s="5">
        <v>950</v>
      </c>
      <c r="M39" s="5">
        <v>950</v>
      </c>
      <c r="N39" s="5">
        <v>950</v>
      </c>
      <c r="O39" s="5">
        <v>950</v>
      </c>
      <c r="P39" s="5">
        <v>950</v>
      </c>
      <c r="Q39" s="5">
        <v>950</v>
      </c>
      <c r="R39" s="5">
        <v>950</v>
      </c>
      <c r="S39" s="5">
        <v>950</v>
      </c>
      <c r="T39" s="5">
        <v>950</v>
      </c>
      <c r="U39" s="5">
        <v>950</v>
      </c>
      <c r="V39" s="5">
        <v>950</v>
      </c>
      <c r="W39" s="5">
        <v>950</v>
      </c>
      <c r="X39" s="5">
        <v>950</v>
      </c>
      <c r="Y39" s="5">
        <v>950</v>
      </c>
      <c r="Z39" s="5">
        <v>950</v>
      </c>
      <c r="AA39" s="5">
        <v>950</v>
      </c>
      <c r="AB39" s="5">
        <v>950</v>
      </c>
      <c r="AC39" s="5">
        <v>950</v>
      </c>
      <c r="AD39" s="5">
        <v>950</v>
      </c>
      <c r="AE39" s="5">
        <v>950</v>
      </c>
      <c r="AF39" s="5">
        <v>950</v>
      </c>
      <c r="AG39" s="5">
        <v>950</v>
      </c>
      <c r="AH39" s="5">
        <v>950</v>
      </c>
      <c r="AI39" s="5">
        <v>950</v>
      </c>
      <c r="AJ39" s="5">
        <v>950</v>
      </c>
      <c r="AK39" s="5">
        <v>950</v>
      </c>
      <c r="AL39" s="5"/>
      <c r="AM39" s="5">
        <v>1</v>
      </c>
    </row>
    <row r="40" spans="1:39" x14ac:dyDescent="0.2">
      <c r="A40" s="70"/>
      <c r="B40" s="5" t="s">
        <v>100</v>
      </c>
      <c r="C40" s="5" t="s">
        <v>130</v>
      </c>
      <c r="D40" s="5" t="s">
        <v>60</v>
      </c>
      <c r="E40" s="5" t="s">
        <v>68</v>
      </c>
      <c r="F40" s="5" t="s">
        <v>125</v>
      </c>
      <c r="G40" s="5">
        <v>950</v>
      </c>
      <c r="H40" s="5">
        <v>950</v>
      </c>
      <c r="I40" s="5">
        <v>950</v>
      </c>
      <c r="J40" s="5">
        <v>950</v>
      </c>
      <c r="K40" s="5">
        <v>950</v>
      </c>
      <c r="L40" s="5">
        <v>950</v>
      </c>
      <c r="M40" s="5">
        <v>950</v>
      </c>
      <c r="N40" s="5">
        <v>950</v>
      </c>
      <c r="O40" s="5">
        <v>950</v>
      </c>
      <c r="P40" s="5">
        <v>950</v>
      </c>
      <c r="Q40" s="5">
        <v>950</v>
      </c>
      <c r="R40" s="5">
        <v>950</v>
      </c>
      <c r="S40" s="5">
        <v>950</v>
      </c>
      <c r="T40" s="5">
        <v>950</v>
      </c>
      <c r="U40" s="5">
        <v>950</v>
      </c>
      <c r="V40" s="5">
        <v>950</v>
      </c>
      <c r="W40" s="5">
        <v>950</v>
      </c>
      <c r="X40" s="5">
        <v>950</v>
      </c>
      <c r="Y40" s="5">
        <v>950</v>
      </c>
      <c r="Z40" s="5">
        <v>950</v>
      </c>
      <c r="AA40" s="5">
        <v>950</v>
      </c>
      <c r="AB40" s="5">
        <v>950</v>
      </c>
      <c r="AC40" s="5">
        <v>950</v>
      </c>
      <c r="AD40" s="5">
        <v>950</v>
      </c>
      <c r="AE40" s="5">
        <v>950</v>
      </c>
      <c r="AF40" s="5">
        <v>950</v>
      </c>
      <c r="AG40" s="5">
        <v>950</v>
      </c>
      <c r="AH40" s="5">
        <v>950</v>
      </c>
      <c r="AI40" s="5">
        <v>950</v>
      </c>
      <c r="AJ40" s="5">
        <v>950</v>
      </c>
      <c r="AK40" s="5">
        <v>950</v>
      </c>
      <c r="AL40" s="5"/>
      <c r="AM40" s="5">
        <v>1</v>
      </c>
    </row>
    <row r="41" spans="1:39" x14ac:dyDescent="0.2">
      <c r="A41" s="68" t="s">
        <v>24</v>
      </c>
      <c r="B41" s="5" t="s">
        <v>92</v>
      </c>
      <c r="C41" s="5" t="s">
        <v>130</v>
      </c>
      <c r="D41" s="5" t="s">
        <v>62</v>
      </c>
      <c r="E41" s="5" t="s">
        <v>68</v>
      </c>
      <c r="F41" s="5" t="s">
        <v>125</v>
      </c>
      <c r="G41" s="5">
        <v>950</v>
      </c>
      <c r="H41" s="5">
        <v>950</v>
      </c>
      <c r="I41" s="5">
        <v>950</v>
      </c>
      <c r="J41" s="5">
        <v>950</v>
      </c>
      <c r="K41" s="5">
        <v>950</v>
      </c>
      <c r="L41" s="5">
        <v>950</v>
      </c>
      <c r="M41" s="5">
        <v>950</v>
      </c>
      <c r="N41" s="5">
        <v>950</v>
      </c>
      <c r="O41" s="5">
        <v>950</v>
      </c>
      <c r="P41" s="5">
        <v>950</v>
      </c>
      <c r="Q41" s="5">
        <v>950</v>
      </c>
      <c r="R41" s="5">
        <v>950</v>
      </c>
      <c r="S41" s="5">
        <v>950</v>
      </c>
      <c r="T41" s="5">
        <v>950</v>
      </c>
      <c r="U41" s="5">
        <v>950</v>
      </c>
      <c r="V41" s="5">
        <v>950</v>
      </c>
      <c r="W41" s="5">
        <v>950</v>
      </c>
      <c r="X41" s="5">
        <v>950</v>
      </c>
      <c r="Y41" s="5">
        <v>950</v>
      </c>
      <c r="Z41" s="5">
        <v>950</v>
      </c>
      <c r="AA41" s="5">
        <v>950</v>
      </c>
      <c r="AB41" s="5">
        <v>950</v>
      </c>
      <c r="AC41" s="5">
        <v>950</v>
      </c>
      <c r="AD41" s="5">
        <v>950</v>
      </c>
      <c r="AE41" s="5">
        <v>950</v>
      </c>
      <c r="AF41" s="5">
        <v>950</v>
      </c>
      <c r="AG41" s="5">
        <v>950</v>
      </c>
      <c r="AH41" s="5">
        <v>950</v>
      </c>
      <c r="AI41" s="5">
        <v>950</v>
      </c>
      <c r="AJ41" s="5">
        <v>950</v>
      </c>
      <c r="AK41" s="5">
        <v>950</v>
      </c>
      <c r="AL41" s="5"/>
      <c r="AM41" s="5">
        <v>1</v>
      </c>
    </row>
    <row r="42" spans="1:39" x14ac:dyDescent="0.2">
      <c r="A42" s="69"/>
      <c r="B42" s="5" t="s">
        <v>97</v>
      </c>
      <c r="C42" s="5" t="s">
        <v>130</v>
      </c>
      <c r="D42" s="5" t="s">
        <v>62</v>
      </c>
      <c r="E42" s="5" t="s">
        <v>68</v>
      </c>
      <c r="F42" s="5" t="s">
        <v>125</v>
      </c>
      <c r="G42" s="5">
        <v>950</v>
      </c>
      <c r="H42" s="5">
        <v>950</v>
      </c>
      <c r="I42" s="5">
        <v>950</v>
      </c>
      <c r="J42" s="5">
        <v>950</v>
      </c>
      <c r="K42" s="5">
        <v>950</v>
      </c>
      <c r="L42" s="5">
        <v>950</v>
      </c>
      <c r="M42" s="5">
        <v>950</v>
      </c>
      <c r="N42" s="5">
        <v>950</v>
      </c>
      <c r="O42" s="5">
        <v>950</v>
      </c>
      <c r="P42" s="5">
        <v>950</v>
      </c>
      <c r="Q42" s="5">
        <v>950</v>
      </c>
      <c r="R42" s="5">
        <v>950</v>
      </c>
      <c r="S42" s="5">
        <v>950</v>
      </c>
      <c r="T42" s="5">
        <v>950</v>
      </c>
      <c r="U42" s="5">
        <v>950</v>
      </c>
      <c r="V42" s="5">
        <v>950</v>
      </c>
      <c r="W42" s="5">
        <v>950</v>
      </c>
      <c r="X42" s="5">
        <v>950</v>
      </c>
      <c r="Y42" s="5">
        <v>950</v>
      </c>
      <c r="Z42" s="5">
        <v>950</v>
      </c>
      <c r="AA42" s="5">
        <v>950</v>
      </c>
      <c r="AB42" s="5">
        <v>950</v>
      </c>
      <c r="AC42" s="5">
        <v>950</v>
      </c>
      <c r="AD42" s="5">
        <v>950</v>
      </c>
      <c r="AE42" s="5">
        <v>950</v>
      </c>
      <c r="AF42" s="5">
        <v>950</v>
      </c>
      <c r="AG42" s="5">
        <v>950</v>
      </c>
      <c r="AH42" s="5">
        <v>950</v>
      </c>
      <c r="AI42" s="5">
        <v>950</v>
      </c>
      <c r="AJ42" s="5">
        <v>950</v>
      </c>
      <c r="AK42" s="5">
        <v>950</v>
      </c>
      <c r="AL42" s="5"/>
      <c r="AM42" s="5">
        <v>1</v>
      </c>
    </row>
    <row r="43" spans="1:39" x14ac:dyDescent="0.2">
      <c r="A43" s="69"/>
      <c r="B43" s="5" t="s">
        <v>98</v>
      </c>
      <c r="C43" s="5" t="s">
        <v>130</v>
      </c>
      <c r="D43" s="5" t="s">
        <v>62</v>
      </c>
      <c r="E43" s="5" t="s">
        <v>68</v>
      </c>
      <c r="F43" s="5" t="s">
        <v>125</v>
      </c>
      <c r="G43" s="5">
        <v>950</v>
      </c>
      <c r="H43" s="5">
        <v>950</v>
      </c>
      <c r="I43" s="5">
        <v>950</v>
      </c>
      <c r="J43" s="5">
        <v>950</v>
      </c>
      <c r="K43" s="5">
        <v>950</v>
      </c>
      <c r="L43" s="5">
        <v>950</v>
      </c>
      <c r="M43" s="5">
        <v>950</v>
      </c>
      <c r="N43" s="5">
        <v>950</v>
      </c>
      <c r="O43" s="5">
        <v>950</v>
      </c>
      <c r="P43" s="5">
        <v>950</v>
      </c>
      <c r="Q43" s="5">
        <v>950</v>
      </c>
      <c r="R43" s="5">
        <v>950</v>
      </c>
      <c r="S43" s="5">
        <v>950</v>
      </c>
      <c r="T43" s="5">
        <v>950</v>
      </c>
      <c r="U43" s="5">
        <v>950</v>
      </c>
      <c r="V43" s="5">
        <v>950</v>
      </c>
      <c r="W43" s="5">
        <v>950</v>
      </c>
      <c r="X43" s="5">
        <v>950</v>
      </c>
      <c r="Y43" s="5">
        <v>950</v>
      </c>
      <c r="Z43" s="5">
        <v>950</v>
      </c>
      <c r="AA43" s="5">
        <v>950</v>
      </c>
      <c r="AB43" s="5">
        <v>950</v>
      </c>
      <c r="AC43" s="5">
        <v>950</v>
      </c>
      <c r="AD43" s="5">
        <v>950</v>
      </c>
      <c r="AE43" s="5">
        <v>950</v>
      </c>
      <c r="AF43" s="5">
        <v>950</v>
      </c>
      <c r="AG43" s="5">
        <v>950</v>
      </c>
      <c r="AH43" s="5">
        <v>950</v>
      </c>
      <c r="AI43" s="5">
        <v>950</v>
      </c>
      <c r="AJ43" s="5">
        <v>950</v>
      </c>
      <c r="AK43" s="5">
        <v>950</v>
      </c>
      <c r="AL43" s="5"/>
      <c r="AM43" s="5">
        <v>1</v>
      </c>
    </row>
    <row r="44" spans="1:39" x14ac:dyDescent="0.2">
      <c r="A44" s="69"/>
      <c r="B44" s="5" t="s">
        <v>99</v>
      </c>
      <c r="C44" s="5" t="s">
        <v>130</v>
      </c>
      <c r="D44" s="5" t="s">
        <v>62</v>
      </c>
      <c r="E44" s="5" t="s">
        <v>68</v>
      </c>
      <c r="F44" s="5" t="s">
        <v>125</v>
      </c>
      <c r="G44" s="5">
        <v>950</v>
      </c>
      <c r="H44" s="5">
        <v>950</v>
      </c>
      <c r="I44" s="5">
        <v>950</v>
      </c>
      <c r="J44" s="5">
        <v>950</v>
      </c>
      <c r="K44" s="5">
        <v>950</v>
      </c>
      <c r="L44" s="5">
        <v>950</v>
      </c>
      <c r="M44" s="5">
        <v>950</v>
      </c>
      <c r="N44" s="5">
        <v>950</v>
      </c>
      <c r="O44" s="5">
        <v>950</v>
      </c>
      <c r="P44" s="5">
        <v>950</v>
      </c>
      <c r="Q44" s="5">
        <v>950</v>
      </c>
      <c r="R44" s="5">
        <v>950</v>
      </c>
      <c r="S44" s="5">
        <v>950</v>
      </c>
      <c r="T44" s="5">
        <v>950</v>
      </c>
      <c r="U44" s="5">
        <v>950</v>
      </c>
      <c r="V44" s="5">
        <v>950</v>
      </c>
      <c r="W44" s="5">
        <v>950</v>
      </c>
      <c r="X44" s="5">
        <v>950</v>
      </c>
      <c r="Y44" s="5">
        <v>950</v>
      </c>
      <c r="Z44" s="5">
        <v>950</v>
      </c>
      <c r="AA44" s="5">
        <v>950</v>
      </c>
      <c r="AB44" s="5">
        <v>950</v>
      </c>
      <c r="AC44" s="5">
        <v>950</v>
      </c>
      <c r="AD44" s="5">
        <v>950</v>
      </c>
      <c r="AE44" s="5">
        <v>950</v>
      </c>
      <c r="AF44" s="5">
        <v>950</v>
      </c>
      <c r="AG44" s="5">
        <v>950</v>
      </c>
      <c r="AH44" s="5">
        <v>950</v>
      </c>
      <c r="AI44" s="5">
        <v>950</v>
      </c>
      <c r="AJ44" s="5">
        <v>950</v>
      </c>
      <c r="AK44" s="5">
        <v>950</v>
      </c>
      <c r="AL44" s="5"/>
      <c r="AM44" s="5">
        <v>1</v>
      </c>
    </row>
    <row r="45" spans="1:39" x14ac:dyDescent="0.2">
      <c r="A45" s="70"/>
      <c r="B45" s="5" t="s">
        <v>100</v>
      </c>
      <c r="C45" s="5" t="s">
        <v>130</v>
      </c>
      <c r="D45" s="5" t="s">
        <v>62</v>
      </c>
      <c r="E45" s="5" t="s">
        <v>68</v>
      </c>
      <c r="F45" s="5" t="s">
        <v>125</v>
      </c>
      <c r="G45" s="5">
        <v>950</v>
      </c>
      <c r="H45" s="5">
        <v>950</v>
      </c>
      <c r="I45" s="5">
        <v>950</v>
      </c>
      <c r="J45" s="5">
        <v>950</v>
      </c>
      <c r="K45" s="5">
        <v>950</v>
      </c>
      <c r="L45" s="5">
        <v>950</v>
      </c>
      <c r="M45" s="5">
        <v>950</v>
      </c>
      <c r="N45" s="5">
        <v>950</v>
      </c>
      <c r="O45" s="5">
        <v>950</v>
      </c>
      <c r="P45" s="5">
        <v>950</v>
      </c>
      <c r="Q45" s="5">
        <v>950</v>
      </c>
      <c r="R45" s="5">
        <v>950</v>
      </c>
      <c r="S45" s="5">
        <v>950</v>
      </c>
      <c r="T45" s="5">
        <v>950</v>
      </c>
      <c r="U45" s="5">
        <v>950</v>
      </c>
      <c r="V45" s="5">
        <v>950</v>
      </c>
      <c r="W45" s="5">
        <v>950</v>
      </c>
      <c r="X45" s="5">
        <v>950</v>
      </c>
      <c r="Y45" s="5">
        <v>950</v>
      </c>
      <c r="Z45" s="5">
        <v>950</v>
      </c>
      <c r="AA45" s="5">
        <v>950</v>
      </c>
      <c r="AB45" s="5">
        <v>950</v>
      </c>
      <c r="AC45" s="5">
        <v>950</v>
      </c>
      <c r="AD45" s="5">
        <v>950</v>
      </c>
      <c r="AE45" s="5">
        <v>950</v>
      </c>
      <c r="AF45" s="5">
        <v>950</v>
      </c>
      <c r="AG45" s="5">
        <v>950</v>
      </c>
      <c r="AH45" s="5">
        <v>950</v>
      </c>
      <c r="AI45" s="5">
        <v>950</v>
      </c>
      <c r="AJ45" s="5">
        <v>950</v>
      </c>
      <c r="AK45" s="5">
        <v>950</v>
      </c>
      <c r="AL45" s="5"/>
      <c r="AM45" s="5">
        <v>1</v>
      </c>
    </row>
    <row r="46" spans="1:39" x14ac:dyDescent="0.2">
      <c r="A46" s="68" t="s">
        <v>26</v>
      </c>
      <c r="B46" s="5" t="s">
        <v>92</v>
      </c>
      <c r="C46" s="5" t="s">
        <v>130</v>
      </c>
      <c r="D46" s="5" t="s">
        <v>64</v>
      </c>
      <c r="E46" s="5" t="s">
        <v>68</v>
      </c>
      <c r="F46" s="5" t="s">
        <v>125</v>
      </c>
      <c r="G46" s="5">
        <v>840</v>
      </c>
      <c r="H46" s="5">
        <v>840</v>
      </c>
      <c r="I46" s="5">
        <v>840</v>
      </c>
      <c r="J46" s="5">
        <v>840</v>
      </c>
      <c r="K46" s="5">
        <v>840</v>
      </c>
      <c r="L46" s="5">
        <v>840</v>
      </c>
      <c r="M46" s="5">
        <v>840</v>
      </c>
      <c r="N46" s="5">
        <v>840</v>
      </c>
      <c r="O46" s="5">
        <v>840</v>
      </c>
      <c r="P46" s="5">
        <v>840</v>
      </c>
      <c r="Q46" s="5">
        <v>840</v>
      </c>
      <c r="R46" s="5">
        <v>840</v>
      </c>
      <c r="S46" s="5">
        <v>840</v>
      </c>
      <c r="T46" s="5">
        <v>840</v>
      </c>
      <c r="U46" s="5">
        <v>840</v>
      </c>
      <c r="V46" s="5">
        <v>840</v>
      </c>
      <c r="W46" s="5">
        <v>840</v>
      </c>
      <c r="X46" s="5">
        <v>840</v>
      </c>
      <c r="Y46" s="5">
        <v>840</v>
      </c>
      <c r="Z46" s="5">
        <v>840</v>
      </c>
      <c r="AA46" s="5">
        <v>840</v>
      </c>
      <c r="AB46" s="5">
        <v>840</v>
      </c>
      <c r="AC46" s="5">
        <v>840</v>
      </c>
      <c r="AD46" s="5">
        <v>840</v>
      </c>
      <c r="AE46" s="5">
        <v>840</v>
      </c>
      <c r="AF46" s="5">
        <v>840</v>
      </c>
      <c r="AG46" s="5">
        <v>840</v>
      </c>
      <c r="AH46" s="5">
        <v>840</v>
      </c>
      <c r="AI46" s="5">
        <v>840</v>
      </c>
      <c r="AJ46" s="5">
        <v>840</v>
      </c>
      <c r="AK46" s="5">
        <v>840</v>
      </c>
      <c r="AL46" s="5"/>
      <c r="AM46" s="5">
        <v>1</v>
      </c>
    </row>
    <row r="47" spans="1:39" x14ac:dyDescent="0.2">
      <c r="A47" s="69"/>
      <c r="B47" s="5" t="s">
        <v>97</v>
      </c>
      <c r="C47" s="5" t="s">
        <v>130</v>
      </c>
      <c r="D47" s="5" t="s">
        <v>64</v>
      </c>
      <c r="E47" s="5" t="s">
        <v>68</v>
      </c>
      <c r="F47" s="5" t="s">
        <v>125</v>
      </c>
      <c r="G47" s="5">
        <v>840</v>
      </c>
      <c r="H47" s="5">
        <v>840</v>
      </c>
      <c r="I47" s="5">
        <v>840</v>
      </c>
      <c r="J47" s="5">
        <v>840</v>
      </c>
      <c r="K47" s="5">
        <v>840</v>
      </c>
      <c r="L47" s="5">
        <v>840</v>
      </c>
      <c r="M47" s="5">
        <v>840</v>
      </c>
      <c r="N47" s="5">
        <v>840</v>
      </c>
      <c r="O47" s="5">
        <v>840</v>
      </c>
      <c r="P47" s="5">
        <v>840</v>
      </c>
      <c r="Q47" s="5">
        <v>840</v>
      </c>
      <c r="R47" s="5">
        <v>840</v>
      </c>
      <c r="S47" s="5">
        <v>840</v>
      </c>
      <c r="T47" s="5">
        <v>840</v>
      </c>
      <c r="U47" s="5">
        <v>840</v>
      </c>
      <c r="V47" s="5">
        <v>840</v>
      </c>
      <c r="W47" s="5">
        <v>840</v>
      </c>
      <c r="X47" s="5">
        <v>840</v>
      </c>
      <c r="Y47" s="5">
        <v>840</v>
      </c>
      <c r="Z47" s="5">
        <v>840</v>
      </c>
      <c r="AA47" s="5">
        <v>840</v>
      </c>
      <c r="AB47" s="5">
        <v>840</v>
      </c>
      <c r="AC47" s="5">
        <v>840</v>
      </c>
      <c r="AD47" s="5">
        <v>840</v>
      </c>
      <c r="AE47" s="5">
        <v>840</v>
      </c>
      <c r="AF47" s="5">
        <v>840</v>
      </c>
      <c r="AG47" s="5">
        <v>840</v>
      </c>
      <c r="AH47" s="5">
        <v>840</v>
      </c>
      <c r="AI47" s="5">
        <v>840</v>
      </c>
      <c r="AJ47" s="5">
        <v>840</v>
      </c>
      <c r="AK47" s="5">
        <v>840</v>
      </c>
      <c r="AL47" s="5"/>
      <c r="AM47" s="5">
        <v>1</v>
      </c>
    </row>
    <row r="48" spans="1:39" x14ac:dyDescent="0.2">
      <c r="A48" s="69"/>
      <c r="B48" s="5" t="s">
        <v>98</v>
      </c>
      <c r="C48" s="5" t="s">
        <v>130</v>
      </c>
      <c r="D48" s="5" t="s">
        <v>64</v>
      </c>
      <c r="E48" s="5" t="s">
        <v>68</v>
      </c>
      <c r="F48" s="5" t="s">
        <v>125</v>
      </c>
      <c r="G48" s="5">
        <v>840</v>
      </c>
      <c r="H48" s="5">
        <v>840</v>
      </c>
      <c r="I48" s="5">
        <v>840</v>
      </c>
      <c r="J48" s="5">
        <v>840</v>
      </c>
      <c r="K48" s="5">
        <v>840</v>
      </c>
      <c r="L48" s="5">
        <v>840</v>
      </c>
      <c r="M48" s="5">
        <v>840</v>
      </c>
      <c r="N48" s="5">
        <v>840</v>
      </c>
      <c r="O48" s="5">
        <v>840</v>
      </c>
      <c r="P48" s="5">
        <v>840</v>
      </c>
      <c r="Q48" s="5">
        <v>840</v>
      </c>
      <c r="R48" s="5">
        <v>840</v>
      </c>
      <c r="S48" s="5">
        <v>840</v>
      </c>
      <c r="T48" s="5">
        <v>840</v>
      </c>
      <c r="U48" s="5">
        <v>840</v>
      </c>
      <c r="V48" s="5">
        <v>840</v>
      </c>
      <c r="W48" s="5">
        <v>840</v>
      </c>
      <c r="X48" s="5">
        <v>840</v>
      </c>
      <c r="Y48" s="5">
        <v>840</v>
      </c>
      <c r="Z48" s="5">
        <v>840</v>
      </c>
      <c r="AA48" s="5">
        <v>840</v>
      </c>
      <c r="AB48" s="5">
        <v>840</v>
      </c>
      <c r="AC48" s="5">
        <v>840</v>
      </c>
      <c r="AD48" s="5">
        <v>840</v>
      </c>
      <c r="AE48" s="5">
        <v>840</v>
      </c>
      <c r="AF48" s="5">
        <v>840</v>
      </c>
      <c r="AG48" s="5">
        <v>840</v>
      </c>
      <c r="AH48" s="5">
        <v>840</v>
      </c>
      <c r="AI48" s="5">
        <v>840</v>
      </c>
      <c r="AJ48" s="5">
        <v>840</v>
      </c>
      <c r="AK48" s="5">
        <v>840</v>
      </c>
      <c r="AL48" s="5"/>
      <c r="AM48" s="5">
        <v>1</v>
      </c>
    </row>
    <row r="49" spans="1:39" x14ac:dyDescent="0.2">
      <c r="A49" s="69"/>
      <c r="B49" s="5" t="s">
        <v>99</v>
      </c>
      <c r="C49" s="5" t="s">
        <v>130</v>
      </c>
      <c r="D49" s="5" t="s">
        <v>64</v>
      </c>
      <c r="E49" s="5" t="s">
        <v>68</v>
      </c>
      <c r="F49" s="5" t="s">
        <v>125</v>
      </c>
      <c r="G49" s="5">
        <v>840</v>
      </c>
      <c r="H49" s="5">
        <v>840</v>
      </c>
      <c r="I49" s="5">
        <v>840</v>
      </c>
      <c r="J49" s="5">
        <v>840</v>
      </c>
      <c r="K49" s="5">
        <v>840</v>
      </c>
      <c r="L49" s="5">
        <v>840</v>
      </c>
      <c r="M49" s="5">
        <v>840</v>
      </c>
      <c r="N49" s="5">
        <v>840</v>
      </c>
      <c r="O49" s="5">
        <v>840</v>
      </c>
      <c r="P49" s="5">
        <v>840</v>
      </c>
      <c r="Q49" s="5">
        <v>840</v>
      </c>
      <c r="R49" s="5">
        <v>840</v>
      </c>
      <c r="S49" s="5">
        <v>840</v>
      </c>
      <c r="T49" s="5">
        <v>840</v>
      </c>
      <c r="U49" s="5">
        <v>840</v>
      </c>
      <c r="V49" s="5">
        <v>840</v>
      </c>
      <c r="W49" s="5">
        <v>840</v>
      </c>
      <c r="X49" s="5">
        <v>840</v>
      </c>
      <c r="Y49" s="5">
        <v>840</v>
      </c>
      <c r="Z49" s="5">
        <v>840</v>
      </c>
      <c r="AA49" s="5">
        <v>840</v>
      </c>
      <c r="AB49" s="5">
        <v>840</v>
      </c>
      <c r="AC49" s="5">
        <v>840</v>
      </c>
      <c r="AD49" s="5">
        <v>840</v>
      </c>
      <c r="AE49" s="5">
        <v>840</v>
      </c>
      <c r="AF49" s="5">
        <v>840</v>
      </c>
      <c r="AG49" s="5">
        <v>840</v>
      </c>
      <c r="AH49" s="5">
        <v>840</v>
      </c>
      <c r="AI49" s="5">
        <v>840</v>
      </c>
      <c r="AJ49" s="5">
        <v>840</v>
      </c>
      <c r="AK49" s="5">
        <v>840</v>
      </c>
      <c r="AL49" s="5"/>
      <c r="AM49" s="5">
        <v>1</v>
      </c>
    </row>
    <row r="50" spans="1:39" x14ac:dyDescent="0.2">
      <c r="A50" s="70"/>
      <c r="B50" s="5" t="s">
        <v>100</v>
      </c>
      <c r="C50" s="5" t="s">
        <v>130</v>
      </c>
      <c r="D50" s="5" t="s">
        <v>64</v>
      </c>
      <c r="E50" s="5" t="s">
        <v>68</v>
      </c>
      <c r="F50" s="5" t="s">
        <v>125</v>
      </c>
      <c r="G50" s="5">
        <v>840</v>
      </c>
      <c r="H50" s="5">
        <v>840</v>
      </c>
      <c r="I50" s="5">
        <v>840</v>
      </c>
      <c r="J50" s="5">
        <v>840</v>
      </c>
      <c r="K50" s="5">
        <v>840</v>
      </c>
      <c r="L50" s="5">
        <v>840</v>
      </c>
      <c r="M50" s="5">
        <v>840</v>
      </c>
      <c r="N50" s="5">
        <v>840</v>
      </c>
      <c r="O50" s="5">
        <v>840</v>
      </c>
      <c r="P50" s="5">
        <v>840</v>
      </c>
      <c r="Q50" s="5">
        <v>840</v>
      </c>
      <c r="R50" s="5">
        <v>840</v>
      </c>
      <c r="S50" s="5">
        <v>840</v>
      </c>
      <c r="T50" s="5">
        <v>840</v>
      </c>
      <c r="U50" s="5">
        <v>840</v>
      </c>
      <c r="V50" s="5">
        <v>840</v>
      </c>
      <c r="W50" s="5">
        <v>840</v>
      </c>
      <c r="X50" s="5">
        <v>840</v>
      </c>
      <c r="Y50" s="5">
        <v>840</v>
      </c>
      <c r="Z50" s="5">
        <v>840</v>
      </c>
      <c r="AA50" s="5">
        <v>840</v>
      </c>
      <c r="AB50" s="5">
        <v>840</v>
      </c>
      <c r="AC50" s="5">
        <v>840</v>
      </c>
      <c r="AD50" s="5">
        <v>840</v>
      </c>
      <c r="AE50" s="5">
        <v>840</v>
      </c>
      <c r="AF50" s="5">
        <v>840</v>
      </c>
      <c r="AG50" s="5">
        <v>840</v>
      </c>
      <c r="AH50" s="5">
        <v>840</v>
      </c>
      <c r="AI50" s="5">
        <v>840</v>
      </c>
      <c r="AJ50" s="5">
        <v>840</v>
      </c>
      <c r="AK50" s="5">
        <v>840</v>
      </c>
      <c r="AL50" s="5"/>
      <c r="AM50" s="5">
        <v>1</v>
      </c>
    </row>
    <row r="51" spans="1:39" x14ac:dyDescent="0.2">
      <c r="A51" s="14" t="s">
        <v>27</v>
      </c>
      <c r="B51" s="5" t="s">
        <v>108</v>
      </c>
      <c r="C51" s="5" t="s">
        <v>84</v>
      </c>
      <c r="D51" s="5" t="s">
        <v>50</v>
      </c>
      <c r="E51" s="5" t="s">
        <v>60</v>
      </c>
      <c r="F51" s="5" t="s">
        <v>84</v>
      </c>
      <c r="G51" s="5">
        <v>1</v>
      </c>
      <c r="H51" s="5"/>
      <c r="I51" s="5"/>
      <c r="J51" s="5"/>
      <c r="K51" s="5"/>
      <c r="L51" s="5" t="s">
        <v>128</v>
      </c>
      <c r="M51" s="5"/>
      <c r="N51" s="5"/>
      <c r="O51" s="5"/>
      <c r="P51" s="5"/>
      <c r="Q51" s="5" t="s">
        <v>128</v>
      </c>
      <c r="R51" s="5"/>
      <c r="S51" s="5"/>
      <c r="T51" s="5"/>
      <c r="U51" s="5"/>
      <c r="V51" s="5" t="s">
        <v>128</v>
      </c>
      <c r="W51" s="5"/>
      <c r="X51" s="5"/>
      <c r="Y51" s="5"/>
      <c r="Z51" s="5"/>
      <c r="AA51" s="5" t="s">
        <v>128</v>
      </c>
      <c r="AB51" s="5"/>
      <c r="AC51" s="5"/>
      <c r="AD51" s="5"/>
      <c r="AE51" s="5"/>
      <c r="AF51" s="5" t="s">
        <v>128</v>
      </c>
      <c r="AG51" s="5"/>
      <c r="AH51" s="5"/>
      <c r="AI51" s="5"/>
      <c r="AJ51" s="5"/>
      <c r="AK51" s="5" t="s">
        <v>128</v>
      </c>
      <c r="AL51" s="5"/>
      <c r="AM51" s="5">
        <v>1</v>
      </c>
    </row>
    <row r="52" spans="1:39" x14ac:dyDescent="0.2">
      <c r="A52" s="14" t="s">
        <v>29</v>
      </c>
      <c r="B52" s="5" t="s">
        <v>108</v>
      </c>
      <c r="C52" s="5" t="s">
        <v>84</v>
      </c>
      <c r="D52" s="5" t="s">
        <v>50</v>
      </c>
      <c r="E52" s="5" t="s">
        <v>64</v>
      </c>
      <c r="F52" s="5"/>
      <c r="G52" s="5">
        <v>1</v>
      </c>
      <c r="H52" s="5"/>
      <c r="I52" s="5"/>
      <c r="J52" s="5"/>
      <c r="K52" s="5"/>
      <c r="L52" s="5" t="s">
        <v>128</v>
      </c>
      <c r="M52" s="5"/>
      <c r="N52" s="5"/>
      <c r="O52" s="5"/>
      <c r="P52" s="5"/>
      <c r="Q52" s="5" t="s">
        <v>128</v>
      </c>
      <c r="R52" s="5"/>
      <c r="S52" s="5"/>
      <c r="T52" s="5"/>
      <c r="U52" s="5"/>
      <c r="V52" s="5" t="s">
        <v>128</v>
      </c>
      <c r="W52" s="5"/>
      <c r="X52" s="5"/>
      <c r="Y52" s="5"/>
      <c r="Z52" s="5"/>
      <c r="AA52" s="5" t="s">
        <v>128</v>
      </c>
      <c r="AB52" s="5"/>
      <c r="AC52" s="5"/>
      <c r="AD52" s="5"/>
      <c r="AE52" s="5"/>
      <c r="AF52" s="5" t="s">
        <v>128</v>
      </c>
      <c r="AG52" s="5"/>
      <c r="AH52" s="5"/>
      <c r="AI52" s="5"/>
      <c r="AJ52" s="5"/>
      <c r="AK52" s="5" t="s">
        <v>128</v>
      </c>
      <c r="AL52" s="5"/>
      <c r="AM52" s="5">
        <v>1</v>
      </c>
    </row>
    <row r="53" spans="1:39" x14ac:dyDescent="0.2">
      <c r="A53" s="14" t="s">
        <v>31</v>
      </c>
      <c r="B53" s="5" t="s">
        <v>108</v>
      </c>
      <c r="C53" s="5" t="s">
        <v>84</v>
      </c>
      <c r="D53" s="5" t="s">
        <v>50</v>
      </c>
      <c r="E53" s="5" t="s">
        <v>62</v>
      </c>
      <c r="F53" s="5"/>
      <c r="G53" s="5">
        <v>1</v>
      </c>
      <c r="H53" s="5"/>
      <c r="I53" s="5"/>
      <c r="J53" s="5"/>
      <c r="K53" s="5"/>
      <c r="L53" s="5" t="s">
        <v>128</v>
      </c>
      <c r="M53" s="5"/>
      <c r="N53" s="5"/>
      <c r="O53" s="5"/>
      <c r="P53" s="5"/>
      <c r="Q53" s="5" t="s">
        <v>128</v>
      </c>
      <c r="R53" s="5"/>
      <c r="S53" s="5"/>
      <c r="T53" s="5"/>
      <c r="U53" s="5"/>
      <c r="V53" s="5" t="s">
        <v>128</v>
      </c>
      <c r="W53" s="5"/>
      <c r="X53" s="5"/>
      <c r="Y53" s="5"/>
      <c r="Z53" s="5"/>
      <c r="AA53" s="5" t="s">
        <v>128</v>
      </c>
      <c r="AB53" s="5"/>
      <c r="AC53" s="5"/>
      <c r="AD53" s="5"/>
      <c r="AE53" s="5"/>
      <c r="AF53" s="5" t="s">
        <v>128</v>
      </c>
      <c r="AG53" s="5"/>
      <c r="AH53" s="5"/>
      <c r="AI53" s="5"/>
      <c r="AJ53" s="5"/>
      <c r="AK53" s="5" t="s">
        <v>128</v>
      </c>
      <c r="AL53" s="5"/>
      <c r="AM53" s="5">
        <v>1</v>
      </c>
    </row>
    <row r="54" spans="1:39" x14ac:dyDescent="0.2">
      <c r="A54" s="68" t="s">
        <v>33</v>
      </c>
      <c r="B54" s="5" t="s">
        <v>92</v>
      </c>
      <c r="C54" s="5" t="s">
        <v>132</v>
      </c>
      <c r="D54" s="5" t="s">
        <v>52</v>
      </c>
      <c r="E54" s="5" t="s">
        <v>70</v>
      </c>
      <c r="F54" s="5" t="s">
        <v>125</v>
      </c>
      <c r="G54" s="5">
        <v>950</v>
      </c>
      <c r="H54" s="5">
        <v>950</v>
      </c>
      <c r="I54" s="5">
        <v>950</v>
      </c>
      <c r="J54" s="5">
        <v>950</v>
      </c>
      <c r="K54" s="5">
        <v>950</v>
      </c>
      <c r="L54" s="5">
        <v>950</v>
      </c>
      <c r="M54" s="5">
        <v>950</v>
      </c>
      <c r="N54" s="5">
        <v>950</v>
      </c>
      <c r="O54" s="5">
        <v>950</v>
      </c>
      <c r="P54" s="5">
        <v>950</v>
      </c>
      <c r="Q54" s="5">
        <v>950</v>
      </c>
      <c r="R54" s="5">
        <v>950</v>
      </c>
      <c r="S54" s="5">
        <v>950</v>
      </c>
      <c r="T54" s="5">
        <v>950</v>
      </c>
      <c r="U54" s="5">
        <v>950</v>
      </c>
      <c r="V54" s="5">
        <v>950</v>
      </c>
      <c r="W54" s="5">
        <v>950</v>
      </c>
      <c r="X54" s="5">
        <v>950</v>
      </c>
      <c r="Y54" s="5">
        <v>950</v>
      </c>
      <c r="Z54" s="5">
        <v>950</v>
      </c>
      <c r="AA54" s="5">
        <v>950</v>
      </c>
      <c r="AB54" s="5">
        <v>950</v>
      </c>
      <c r="AC54" s="5">
        <v>950</v>
      </c>
      <c r="AD54" s="5">
        <v>950</v>
      </c>
      <c r="AE54" s="5">
        <v>950</v>
      </c>
      <c r="AF54" s="5">
        <v>950</v>
      </c>
      <c r="AG54" s="5">
        <v>950</v>
      </c>
      <c r="AH54" s="5">
        <v>950</v>
      </c>
      <c r="AI54" s="5">
        <v>950</v>
      </c>
      <c r="AJ54" s="5">
        <v>950</v>
      </c>
      <c r="AK54" s="5">
        <v>950</v>
      </c>
      <c r="AL54" s="5"/>
      <c r="AM54" s="5">
        <v>1</v>
      </c>
    </row>
    <row r="55" spans="1:39" x14ac:dyDescent="0.2">
      <c r="A55" s="69"/>
      <c r="B55" s="5" t="s">
        <v>97</v>
      </c>
      <c r="C55" s="5" t="s">
        <v>132</v>
      </c>
      <c r="D55" s="5" t="s">
        <v>52</v>
      </c>
      <c r="E55" s="5" t="s">
        <v>70</v>
      </c>
      <c r="F55" s="5" t="s">
        <v>125</v>
      </c>
      <c r="G55" s="5">
        <v>950</v>
      </c>
      <c r="H55" s="5">
        <v>950</v>
      </c>
      <c r="I55" s="5">
        <v>950</v>
      </c>
      <c r="J55" s="5">
        <v>950</v>
      </c>
      <c r="K55" s="5">
        <v>950</v>
      </c>
      <c r="L55" s="5">
        <v>950</v>
      </c>
      <c r="M55" s="5">
        <v>950</v>
      </c>
      <c r="N55" s="5">
        <v>950</v>
      </c>
      <c r="O55" s="5">
        <v>950</v>
      </c>
      <c r="P55" s="5">
        <v>950</v>
      </c>
      <c r="Q55" s="5">
        <v>950</v>
      </c>
      <c r="R55" s="5">
        <v>950</v>
      </c>
      <c r="S55" s="5">
        <v>950</v>
      </c>
      <c r="T55" s="5">
        <v>950</v>
      </c>
      <c r="U55" s="5">
        <v>950</v>
      </c>
      <c r="V55" s="5">
        <v>950</v>
      </c>
      <c r="W55" s="5">
        <v>950</v>
      </c>
      <c r="X55" s="5">
        <v>950</v>
      </c>
      <c r="Y55" s="5">
        <v>950</v>
      </c>
      <c r="Z55" s="5">
        <v>950</v>
      </c>
      <c r="AA55" s="5">
        <v>950</v>
      </c>
      <c r="AB55" s="5">
        <v>950</v>
      </c>
      <c r="AC55" s="5">
        <v>950</v>
      </c>
      <c r="AD55" s="5">
        <v>950</v>
      </c>
      <c r="AE55" s="5">
        <v>950</v>
      </c>
      <c r="AF55" s="5">
        <v>950</v>
      </c>
      <c r="AG55" s="5">
        <v>950</v>
      </c>
      <c r="AH55" s="5">
        <v>950</v>
      </c>
      <c r="AI55" s="5">
        <v>950</v>
      </c>
      <c r="AJ55" s="5">
        <v>950</v>
      </c>
      <c r="AK55" s="5">
        <v>950</v>
      </c>
      <c r="AL55" s="5"/>
      <c r="AM55" s="5">
        <v>1</v>
      </c>
    </row>
    <row r="56" spans="1:39" x14ac:dyDescent="0.2">
      <c r="A56" s="69"/>
      <c r="B56" s="5" t="s">
        <v>98</v>
      </c>
      <c r="C56" s="5" t="s">
        <v>132</v>
      </c>
      <c r="D56" s="5" t="s">
        <v>52</v>
      </c>
      <c r="E56" s="5" t="s">
        <v>70</v>
      </c>
      <c r="F56" s="5" t="s">
        <v>125</v>
      </c>
      <c r="G56" s="5">
        <v>950</v>
      </c>
      <c r="H56" s="5">
        <v>950</v>
      </c>
      <c r="I56" s="5">
        <v>950</v>
      </c>
      <c r="J56" s="5">
        <v>950</v>
      </c>
      <c r="K56" s="5">
        <v>950</v>
      </c>
      <c r="L56" s="5">
        <v>950</v>
      </c>
      <c r="M56" s="5">
        <v>950</v>
      </c>
      <c r="N56" s="5">
        <v>950</v>
      </c>
      <c r="O56" s="5">
        <v>950</v>
      </c>
      <c r="P56" s="5">
        <v>950</v>
      </c>
      <c r="Q56" s="5">
        <v>950</v>
      </c>
      <c r="R56" s="5">
        <v>950</v>
      </c>
      <c r="S56" s="5">
        <v>950</v>
      </c>
      <c r="T56" s="5">
        <v>950</v>
      </c>
      <c r="U56" s="5">
        <v>950</v>
      </c>
      <c r="V56" s="5">
        <v>950</v>
      </c>
      <c r="W56" s="5">
        <v>950</v>
      </c>
      <c r="X56" s="5">
        <v>950</v>
      </c>
      <c r="Y56" s="5">
        <v>950</v>
      </c>
      <c r="Z56" s="5">
        <v>950</v>
      </c>
      <c r="AA56" s="5">
        <v>950</v>
      </c>
      <c r="AB56" s="5">
        <v>950</v>
      </c>
      <c r="AC56" s="5">
        <v>950</v>
      </c>
      <c r="AD56" s="5">
        <v>950</v>
      </c>
      <c r="AE56" s="5">
        <v>950</v>
      </c>
      <c r="AF56" s="5">
        <v>950</v>
      </c>
      <c r="AG56" s="5">
        <v>950</v>
      </c>
      <c r="AH56" s="5">
        <v>950</v>
      </c>
      <c r="AI56" s="5">
        <v>950</v>
      </c>
      <c r="AJ56" s="5">
        <v>950</v>
      </c>
      <c r="AK56" s="5">
        <v>950</v>
      </c>
      <c r="AL56" s="5"/>
      <c r="AM56" s="5">
        <v>1</v>
      </c>
    </row>
    <row r="57" spans="1:39" x14ac:dyDescent="0.2">
      <c r="A57" s="69"/>
      <c r="B57" s="5" t="s">
        <v>99</v>
      </c>
      <c r="C57" s="5" t="s">
        <v>132</v>
      </c>
      <c r="D57" s="5" t="s">
        <v>52</v>
      </c>
      <c r="E57" s="5" t="s">
        <v>70</v>
      </c>
      <c r="F57" s="5" t="s">
        <v>125</v>
      </c>
      <c r="G57" s="5">
        <v>950</v>
      </c>
      <c r="H57" s="5">
        <v>950</v>
      </c>
      <c r="I57" s="5">
        <v>950</v>
      </c>
      <c r="J57" s="5">
        <v>950</v>
      </c>
      <c r="K57" s="5">
        <v>950</v>
      </c>
      <c r="L57" s="5">
        <v>950</v>
      </c>
      <c r="M57" s="5">
        <v>950</v>
      </c>
      <c r="N57" s="5">
        <v>950</v>
      </c>
      <c r="O57" s="5">
        <v>950</v>
      </c>
      <c r="P57" s="5">
        <v>950</v>
      </c>
      <c r="Q57" s="5">
        <v>950</v>
      </c>
      <c r="R57" s="5">
        <v>950</v>
      </c>
      <c r="S57" s="5">
        <v>950</v>
      </c>
      <c r="T57" s="5">
        <v>950</v>
      </c>
      <c r="U57" s="5">
        <v>950</v>
      </c>
      <c r="V57" s="5">
        <v>950</v>
      </c>
      <c r="W57" s="5">
        <v>950</v>
      </c>
      <c r="X57" s="5">
        <v>950</v>
      </c>
      <c r="Y57" s="5">
        <v>950</v>
      </c>
      <c r="Z57" s="5">
        <v>950</v>
      </c>
      <c r="AA57" s="5">
        <v>950</v>
      </c>
      <c r="AB57" s="5">
        <v>950</v>
      </c>
      <c r="AC57" s="5">
        <v>950</v>
      </c>
      <c r="AD57" s="5">
        <v>950</v>
      </c>
      <c r="AE57" s="5">
        <v>950</v>
      </c>
      <c r="AF57" s="5">
        <v>950</v>
      </c>
      <c r="AG57" s="5">
        <v>950</v>
      </c>
      <c r="AH57" s="5">
        <v>950</v>
      </c>
      <c r="AI57" s="5">
        <v>950</v>
      </c>
      <c r="AJ57" s="5">
        <v>950</v>
      </c>
      <c r="AK57" s="5">
        <v>950</v>
      </c>
      <c r="AL57" s="5"/>
      <c r="AM57" s="5">
        <v>1</v>
      </c>
    </row>
    <row r="58" spans="1:39" x14ac:dyDescent="0.2">
      <c r="A58" s="70"/>
      <c r="B58" s="5" t="s">
        <v>100</v>
      </c>
      <c r="C58" s="5" t="s">
        <v>132</v>
      </c>
      <c r="D58" s="5" t="s">
        <v>52</v>
      </c>
      <c r="E58" s="5" t="s">
        <v>70</v>
      </c>
      <c r="F58" s="5" t="s">
        <v>125</v>
      </c>
      <c r="G58" s="5">
        <v>950</v>
      </c>
      <c r="H58" s="5">
        <v>950</v>
      </c>
      <c r="I58" s="5">
        <v>950</v>
      </c>
      <c r="J58" s="5">
        <v>950</v>
      </c>
      <c r="K58" s="5">
        <v>950</v>
      </c>
      <c r="L58" s="5">
        <v>950</v>
      </c>
      <c r="M58" s="5">
        <v>950</v>
      </c>
      <c r="N58" s="5">
        <v>950</v>
      </c>
      <c r="O58" s="5">
        <v>950</v>
      </c>
      <c r="P58" s="5">
        <v>950</v>
      </c>
      <c r="Q58" s="5">
        <v>950</v>
      </c>
      <c r="R58" s="5">
        <v>950</v>
      </c>
      <c r="S58" s="5">
        <v>950</v>
      </c>
      <c r="T58" s="5">
        <v>950</v>
      </c>
      <c r="U58" s="5">
        <v>950</v>
      </c>
      <c r="V58" s="5">
        <v>950</v>
      </c>
      <c r="W58" s="5">
        <v>950</v>
      </c>
      <c r="X58" s="5">
        <v>950</v>
      </c>
      <c r="Y58" s="5">
        <v>950</v>
      </c>
      <c r="Z58" s="5">
        <v>950</v>
      </c>
      <c r="AA58" s="5">
        <v>950</v>
      </c>
      <c r="AB58" s="5">
        <v>950</v>
      </c>
      <c r="AC58" s="5">
        <v>950</v>
      </c>
      <c r="AD58" s="5">
        <v>950</v>
      </c>
      <c r="AE58" s="5">
        <v>950</v>
      </c>
      <c r="AF58" s="5">
        <v>950</v>
      </c>
      <c r="AG58" s="5">
        <v>950</v>
      </c>
      <c r="AH58" s="5">
        <v>950</v>
      </c>
      <c r="AI58" s="5">
        <v>950</v>
      </c>
      <c r="AJ58" s="5">
        <v>950</v>
      </c>
      <c r="AK58" s="5">
        <v>950</v>
      </c>
      <c r="AL58" s="5"/>
      <c r="AM58" s="5">
        <v>1</v>
      </c>
    </row>
    <row r="59" spans="1:39" x14ac:dyDescent="0.2">
      <c r="A59" s="68" t="s">
        <v>35</v>
      </c>
      <c r="B59" s="5" t="s">
        <v>92</v>
      </c>
      <c r="C59" s="5" t="s">
        <v>132</v>
      </c>
      <c r="D59" s="5" t="s">
        <v>52</v>
      </c>
      <c r="E59" s="5" t="s">
        <v>70</v>
      </c>
      <c r="F59" s="5" t="s">
        <v>125</v>
      </c>
      <c r="G59" s="5">
        <v>1988</v>
      </c>
      <c r="H59" s="5">
        <f>$G59/'Performance Curves'!C$13</f>
        <v>2016.8115942028987</v>
      </c>
      <c r="I59" s="5">
        <f>$G59/'Performance Curves'!D$13</f>
        <v>2046.4705882352941</v>
      </c>
      <c r="J59" s="5">
        <f>$G59/'Performance Curves'!E$13</f>
        <v>2077.0149253731342</v>
      </c>
      <c r="K59" s="5">
        <f>$G59/'Performance Curves'!F$13</f>
        <v>2108.4848484848485</v>
      </c>
      <c r="L59" s="5">
        <f>$G59/'Performance Curves'!G$13</f>
        <v>2140.9230769230767</v>
      </c>
      <c r="M59" s="5">
        <f>$G59/'Performance Curves'!H$13</f>
        <v>2174.375</v>
      </c>
      <c r="N59" s="5">
        <f>$G59/'Performance Curves'!I$13</f>
        <v>2208.8888888888887</v>
      </c>
      <c r="O59" s="5">
        <f>$G59/'Performance Curves'!J$13</f>
        <v>2244.5161290322576</v>
      </c>
      <c r="P59" s="5">
        <f>$G59/'Performance Curves'!K$13</f>
        <v>2281.3114754098356</v>
      </c>
      <c r="Q59" s="5">
        <f>$G59/'Performance Curves'!L$13</f>
        <v>2319.3333333333335</v>
      </c>
      <c r="R59" s="5">
        <f>$G59/'Performance Curves'!M$13</f>
        <v>2334.8993288590605</v>
      </c>
      <c r="S59" s="5">
        <f>$G59/'Performance Curves'!N$13</f>
        <v>2350.6756756756754</v>
      </c>
      <c r="T59" s="5">
        <f>$G59/'Performance Curves'!O$13</f>
        <v>2366.666666666667</v>
      </c>
      <c r="U59" s="5">
        <f>$G59/'Performance Curves'!P$13</f>
        <v>2382.8767123287671</v>
      </c>
      <c r="V59" s="5">
        <f>$G59/'Performance Curves'!Q$13</f>
        <v>2399.3103448275861</v>
      </c>
      <c r="W59" s="5">
        <f>$G59/'Performance Curves'!R$13</f>
        <v>2415.9722222222217</v>
      </c>
      <c r="X59" s="5">
        <f>$G59/'Performance Curves'!S$13</f>
        <v>2432.8671328671326</v>
      </c>
      <c r="Y59" s="5">
        <f>$G59/'Performance Curves'!T$13</f>
        <v>2450</v>
      </c>
      <c r="Z59" s="5">
        <f>$G59/'Performance Curves'!U$13</f>
        <v>2467.3758865248224</v>
      </c>
      <c r="AA59" s="5">
        <f>$G59/'Performance Curves'!V$13</f>
        <v>2485</v>
      </c>
      <c r="AB59" s="5">
        <f>$G59/'Performance Curves'!W$13</f>
        <v>2485</v>
      </c>
      <c r="AC59" s="5">
        <f>$G59/'Performance Curves'!X$13</f>
        <v>2485</v>
      </c>
      <c r="AD59" s="5">
        <f>$G59/'Performance Curves'!Y$13</f>
        <v>2485</v>
      </c>
      <c r="AE59" s="5">
        <f>$G59/'Performance Curves'!Z$13</f>
        <v>2485</v>
      </c>
      <c r="AF59" s="5">
        <f>$G59/'Performance Curves'!AA$13</f>
        <v>2485</v>
      </c>
      <c r="AG59" s="5">
        <f>$G59/'Performance Curves'!AB$13</f>
        <v>2485</v>
      </c>
      <c r="AH59" s="5">
        <f>$G59/'Performance Curves'!AC$13</f>
        <v>2485</v>
      </c>
      <c r="AI59" s="5">
        <f>$G59/'Performance Curves'!AD$13</f>
        <v>2485</v>
      </c>
      <c r="AJ59" s="5">
        <f>$G59/'Performance Curves'!AE$13</f>
        <v>2485</v>
      </c>
      <c r="AK59" s="5">
        <f>$G59/'Performance Curves'!AF$13</f>
        <v>2485</v>
      </c>
      <c r="AL59" s="5" t="s">
        <v>127</v>
      </c>
      <c r="AM59" s="5">
        <v>1</v>
      </c>
    </row>
    <row r="60" spans="1:39" x14ac:dyDescent="0.2">
      <c r="A60" s="69"/>
      <c r="B60" s="5" t="s">
        <v>97</v>
      </c>
      <c r="C60" s="5" t="s">
        <v>132</v>
      </c>
      <c r="D60" s="5" t="s">
        <v>52</v>
      </c>
      <c r="E60" s="5" t="s">
        <v>70</v>
      </c>
      <c r="F60" s="5" t="s">
        <v>125</v>
      </c>
      <c r="G60" s="5">
        <v>2016</v>
      </c>
      <c r="H60" s="5">
        <f>$G60/'Performance Curves'!C$13</f>
        <v>2045.217391304348</v>
      </c>
      <c r="I60" s="5">
        <f>$G60/'Performance Curves'!D$13</f>
        <v>2075.294117647059</v>
      </c>
      <c r="J60" s="5">
        <f>$G60/'Performance Curves'!E$13</f>
        <v>2106.2686567164178</v>
      </c>
      <c r="K60" s="5">
        <f>$G60/'Performance Curves'!F$13</f>
        <v>2138.181818181818</v>
      </c>
      <c r="L60" s="5">
        <f>$G60/'Performance Curves'!G$13</f>
        <v>2171.0769230769229</v>
      </c>
      <c r="M60" s="5">
        <f>$G60/'Performance Curves'!H$13</f>
        <v>2205</v>
      </c>
      <c r="N60" s="5">
        <f>$G60/'Performance Curves'!I$13</f>
        <v>2239.9999999999995</v>
      </c>
      <c r="O60" s="5">
        <f>$G60/'Performance Curves'!J$13</f>
        <v>2276.1290322580639</v>
      </c>
      <c r="P60" s="5">
        <f>$G60/'Performance Curves'!K$13</f>
        <v>2313.442622950819</v>
      </c>
      <c r="Q60" s="5">
        <f>$G60/'Performance Curves'!L$13</f>
        <v>2352</v>
      </c>
      <c r="R60" s="5">
        <f>$G60/'Performance Curves'!M$13</f>
        <v>2367.7852348993288</v>
      </c>
      <c r="S60" s="5">
        <f>$G60/'Performance Curves'!N$13</f>
        <v>2383.7837837837837</v>
      </c>
      <c r="T60" s="5">
        <f>$G60/'Performance Curves'!O$13</f>
        <v>2400</v>
      </c>
      <c r="U60" s="5">
        <f>$G60/'Performance Curves'!P$13</f>
        <v>2416.4383561643835</v>
      </c>
      <c r="V60" s="5">
        <f>$G60/'Performance Curves'!Q$13</f>
        <v>2433.1034482758619</v>
      </c>
      <c r="W60" s="5">
        <f>$G60/'Performance Curves'!R$13</f>
        <v>2449.9999999999995</v>
      </c>
      <c r="X60" s="5">
        <f>$G60/'Performance Curves'!S$13</f>
        <v>2467.1328671328665</v>
      </c>
      <c r="Y60" s="5">
        <f>$G60/'Performance Curves'!T$13</f>
        <v>2484.5070422535209</v>
      </c>
      <c r="Z60" s="5">
        <f>$G60/'Performance Curves'!U$13</f>
        <v>2502.1276595744675</v>
      </c>
      <c r="AA60" s="5">
        <f>$G60/'Performance Curves'!V$13</f>
        <v>2520</v>
      </c>
      <c r="AB60" s="5">
        <f>$G60/'Performance Curves'!W$13</f>
        <v>2520</v>
      </c>
      <c r="AC60" s="5">
        <f>$G60/'Performance Curves'!X$13</f>
        <v>2520</v>
      </c>
      <c r="AD60" s="5">
        <f>$G60/'Performance Curves'!Y$13</f>
        <v>2520</v>
      </c>
      <c r="AE60" s="5">
        <f>$G60/'Performance Curves'!Z$13</f>
        <v>2520</v>
      </c>
      <c r="AF60" s="5">
        <f>$G60/'Performance Curves'!AA$13</f>
        <v>2520</v>
      </c>
      <c r="AG60" s="5">
        <f>$G60/'Performance Curves'!AB$13</f>
        <v>2520</v>
      </c>
      <c r="AH60" s="5">
        <f>$G60/'Performance Curves'!AC$13</f>
        <v>2520</v>
      </c>
      <c r="AI60" s="5">
        <f>$G60/'Performance Curves'!AD$13</f>
        <v>2520</v>
      </c>
      <c r="AJ60" s="5">
        <f>$G60/'Performance Curves'!AE$13</f>
        <v>2520</v>
      </c>
      <c r="AK60" s="5">
        <f>$G60/'Performance Curves'!AF$13</f>
        <v>2520</v>
      </c>
      <c r="AL60" s="5" t="s">
        <v>127</v>
      </c>
      <c r="AM60" s="5">
        <v>1</v>
      </c>
    </row>
    <row r="61" spans="1:39" x14ac:dyDescent="0.2">
      <c r="A61" s="69"/>
      <c r="B61" s="5" t="s">
        <v>98</v>
      </c>
      <c r="C61" s="5" t="s">
        <v>132</v>
      </c>
      <c r="D61" s="5" t="s">
        <v>52</v>
      </c>
      <c r="E61" s="5" t="s">
        <v>70</v>
      </c>
      <c r="F61" s="5" t="s">
        <v>125</v>
      </c>
      <c r="G61" s="5">
        <v>1960</v>
      </c>
      <c r="H61" s="5">
        <f>$G61/'Performance Curves'!C$13</f>
        <v>1988.4057971014495</v>
      </c>
      <c r="I61" s="5">
        <f>$G61/'Performance Curves'!D$13</f>
        <v>2017.6470588235295</v>
      </c>
      <c r="J61" s="5">
        <f>$G61/'Performance Curves'!E$13</f>
        <v>2047.7611940298507</v>
      </c>
      <c r="K61" s="5">
        <f>$G61/'Performance Curves'!F$13</f>
        <v>2078.7878787878785</v>
      </c>
      <c r="L61" s="5">
        <f>$G61/'Performance Curves'!G$13</f>
        <v>2110.7692307692305</v>
      </c>
      <c r="M61" s="5">
        <f>$G61/'Performance Curves'!H$13</f>
        <v>2143.75</v>
      </c>
      <c r="N61" s="5">
        <f>$G61/'Performance Curves'!I$13</f>
        <v>2177.7777777777774</v>
      </c>
      <c r="O61" s="5">
        <f>$G61/'Performance Curves'!J$13</f>
        <v>2212.9032258064512</v>
      </c>
      <c r="P61" s="5">
        <f>$G61/'Performance Curves'!K$13</f>
        <v>2249.1803278688517</v>
      </c>
      <c r="Q61" s="5">
        <f>$G61/'Performance Curves'!L$13</f>
        <v>2286.666666666667</v>
      </c>
      <c r="R61" s="5">
        <f>$G61/'Performance Curves'!M$13</f>
        <v>2302.0134228187922</v>
      </c>
      <c r="S61" s="5">
        <f>$G61/'Performance Curves'!N$13</f>
        <v>2317.5675675675675</v>
      </c>
      <c r="T61" s="5">
        <f>$G61/'Performance Curves'!O$13</f>
        <v>2333.3333333333335</v>
      </c>
      <c r="U61" s="5">
        <f>$G61/'Performance Curves'!P$13</f>
        <v>2349.3150684931506</v>
      </c>
      <c r="V61" s="5">
        <f>$G61/'Performance Curves'!Q$13</f>
        <v>2365.5172413793102</v>
      </c>
      <c r="W61" s="5">
        <f>$G61/'Performance Curves'!R$13</f>
        <v>2381.9444444444443</v>
      </c>
      <c r="X61" s="5">
        <f>$G61/'Performance Curves'!S$13</f>
        <v>2398.6013986013982</v>
      </c>
      <c r="Y61" s="5">
        <f>$G61/'Performance Curves'!T$13</f>
        <v>2415.4929577464786</v>
      </c>
      <c r="Z61" s="5">
        <f>$G61/'Performance Curves'!U$13</f>
        <v>2432.6241134751772</v>
      </c>
      <c r="AA61" s="5">
        <f>$G61/'Performance Curves'!V$13</f>
        <v>2450</v>
      </c>
      <c r="AB61" s="5">
        <f>$G61/'Performance Curves'!W$13</f>
        <v>2450</v>
      </c>
      <c r="AC61" s="5">
        <f>$G61/'Performance Curves'!X$13</f>
        <v>2450</v>
      </c>
      <c r="AD61" s="5">
        <f>$G61/'Performance Curves'!Y$13</f>
        <v>2450</v>
      </c>
      <c r="AE61" s="5">
        <f>$G61/'Performance Curves'!Z$13</f>
        <v>2450</v>
      </c>
      <c r="AF61" s="5">
        <f>$G61/'Performance Curves'!AA$13</f>
        <v>2450</v>
      </c>
      <c r="AG61" s="5">
        <f>$G61/'Performance Curves'!AB$13</f>
        <v>2450</v>
      </c>
      <c r="AH61" s="5">
        <f>$G61/'Performance Curves'!AC$13</f>
        <v>2450</v>
      </c>
      <c r="AI61" s="5">
        <f>$G61/'Performance Curves'!AD$13</f>
        <v>2450</v>
      </c>
      <c r="AJ61" s="5">
        <f>$G61/'Performance Curves'!AE$13</f>
        <v>2450</v>
      </c>
      <c r="AK61" s="5">
        <f>$G61/'Performance Curves'!AF$13</f>
        <v>2450</v>
      </c>
      <c r="AL61" s="5" t="s">
        <v>127</v>
      </c>
      <c r="AM61" s="5">
        <v>1</v>
      </c>
    </row>
    <row r="62" spans="1:39" x14ac:dyDescent="0.2">
      <c r="A62" s="69"/>
      <c r="B62" s="5" t="s">
        <v>99</v>
      </c>
      <c r="C62" s="5" t="s">
        <v>132</v>
      </c>
      <c r="D62" s="5" t="s">
        <v>52</v>
      </c>
      <c r="E62" s="5" t="s">
        <v>70</v>
      </c>
      <c r="F62" s="5" t="s">
        <v>125</v>
      </c>
      <c r="G62" s="5">
        <v>1834</v>
      </c>
      <c r="H62" s="5">
        <f>$G62/'Performance Curves'!C$13</f>
        <v>1860.5797101449277</v>
      </c>
      <c r="I62" s="5">
        <f>$G62/'Performance Curves'!D$13</f>
        <v>1887.9411764705883</v>
      </c>
      <c r="J62" s="5">
        <f>$G62/'Performance Curves'!E$13</f>
        <v>1916.1194029850747</v>
      </c>
      <c r="K62" s="5">
        <f>$G62/'Performance Curves'!F$13</f>
        <v>1945.151515151515</v>
      </c>
      <c r="L62" s="5">
        <f>$G62/'Performance Curves'!G$13</f>
        <v>1975.0769230769231</v>
      </c>
      <c r="M62" s="5">
        <f>$G62/'Performance Curves'!H$13</f>
        <v>2005.9374999999998</v>
      </c>
      <c r="N62" s="5">
        <f>$G62/'Performance Curves'!I$13</f>
        <v>2037.7777777777774</v>
      </c>
      <c r="O62" s="5">
        <f>$G62/'Performance Curves'!J$13</f>
        <v>2070.645161290322</v>
      </c>
      <c r="P62" s="5">
        <f>$G62/'Performance Curves'!K$13</f>
        <v>2104.5901639344256</v>
      </c>
      <c r="Q62" s="5">
        <f>$G62/'Performance Curves'!L$13</f>
        <v>2139.666666666667</v>
      </c>
      <c r="R62" s="5">
        <f>$G62/'Performance Curves'!M$13</f>
        <v>2154.0268456375838</v>
      </c>
      <c r="S62" s="5">
        <f>$G62/'Performance Curves'!N$13</f>
        <v>2168.5810810810808</v>
      </c>
      <c r="T62" s="5">
        <f>$G62/'Performance Curves'!O$13</f>
        <v>2183.3333333333335</v>
      </c>
      <c r="U62" s="5">
        <f>$G62/'Performance Curves'!P$13</f>
        <v>2198.2876712328766</v>
      </c>
      <c r="V62" s="5">
        <f>$G62/'Performance Curves'!Q$13</f>
        <v>2213.4482758620688</v>
      </c>
      <c r="W62" s="5">
        <f>$G62/'Performance Curves'!R$13</f>
        <v>2228.8194444444443</v>
      </c>
      <c r="X62" s="5">
        <f>$G62/'Performance Curves'!S$13</f>
        <v>2244.405594405594</v>
      </c>
      <c r="Y62" s="5">
        <f>$G62/'Performance Curves'!T$13</f>
        <v>2260.2112676056336</v>
      </c>
      <c r="Z62" s="5">
        <f>$G62/'Performance Curves'!U$13</f>
        <v>2276.2411347517727</v>
      </c>
      <c r="AA62" s="5">
        <f>$G62/'Performance Curves'!V$13</f>
        <v>2292.5</v>
      </c>
      <c r="AB62" s="5">
        <f>$G62/'Performance Curves'!W$13</f>
        <v>2292.5</v>
      </c>
      <c r="AC62" s="5">
        <f>$G62/'Performance Curves'!X$13</f>
        <v>2292.5</v>
      </c>
      <c r="AD62" s="5">
        <f>$G62/'Performance Curves'!Y$13</f>
        <v>2292.5</v>
      </c>
      <c r="AE62" s="5">
        <f>$G62/'Performance Curves'!Z$13</f>
        <v>2292.5</v>
      </c>
      <c r="AF62" s="5">
        <f>$G62/'Performance Curves'!AA$13</f>
        <v>2292.5</v>
      </c>
      <c r="AG62" s="5">
        <f>$G62/'Performance Curves'!AB$13</f>
        <v>2292.5</v>
      </c>
      <c r="AH62" s="5">
        <f>$G62/'Performance Curves'!AC$13</f>
        <v>2292.5</v>
      </c>
      <c r="AI62" s="5">
        <f>$G62/'Performance Curves'!AD$13</f>
        <v>2292.5</v>
      </c>
      <c r="AJ62" s="5">
        <f>$G62/'Performance Curves'!AE$13</f>
        <v>2292.5</v>
      </c>
      <c r="AK62" s="5">
        <f>$G62/'Performance Curves'!AF$13</f>
        <v>2292.5</v>
      </c>
      <c r="AL62" s="5" t="s">
        <v>127</v>
      </c>
      <c r="AM62" s="5">
        <v>1</v>
      </c>
    </row>
    <row r="63" spans="1:39" x14ac:dyDescent="0.2">
      <c r="A63" s="70"/>
      <c r="B63" s="5" t="s">
        <v>100</v>
      </c>
      <c r="C63" s="5" t="s">
        <v>132</v>
      </c>
      <c r="D63" s="5" t="s">
        <v>52</v>
      </c>
      <c r="E63" s="5" t="s">
        <v>70</v>
      </c>
      <c r="F63" s="5" t="s">
        <v>125</v>
      </c>
      <c r="G63" s="5">
        <v>1834</v>
      </c>
      <c r="H63" s="5">
        <f>$G63/'Performance Curves'!C$13</f>
        <v>1860.5797101449277</v>
      </c>
      <c r="I63" s="5">
        <f>$G63/'Performance Curves'!D$13</f>
        <v>1887.9411764705883</v>
      </c>
      <c r="J63" s="5">
        <f>$G63/'Performance Curves'!E$13</f>
        <v>1916.1194029850747</v>
      </c>
      <c r="K63" s="5">
        <f>$G63/'Performance Curves'!F$13</f>
        <v>1945.151515151515</v>
      </c>
      <c r="L63" s="5">
        <f>$G63/'Performance Curves'!G$13</f>
        <v>1975.0769230769231</v>
      </c>
      <c r="M63" s="5">
        <f>$G63/'Performance Curves'!H$13</f>
        <v>2005.9374999999998</v>
      </c>
      <c r="N63" s="5">
        <f>$G63/'Performance Curves'!I$13</f>
        <v>2037.7777777777774</v>
      </c>
      <c r="O63" s="5">
        <f>$G63/'Performance Curves'!J$13</f>
        <v>2070.645161290322</v>
      </c>
      <c r="P63" s="5">
        <f>$G63/'Performance Curves'!K$13</f>
        <v>2104.5901639344256</v>
      </c>
      <c r="Q63" s="5">
        <f>$G63/'Performance Curves'!L$13</f>
        <v>2139.666666666667</v>
      </c>
      <c r="R63" s="5">
        <f>$G63/'Performance Curves'!M$13</f>
        <v>2154.0268456375838</v>
      </c>
      <c r="S63" s="5">
        <f>$G63/'Performance Curves'!N$13</f>
        <v>2168.5810810810808</v>
      </c>
      <c r="T63" s="5">
        <f>$G63/'Performance Curves'!O$13</f>
        <v>2183.3333333333335</v>
      </c>
      <c r="U63" s="5">
        <f>$G63/'Performance Curves'!P$13</f>
        <v>2198.2876712328766</v>
      </c>
      <c r="V63" s="5">
        <f>$G63/'Performance Curves'!Q$13</f>
        <v>2213.4482758620688</v>
      </c>
      <c r="W63" s="5">
        <f>$G63/'Performance Curves'!R$13</f>
        <v>2228.8194444444443</v>
      </c>
      <c r="X63" s="5">
        <f>$G63/'Performance Curves'!S$13</f>
        <v>2244.405594405594</v>
      </c>
      <c r="Y63" s="5">
        <f>$G63/'Performance Curves'!T$13</f>
        <v>2260.2112676056336</v>
      </c>
      <c r="Z63" s="5">
        <f>$G63/'Performance Curves'!U$13</f>
        <v>2276.2411347517727</v>
      </c>
      <c r="AA63" s="5">
        <f>$G63/'Performance Curves'!V$13</f>
        <v>2292.5</v>
      </c>
      <c r="AB63" s="5">
        <f>$G63/'Performance Curves'!W$13</f>
        <v>2292.5</v>
      </c>
      <c r="AC63" s="5">
        <f>$G63/'Performance Curves'!X$13</f>
        <v>2292.5</v>
      </c>
      <c r="AD63" s="5">
        <f>$G63/'Performance Curves'!Y$13</f>
        <v>2292.5</v>
      </c>
      <c r="AE63" s="5">
        <f>$G63/'Performance Curves'!Z$13</f>
        <v>2292.5</v>
      </c>
      <c r="AF63" s="5">
        <f>$G63/'Performance Curves'!AA$13</f>
        <v>2292.5</v>
      </c>
      <c r="AG63" s="5">
        <f>$G63/'Performance Curves'!AB$13</f>
        <v>2292.5</v>
      </c>
      <c r="AH63" s="5">
        <f>$G63/'Performance Curves'!AC$13</f>
        <v>2292.5</v>
      </c>
      <c r="AI63" s="5">
        <f>$G63/'Performance Curves'!AD$13</f>
        <v>2292.5</v>
      </c>
      <c r="AJ63" s="5">
        <f>$G63/'Performance Curves'!AE$13</f>
        <v>2292.5</v>
      </c>
      <c r="AK63" s="5">
        <f>$G63/'Performance Curves'!AF$13</f>
        <v>2292.5</v>
      </c>
      <c r="AL63" s="5" t="s">
        <v>127</v>
      </c>
      <c r="AM63" s="5">
        <v>1</v>
      </c>
    </row>
    <row r="64" spans="1:39" x14ac:dyDescent="0.2">
      <c r="A64" s="68" t="s">
        <v>37</v>
      </c>
      <c r="B64" s="5" t="s">
        <v>92</v>
      </c>
      <c r="C64" s="5" t="s">
        <v>133</v>
      </c>
      <c r="D64" s="5" t="s">
        <v>54</v>
      </c>
      <c r="E64" s="5" t="s">
        <v>70</v>
      </c>
      <c r="F64" s="5" t="s">
        <v>125</v>
      </c>
      <c r="G64" s="5">
        <v>700</v>
      </c>
      <c r="H64" s="5">
        <v>700</v>
      </c>
      <c r="I64" s="5">
        <v>700</v>
      </c>
      <c r="J64" s="5">
        <v>700</v>
      </c>
      <c r="K64" s="5">
        <v>700</v>
      </c>
      <c r="L64" s="5">
        <v>700</v>
      </c>
      <c r="M64" s="5">
        <v>700</v>
      </c>
      <c r="N64" s="5">
        <v>700</v>
      </c>
      <c r="O64" s="5">
        <v>700</v>
      </c>
      <c r="P64" s="5">
        <v>700</v>
      </c>
      <c r="Q64" s="5">
        <v>700</v>
      </c>
      <c r="R64" s="5">
        <v>700</v>
      </c>
      <c r="S64" s="5">
        <v>700</v>
      </c>
      <c r="T64" s="5">
        <v>700</v>
      </c>
      <c r="U64" s="5">
        <v>700</v>
      </c>
      <c r="V64" s="5">
        <v>700</v>
      </c>
      <c r="W64" s="5">
        <v>700</v>
      </c>
      <c r="X64" s="5">
        <v>700</v>
      </c>
      <c r="Y64" s="5">
        <v>700</v>
      </c>
      <c r="Z64" s="5">
        <v>700</v>
      </c>
      <c r="AA64" s="5">
        <v>700</v>
      </c>
      <c r="AB64" s="5">
        <v>700</v>
      </c>
      <c r="AC64" s="5">
        <v>700</v>
      </c>
      <c r="AD64" s="5">
        <v>700</v>
      </c>
      <c r="AE64" s="5">
        <v>700</v>
      </c>
      <c r="AF64" s="5">
        <v>700</v>
      </c>
      <c r="AG64" s="5">
        <v>700</v>
      </c>
      <c r="AH64" s="5">
        <v>700</v>
      </c>
      <c r="AI64" s="5">
        <v>700</v>
      </c>
      <c r="AJ64" s="5">
        <v>700</v>
      </c>
      <c r="AK64" s="5">
        <v>700</v>
      </c>
      <c r="AL64" s="5"/>
      <c r="AM64" s="5">
        <v>1</v>
      </c>
    </row>
    <row r="65" spans="1:39" x14ac:dyDescent="0.2">
      <c r="A65" s="69"/>
      <c r="B65" s="5" t="s">
        <v>97</v>
      </c>
      <c r="C65" s="5" t="s">
        <v>133</v>
      </c>
      <c r="D65" s="5" t="s">
        <v>54</v>
      </c>
      <c r="E65" s="5" t="s">
        <v>70</v>
      </c>
      <c r="F65" s="5" t="s">
        <v>125</v>
      </c>
      <c r="G65" s="5">
        <v>700</v>
      </c>
      <c r="H65" s="5">
        <v>700</v>
      </c>
      <c r="I65" s="5">
        <v>700</v>
      </c>
      <c r="J65" s="5">
        <v>700</v>
      </c>
      <c r="K65" s="5">
        <v>700</v>
      </c>
      <c r="L65" s="5">
        <v>700</v>
      </c>
      <c r="M65" s="5">
        <v>700</v>
      </c>
      <c r="N65" s="5">
        <v>700</v>
      </c>
      <c r="O65" s="5">
        <v>700</v>
      </c>
      <c r="P65" s="5">
        <v>700</v>
      </c>
      <c r="Q65" s="5">
        <v>700</v>
      </c>
      <c r="R65" s="5">
        <v>700</v>
      </c>
      <c r="S65" s="5">
        <v>700</v>
      </c>
      <c r="T65" s="5">
        <v>700</v>
      </c>
      <c r="U65" s="5">
        <v>700</v>
      </c>
      <c r="V65" s="5">
        <v>700</v>
      </c>
      <c r="W65" s="5">
        <v>700</v>
      </c>
      <c r="X65" s="5">
        <v>700</v>
      </c>
      <c r="Y65" s="5">
        <v>700</v>
      </c>
      <c r="Z65" s="5">
        <v>700</v>
      </c>
      <c r="AA65" s="5">
        <v>700</v>
      </c>
      <c r="AB65" s="5">
        <v>700</v>
      </c>
      <c r="AC65" s="5">
        <v>700</v>
      </c>
      <c r="AD65" s="5">
        <v>700</v>
      </c>
      <c r="AE65" s="5">
        <v>700</v>
      </c>
      <c r="AF65" s="5">
        <v>700</v>
      </c>
      <c r="AG65" s="5">
        <v>700</v>
      </c>
      <c r="AH65" s="5">
        <v>700</v>
      </c>
      <c r="AI65" s="5">
        <v>700</v>
      </c>
      <c r="AJ65" s="5">
        <v>700</v>
      </c>
      <c r="AK65" s="5">
        <v>700</v>
      </c>
      <c r="AL65" s="5"/>
      <c r="AM65" s="5">
        <v>1</v>
      </c>
    </row>
    <row r="66" spans="1:39" x14ac:dyDescent="0.2">
      <c r="A66" s="69"/>
      <c r="B66" s="5" t="s">
        <v>98</v>
      </c>
      <c r="C66" s="5" t="s">
        <v>133</v>
      </c>
      <c r="D66" s="5" t="s">
        <v>54</v>
      </c>
      <c r="E66" s="5" t="s">
        <v>70</v>
      </c>
      <c r="F66" s="5" t="s">
        <v>125</v>
      </c>
      <c r="G66" s="5">
        <v>700</v>
      </c>
      <c r="H66" s="5">
        <v>700</v>
      </c>
      <c r="I66" s="5">
        <v>700</v>
      </c>
      <c r="J66" s="5">
        <v>700</v>
      </c>
      <c r="K66" s="5">
        <v>700</v>
      </c>
      <c r="L66" s="5">
        <v>700</v>
      </c>
      <c r="M66" s="5">
        <v>700</v>
      </c>
      <c r="N66" s="5">
        <v>700</v>
      </c>
      <c r="O66" s="5">
        <v>700</v>
      </c>
      <c r="P66" s="5">
        <v>700</v>
      </c>
      <c r="Q66" s="5">
        <v>700</v>
      </c>
      <c r="R66" s="5">
        <v>700</v>
      </c>
      <c r="S66" s="5">
        <v>700</v>
      </c>
      <c r="T66" s="5">
        <v>700</v>
      </c>
      <c r="U66" s="5">
        <v>700</v>
      </c>
      <c r="V66" s="5">
        <v>700</v>
      </c>
      <c r="W66" s="5">
        <v>700</v>
      </c>
      <c r="X66" s="5">
        <v>700</v>
      </c>
      <c r="Y66" s="5">
        <v>700</v>
      </c>
      <c r="Z66" s="5">
        <v>700</v>
      </c>
      <c r="AA66" s="5">
        <v>700</v>
      </c>
      <c r="AB66" s="5">
        <v>700</v>
      </c>
      <c r="AC66" s="5">
        <v>700</v>
      </c>
      <c r="AD66" s="5">
        <v>700</v>
      </c>
      <c r="AE66" s="5">
        <v>700</v>
      </c>
      <c r="AF66" s="5">
        <v>700</v>
      </c>
      <c r="AG66" s="5">
        <v>700</v>
      </c>
      <c r="AH66" s="5">
        <v>700</v>
      </c>
      <c r="AI66" s="5">
        <v>700</v>
      </c>
      <c r="AJ66" s="5">
        <v>700</v>
      </c>
      <c r="AK66" s="5">
        <v>700</v>
      </c>
      <c r="AL66" s="5"/>
      <c r="AM66" s="5">
        <v>1</v>
      </c>
    </row>
    <row r="67" spans="1:39" x14ac:dyDescent="0.2">
      <c r="A67" s="69"/>
      <c r="B67" s="5" t="s">
        <v>99</v>
      </c>
      <c r="C67" s="5" t="s">
        <v>133</v>
      </c>
      <c r="D67" s="5" t="s">
        <v>54</v>
      </c>
      <c r="E67" s="5" t="s">
        <v>70</v>
      </c>
      <c r="F67" s="5" t="s">
        <v>125</v>
      </c>
      <c r="G67" s="5">
        <v>700</v>
      </c>
      <c r="H67" s="5">
        <v>700</v>
      </c>
      <c r="I67" s="5">
        <v>700</v>
      </c>
      <c r="J67" s="5">
        <v>700</v>
      </c>
      <c r="K67" s="5">
        <v>700</v>
      </c>
      <c r="L67" s="5">
        <v>700</v>
      </c>
      <c r="M67" s="5">
        <v>700</v>
      </c>
      <c r="N67" s="5">
        <v>700</v>
      </c>
      <c r="O67" s="5">
        <v>700</v>
      </c>
      <c r="P67" s="5">
        <v>700</v>
      </c>
      <c r="Q67" s="5">
        <v>700</v>
      </c>
      <c r="R67" s="5">
        <v>700</v>
      </c>
      <c r="S67" s="5">
        <v>700</v>
      </c>
      <c r="T67" s="5">
        <v>700</v>
      </c>
      <c r="U67" s="5">
        <v>700</v>
      </c>
      <c r="V67" s="5">
        <v>700</v>
      </c>
      <c r="W67" s="5">
        <v>700</v>
      </c>
      <c r="X67" s="5">
        <v>700</v>
      </c>
      <c r="Y67" s="5">
        <v>700</v>
      </c>
      <c r="Z67" s="5">
        <v>700</v>
      </c>
      <c r="AA67" s="5">
        <v>700</v>
      </c>
      <c r="AB67" s="5">
        <v>700</v>
      </c>
      <c r="AC67" s="5">
        <v>700</v>
      </c>
      <c r="AD67" s="5">
        <v>700</v>
      </c>
      <c r="AE67" s="5">
        <v>700</v>
      </c>
      <c r="AF67" s="5">
        <v>700</v>
      </c>
      <c r="AG67" s="5">
        <v>700</v>
      </c>
      <c r="AH67" s="5">
        <v>700</v>
      </c>
      <c r="AI67" s="5">
        <v>700</v>
      </c>
      <c r="AJ67" s="5">
        <v>700</v>
      </c>
      <c r="AK67" s="5">
        <v>700</v>
      </c>
      <c r="AL67" s="5"/>
      <c r="AM67" s="5">
        <v>1</v>
      </c>
    </row>
    <row r="68" spans="1:39" x14ac:dyDescent="0.2">
      <c r="A68" s="70"/>
      <c r="B68" s="5" t="s">
        <v>100</v>
      </c>
      <c r="C68" s="5" t="s">
        <v>133</v>
      </c>
      <c r="D68" s="5" t="s">
        <v>54</v>
      </c>
      <c r="E68" s="5" t="s">
        <v>70</v>
      </c>
      <c r="F68" s="5" t="s">
        <v>125</v>
      </c>
      <c r="G68" s="5">
        <v>700</v>
      </c>
      <c r="H68" s="5">
        <v>700</v>
      </c>
      <c r="I68" s="5">
        <v>700</v>
      </c>
      <c r="J68" s="5">
        <v>700</v>
      </c>
      <c r="K68" s="5">
        <v>700</v>
      </c>
      <c r="L68" s="5">
        <v>700</v>
      </c>
      <c r="M68" s="5">
        <v>700</v>
      </c>
      <c r="N68" s="5">
        <v>700</v>
      </c>
      <c r="O68" s="5">
        <v>700</v>
      </c>
      <c r="P68" s="5">
        <v>700</v>
      </c>
      <c r="Q68" s="5">
        <v>700</v>
      </c>
      <c r="R68" s="5">
        <v>700</v>
      </c>
      <c r="S68" s="5">
        <v>700</v>
      </c>
      <c r="T68" s="5">
        <v>700</v>
      </c>
      <c r="U68" s="5">
        <v>700</v>
      </c>
      <c r="V68" s="5">
        <v>700</v>
      </c>
      <c r="W68" s="5">
        <v>700</v>
      </c>
      <c r="X68" s="5">
        <v>700</v>
      </c>
      <c r="Y68" s="5">
        <v>700</v>
      </c>
      <c r="Z68" s="5">
        <v>700</v>
      </c>
      <c r="AA68" s="5">
        <v>700</v>
      </c>
      <c r="AB68" s="5">
        <v>700</v>
      </c>
      <c r="AC68" s="5">
        <v>700</v>
      </c>
      <c r="AD68" s="5">
        <v>700</v>
      </c>
      <c r="AE68" s="5">
        <v>700</v>
      </c>
      <c r="AF68" s="5">
        <v>700</v>
      </c>
      <c r="AG68" s="5">
        <v>700</v>
      </c>
      <c r="AH68" s="5">
        <v>700</v>
      </c>
      <c r="AI68" s="5">
        <v>700</v>
      </c>
      <c r="AJ68" s="5">
        <v>700</v>
      </c>
      <c r="AK68" s="5">
        <v>700</v>
      </c>
      <c r="AL68" s="5"/>
      <c r="AM68" s="5">
        <v>1</v>
      </c>
    </row>
    <row r="69" spans="1:39" x14ac:dyDescent="0.2">
      <c r="A69" s="68" t="s">
        <v>39</v>
      </c>
      <c r="B69" s="5" t="s">
        <v>92</v>
      </c>
      <c r="C69" s="5" t="s">
        <v>133</v>
      </c>
      <c r="D69" s="5" t="s">
        <v>56</v>
      </c>
      <c r="E69" s="5" t="s">
        <v>70</v>
      </c>
      <c r="F69" s="5" t="s">
        <v>125</v>
      </c>
      <c r="G69" s="5">
        <v>700</v>
      </c>
      <c r="H69" s="5">
        <v>700</v>
      </c>
      <c r="I69" s="5">
        <v>700</v>
      </c>
      <c r="J69" s="5">
        <v>700</v>
      </c>
      <c r="K69" s="5">
        <v>700</v>
      </c>
      <c r="L69" s="5">
        <v>700</v>
      </c>
      <c r="M69" s="5">
        <v>700</v>
      </c>
      <c r="N69" s="5">
        <v>700</v>
      </c>
      <c r="O69" s="5">
        <v>700</v>
      </c>
      <c r="P69" s="5">
        <v>700</v>
      </c>
      <c r="Q69" s="5">
        <v>700</v>
      </c>
      <c r="R69" s="5">
        <v>700</v>
      </c>
      <c r="S69" s="5">
        <v>700</v>
      </c>
      <c r="T69" s="5">
        <v>700</v>
      </c>
      <c r="U69" s="5">
        <v>700</v>
      </c>
      <c r="V69" s="5">
        <v>700</v>
      </c>
      <c r="W69" s="5">
        <v>700</v>
      </c>
      <c r="X69" s="5">
        <v>700</v>
      </c>
      <c r="Y69" s="5">
        <v>700</v>
      </c>
      <c r="Z69" s="5">
        <v>700</v>
      </c>
      <c r="AA69" s="5">
        <v>700</v>
      </c>
      <c r="AB69" s="5">
        <v>700</v>
      </c>
      <c r="AC69" s="5">
        <v>700</v>
      </c>
      <c r="AD69" s="5">
        <v>700</v>
      </c>
      <c r="AE69" s="5">
        <v>700</v>
      </c>
      <c r="AF69" s="5">
        <v>700</v>
      </c>
      <c r="AG69" s="5">
        <v>700</v>
      </c>
      <c r="AH69" s="5">
        <v>700</v>
      </c>
      <c r="AI69" s="5">
        <v>700</v>
      </c>
      <c r="AJ69" s="5">
        <v>700</v>
      </c>
      <c r="AK69" s="5">
        <v>700</v>
      </c>
      <c r="AL69" s="5"/>
      <c r="AM69" s="5">
        <v>1</v>
      </c>
    </row>
    <row r="70" spans="1:39" x14ac:dyDescent="0.2">
      <c r="A70" s="69"/>
      <c r="B70" s="5" t="s">
        <v>97</v>
      </c>
      <c r="C70" s="5" t="s">
        <v>133</v>
      </c>
      <c r="D70" s="5" t="s">
        <v>56</v>
      </c>
      <c r="E70" s="5" t="s">
        <v>70</v>
      </c>
      <c r="F70" s="5" t="s">
        <v>125</v>
      </c>
      <c r="G70" s="5">
        <v>700</v>
      </c>
      <c r="H70" s="5">
        <v>700</v>
      </c>
      <c r="I70" s="5">
        <v>700</v>
      </c>
      <c r="J70" s="5">
        <v>700</v>
      </c>
      <c r="K70" s="5">
        <v>700</v>
      </c>
      <c r="L70" s="5">
        <v>700</v>
      </c>
      <c r="M70" s="5">
        <v>700</v>
      </c>
      <c r="N70" s="5">
        <v>700</v>
      </c>
      <c r="O70" s="5">
        <v>700</v>
      </c>
      <c r="P70" s="5">
        <v>700</v>
      </c>
      <c r="Q70" s="5">
        <v>700</v>
      </c>
      <c r="R70" s="5">
        <v>700</v>
      </c>
      <c r="S70" s="5">
        <v>700</v>
      </c>
      <c r="T70" s="5">
        <v>700</v>
      </c>
      <c r="U70" s="5">
        <v>700</v>
      </c>
      <c r="V70" s="5">
        <v>700</v>
      </c>
      <c r="W70" s="5">
        <v>700</v>
      </c>
      <c r="X70" s="5">
        <v>700</v>
      </c>
      <c r="Y70" s="5">
        <v>700</v>
      </c>
      <c r="Z70" s="5">
        <v>700</v>
      </c>
      <c r="AA70" s="5">
        <v>700</v>
      </c>
      <c r="AB70" s="5">
        <v>700</v>
      </c>
      <c r="AC70" s="5">
        <v>700</v>
      </c>
      <c r="AD70" s="5">
        <v>700</v>
      </c>
      <c r="AE70" s="5">
        <v>700</v>
      </c>
      <c r="AF70" s="5">
        <v>700</v>
      </c>
      <c r="AG70" s="5">
        <v>700</v>
      </c>
      <c r="AH70" s="5">
        <v>700</v>
      </c>
      <c r="AI70" s="5">
        <v>700</v>
      </c>
      <c r="AJ70" s="5">
        <v>700</v>
      </c>
      <c r="AK70" s="5">
        <v>700</v>
      </c>
      <c r="AL70" s="5"/>
      <c r="AM70" s="5">
        <v>1</v>
      </c>
    </row>
    <row r="71" spans="1:39" x14ac:dyDescent="0.2">
      <c r="A71" s="69"/>
      <c r="B71" s="5" t="s">
        <v>98</v>
      </c>
      <c r="C71" s="5" t="s">
        <v>133</v>
      </c>
      <c r="D71" s="5" t="s">
        <v>56</v>
      </c>
      <c r="E71" s="5" t="s">
        <v>70</v>
      </c>
      <c r="F71" s="5" t="s">
        <v>125</v>
      </c>
      <c r="G71" s="5">
        <v>700</v>
      </c>
      <c r="H71" s="5">
        <v>700</v>
      </c>
      <c r="I71" s="5">
        <v>700</v>
      </c>
      <c r="J71" s="5">
        <v>700</v>
      </c>
      <c r="K71" s="5">
        <v>700</v>
      </c>
      <c r="L71" s="5">
        <v>700</v>
      </c>
      <c r="M71" s="5">
        <v>700</v>
      </c>
      <c r="N71" s="5">
        <v>700</v>
      </c>
      <c r="O71" s="5">
        <v>700</v>
      </c>
      <c r="P71" s="5">
        <v>700</v>
      </c>
      <c r="Q71" s="5">
        <v>700</v>
      </c>
      <c r="R71" s="5">
        <v>700</v>
      </c>
      <c r="S71" s="5">
        <v>700</v>
      </c>
      <c r="T71" s="5">
        <v>700</v>
      </c>
      <c r="U71" s="5">
        <v>700</v>
      </c>
      <c r="V71" s="5">
        <v>700</v>
      </c>
      <c r="W71" s="5">
        <v>700</v>
      </c>
      <c r="X71" s="5">
        <v>700</v>
      </c>
      <c r="Y71" s="5">
        <v>700</v>
      </c>
      <c r="Z71" s="5">
        <v>700</v>
      </c>
      <c r="AA71" s="5">
        <v>700</v>
      </c>
      <c r="AB71" s="5">
        <v>700</v>
      </c>
      <c r="AC71" s="5">
        <v>700</v>
      </c>
      <c r="AD71" s="5">
        <v>700</v>
      </c>
      <c r="AE71" s="5">
        <v>700</v>
      </c>
      <c r="AF71" s="5">
        <v>700</v>
      </c>
      <c r="AG71" s="5">
        <v>700</v>
      </c>
      <c r="AH71" s="5">
        <v>700</v>
      </c>
      <c r="AI71" s="5">
        <v>700</v>
      </c>
      <c r="AJ71" s="5">
        <v>700</v>
      </c>
      <c r="AK71" s="5">
        <v>700</v>
      </c>
      <c r="AL71" s="5"/>
      <c r="AM71" s="5">
        <v>1</v>
      </c>
    </row>
    <row r="72" spans="1:39" x14ac:dyDescent="0.2">
      <c r="A72" s="69"/>
      <c r="B72" s="5" t="s">
        <v>99</v>
      </c>
      <c r="C72" s="5" t="s">
        <v>133</v>
      </c>
      <c r="D72" s="5" t="s">
        <v>56</v>
      </c>
      <c r="E72" s="5" t="s">
        <v>70</v>
      </c>
      <c r="F72" s="5" t="s">
        <v>125</v>
      </c>
      <c r="G72" s="5">
        <v>700</v>
      </c>
      <c r="H72" s="5">
        <v>700</v>
      </c>
      <c r="I72" s="5">
        <v>700</v>
      </c>
      <c r="J72" s="5">
        <v>700</v>
      </c>
      <c r="K72" s="5">
        <v>700</v>
      </c>
      <c r="L72" s="5">
        <v>700</v>
      </c>
      <c r="M72" s="5">
        <v>700</v>
      </c>
      <c r="N72" s="5">
        <v>700</v>
      </c>
      <c r="O72" s="5">
        <v>700</v>
      </c>
      <c r="P72" s="5">
        <v>700</v>
      </c>
      <c r="Q72" s="5">
        <v>700</v>
      </c>
      <c r="R72" s="5">
        <v>700</v>
      </c>
      <c r="S72" s="5">
        <v>700</v>
      </c>
      <c r="T72" s="5">
        <v>700</v>
      </c>
      <c r="U72" s="5">
        <v>700</v>
      </c>
      <c r="V72" s="5">
        <v>700</v>
      </c>
      <c r="W72" s="5">
        <v>700</v>
      </c>
      <c r="X72" s="5">
        <v>700</v>
      </c>
      <c r="Y72" s="5">
        <v>700</v>
      </c>
      <c r="Z72" s="5">
        <v>700</v>
      </c>
      <c r="AA72" s="5">
        <v>700</v>
      </c>
      <c r="AB72" s="5">
        <v>700</v>
      </c>
      <c r="AC72" s="5">
        <v>700</v>
      </c>
      <c r="AD72" s="5">
        <v>700</v>
      </c>
      <c r="AE72" s="5">
        <v>700</v>
      </c>
      <c r="AF72" s="5">
        <v>700</v>
      </c>
      <c r="AG72" s="5">
        <v>700</v>
      </c>
      <c r="AH72" s="5">
        <v>700</v>
      </c>
      <c r="AI72" s="5">
        <v>700</v>
      </c>
      <c r="AJ72" s="5">
        <v>700</v>
      </c>
      <c r="AK72" s="5">
        <v>700</v>
      </c>
      <c r="AL72" s="5"/>
      <c r="AM72" s="5">
        <v>1</v>
      </c>
    </row>
    <row r="73" spans="1:39" x14ac:dyDescent="0.2">
      <c r="A73" s="70"/>
      <c r="B73" s="5" t="s">
        <v>100</v>
      </c>
      <c r="C73" s="5" t="s">
        <v>133</v>
      </c>
      <c r="D73" s="5" t="s">
        <v>56</v>
      </c>
      <c r="E73" s="5" t="s">
        <v>70</v>
      </c>
      <c r="F73" s="5" t="s">
        <v>125</v>
      </c>
      <c r="G73" s="5">
        <v>700</v>
      </c>
      <c r="H73" s="5">
        <v>700</v>
      </c>
      <c r="I73" s="5">
        <v>700</v>
      </c>
      <c r="J73" s="5">
        <v>700</v>
      </c>
      <c r="K73" s="5">
        <v>700</v>
      </c>
      <c r="L73" s="5">
        <v>700</v>
      </c>
      <c r="M73" s="5">
        <v>700</v>
      </c>
      <c r="N73" s="5">
        <v>700</v>
      </c>
      <c r="O73" s="5">
        <v>700</v>
      </c>
      <c r="P73" s="5">
        <v>700</v>
      </c>
      <c r="Q73" s="5">
        <v>700</v>
      </c>
      <c r="R73" s="5">
        <v>700</v>
      </c>
      <c r="S73" s="5">
        <v>700</v>
      </c>
      <c r="T73" s="5">
        <v>700</v>
      </c>
      <c r="U73" s="5">
        <v>700</v>
      </c>
      <c r="V73" s="5">
        <v>700</v>
      </c>
      <c r="W73" s="5">
        <v>700</v>
      </c>
      <c r="X73" s="5">
        <v>700</v>
      </c>
      <c r="Y73" s="5">
        <v>700</v>
      </c>
      <c r="Z73" s="5">
        <v>700</v>
      </c>
      <c r="AA73" s="5">
        <v>700</v>
      </c>
      <c r="AB73" s="5">
        <v>700</v>
      </c>
      <c r="AC73" s="5">
        <v>700</v>
      </c>
      <c r="AD73" s="5">
        <v>700</v>
      </c>
      <c r="AE73" s="5">
        <v>700</v>
      </c>
      <c r="AF73" s="5">
        <v>700</v>
      </c>
      <c r="AG73" s="5">
        <v>700</v>
      </c>
      <c r="AH73" s="5">
        <v>700</v>
      </c>
      <c r="AI73" s="5">
        <v>700</v>
      </c>
      <c r="AJ73" s="5">
        <v>700</v>
      </c>
      <c r="AK73" s="5">
        <v>700</v>
      </c>
      <c r="AL73" s="5"/>
      <c r="AM73" s="5">
        <v>1</v>
      </c>
    </row>
    <row r="74" spans="1:39" x14ac:dyDescent="0.2">
      <c r="A74" s="68" t="s">
        <v>41</v>
      </c>
      <c r="B74" s="5" t="s">
        <v>92</v>
      </c>
      <c r="C74" s="5" t="s">
        <v>133</v>
      </c>
      <c r="D74" s="5" t="s">
        <v>58</v>
      </c>
      <c r="E74" s="5" t="s">
        <v>70</v>
      </c>
      <c r="F74" s="5" t="s">
        <v>125</v>
      </c>
      <c r="G74" s="5">
        <v>660</v>
      </c>
      <c r="H74" s="5">
        <v>660</v>
      </c>
      <c r="I74" s="5">
        <v>660</v>
      </c>
      <c r="J74" s="5">
        <v>660</v>
      </c>
      <c r="K74" s="5">
        <v>660</v>
      </c>
      <c r="L74" s="5">
        <v>660</v>
      </c>
      <c r="M74" s="5">
        <v>660</v>
      </c>
      <c r="N74" s="5">
        <v>660</v>
      </c>
      <c r="O74" s="5">
        <v>660</v>
      </c>
      <c r="P74" s="5">
        <v>660</v>
      </c>
      <c r="Q74" s="5">
        <v>660</v>
      </c>
      <c r="R74" s="5">
        <v>660</v>
      </c>
      <c r="S74" s="5">
        <v>660</v>
      </c>
      <c r="T74" s="5">
        <v>660</v>
      </c>
      <c r="U74" s="5">
        <v>660</v>
      </c>
      <c r="V74" s="5">
        <v>660</v>
      </c>
      <c r="W74" s="5">
        <v>660</v>
      </c>
      <c r="X74" s="5">
        <v>660</v>
      </c>
      <c r="Y74" s="5">
        <v>660</v>
      </c>
      <c r="Z74" s="5">
        <v>660</v>
      </c>
      <c r="AA74" s="5">
        <v>660</v>
      </c>
      <c r="AB74" s="5">
        <v>660</v>
      </c>
      <c r="AC74" s="5">
        <v>660</v>
      </c>
      <c r="AD74" s="5">
        <v>660</v>
      </c>
      <c r="AE74" s="5">
        <v>660</v>
      </c>
      <c r="AF74" s="5">
        <v>660</v>
      </c>
      <c r="AG74" s="5">
        <v>660</v>
      </c>
      <c r="AH74" s="5">
        <v>660</v>
      </c>
      <c r="AI74" s="5">
        <v>660</v>
      </c>
      <c r="AJ74" s="5">
        <v>660</v>
      </c>
      <c r="AK74" s="5">
        <v>660</v>
      </c>
      <c r="AL74" s="5"/>
      <c r="AM74" s="5">
        <v>1</v>
      </c>
    </row>
    <row r="75" spans="1:39" x14ac:dyDescent="0.2">
      <c r="A75" s="69"/>
      <c r="B75" s="5" t="s">
        <v>97</v>
      </c>
      <c r="C75" s="5" t="s">
        <v>133</v>
      </c>
      <c r="D75" s="5" t="s">
        <v>58</v>
      </c>
      <c r="E75" s="5" t="s">
        <v>70</v>
      </c>
      <c r="F75" s="5" t="s">
        <v>125</v>
      </c>
      <c r="G75" s="5">
        <v>660</v>
      </c>
      <c r="H75" s="5">
        <v>660</v>
      </c>
      <c r="I75" s="5">
        <v>660</v>
      </c>
      <c r="J75" s="5">
        <v>660</v>
      </c>
      <c r="K75" s="5">
        <v>660</v>
      </c>
      <c r="L75" s="5">
        <v>660</v>
      </c>
      <c r="M75" s="5">
        <v>660</v>
      </c>
      <c r="N75" s="5">
        <v>660</v>
      </c>
      <c r="O75" s="5">
        <v>660</v>
      </c>
      <c r="P75" s="5">
        <v>660</v>
      </c>
      <c r="Q75" s="5">
        <v>660</v>
      </c>
      <c r="R75" s="5">
        <v>660</v>
      </c>
      <c r="S75" s="5">
        <v>660</v>
      </c>
      <c r="T75" s="5">
        <v>660</v>
      </c>
      <c r="U75" s="5">
        <v>660</v>
      </c>
      <c r="V75" s="5">
        <v>660</v>
      </c>
      <c r="W75" s="5">
        <v>660</v>
      </c>
      <c r="X75" s="5">
        <v>660</v>
      </c>
      <c r="Y75" s="5">
        <v>660</v>
      </c>
      <c r="Z75" s="5">
        <v>660</v>
      </c>
      <c r="AA75" s="5">
        <v>660</v>
      </c>
      <c r="AB75" s="5">
        <v>660</v>
      </c>
      <c r="AC75" s="5">
        <v>660</v>
      </c>
      <c r="AD75" s="5">
        <v>660</v>
      </c>
      <c r="AE75" s="5">
        <v>660</v>
      </c>
      <c r="AF75" s="5">
        <v>660</v>
      </c>
      <c r="AG75" s="5">
        <v>660</v>
      </c>
      <c r="AH75" s="5">
        <v>660</v>
      </c>
      <c r="AI75" s="5">
        <v>660</v>
      </c>
      <c r="AJ75" s="5">
        <v>660</v>
      </c>
      <c r="AK75" s="5">
        <v>660</v>
      </c>
      <c r="AL75" s="5"/>
      <c r="AM75" s="5">
        <v>1</v>
      </c>
    </row>
    <row r="76" spans="1:39" x14ac:dyDescent="0.2">
      <c r="A76" s="69"/>
      <c r="B76" s="5" t="s">
        <v>98</v>
      </c>
      <c r="C76" s="5" t="s">
        <v>133</v>
      </c>
      <c r="D76" s="5" t="s">
        <v>58</v>
      </c>
      <c r="E76" s="5" t="s">
        <v>70</v>
      </c>
      <c r="F76" s="5" t="s">
        <v>125</v>
      </c>
      <c r="G76" s="5">
        <v>660</v>
      </c>
      <c r="H76" s="5">
        <v>660</v>
      </c>
      <c r="I76" s="5">
        <v>660</v>
      </c>
      <c r="J76" s="5">
        <v>660</v>
      </c>
      <c r="K76" s="5">
        <v>660</v>
      </c>
      <c r="L76" s="5">
        <v>660</v>
      </c>
      <c r="M76" s="5">
        <v>660</v>
      </c>
      <c r="N76" s="5">
        <v>660</v>
      </c>
      <c r="O76" s="5">
        <v>660</v>
      </c>
      <c r="P76" s="5">
        <v>660</v>
      </c>
      <c r="Q76" s="5">
        <v>660</v>
      </c>
      <c r="R76" s="5">
        <v>660</v>
      </c>
      <c r="S76" s="5">
        <v>660</v>
      </c>
      <c r="T76" s="5">
        <v>660</v>
      </c>
      <c r="U76" s="5">
        <v>660</v>
      </c>
      <c r="V76" s="5">
        <v>660</v>
      </c>
      <c r="W76" s="5">
        <v>660</v>
      </c>
      <c r="X76" s="5">
        <v>660</v>
      </c>
      <c r="Y76" s="5">
        <v>660</v>
      </c>
      <c r="Z76" s="5">
        <v>660</v>
      </c>
      <c r="AA76" s="5">
        <v>660</v>
      </c>
      <c r="AB76" s="5">
        <v>660</v>
      </c>
      <c r="AC76" s="5">
        <v>660</v>
      </c>
      <c r="AD76" s="5">
        <v>660</v>
      </c>
      <c r="AE76" s="5">
        <v>660</v>
      </c>
      <c r="AF76" s="5">
        <v>660</v>
      </c>
      <c r="AG76" s="5">
        <v>660</v>
      </c>
      <c r="AH76" s="5">
        <v>660</v>
      </c>
      <c r="AI76" s="5">
        <v>660</v>
      </c>
      <c r="AJ76" s="5">
        <v>660</v>
      </c>
      <c r="AK76" s="5">
        <v>660</v>
      </c>
      <c r="AL76" s="5"/>
      <c r="AM76" s="5">
        <v>1</v>
      </c>
    </row>
    <row r="77" spans="1:39" x14ac:dyDescent="0.2">
      <c r="A77" s="69"/>
      <c r="B77" s="5" t="s">
        <v>99</v>
      </c>
      <c r="C77" s="5" t="s">
        <v>133</v>
      </c>
      <c r="D77" s="5" t="s">
        <v>58</v>
      </c>
      <c r="E77" s="5" t="s">
        <v>70</v>
      </c>
      <c r="F77" s="5" t="s">
        <v>125</v>
      </c>
      <c r="G77" s="5">
        <v>660</v>
      </c>
      <c r="H77" s="5">
        <v>660</v>
      </c>
      <c r="I77" s="5">
        <v>660</v>
      </c>
      <c r="J77" s="5">
        <v>660</v>
      </c>
      <c r="K77" s="5">
        <v>660</v>
      </c>
      <c r="L77" s="5">
        <v>660</v>
      </c>
      <c r="M77" s="5">
        <v>660</v>
      </c>
      <c r="N77" s="5">
        <v>660</v>
      </c>
      <c r="O77" s="5">
        <v>660</v>
      </c>
      <c r="P77" s="5">
        <v>660</v>
      </c>
      <c r="Q77" s="5">
        <v>660</v>
      </c>
      <c r="R77" s="5">
        <v>660</v>
      </c>
      <c r="S77" s="5">
        <v>660</v>
      </c>
      <c r="T77" s="5">
        <v>660</v>
      </c>
      <c r="U77" s="5">
        <v>660</v>
      </c>
      <c r="V77" s="5">
        <v>660</v>
      </c>
      <c r="W77" s="5">
        <v>660</v>
      </c>
      <c r="X77" s="5">
        <v>660</v>
      </c>
      <c r="Y77" s="5">
        <v>660</v>
      </c>
      <c r="Z77" s="5">
        <v>660</v>
      </c>
      <c r="AA77" s="5">
        <v>660</v>
      </c>
      <c r="AB77" s="5">
        <v>660</v>
      </c>
      <c r="AC77" s="5">
        <v>660</v>
      </c>
      <c r="AD77" s="5">
        <v>660</v>
      </c>
      <c r="AE77" s="5">
        <v>660</v>
      </c>
      <c r="AF77" s="5">
        <v>660</v>
      </c>
      <c r="AG77" s="5">
        <v>660</v>
      </c>
      <c r="AH77" s="5">
        <v>660</v>
      </c>
      <c r="AI77" s="5">
        <v>660</v>
      </c>
      <c r="AJ77" s="5">
        <v>660</v>
      </c>
      <c r="AK77" s="5">
        <v>660</v>
      </c>
      <c r="AL77" s="5"/>
      <c r="AM77" s="5">
        <v>1</v>
      </c>
    </row>
    <row r="78" spans="1:39" x14ac:dyDescent="0.2">
      <c r="A78" s="70"/>
      <c r="B78" s="5" t="s">
        <v>100</v>
      </c>
      <c r="C78" s="5" t="s">
        <v>133</v>
      </c>
      <c r="D78" s="5" t="s">
        <v>58</v>
      </c>
      <c r="E78" s="5" t="s">
        <v>70</v>
      </c>
      <c r="F78" s="5" t="s">
        <v>125</v>
      </c>
      <c r="G78" s="5">
        <v>660</v>
      </c>
      <c r="H78" s="5">
        <v>660</v>
      </c>
      <c r="I78" s="5">
        <v>660</v>
      </c>
      <c r="J78" s="5">
        <v>660</v>
      </c>
      <c r="K78" s="5">
        <v>660</v>
      </c>
      <c r="L78" s="5">
        <v>660</v>
      </c>
      <c r="M78" s="5">
        <v>660</v>
      </c>
      <c r="N78" s="5">
        <v>660</v>
      </c>
      <c r="O78" s="5">
        <v>660</v>
      </c>
      <c r="P78" s="5">
        <v>660</v>
      </c>
      <c r="Q78" s="5">
        <v>660</v>
      </c>
      <c r="R78" s="5">
        <v>660</v>
      </c>
      <c r="S78" s="5">
        <v>660</v>
      </c>
      <c r="T78" s="5">
        <v>660</v>
      </c>
      <c r="U78" s="5">
        <v>660</v>
      </c>
      <c r="V78" s="5">
        <v>660</v>
      </c>
      <c r="W78" s="5">
        <v>660</v>
      </c>
      <c r="X78" s="5">
        <v>660</v>
      </c>
      <c r="Y78" s="5">
        <v>660</v>
      </c>
      <c r="Z78" s="5">
        <v>660</v>
      </c>
      <c r="AA78" s="5">
        <v>660</v>
      </c>
      <c r="AB78" s="5">
        <v>660</v>
      </c>
      <c r="AC78" s="5">
        <v>660</v>
      </c>
      <c r="AD78" s="5">
        <v>660</v>
      </c>
      <c r="AE78" s="5">
        <v>660</v>
      </c>
      <c r="AF78" s="5">
        <v>660</v>
      </c>
      <c r="AG78" s="5">
        <v>660</v>
      </c>
      <c r="AH78" s="5">
        <v>660</v>
      </c>
      <c r="AI78" s="5">
        <v>660</v>
      </c>
      <c r="AJ78" s="5">
        <v>660</v>
      </c>
      <c r="AK78" s="5">
        <v>660</v>
      </c>
      <c r="AL78" s="5"/>
      <c r="AM78" s="5">
        <v>1</v>
      </c>
    </row>
    <row r="79" spans="1:39" x14ac:dyDescent="0.2">
      <c r="A79" s="68" t="s">
        <v>43</v>
      </c>
      <c r="B79" s="5" t="s">
        <v>92</v>
      </c>
      <c r="C79" s="5" t="s">
        <v>84</v>
      </c>
      <c r="D79" s="5" t="s">
        <v>52</v>
      </c>
      <c r="E79" s="5" t="s">
        <v>72</v>
      </c>
      <c r="F79" s="5" t="s">
        <v>125</v>
      </c>
      <c r="G79" s="5">
        <v>1000</v>
      </c>
      <c r="H79" s="5"/>
      <c r="I79" s="5"/>
      <c r="J79" s="5"/>
      <c r="K79" s="5"/>
      <c r="L79" s="5" t="s">
        <v>128</v>
      </c>
      <c r="M79" s="5"/>
      <c r="N79" s="5"/>
      <c r="O79" s="5"/>
      <c r="P79" s="5"/>
      <c r="Q79" s="5" t="s">
        <v>128</v>
      </c>
      <c r="R79" s="5"/>
      <c r="S79" s="5"/>
      <c r="T79" s="5"/>
      <c r="U79" s="5"/>
      <c r="V79" s="5" t="s">
        <v>128</v>
      </c>
      <c r="W79" s="5"/>
      <c r="X79" s="5"/>
      <c r="Y79" s="5"/>
      <c r="Z79" s="5"/>
      <c r="AA79" s="5" t="s">
        <v>128</v>
      </c>
      <c r="AB79" s="5"/>
      <c r="AC79" s="5"/>
      <c r="AD79" s="5"/>
      <c r="AE79" s="5"/>
      <c r="AF79" s="5" t="s">
        <v>128</v>
      </c>
      <c r="AG79" s="5"/>
      <c r="AH79" s="5"/>
      <c r="AI79" s="5"/>
      <c r="AJ79" s="5"/>
      <c r="AK79" s="5" t="s">
        <v>128</v>
      </c>
      <c r="AL79" s="5" t="s">
        <v>84</v>
      </c>
      <c r="AM79" s="5">
        <v>1</v>
      </c>
    </row>
    <row r="80" spans="1:39" x14ac:dyDescent="0.2">
      <c r="A80" s="69"/>
      <c r="B80" s="5" t="s">
        <v>97</v>
      </c>
      <c r="C80" s="5"/>
      <c r="D80" s="5" t="s">
        <v>52</v>
      </c>
      <c r="E80" s="5" t="s">
        <v>72</v>
      </c>
      <c r="F80" s="5" t="s">
        <v>125</v>
      </c>
      <c r="G80" s="5">
        <v>1000</v>
      </c>
      <c r="H80" s="5"/>
      <c r="I80" s="5"/>
      <c r="J80" s="5"/>
      <c r="K80" s="5"/>
      <c r="L80" s="5" t="s">
        <v>128</v>
      </c>
      <c r="M80" s="5"/>
      <c r="N80" s="5"/>
      <c r="O80" s="5"/>
      <c r="P80" s="5"/>
      <c r="Q80" s="5" t="s">
        <v>128</v>
      </c>
      <c r="R80" s="5"/>
      <c r="S80" s="5"/>
      <c r="T80" s="5"/>
      <c r="U80" s="5"/>
      <c r="V80" s="5" t="s">
        <v>128</v>
      </c>
      <c r="W80" s="5"/>
      <c r="X80" s="5"/>
      <c r="Y80" s="5"/>
      <c r="Z80" s="5"/>
      <c r="AA80" s="5" t="s">
        <v>128</v>
      </c>
      <c r="AB80" s="5"/>
      <c r="AC80" s="5"/>
      <c r="AD80" s="5"/>
      <c r="AE80" s="5"/>
      <c r="AF80" s="5" t="s">
        <v>128</v>
      </c>
      <c r="AG80" s="5"/>
      <c r="AH80" s="5"/>
      <c r="AI80" s="5"/>
      <c r="AJ80" s="5"/>
      <c r="AK80" s="5" t="s">
        <v>128</v>
      </c>
      <c r="AL80" s="5"/>
      <c r="AM80" s="5">
        <v>1</v>
      </c>
    </row>
    <row r="81" spans="1:39" x14ac:dyDescent="0.2">
      <c r="A81" s="69"/>
      <c r="B81" s="5" t="s">
        <v>98</v>
      </c>
      <c r="C81" s="5"/>
      <c r="D81" s="5" t="s">
        <v>52</v>
      </c>
      <c r="E81" s="5" t="s">
        <v>72</v>
      </c>
      <c r="F81" s="5" t="s">
        <v>125</v>
      </c>
      <c r="G81" s="5">
        <v>1000</v>
      </c>
      <c r="H81" s="5"/>
      <c r="I81" s="5"/>
      <c r="J81" s="5"/>
      <c r="K81" s="5"/>
      <c r="L81" s="5" t="s">
        <v>128</v>
      </c>
      <c r="M81" s="5"/>
      <c r="N81" s="5"/>
      <c r="O81" s="5"/>
      <c r="P81" s="5"/>
      <c r="Q81" s="5" t="s">
        <v>128</v>
      </c>
      <c r="R81" s="5"/>
      <c r="S81" s="5"/>
      <c r="T81" s="5"/>
      <c r="U81" s="5"/>
      <c r="V81" s="5" t="s">
        <v>128</v>
      </c>
      <c r="W81" s="5"/>
      <c r="X81" s="5"/>
      <c r="Y81" s="5"/>
      <c r="Z81" s="5"/>
      <c r="AA81" s="5" t="s">
        <v>128</v>
      </c>
      <c r="AB81" s="5"/>
      <c r="AC81" s="5"/>
      <c r="AD81" s="5"/>
      <c r="AE81" s="5"/>
      <c r="AF81" s="5" t="s">
        <v>128</v>
      </c>
      <c r="AG81" s="5"/>
      <c r="AH81" s="5"/>
      <c r="AI81" s="5"/>
      <c r="AJ81" s="5"/>
      <c r="AK81" s="5" t="s">
        <v>128</v>
      </c>
      <c r="AL81" s="5"/>
      <c r="AM81" s="5">
        <v>1</v>
      </c>
    </row>
    <row r="82" spans="1:39" x14ac:dyDescent="0.2">
      <c r="A82" s="69"/>
      <c r="B82" s="5" t="s">
        <v>99</v>
      </c>
      <c r="C82" s="5"/>
      <c r="D82" s="5" t="s">
        <v>52</v>
      </c>
      <c r="E82" s="5" t="s">
        <v>72</v>
      </c>
      <c r="F82" s="5" t="s">
        <v>125</v>
      </c>
      <c r="G82" s="5">
        <v>1000</v>
      </c>
      <c r="H82" s="5"/>
      <c r="I82" s="5"/>
      <c r="J82" s="5"/>
      <c r="K82" s="5"/>
      <c r="L82" s="5" t="s">
        <v>128</v>
      </c>
      <c r="M82" s="5"/>
      <c r="N82" s="5"/>
      <c r="O82" s="5"/>
      <c r="P82" s="5"/>
      <c r="Q82" s="5" t="s">
        <v>128</v>
      </c>
      <c r="R82" s="5"/>
      <c r="S82" s="5"/>
      <c r="T82" s="5"/>
      <c r="U82" s="5"/>
      <c r="V82" s="5" t="s">
        <v>128</v>
      </c>
      <c r="W82" s="5"/>
      <c r="X82" s="5"/>
      <c r="Y82" s="5"/>
      <c r="Z82" s="5"/>
      <c r="AA82" s="5" t="s">
        <v>128</v>
      </c>
      <c r="AB82" s="5"/>
      <c r="AC82" s="5"/>
      <c r="AD82" s="5"/>
      <c r="AE82" s="5"/>
      <c r="AF82" s="5" t="s">
        <v>128</v>
      </c>
      <c r="AG82" s="5"/>
      <c r="AH82" s="5"/>
      <c r="AI82" s="5"/>
      <c r="AJ82" s="5"/>
      <c r="AK82" s="5" t="s">
        <v>128</v>
      </c>
      <c r="AL82" s="5"/>
      <c r="AM82" s="5">
        <v>1</v>
      </c>
    </row>
    <row r="83" spans="1:39" x14ac:dyDescent="0.2">
      <c r="A83" s="70"/>
      <c r="B83" s="5" t="s">
        <v>100</v>
      </c>
      <c r="C83" s="5"/>
      <c r="D83" s="5" t="s">
        <v>52</v>
      </c>
      <c r="E83" s="5" t="s">
        <v>72</v>
      </c>
      <c r="F83" s="5" t="s">
        <v>125</v>
      </c>
      <c r="G83" s="5">
        <v>1000</v>
      </c>
      <c r="H83" s="5"/>
      <c r="I83" s="5"/>
      <c r="J83" s="5"/>
      <c r="K83" s="5"/>
      <c r="L83" s="5" t="s">
        <v>128</v>
      </c>
      <c r="M83" s="5"/>
      <c r="N83" s="5"/>
      <c r="O83" s="5"/>
      <c r="P83" s="5"/>
      <c r="Q83" s="5" t="s">
        <v>128</v>
      </c>
      <c r="R83" s="5"/>
      <c r="S83" s="5"/>
      <c r="T83" s="5"/>
      <c r="U83" s="5"/>
      <c r="V83" s="5" t="s">
        <v>128</v>
      </c>
      <c r="W83" s="5"/>
      <c r="X83" s="5"/>
      <c r="Y83" s="5"/>
      <c r="Z83" s="5"/>
      <c r="AA83" s="5" t="s">
        <v>128</v>
      </c>
      <c r="AB83" s="5"/>
      <c r="AC83" s="5"/>
      <c r="AD83" s="5"/>
      <c r="AE83" s="5"/>
      <c r="AF83" s="5" t="s">
        <v>128</v>
      </c>
      <c r="AG83" s="5"/>
      <c r="AH83" s="5"/>
      <c r="AI83" s="5"/>
      <c r="AJ83" s="5"/>
      <c r="AK83" s="5" t="s">
        <v>128</v>
      </c>
      <c r="AL83" s="5"/>
      <c r="AM83" s="5">
        <v>1</v>
      </c>
    </row>
    <row r="84" spans="1:39" x14ac:dyDescent="0.2">
      <c r="A84" s="68" t="s">
        <v>46</v>
      </c>
      <c r="B84" s="5" t="s">
        <v>92</v>
      </c>
      <c r="C84" s="5"/>
      <c r="D84" s="5" t="s">
        <v>131</v>
      </c>
      <c r="E84" s="5" t="s">
        <v>74</v>
      </c>
      <c r="F84" s="5" t="s">
        <v>125</v>
      </c>
      <c r="G84" s="5">
        <v>1000</v>
      </c>
      <c r="H84" s="5"/>
      <c r="I84" s="5"/>
      <c r="J84" s="5"/>
      <c r="K84" s="5"/>
      <c r="L84" s="5" t="s">
        <v>128</v>
      </c>
      <c r="M84" s="5"/>
      <c r="N84" s="5"/>
      <c r="O84" s="5"/>
      <c r="P84" s="5"/>
      <c r="Q84" s="5" t="s">
        <v>128</v>
      </c>
      <c r="R84" s="5"/>
      <c r="S84" s="5"/>
      <c r="T84" s="5"/>
      <c r="U84" s="5"/>
      <c r="V84" s="5" t="s">
        <v>128</v>
      </c>
      <c r="W84" s="5"/>
      <c r="X84" s="5"/>
      <c r="Y84" s="5"/>
      <c r="Z84" s="5"/>
      <c r="AA84" s="5" t="s">
        <v>128</v>
      </c>
      <c r="AB84" s="5"/>
      <c r="AC84" s="5"/>
      <c r="AD84" s="5"/>
      <c r="AE84" s="5"/>
      <c r="AF84" s="5" t="s">
        <v>128</v>
      </c>
      <c r="AG84" s="5"/>
      <c r="AH84" s="5"/>
      <c r="AI84" s="5"/>
      <c r="AJ84" s="5"/>
      <c r="AK84" s="5" t="s">
        <v>128</v>
      </c>
      <c r="AL84" s="5"/>
      <c r="AM84" s="5">
        <v>1</v>
      </c>
    </row>
    <row r="85" spans="1:39" x14ac:dyDescent="0.2">
      <c r="A85" s="69"/>
      <c r="B85" s="5" t="s">
        <v>97</v>
      </c>
      <c r="C85" s="5"/>
      <c r="D85" s="5" t="s">
        <v>131</v>
      </c>
      <c r="E85" s="5" t="s">
        <v>74</v>
      </c>
      <c r="F85" s="5" t="s">
        <v>125</v>
      </c>
      <c r="G85" s="5">
        <v>1000</v>
      </c>
      <c r="H85" s="5"/>
      <c r="I85" s="5"/>
      <c r="J85" s="5"/>
      <c r="K85" s="5"/>
      <c r="L85" s="5" t="s">
        <v>128</v>
      </c>
      <c r="M85" s="5"/>
      <c r="N85" s="5"/>
      <c r="O85" s="5"/>
      <c r="P85" s="5"/>
      <c r="Q85" s="5" t="s">
        <v>128</v>
      </c>
      <c r="R85" s="5"/>
      <c r="S85" s="5"/>
      <c r="T85" s="5"/>
      <c r="U85" s="5"/>
      <c r="V85" s="5" t="s">
        <v>128</v>
      </c>
      <c r="W85" s="5"/>
      <c r="X85" s="5"/>
      <c r="Y85" s="5"/>
      <c r="Z85" s="5"/>
      <c r="AA85" s="5" t="s">
        <v>128</v>
      </c>
      <c r="AB85" s="5"/>
      <c r="AC85" s="5"/>
      <c r="AD85" s="5"/>
      <c r="AE85" s="5"/>
      <c r="AF85" s="5" t="s">
        <v>128</v>
      </c>
      <c r="AG85" s="5"/>
      <c r="AH85" s="5"/>
      <c r="AI85" s="5"/>
      <c r="AJ85" s="5"/>
      <c r="AK85" s="5" t="s">
        <v>128</v>
      </c>
      <c r="AL85" s="5"/>
      <c r="AM85" s="5">
        <v>1</v>
      </c>
    </row>
    <row r="86" spans="1:39" x14ac:dyDescent="0.2">
      <c r="A86" s="69"/>
      <c r="B86" s="5" t="s">
        <v>98</v>
      </c>
      <c r="C86" s="5"/>
      <c r="D86" s="5" t="s">
        <v>131</v>
      </c>
      <c r="E86" s="5" t="s">
        <v>74</v>
      </c>
      <c r="F86" s="5" t="s">
        <v>125</v>
      </c>
      <c r="G86" s="5">
        <v>1000</v>
      </c>
      <c r="H86" s="5"/>
      <c r="I86" s="5"/>
      <c r="J86" s="5"/>
      <c r="K86" s="5"/>
      <c r="L86" s="5" t="s">
        <v>128</v>
      </c>
      <c r="M86" s="5"/>
      <c r="N86" s="5"/>
      <c r="O86" s="5"/>
      <c r="P86" s="5"/>
      <c r="Q86" s="5" t="s">
        <v>128</v>
      </c>
      <c r="R86" s="5"/>
      <c r="S86" s="5"/>
      <c r="T86" s="5"/>
      <c r="U86" s="5"/>
      <c r="V86" s="5" t="s">
        <v>128</v>
      </c>
      <c r="W86" s="5"/>
      <c r="X86" s="5"/>
      <c r="Y86" s="5"/>
      <c r="Z86" s="5"/>
      <c r="AA86" s="5" t="s">
        <v>128</v>
      </c>
      <c r="AB86" s="5"/>
      <c r="AC86" s="5"/>
      <c r="AD86" s="5"/>
      <c r="AE86" s="5"/>
      <c r="AF86" s="5" t="s">
        <v>128</v>
      </c>
      <c r="AG86" s="5"/>
      <c r="AH86" s="5"/>
      <c r="AI86" s="5"/>
      <c r="AJ86" s="5"/>
      <c r="AK86" s="5" t="s">
        <v>128</v>
      </c>
      <c r="AL86" s="5"/>
      <c r="AM86" s="5">
        <v>1</v>
      </c>
    </row>
    <row r="87" spans="1:39" x14ac:dyDescent="0.2">
      <c r="A87" s="69"/>
      <c r="B87" s="5" t="s">
        <v>99</v>
      </c>
      <c r="C87" s="5"/>
      <c r="D87" s="5" t="s">
        <v>131</v>
      </c>
      <c r="E87" s="5" t="s">
        <v>74</v>
      </c>
      <c r="F87" s="5" t="s">
        <v>125</v>
      </c>
      <c r="G87" s="5">
        <v>1000</v>
      </c>
      <c r="H87" s="5"/>
      <c r="I87" s="5"/>
      <c r="J87" s="5"/>
      <c r="K87" s="5"/>
      <c r="L87" s="5" t="s">
        <v>128</v>
      </c>
      <c r="M87" s="5"/>
      <c r="N87" s="5"/>
      <c r="O87" s="5"/>
      <c r="P87" s="5"/>
      <c r="Q87" s="5" t="s">
        <v>128</v>
      </c>
      <c r="R87" s="5"/>
      <c r="S87" s="5"/>
      <c r="T87" s="5"/>
      <c r="U87" s="5"/>
      <c r="V87" s="5" t="s">
        <v>128</v>
      </c>
      <c r="W87" s="5"/>
      <c r="X87" s="5"/>
      <c r="Y87" s="5"/>
      <c r="Z87" s="5"/>
      <c r="AA87" s="5" t="s">
        <v>128</v>
      </c>
      <c r="AB87" s="5"/>
      <c r="AC87" s="5"/>
      <c r="AD87" s="5"/>
      <c r="AE87" s="5"/>
      <c r="AF87" s="5" t="s">
        <v>128</v>
      </c>
      <c r="AG87" s="5"/>
      <c r="AH87" s="5"/>
      <c r="AI87" s="5"/>
      <c r="AJ87" s="5"/>
      <c r="AK87" s="5" t="s">
        <v>128</v>
      </c>
      <c r="AL87" s="5"/>
      <c r="AM87" s="5">
        <v>1</v>
      </c>
    </row>
    <row r="88" spans="1:39" x14ac:dyDescent="0.2">
      <c r="A88" s="69"/>
      <c r="B88" s="5" t="s">
        <v>100</v>
      </c>
      <c r="C88" s="5"/>
      <c r="D88" s="5" t="s">
        <v>131</v>
      </c>
      <c r="E88" s="5" t="s">
        <v>74</v>
      </c>
      <c r="F88" s="5" t="s">
        <v>125</v>
      </c>
      <c r="G88" s="5">
        <v>1000</v>
      </c>
      <c r="H88" s="5"/>
      <c r="I88" s="5"/>
      <c r="J88" s="5"/>
      <c r="K88" s="5"/>
      <c r="L88" s="5" t="s">
        <v>128</v>
      </c>
      <c r="M88" s="5"/>
      <c r="N88" s="5"/>
      <c r="O88" s="5"/>
      <c r="P88" s="5"/>
      <c r="Q88" s="5" t="s">
        <v>128</v>
      </c>
      <c r="R88" s="5"/>
      <c r="S88" s="5"/>
      <c r="T88" s="5"/>
      <c r="U88" s="5"/>
      <c r="V88" s="5" t="s">
        <v>128</v>
      </c>
      <c r="W88" s="5"/>
      <c r="X88" s="5"/>
      <c r="Y88" s="5"/>
      <c r="Z88" s="5"/>
      <c r="AA88" s="5" t="s">
        <v>128</v>
      </c>
      <c r="AB88" s="5"/>
      <c r="AC88" s="5"/>
      <c r="AD88" s="5"/>
      <c r="AE88" s="5"/>
      <c r="AF88" s="5" t="s">
        <v>128</v>
      </c>
      <c r="AG88" s="5"/>
      <c r="AH88" s="5"/>
      <c r="AI88" s="5"/>
      <c r="AJ88" s="5"/>
      <c r="AK88" s="5" t="s">
        <v>128</v>
      </c>
      <c r="AL88" s="5"/>
      <c r="AM88" s="5">
        <v>1</v>
      </c>
    </row>
    <row r="89" spans="1:39" x14ac:dyDescent="0.2">
      <c r="A89" s="69"/>
      <c r="B89" s="5" t="s">
        <v>92</v>
      </c>
      <c r="C89" s="5"/>
      <c r="D89" s="5" t="s">
        <v>60</v>
      </c>
      <c r="E89" s="5" t="s">
        <v>74</v>
      </c>
      <c r="F89" s="5" t="s">
        <v>125</v>
      </c>
      <c r="G89" s="5">
        <v>1000</v>
      </c>
      <c r="H89" s="5"/>
      <c r="I89" s="5"/>
      <c r="J89" s="5"/>
      <c r="K89" s="5"/>
      <c r="L89" s="5" t="s">
        <v>128</v>
      </c>
      <c r="M89" s="5"/>
      <c r="N89" s="5"/>
      <c r="O89" s="5"/>
      <c r="P89" s="5"/>
      <c r="Q89" s="5" t="s">
        <v>128</v>
      </c>
      <c r="R89" s="5"/>
      <c r="S89" s="5"/>
      <c r="T89" s="5"/>
      <c r="U89" s="5"/>
      <c r="V89" s="5" t="s">
        <v>128</v>
      </c>
      <c r="W89" s="5"/>
      <c r="X89" s="5"/>
      <c r="Y89" s="5"/>
      <c r="Z89" s="5"/>
      <c r="AA89" s="5" t="s">
        <v>128</v>
      </c>
      <c r="AB89" s="5"/>
      <c r="AC89" s="5"/>
      <c r="AD89" s="5"/>
      <c r="AE89" s="5"/>
      <c r="AF89" s="5" t="s">
        <v>128</v>
      </c>
      <c r="AG89" s="5"/>
      <c r="AH89" s="5"/>
      <c r="AI89" s="5"/>
      <c r="AJ89" s="5"/>
      <c r="AK89" s="5" t="s">
        <v>128</v>
      </c>
      <c r="AL89" s="5"/>
      <c r="AM89" s="5">
        <v>1</v>
      </c>
    </row>
    <row r="90" spans="1:39" x14ac:dyDescent="0.2">
      <c r="A90" s="69"/>
      <c r="B90" s="5" t="s">
        <v>97</v>
      </c>
      <c r="C90" s="5"/>
      <c r="D90" s="5" t="s">
        <v>60</v>
      </c>
      <c r="E90" s="5" t="s">
        <v>74</v>
      </c>
      <c r="F90" s="5" t="s">
        <v>125</v>
      </c>
      <c r="G90" s="5">
        <v>1000</v>
      </c>
      <c r="H90" s="5"/>
      <c r="I90" s="5"/>
      <c r="J90" s="5"/>
      <c r="K90" s="5"/>
      <c r="L90" s="5" t="s">
        <v>128</v>
      </c>
      <c r="M90" s="5"/>
      <c r="N90" s="5"/>
      <c r="O90" s="5"/>
      <c r="P90" s="5"/>
      <c r="Q90" s="5" t="s">
        <v>128</v>
      </c>
      <c r="R90" s="5"/>
      <c r="S90" s="5"/>
      <c r="T90" s="5"/>
      <c r="U90" s="5"/>
      <c r="V90" s="5" t="s">
        <v>128</v>
      </c>
      <c r="W90" s="5"/>
      <c r="X90" s="5"/>
      <c r="Y90" s="5"/>
      <c r="Z90" s="5"/>
      <c r="AA90" s="5" t="s">
        <v>128</v>
      </c>
      <c r="AB90" s="5"/>
      <c r="AC90" s="5"/>
      <c r="AD90" s="5"/>
      <c r="AE90" s="5"/>
      <c r="AF90" s="5" t="s">
        <v>128</v>
      </c>
      <c r="AG90" s="5"/>
      <c r="AH90" s="5"/>
      <c r="AI90" s="5"/>
      <c r="AJ90" s="5"/>
      <c r="AK90" s="5" t="s">
        <v>128</v>
      </c>
      <c r="AL90" s="5"/>
      <c r="AM90" s="5">
        <v>1</v>
      </c>
    </row>
    <row r="91" spans="1:39" x14ac:dyDescent="0.2">
      <c r="A91" s="69"/>
      <c r="B91" s="5" t="s">
        <v>92</v>
      </c>
      <c r="C91" s="5"/>
      <c r="D91" s="5" t="s">
        <v>62</v>
      </c>
      <c r="E91" s="5" t="s">
        <v>74</v>
      </c>
      <c r="F91" s="5" t="s">
        <v>125</v>
      </c>
      <c r="G91" s="5">
        <v>1000</v>
      </c>
      <c r="H91" s="5"/>
      <c r="I91" s="5"/>
      <c r="J91" s="5"/>
      <c r="K91" s="5"/>
      <c r="L91" s="5" t="s">
        <v>128</v>
      </c>
      <c r="M91" s="5"/>
      <c r="N91" s="5"/>
      <c r="O91" s="5"/>
      <c r="P91" s="5"/>
      <c r="Q91" s="5" t="s">
        <v>128</v>
      </c>
      <c r="R91" s="5"/>
      <c r="S91" s="5"/>
      <c r="T91" s="5"/>
      <c r="U91" s="5"/>
      <c r="V91" s="5" t="s">
        <v>128</v>
      </c>
      <c r="W91" s="5"/>
      <c r="X91" s="5"/>
      <c r="Y91" s="5"/>
      <c r="Z91" s="5"/>
      <c r="AA91" s="5" t="s">
        <v>128</v>
      </c>
      <c r="AB91" s="5"/>
      <c r="AC91" s="5"/>
      <c r="AD91" s="5"/>
      <c r="AE91" s="5"/>
      <c r="AF91" s="5" t="s">
        <v>128</v>
      </c>
      <c r="AG91" s="5"/>
      <c r="AH91" s="5"/>
      <c r="AI91" s="5"/>
      <c r="AJ91" s="5"/>
      <c r="AK91" s="5" t="s">
        <v>128</v>
      </c>
      <c r="AL91" s="5"/>
      <c r="AM91" s="5">
        <v>1</v>
      </c>
    </row>
    <row r="92" spans="1:39" x14ac:dyDescent="0.2">
      <c r="A92" s="69"/>
      <c r="B92" s="5" t="s">
        <v>97</v>
      </c>
      <c r="C92" s="5"/>
      <c r="D92" s="5" t="s">
        <v>62</v>
      </c>
      <c r="E92" s="5" t="s">
        <v>74</v>
      </c>
      <c r="F92" s="5" t="s">
        <v>125</v>
      </c>
      <c r="G92" s="5">
        <v>1000</v>
      </c>
      <c r="H92" s="5"/>
      <c r="I92" s="5"/>
      <c r="J92" s="5"/>
      <c r="K92" s="5"/>
      <c r="L92" s="5" t="s">
        <v>128</v>
      </c>
      <c r="M92" s="5"/>
      <c r="N92" s="5"/>
      <c r="O92" s="5"/>
      <c r="P92" s="5"/>
      <c r="Q92" s="5" t="s">
        <v>128</v>
      </c>
      <c r="R92" s="5"/>
      <c r="S92" s="5"/>
      <c r="T92" s="5"/>
      <c r="U92" s="5"/>
      <c r="V92" s="5" t="s">
        <v>128</v>
      </c>
      <c r="W92" s="5"/>
      <c r="X92" s="5"/>
      <c r="Y92" s="5"/>
      <c r="Z92" s="5"/>
      <c r="AA92" s="5" t="s">
        <v>128</v>
      </c>
      <c r="AB92" s="5"/>
      <c r="AC92" s="5"/>
      <c r="AD92" s="5"/>
      <c r="AE92" s="5"/>
      <c r="AF92" s="5" t="s">
        <v>128</v>
      </c>
      <c r="AG92" s="5"/>
      <c r="AH92" s="5"/>
      <c r="AI92" s="5"/>
      <c r="AJ92" s="5"/>
      <c r="AK92" s="5" t="s">
        <v>128</v>
      </c>
      <c r="AL92" s="5"/>
      <c r="AM92" s="5">
        <v>1</v>
      </c>
    </row>
    <row r="93" spans="1:39" x14ac:dyDescent="0.2">
      <c r="A93" s="69"/>
      <c r="B93" s="5" t="s">
        <v>98</v>
      </c>
      <c r="C93" s="5"/>
      <c r="D93" s="5" t="s">
        <v>62</v>
      </c>
      <c r="E93" s="5" t="s">
        <v>74</v>
      </c>
      <c r="F93" s="5" t="s">
        <v>125</v>
      </c>
      <c r="G93" s="5">
        <v>1000</v>
      </c>
      <c r="H93" s="5"/>
      <c r="I93" s="5"/>
      <c r="J93" s="5"/>
      <c r="K93" s="5"/>
      <c r="L93" s="5" t="s">
        <v>128</v>
      </c>
      <c r="M93" s="5"/>
      <c r="N93" s="5"/>
      <c r="O93" s="5"/>
      <c r="P93" s="5"/>
      <c r="Q93" s="5" t="s">
        <v>128</v>
      </c>
      <c r="R93" s="5"/>
      <c r="S93" s="5"/>
      <c r="T93" s="5"/>
      <c r="U93" s="5"/>
      <c r="V93" s="5" t="s">
        <v>128</v>
      </c>
      <c r="W93" s="5"/>
      <c r="X93" s="5"/>
      <c r="Y93" s="5"/>
      <c r="Z93" s="5"/>
      <c r="AA93" s="5" t="s">
        <v>128</v>
      </c>
      <c r="AB93" s="5"/>
      <c r="AC93" s="5"/>
      <c r="AD93" s="5"/>
      <c r="AE93" s="5"/>
      <c r="AF93" s="5" t="s">
        <v>128</v>
      </c>
      <c r="AG93" s="5"/>
      <c r="AH93" s="5"/>
      <c r="AI93" s="5"/>
      <c r="AJ93" s="5"/>
      <c r="AK93" s="5" t="s">
        <v>128</v>
      </c>
      <c r="AL93" s="5"/>
      <c r="AM93" s="5">
        <v>1</v>
      </c>
    </row>
    <row r="94" spans="1:39" x14ac:dyDescent="0.2">
      <c r="A94" s="69"/>
      <c r="B94" s="5" t="s">
        <v>99</v>
      </c>
      <c r="C94" s="5"/>
      <c r="D94" s="5" t="s">
        <v>62</v>
      </c>
      <c r="E94" s="5" t="s">
        <v>74</v>
      </c>
      <c r="F94" s="5" t="s">
        <v>125</v>
      </c>
      <c r="G94" s="5">
        <v>1000</v>
      </c>
      <c r="H94" s="5"/>
      <c r="I94" s="5"/>
      <c r="J94" s="5"/>
      <c r="K94" s="5"/>
      <c r="L94" s="5" t="s">
        <v>128</v>
      </c>
      <c r="M94" s="5"/>
      <c r="N94" s="5"/>
      <c r="O94" s="5"/>
      <c r="P94" s="5"/>
      <c r="Q94" s="5" t="s">
        <v>128</v>
      </c>
      <c r="R94" s="5"/>
      <c r="S94" s="5"/>
      <c r="T94" s="5"/>
      <c r="U94" s="5"/>
      <c r="V94" s="5" t="s">
        <v>128</v>
      </c>
      <c r="W94" s="5"/>
      <c r="X94" s="5"/>
      <c r="Y94" s="5"/>
      <c r="Z94" s="5"/>
      <c r="AA94" s="5" t="s">
        <v>128</v>
      </c>
      <c r="AB94" s="5"/>
      <c r="AC94" s="5"/>
      <c r="AD94" s="5"/>
      <c r="AE94" s="5"/>
      <c r="AF94" s="5" t="s">
        <v>128</v>
      </c>
      <c r="AG94" s="5"/>
      <c r="AH94" s="5"/>
      <c r="AI94" s="5"/>
      <c r="AJ94" s="5"/>
      <c r="AK94" s="5" t="s">
        <v>128</v>
      </c>
      <c r="AL94" s="5"/>
      <c r="AM94" s="5">
        <v>1</v>
      </c>
    </row>
    <row r="95" spans="1:39" x14ac:dyDescent="0.2">
      <c r="A95" s="70"/>
      <c r="B95" s="5" t="s">
        <v>100</v>
      </c>
      <c r="C95" s="5"/>
      <c r="D95" s="5" t="s">
        <v>62</v>
      </c>
      <c r="E95" s="5" t="s">
        <v>74</v>
      </c>
      <c r="F95" s="5" t="s">
        <v>125</v>
      </c>
      <c r="G95" s="5">
        <v>1000</v>
      </c>
      <c r="H95" s="5"/>
      <c r="I95" s="5"/>
      <c r="J95" s="5"/>
      <c r="K95" s="5"/>
      <c r="L95" s="5" t="s">
        <v>128</v>
      </c>
      <c r="M95" s="5"/>
      <c r="N95" s="5"/>
      <c r="O95" s="5"/>
      <c r="P95" s="5"/>
      <c r="Q95" s="5" t="s">
        <v>128</v>
      </c>
      <c r="R95" s="5"/>
      <c r="S95" s="5"/>
      <c r="T95" s="5"/>
      <c r="U95" s="5"/>
      <c r="V95" s="5" t="s">
        <v>128</v>
      </c>
      <c r="W95" s="5"/>
      <c r="X95" s="5"/>
      <c r="Y95" s="5"/>
      <c r="Z95" s="5"/>
      <c r="AA95" s="5" t="s">
        <v>128</v>
      </c>
      <c r="AB95" s="5"/>
      <c r="AC95" s="5"/>
      <c r="AD95" s="5"/>
      <c r="AE95" s="5"/>
      <c r="AF95" s="5" t="s">
        <v>128</v>
      </c>
      <c r="AG95" s="5"/>
      <c r="AH95" s="5"/>
      <c r="AI95" s="5"/>
      <c r="AJ95" s="5"/>
      <c r="AK95" s="5" t="s">
        <v>128</v>
      </c>
      <c r="AL95" s="5"/>
      <c r="AM95" s="5">
        <v>1</v>
      </c>
    </row>
  </sheetData>
  <mergeCells count="16">
    <mergeCell ref="A31:A35"/>
    <mergeCell ref="A2:A6"/>
    <mergeCell ref="A7:A11"/>
    <mergeCell ref="A12:A16"/>
    <mergeCell ref="A17:A21"/>
    <mergeCell ref="A22:A26"/>
    <mergeCell ref="A69:A73"/>
    <mergeCell ref="A74:A78"/>
    <mergeCell ref="A79:A83"/>
    <mergeCell ref="A84:A95"/>
    <mergeCell ref="A36:A40"/>
    <mergeCell ref="A41:A45"/>
    <mergeCell ref="A46:A50"/>
    <mergeCell ref="A54:A58"/>
    <mergeCell ref="A59:A63"/>
    <mergeCell ref="A64:A68"/>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B07B-F604-43F9-B982-5948E4A83B52}">
  <dimension ref="A1:AF841"/>
  <sheetViews>
    <sheetView topLeftCell="B1" zoomScale="60" zoomScaleNormal="60" workbookViewId="0">
      <selection activeCell="T42" sqref="T42"/>
    </sheetView>
  </sheetViews>
  <sheetFormatPr defaultRowHeight="12.75" x14ac:dyDescent="0.2"/>
  <cols>
    <col min="1" max="5" width="9.140625" style="52"/>
    <col min="6" max="6" width="8.140625" style="52" bestFit="1" customWidth="1"/>
    <col min="7" max="30" width="9.140625" style="52"/>
    <col min="31" max="31" width="13.85546875" style="52" customWidth="1"/>
    <col min="32" max="16384" width="9.140625" style="52"/>
  </cols>
  <sheetData>
    <row r="1" spans="1:32" ht="47.25" x14ac:dyDescent="0.25">
      <c r="A1" s="6" t="s">
        <v>1</v>
      </c>
      <c r="B1" s="6" t="s">
        <v>85</v>
      </c>
      <c r="C1" s="6" t="s">
        <v>86</v>
      </c>
      <c r="D1" s="13" t="s">
        <v>123</v>
      </c>
      <c r="E1" s="13" t="s">
        <v>124</v>
      </c>
      <c r="F1" s="13" t="s">
        <v>268</v>
      </c>
      <c r="G1" s="13" t="s">
        <v>244</v>
      </c>
      <c r="H1" s="13" t="s">
        <v>245</v>
      </c>
      <c r="I1" s="13" t="s">
        <v>246</v>
      </c>
      <c r="J1" s="13" t="s">
        <v>247</v>
      </c>
      <c r="K1" s="13" t="s">
        <v>248</v>
      </c>
      <c r="L1" s="13" t="s">
        <v>249</v>
      </c>
      <c r="M1" s="13" t="s">
        <v>250</v>
      </c>
      <c r="N1" s="13" t="s">
        <v>251</v>
      </c>
      <c r="O1" s="13" t="s">
        <v>252</v>
      </c>
      <c r="P1" s="13" t="s">
        <v>253</v>
      </c>
      <c r="Q1" s="13" t="s">
        <v>254</v>
      </c>
      <c r="R1" s="13" t="s">
        <v>255</v>
      </c>
      <c r="S1" s="13" t="s">
        <v>256</v>
      </c>
      <c r="T1" s="13" t="s">
        <v>257</v>
      </c>
      <c r="U1" s="13" t="s">
        <v>258</v>
      </c>
      <c r="V1" s="13" t="s">
        <v>259</v>
      </c>
      <c r="W1" s="13" t="s">
        <v>260</v>
      </c>
      <c r="X1" s="13" t="s">
        <v>261</v>
      </c>
      <c r="Y1" s="13" t="s">
        <v>262</v>
      </c>
      <c r="Z1" s="13" t="s">
        <v>263</v>
      </c>
      <c r="AA1" s="13" t="s">
        <v>264</v>
      </c>
      <c r="AB1" s="13" t="s">
        <v>265</v>
      </c>
      <c r="AC1" s="13" t="s">
        <v>266</v>
      </c>
      <c r="AD1" s="13" t="s">
        <v>267</v>
      </c>
      <c r="AE1" s="13" t="s">
        <v>269</v>
      </c>
      <c r="AF1" s="54"/>
    </row>
    <row r="2" spans="1:32" x14ac:dyDescent="0.2">
      <c r="A2" s="74" t="s">
        <v>6</v>
      </c>
      <c r="B2" s="77" t="s">
        <v>97</v>
      </c>
      <c r="C2" s="64"/>
      <c r="D2" s="55" t="s">
        <v>52</v>
      </c>
      <c r="E2" s="55" t="s">
        <v>66</v>
      </c>
      <c r="F2" s="65">
        <v>44928</v>
      </c>
      <c r="G2" s="66">
        <v>1.4753000000000001</v>
      </c>
      <c r="H2" s="66">
        <v>1.45583</v>
      </c>
      <c r="I2" s="66">
        <v>1.45583</v>
      </c>
      <c r="J2" s="66">
        <v>1.45583</v>
      </c>
      <c r="K2" s="66">
        <v>1.43635</v>
      </c>
      <c r="L2" s="66">
        <v>1.4168799999999999</v>
      </c>
      <c r="M2" s="66">
        <v>1.45583</v>
      </c>
      <c r="N2" s="66">
        <v>1.49478</v>
      </c>
      <c r="O2" s="66">
        <v>1.5434699999999999</v>
      </c>
      <c r="P2" s="66">
        <v>1.6019000000000001</v>
      </c>
      <c r="Q2" s="66">
        <v>1.65059</v>
      </c>
      <c r="R2" s="66">
        <v>1.7674399999999999</v>
      </c>
      <c r="S2" s="66">
        <v>1.8550899999999999</v>
      </c>
      <c r="T2" s="66">
        <v>1.9427300000000001</v>
      </c>
      <c r="U2" s="66">
        <v>1.99142</v>
      </c>
      <c r="V2" s="66">
        <v>2.1277499999999998</v>
      </c>
      <c r="W2" s="66">
        <v>2.1959200000000001</v>
      </c>
      <c r="X2" s="66">
        <v>2.05958</v>
      </c>
      <c r="Y2" s="66">
        <v>1.90378</v>
      </c>
      <c r="Z2" s="66">
        <v>1.84535</v>
      </c>
      <c r="AA2" s="66">
        <v>1.81613</v>
      </c>
      <c r="AB2" s="66">
        <v>1.74797</v>
      </c>
      <c r="AC2" s="66">
        <v>1.6798</v>
      </c>
      <c r="AD2" s="66">
        <v>1.65059</v>
      </c>
      <c r="AE2" s="74" t="s">
        <v>270</v>
      </c>
      <c r="AF2" s="54"/>
    </row>
    <row r="3" spans="1:32" x14ac:dyDescent="0.2">
      <c r="A3" s="75"/>
      <c r="B3" s="76"/>
      <c r="C3" s="64"/>
      <c r="D3" s="55" t="s">
        <v>52</v>
      </c>
      <c r="E3" s="55" t="s">
        <v>66</v>
      </c>
      <c r="F3" s="65">
        <v>44936</v>
      </c>
      <c r="G3" s="66">
        <v>2.5270100000000002</v>
      </c>
      <c r="H3" s="66">
        <v>2.4588399999999999</v>
      </c>
      <c r="I3" s="66">
        <v>2.3906800000000001</v>
      </c>
      <c r="J3" s="66">
        <v>2.3225099999999999</v>
      </c>
      <c r="K3" s="66">
        <v>2.2738200000000002</v>
      </c>
      <c r="L3" s="66">
        <v>2.25434</v>
      </c>
      <c r="M3" s="66">
        <v>2.1959200000000001</v>
      </c>
      <c r="N3" s="66">
        <v>2.1764399999999999</v>
      </c>
      <c r="O3" s="66">
        <v>2.1569600000000002</v>
      </c>
      <c r="P3" s="66">
        <v>2.2446100000000002</v>
      </c>
      <c r="Q3" s="66">
        <v>2.3517199999999998</v>
      </c>
      <c r="R3" s="66">
        <v>2.5562200000000002</v>
      </c>
      <c r="S3" s="66">
        <v>2.6438600000000001</v>
      </c>
      <c r="T3" s="66">
        <v>2.7607200000000001</v>
      </c>
      <c r="U3" s="66">
        <v>2.8678400000000002</v>
      </c>
      <c r="V3" s="66">
        <v>2.9457399999999998</v>
      </c>
      <c r="W3" s="66">
        <v>2.9165299999999998</v>
      </c>
      <c r="X3" s="66">
        <v>2.8386200000000001</v>
      </c>
      <c r="Y3" s="66">
        <v>2.7607200000000001</v>
      </c>
      <c r="Z3" s="66">
        <v>2.6146500000000001</v>
      </c>
      <c r="AA3" s="66">
        <v>2.56596</v>
      </c>
      <c r="AB3" s="66">
        <v>2.5270100000000002</v>
      </c>
      <c r="AC3" s="66">
        <v>2.4880599999999999</v>
      </c>
      <c r="AD3" s="66">
        <v>2.62439</v>
      </c>
      <c r="AE3" s="75"/>
      <c r="AF3" s="54"/>
    </row>
    <row r="4" spans="1:32" x14ac:dyDescent="0.2">
      <c r="A4" s="75"/>
      <c r="B4" s="76"/>
      <c r="C4" s="64"/>
      <c r="D4" s="55" t="s">
        <v>52</v>
      </c>
      <c r="E4" s="55" t="s">
        <v>66</v>
      </c>
      <c r="F4" s="65">
        <v>45006</v>
      </c>
      <c r="G4" s="66">
        <v>2.78993</v>
      </c>
      <c r="H4" s="66">
        <v>2.6730800000000001</v>
      </c>
      <c r="I4" s="66">
        <v>2.68282</v>
      </c>
      <c r="J4" s="66">
        <v>2.5756999999999999</v>
      </c>
      <c r="K4" s="66">
        <v>2.5367500000000001</v>
      </c>
      <c r="L4" s="66">
        <v>2.42963</v>
      </c>
      <c r="M4" s="66">
        <v>2.3712</v>
      </c>
      <c r="N4" s="66">
        <v>2.3809399999999998</v>
      </c>
      <c r="O4" s="66">
        <v>2.5172699999999999</v>
      </c>
      <c r="P4" s="66">
        <v>3.0723400000000001</v>
      </c>
      <c r="Q4" s="66">
        <v>3.3742100000000002</v>
      </c>
      <c r="R4" s="66">
        <v>3.4813299999999998</v>
      </c>
      <c r="S4" s="66">
        <v>3.50081</v>
      </c>
      <c r="T4" s="66">
        <v>3.4521199999999999</v>
      </c>
      <c r="U4" s="66">
        <v>3.4228999999999998</v>
      </c>
      <c r="V4" s="66">
        <v>3.4034300000000002</v>
      </c>
      <c r="W4" s="66">
        <v>3.32552</v>
      </c>
      <c r="X4" s="66">
        <v>3.2378800000000001</v>
      </c>
      <c r="Y4" s="66">
        <v>3.15998</v>
      </c>
      <c r="Z4" s="66">
        <v>3.1112899999999999</v>
      </c>
      <c r="AA4" s="66">
        <v>3.0626000000000002</v>
      </c>
      <c r="AB4" s="66">
        <v>3.04312</v>
      </c>
      <c r="AC4" s="66">
        <v>3.0333800000000002</v>
      </c>
      <c r="AD4" s="66">
        <v>3.0333800000000002</v>
      </c>
      <c r="AE4" s="75"/>
      <c r="AF4" s="54"/>
    </row>
    <row r="5" spans="1:32" x14ac:dyDescent="0.2">
      <c r="A5" s="75"/>
      <c r="B5" s="76"/>
      <c r="C5" s="64"/>
      <c r="D5" s="55" t="s">
        <v>52</v>
      </c>
      <c r="E5" s="55" t="s">
        <v>66</v>
      </c>
      <c r="F5" s="65">
        <v>45030</v>
      </c>
      <c r="G5" s="66">
        <v>3.5689700000000002</v>
      </c>
      <c r="H5" s="66">
        <v>3.63714</v>
      </c>
      <c r="I5" s="66">
        <v>3.6079300000000001</v>
      </c>
      <c r="J5" s="66">
        <v>3.6760899999999999</v>
      </c>
      <c r="K5" s="66">
        <v>3.7150400000000001</v>
      </c>
      <c r="L5" s="66">
        <v>3.72478</v>
      </c>
      <c r="M5" s="66">
        <v>3.6858300000000002</v>
      </c>
      <c r="N5" s="66">
        <v>3.7053099999999999</v>
      </c>
      <c r="O5" s="66">
        <v>3.69557</v>
      </c>
      <c r="P5" s="66">
        <v>3.7053099999999999</v>
      </c>
      <c r="Q5" s="66">
        <v>3.6858300000000002</v>
      </c>
      <c r="R5" s="66">
        <v>3.8124199999999999</v>
      </c>
      <c r="S5" s="66">
        <v>3.7442600000000001</v>
      </c>
      <c r="T5" s="66">
        <v>3.69557</v>
      </c>
      <c r="U5" s="66">
        <v>3.6858300000000002</v>
      </c>
      <c r="V5" s="66">
        <v>3.5202800000000001</v>
      </c>
      <c r="W5" s="66">
        <v>3.44238</v>
      </c>
      <c r="X5" s="66">
        <v>3.4034300000000002</v>
      </c>
      <c r="Y5" s="66">
        <v>3.3060499999999999</v>
      </c>
      <c r="Z5" s="66">
        <v>3.1794500000000001</v>
      </c>
      <c r="AA5" s="66">
        <v>3.1210300000000002</v>
      </c>
      <c r="AB5" s="66">
        <v>3.0333800000000002</v>
      </c>
      <c r="AC5" s="66">
        <v>2.96522</v>
      </c>
      <c r="AD5" s="66">
        <v>2.8580999999999999</v>
      </c>
      <c r="AE5" s="75"/>
      <c r="AF5" s="54"/>
    </row>
    <row r="6" spans="1:32" x14ac:dyDescent="0.2">
      <c r="A6" s="75"/>
      <c r="B6" s="76"/>
      <c r="C6" s="64"/>
      <c r="D6" s="55" t="s">
        <v>52</v>
      </c>
      <c r="E6" s="55" t="s">
        <v>66</v>
      </c>
      <c r="F6" s="65">
        <v>45055</v>
      </c>
      <c r="G6" s="66">
        <v>4.3188000000000004</v>
      </c>
      <c r="H6" s="66">
        <v>4.2019399999999996</v>
      </c>
      <c r="I6" s="66">
        <v>4.2506300000000001</v>
      </c>
      <c r="J6" s="66">
        <v>4.0850900000000001</v>
      </c>
      <c r="K6" s="66">
        <v>3.9877099999999999</v>
      </c>
      <c r="L6" s="66">
        <v>3.9584899999999998</v>
      </c>
      <c r="M6" s="66">
        <v>4.0558699999999996</v>
      </c>
      <c r="N6" s="66">
        <v>4.2506300000000001</v>
      </c>
      <c r="O6" s="66">
        <v>4.5232999999999999</v>
      </c>
      <c r="P6" s="66">
        <v>4.7180600000000004</v>
      </c>
      <c r="Q6" s="66">
        <v>4.6206800000000001</v>
      </c>
      <c r="R6" s="66">
        <v>4.6693699999999998</v>
      </c>
      <c r="S6" s="66">
        <v>4.6693699999999998</v>
      </c>
      <c r="T6" s="66">
        <v>4.7472700000000003</v>
      </c>
      <c r="U6" s="66">
        <v>4.6791099999999997</v>
      </c>
      <c r="V6" s="66">
        <v>4.79596</v>
      </c>
      <c r="W6" s="66">
        <v>4.7764899999999999</v>
      </c>
      <c r="X6" s="66">
        <v>4.6693699999999998</v>
      </c>
      <c r="Y6" s="66">
        <v>4.6109400000000003</v>
      </c>
      <c r="Z6" s="66">
        <v>4.4161799999999998</v>
      </c>
      <c r="AA6" s="66">
        <v>4.1143000000000001</v>
      </c>
      <c r="AB6" s="66">
        <v>4.00718</v>
      </c>
      <c r="AC6" s="66">
        <v>3.9098000000000002</v>
      </c>
      <c r="AD6" s="66">
        <v>3.8903300000000001</v>
      </c>
      <c r="AE6" s="75"/>
      <c r="AF6" s="54"/>
    </row>
    <row r="7" spans="1:32" x14ac:dyDescent="0.2">
      <c r="A7" s="75"/>
      <c r="B7" s="76"/>
      <c r="C7" s="64"/>
      <c r="D7" s="55" t="s">
        <v>52</v>
      </c>
      <c r="E7" s="55" t="s">
        <v>66</v>
      </c>
      <c r="F7" s="65">
        <v>45100</v>
      </c>
      <c r="G7" s="66">
        <v>4.5914599999999997</v>
      </c>
      <c r="H7" s="66">
        <v>4.4453899999999997</v>
      </c>
      <c r="I7" s="66">
        <v>4.4161799999999998</v>
      </c>
      <c r="J7" s="66">
        <v>4.3285400000000003</v>
      </c>
      <c r="K7" s="66">
        <v>4.2701099999999999</v>
      </c>
      <c r="L7" s="66">
        <v>4.2895899999999996</v>
      </c>
      <c r="M7" s="66">
        <v>4.5330399999999997</v>
      </c>
      <c r="N7" s="66">
        <v>4.8056999999999999</v>
      </c>
      <c r="O7" s="66">
        <v>5.0588899999999999</v>
      </c>
      <c r="P7" s="66">
        <v>5.3218100000000002</v>
      </c>
      <c r="Q7" s="66">
        <v>5.3899800000000004</v>
      </c>
      <c r="R7" s="66">
        <v>5.5944799999999999</v>
      </c>
      <c r="S7" s="66">
        <v>5.6723800000000004</v>
      </c>
      <c r="T7" s="66">
        <v>5.73081</v>
      </c>
      <c r="U7" s="66">
        <v>5.7989800000000002</v>
      </c>
      <c r="V7" s="66">
        <v>5.61395</v>
      </c>
      <c r="W7" s="66">
        <v>5.5068400000000004</v>
      </c>
      <c r="X7" s="66">
        <v>5.3704999999999998</v>
      </c>
      <c r="Y7" s="66">
        <v>5.2633900000000002</v>
      </c>
      <c r="Z7" s="66">
        <v>5.1854800000000001</v>
      </c>
      <c r="AA7" s="66">
        <v>5.04915</v>
      </c>
      <c r="AB7" s="66">
        <v>4.9907199999999996</v>
      </c>
      <c r="AC7" s="66">
        <v>4.91282</v>
      </c>
      <c r="AD7" s="66">
        <v>4.8933400000000002</v>
      </c>
      <c r="AE7" s="75"/>
      <c r="AF7" s="54"/>
    </row>
    <row r="8" spans="1:32" x14ac:dyDescent="0.2">
      <c r="A8" s="75"/>
      <c r="B8" s="76"/>
      <c r="C8" s="64"/>
      <c r="D8" s="55" t="s">
        <v>52</v>
      </c>
      <c r="E8" s="55" t="s">
        <v>66</v>
      </c>
      <c r="F8" s="65">
        <v>45123</v>
      </c>
      <c r="G8" s="66">
        <v>4.8641300000000003</v>
      </c>
      <c r="H8" s="66">
        <v>4.7764899999999999</v>
      </c>
      <c r="I8" s="66">
        <v>4.76675</v>
      </c>
      <c r="J8" s="66">
        <v>4.7375299999999996</v>
      </c>
      <c r="K8" s="66">
        <v>4.6985799999999998</v>
      </c>
      <c r="L8" s="66">
        <v>4.6791099999999997</v>
      </c>
      <c r="M8" s="66">
        <v>4.8056999999999999</v>
      </c>
      <c r="N8" s="66">
        <v>5.0588899999999999</v>
      </c>
      <c r="O8" s="66">
        <v>5.2731199999999996</v>
      </c>
      <c r="P8" s="66">
        <v>5.5165699999999998</v>
      </c>
      <c r="Q8" s="66">
        <v>5.7016</v>
      </c>
      <c r="R8" s="66">
        <v>5.8574000000000002</v>
      </c>
      <c r="S8" s="66">
        <v>5.984</v>
      </c>
      <c r="T8" s="66">
        <v>6.0521599999999998</v>
      </c>
      <c r="U8" s="66">
        <v>6.0132099999999999</v>
      </c>
      <c r="V8" s="66">
        <v>6.0618999999999996</v>
      </c>
      <c r="W8" s="66">
        <v>6.1398099999999998</v>
      </c>
      <c r="X8" s="66">
        <v>6.0911200000000001</v>
      </c>
      <c r="Y8" s="66">
        <v>5.9645200000000003</v>
      </c>
      <c r="Z8" s="66">
        <v>5.8379300000000001</v>
      </c>
      <c r="AA8" s="66">
        <v>5.6431699999999996</v>
      </c>
      <c r="AB8" s="66">
        <v>5.4678800000000001</v>
      </c>
      <c r="AC8" s="66">
        <v>5.16601</v>
      </c>
      <c r="AD8" s="66">
        <v>5.0588899999999999</v>
      </c>
      <c r="AE8" s="75"/>
      <c r="AF8" s="54"/>
    </row>
    <row r="9" spans="1:32" x14ac:dyDescent="0.2">
      <c r="A9" s="75"/>
      <c r="B9" s="77" t="s">
        <v>92</v>
      </c>
      <c r="C9" s="64"/>
      <c r="D9" s="55" t="s">
        <v>52</v>
      </c>
      <c r="E9" s="55" t="s">
        <v>66</v>
      </c>
      <c r="F9" s="65">
        <v>44928</v>
      </c>
      <c r="G9" s="66">
        <v>2.4101499999999998</v>
      </c>
      <c r="H9" s="66">
        <v>2.3906800000000001</v>
      </c>
      <c r="I9" s="66">
        <v>2.3225099999999999</v>
      </c>
      <c r="J9" s="66">
        <v>2.25434</v>
      </c>
      <c r="K9" s="66">
        <v>2.2153900000000002</v>
      </c>
      <c r="L9" s="66">
        <v>2.1861799999999998</v>
      </c>
      <c r="M9" s="66">
        <v>2.1764399999999999</v>
      </c>
      <c r="N9" s="66">
        <v>2.1374900000000001</v>
      </c>
      <c r="O9" s="66">
        <v>2.1180099999999999</v>
      </c>
      <c r="P9" s="66">
        <v>2.1569600000000002</v>
      </c>
      <c r="Q9" s="66">
        <v>2.1959200000000001</v>
      </c>
      <c r="R9" s="66">
        <v>2.25434</v>
      </c>
      <c r="S9" s="66">
        <v>2.3225099999999999</v>
      </c>
      <c r="T9" s="66">
        <v>2.3225099999999999</v>
      </c>
      <c r="U9" s="66">
        <v>2.3225099999999999</v>
      </c>
      <c r="V9" s="66">
        <v>2.3517199999999998</v>
      </c>
      <c r="W9" s="66">
        <v>2.3614600000000001</v>
      </c>
      <c r="X9" s="66">
        <v>2.2932999999999999</v>
      </c>
      <c r="Y9" s="66">
        <v>2.2932999999999999</v>
      </c>
      <c r="Z9" s="66">
        <v>2.2738200000000002</v>
      </c>
      <c r="AA9" s="66">
        <v>2.3322500000000002</v>
      </c>
      <c r="AB9" s="66">
        <v>2.34199</v>
      </c>
      <c r="AC9" s="66">
        <v>2.3517199999999998</v>
      </c>
      <c r="AD9" s="66">
        <v>2.34199</v>
      </c>
      <c r="AE9" s="75"/>
      <c r="AF9" s="54"/>
    </row>
    <row r="10" spans="1:32" x14ac:dyDescent="0.2">
      <c r="A10" s="75"/>
      <c r="B10" s="76" t="s">
        <v>92</v>
      </c>
      <c r="C10" s="64"/>
      <c r="D10" s="55" t="s">
        <v>52</v>
      </c>
      <c r="E10" s="55" t="s">
        <v>66</v>
      </c>
      <c r="F10" s="65">
        <v>44936</v>
      </c>
      <c r="G10" s="66">
        <v>2.9262700000000001</v>
      </c>
      <c r="H10" s="66">
        <v>2.87758</v>
      </c>
      <c r="I10" s="66">
        <v>2.8580999999999999</v>
      </c>
      <c r="J10" s="66">
        <v>2.8580999999999999</v>
      </c>
      <c r="K10" s="66">
        <v>2.8386200000000001</v>
      </c>
      <c r="L10" s="66">
        <v>2.78993</v>
      </c>
      <c r="M10" s="66">
        <v>2.7217699999999998</v>
      </c>
      <c r="N10" s="66">
        <v>2.6925500000000002</v>
      </c>
      <c r="O10" s="66">
        <v>2.7412399999999999</v>
      </c>
      <c r="P10" s="66">
        <v>2.8094100000000002</v>
      </c>
      <c r="Q10" s="66">
        <v>2.9165299999999998</v>
      </c>
      <c r="R10" s="66">
        <v>3.0528599999999999</v>
      </c>
      <c r="S10" s="66">
        <v>3.1794500000000001</v>
      </c>
      <c r="T10" s="66">
        <v>3.2768299999999999</v>
      </c>
      <c r="U10" s="66">
        <v>3.2963100000000001</v>
      </c>
      <c r="V10" s="66">
        <v>3.3060499999999999</v>
      </c>
      <c r="W10" s="66">
        <v>3.3060499999999999</v>
      </c>
      <c r="X10" s="66">
        <v>3.2378800000000001</v>
      </c>
      <c r="Y10" s="66">
        <v>3.1697199999999999</v>
      </c>
      <c r="Z10" s="66">
        <v>3.1697199999999999</v>
      </c>
      <c r="AA10" s="66">
        <v>3.1502400000000002</v>
      </c>
      <c r="AB10" s="66">
        <v>3.0918100000000002</v>
      </c>
      <c r="AC10" s="66">
        <v>3.0820699999999999</v>
      </c>
      <c r="AD10" s="66">
        <v>3.0333800000000002</v>
      </c>
      <c r="AE10" s="75"/>
      <c r="AF10" s="54"/>
    </row>
    <row r="11" spans="1:32" x14ac:dyDescent="0.2">
      <c r="A11" s="75"/>
      <c r="B11" s="76" t="s">
        <v>92</v>
      </c>
      <c r="C11" s="64"/>
      <c r="D11" s="55" t="s">
        <v>52</v>
      </c>
      <c r="E11" s="55" t="s">
        <v>66</v>
      </c>
      <c r="F11" s="65">
        <v>45006</v>
      </c>
      <c r="G11" s="66">
        <v>2.9749599999999998</v>
      </c>
      <c r="H11" s="66">
        <v>2.9262700000000001</v>
      </c>
      <c r="I11" s="66">
        <v>2.9359999999999999</v>
      </c>
      <c r="J11" s="66">
        <v>2.9359999999999999</v>
      </c>
      <c r="K11" s="66">
        <v>2.96522</v>
      </c>
      <c r="L11" s="66">
        <v>2.9554800000000001</v>
      </c>
      <c r="M11" s="66">
        <v>2.9262700000000001</v>
      </c>
      <c r="N11" s="66">
        <v>2.96522</v>
      </c>
      <c r="O11" s="66">
        <v>3.0820699999999999</v>
      </c>
      <c r="P11" s="66">
        <v>3.2573599999999998</v>
      </c>
      <c r="Q11" s="66">
        <v>3.41317</v>
      </c>
      <c r="R11" s="66">
        <v>3.5300199999999999</v>
      </c>
      <c r="S11" s="66">
        <v>3.63714</v>
      </c>
      <c r="T11" s="66">
        <v>3.7345199999999998</v>
      </c>
      <c r="U11" s="66">
        <v>3.6858300000000002</v>
      </c>
      <c r="V11" s="66">
        <v>3.6566200000000002</v>
      </c>
      <c r="W11" s="66">
        <v>3.6079300000000001</v>
      </c>
      <c r="X11" s="66">
        <v>3.6566200000000002</v>
      </c>
      <c r="Y11" s="66">
        <v>3.63714</v>
      </c>
      <c r="Z11" s="66">
        <v>3.5397599999999998</v>
      </c>
      <c r="AA11" s="66">
        <v>3.44238</v>
      </c>
      <c r="AB11" s="66">
        <v>3.38395</v>
      </c>
      <c r="AC11" s="66">
        <v>3.3547400000000001</v>
      </c>
      <c r="AD11" s="66">
        <v>3.32552</v>
      </c>
      <c r="AE11" s="75"/>
      <c r="AF11" s="54"/>
    </row>
    <row r="12" spans="1:32" x14ac:dyDescent="0.2">
      <c r="A12" s="75"/>
      <c r="B12" s="76" t="s">
        <v>92</v>
      </c>
      <c r="C12" s="64"/>
      <c r="D12" s="55" t="s">
        <v>52</v>
      </c>
      <c r="E12" s="55" t="s">
        <v>66</v>
      </c>
      <c r="F12" s="65">
        <v>45030</v>
      </c>
      <c r="G12" s="66">
        <v>3.8221599999999998</v>
      </c>
      <c r="H12" s="66">
        <v>3.86111</v>
      </c>
      <c r="I12" s="66">
        <v>3.8221599999999998</v>
      </c>
      <c r="J12" s="66">
        <v>3.9098000000000002</v>
      </c>
      <c r="K12" s="66">
        <v>3.8513799999999998</v>
      </c>
      <c r="L12" s="66">
        <v>3.8221599999999998</v>
      </c>
      <c r="M12" s="66">
        <v>3.86111</v>
      </c>
      <c r="N12" s="66">
        <v>3.9098000000000002</v>
      </c>
      <c r="O12" s="66">
        <v>3.9974500000000002</v>
      </c>
      <c r="P12" s="66">
        <v>3.94876</v>
      </c>
      <c r="Q12" s="66">
        <v>3.8708499999999999</v>
      </c>
      <c r="R12" s="66">
        <v>3.9292799999999999</v>
      </c>
      <c r="S12" s="66">
        <v>3.9682300000000001</v>
      </c>
      <c r="T12" s="66">
        <v>3.9974500000000002</v>
      </c>
      <c r="U12" s="66">
        <v>4.0266599999999997</v>
      </c>
      <c r="V12" s="66">
        <v>3.97797</v>
      </c>
      <c r="W12" s="66">
        <v>3.9098000000000002</v>
      </c>
      <c r="X12" s="66">
        <v>3.72478</v>
      </c>
      <c r="Y12" s="66">
        <v>3.5981900000000002</v>
      </c>
      <c r="Z12" s="66">
        <v>3.4813299999999998</v>
      </c>
      <c r="AA12" s="66">
        <v>3.44238</v>
      </c>
      <c r="AB12" s="66">
        <v>3.3936899999999999</v>
      </c>
      <c r="AC12" s="66">
        <v>3.3157899999999998</v>
      </c>
      <c r="AD12" s="66">
        <v>3.2768299999999999</v>
      </c>
      <c r="AE12" s="75"/>
      <c r="AF12" s="54"/>
    </row>
    <row r="13" spans="1:32" x14ac:dyDescent="0.2">
      <c r="A13" s="75"/>
      <c r="B13" s="76" t="s">
        <v>92</v>
      </c>
      <c r="C13" s="64"/>
      <c r="D13" s="55" t="s">
        <v>52</v>
      </c>
      <c r="E13" s="55" t="s">
        <v>66</v>
      </c>
      <c r="F13" s="65">
        <v>45055</v>
      </c>
      <c r="G13" s="66">
        <v>4.00718</v>
      </c>
      <c r="H13" s="66">
        <v>3.9682300000000001</v>
      </c>
      <c r="I13" s="66">
        <v>3.9000699999999999</v>
      </c>
      <c r="J13" s="66">
        <v>3.86111</v>
      </c>
      <c r="K13" s="66">
        <v>3.86111</v>
      </c>
      <c r="L13" s="66">
        <v>3.8124199999999999</v>
      </c>
      <c r="M13" s="66">
        <v>4.0558699999999996</v>
      </c>
      <c r="N13" s="66">
        <v>4.1532499999999999</v>
      </c>
      <c r="O13" s="66">
        <v>4.3674900000000001</v>
      </c>
      <c r="P13" s="66">
        <v>4.5232999999999999</v>
      </c>
      <c r="Q13" s="66">
        <v>4.5622499999999997</v>
      </c>
      <c r="R13" s="66">
        <v>4.6888399999999999</v>
      </c>
      <c r="S13" s="66">
        <v>4.63042</v>
      </c>
      <c r="T13" s="66">
        <v>4.6693699999999998</v>
      </c>
      <c r="U13" s="66">
        <v>4.7375299999999996</v>
      </c>
      <c r="V13" s="66">
        <v>4.7764899999999999</v>
      </c>
      <c r="W13" s="66">
        <v>4.76675</v>
      </c>
      <c r="X13" s="66">
        <v>4.7570100000000002</v>
      </c>
      <c r="Y13" s="66">
        <v>4.6693699999999998</v>
      </c>
      <c r="Z13" s="66">
        <v>4.5622499999999997</v>
      </c>
      <c r="AA13" s="66">
        <v>4.3869699999999998</v>
      </c>
      <c r="AB13" s="66">
        <v>4.2895899999999996</v>
      </c>
      <c r="AC13" s="66">
        <v>4.1435199999999996</v>
      </c>
      <c r="AD13" s="66">
        <v>4.0656100000000004</v>
      </c>
      <c r="AE13" s="75"/>
      <c r="AF13" s="54"/>
    </row>
    <row r="14" spans="1:32" x14ac:dyDescent="0.2">
      <c r="A14" s="75"/>
      <c r="B14" s="76" t="s">
        <v>92</v>
      </c>
      <c r="C14" s="64"/>
      <c r="D14" s="55" t="s">
        <v>52</v>
      </c>
      <c r="E14" s="55" t="s">
        <v>66</v>
      </c>
      <c r="F14" s="65">
        <v>45100</v>
      </c>
      <c r="G14" s="66">
        <v>4.4356600000000004</v>
      </c>
      <c r="H14" s="66">
        <v>4.3967000000000001</v>
      </c>
      <c r="I14" s="66">
        <v>4.3674900000000001</v>
      </c>
      <c r="J14" s="66">
        <v>4.3382800000000001</v>
      </c>
      <c r="K14" s="66">
        <v>4.23116</v>
      </c>
      <c r="L14" s="66">
        <v>4.23116</v>
      </c>
      <c r="M14" s="66">
        <v>4.4746100000000002</v>
      </c>
      <c r="N14" s="66">
        <v>4.6109400000000003</v>
      </c>
      <c r="O14" s="66">
        <v>4.9030800000000001</v>
      </c>
      <c r="P14" s="66">
        <v>4.9615099999999996</v>
      </c>
      <c r="Q14" s="66">
        <v>5.0102000000000002</v>
      </c>
      <c r="R14" s="66">
        <v>5.0199400000000001</v>
      </c>
      <c r="S14" s="66">
        <v>5.04915</v>
      </c>
      <c r="T14" s="66">
        <v>5.0880999999999998</v>
      </c>
      <c r="U14" s="66">
        <v>4.9225599999999998</v>
      </c>
      <c r="V14" s="66">
        <v>4.9420299999999999</v>
      </c>
      <c r="W14" s="66">
        <v>4.8349099999999998</v>
      </c>
      <c r="X14" s="66">
        <v>4.8154399999999997</v>
      </c>
      <c r="Y14" s="66">
        <v>4.79596</v>
      </c>
      <c r="Z14" s="66">
        <v>4.7570100000000002</v>
      </c>
      <c r="AA14" s="66">
        <v>4.7083199999999996</v>
      </c>
      <c r="AB14" s="66">
        <v>4.6791099999999997</v>
      </c>
      <c r="AC14" s="66">
        <v>4.6888399999999999</v>
      </c>
      <c r="AD14" s="66">
        <v>4.6693699999999998</v>
      </c>
      <c r="AE14" s="75"/>
      <c r="AF14" s="54"/>
    </row>
    <row r="15" spans="1:32" x14ac:dyDescent="0.2">
      <c r="A15" s="75"/>
      <c r="B15" s="76" t="s">
        <v>92</v>
      </c>
      <c r="C15" s="64"/>
      <c r="D15" s="55" t="s">
        <v>52</v>
      </c>
      <c r="E15" s="55" t="s">
        <v>66</v>
      </c>
      <c r="F15" s="65">
        <v>45123</v>
      </c>
      <c r="G15" s="66">
        <v>4.7278000000000002</v>
      </c>
      <c r="H15" s="66">
        <v>4.7472700000000003</v>
      </c>
      <c r="I15" s="66">
        <v>4.6888399999999999</v>
      </c>
      <c r="J15" s="66">
        <v>4.6791099999999997</v>
      </c>
      <c r="K15" s="66">
        <v>4.6693699999999998</v>
      </c>
      <c r="L15" s="66">
        <v>4.7570100000000002</v>
      </c>
      <c r="M15" s="66">
        <v>4.9907199999999996</v>
      </c>
      <c r="N15" s="66">
        <v>5.2244299999999999</v>
      </c>
      <c r="O15" s="66">
        <v>5.4776199999999999</v>
      </c>
      <c r="P15" s="66">
        <v>5.5457900000000002</v>
      </c>
      <c r="Q15" s="66">
        <v>5.6236899999999999</v>
      </c>
      <c r="R15" s="66">
        <v>5.7113300000000002</v>
      </c>
      <c r="S15" s="66">
        <v>5.9158299999999997</v>
      </c>
      <c r="T15" s="66">
        <v>5.984</v>
      </c>
      <c r="U15" s="66">
        <v>6.0618999999999996</v>
      </c>
      <c r="V15" s="66">
        <v>6.0911200000000001</v>
      </c>
      <c r="W15" s="66">
        <v>5.9937399999999998</v>
      </c>
      <c r="X15" s="66">
        <v>5.8281900000000002</v>
      </c>
      <c r="Y15" s="66">
        <v>5.7113300000000002</v>
      </c>
      <c r="Z15" s="66">
        <v>5.5944799999999999</v>
      </c>
      <c r="AA15" s="66">
        <v>5.4191900000000004</v>
      </c>
      <c r="AB15" s="66">
        <v>5.3899800000000004</v>
      </c>
      <c r="AC15" s="66">
        <v>5.2244299999999999</v>
      </c>
      <c r="AD15" s="66">
        <v>5.2341699999999998</v>
      </c>
      <c r="AE15" s="75"/>
      <c r="AF15" s="54"/>
    </row>
    <row r="16" spans="1:32" x14ac:dyDescent="0.2">
      <c r="A16" s="75"/>
      <c r="B16" s="77" t="s">
        <v>98</v>
      </c>
      <c r="C16" s="64"/>
      <c r="D16" s="55" t="s">
        <v>52</v>
      </c>
      <c r="E16" s="55" t="s">
        <v>66</v>
      </c>
      <c r="F16" s="65">
        <v>44928</v>
      </c>
      <c r="G16" s="66">
        <v>1.9621999999999999</v>
      </c>
      <c r="H16" s="66">
        <v>1.8843000000000001</v>
      </c>
      <c r="I16" s="66">
        <v>1.83561</v>
      </c>
      <c r="J16" s="66">
        <v>1.7966599999999999</v>
      </c>
      <c r="K16" s="66">
        <v>1.7869200000000001</v>
      </c>
      <c r="L16" s="66">
        <v>1.7577100000000001</v>
      </c>
      <c r="M16" s="66">
        <v>1.77718</v>
      </c>
      <c r="N16" s="66">
        <v>1.77718</v>
      </c>
      <c r="O16" s="66">
        <v>1.7869200000000001</v>
      </c>
      <c r="P16" s="66">
        <v>1.8258700000000001</v>
      </c>
      <c r="Q16" s="66">
        <v>1.8648199999999999</v>
      </c>
      <c r="R16" s="66">
        <v>1.9427300000000001</v>
      </c>
      <c r="S16" s="66">
        <v>1.9621999999999999</v>
      </c>
      <c r="T16" s="66">
        <v>1.9816800000000001</v>
      </c>
      <c r="U16" s="66">
        <v>2.0401099999999999</v>
      </c>
      <c r="V16" s="66">
        <v>2.05958</v>
      </c>
      <c r="W16" s="66">
        <v>2.0498500000000002</v>
      </c>
      <c r="X16" s="66">
        <v>2.0498500000000002</v>
      </c>
      <c r="Y16" s="66">
        <v>2.05958</v>
      </c>
      <c r="Z16" s="66">
        <v>2.0790600000000001</v>
      </c>
      <c r="AA16" s="66">
        <v>2.0888</v>
      </c>
      <c r="AB16" s="66">
        <v>2.03037</v>
      </c>
      <c r="AC16" s="66">
        <v>1.9816800000000001</v>
      </c>
      <c r="AD16" s="66">
        <v>1.9232499999999999</v>
      </c>
      <c r="AE16" s="75"/>
      <c r="AF16" s="54"/>
    </row>
    <row r="17" spans="1:32" x14ac:dyDescent="0.2">
      <c r="A17" s="75"/>
      <c r="B17" s="76" t="s">
        <v>98</v>
      </c>
      <c r="C17" s="64"/>
      <c r="D17" s="55" t="s">
        <v>52</v>
      </c>
      <c r="E17" s="55" t="s">
        <v>66</v>
      </c>
      <c r="F17" s="65">
        <v>44936</v>
      </c>
      <c r="G17" s="66">
        <v>2.7022900000000001</v>
      </c>
      <c r="H17" s="66">
        <v>2.6438600000000001</v>
      </c>
      <c r="I17" s="66">
        <v>2.59517</v>
      </c>
      <c r="J17" s="66">
        <v>2.5270100000000002</v>
      </c>
      <c r="K17" s="66">
        <v>2.4783200000000001</v>
      </c>
      <c r="L17" s="66">
        <v>2.4491000000000001</v>
      </c>
      <c r="M17" s="66">
        <v>2.3906800000000001</v>
      </c>
      <c r="N17" s="66">
        <v>2.3712</v>
      </c>
      <c r="O17" s="66">
        <v>2.3614600000000001</v>
      </c>
      <c r="P17" s="66">
        <v>2.4198900000000001</v>
      </c>
      <c r="Q17" s="66">
        <v>2.4977900000000002</v>
      </c>
      <c r="R17" s="66">
        <v>2.5464799999999999</v>
      </c>
      <c r="S17" s="66">
        <v>2.5464799999999999</v>
      </c>
      <c r="T17" s="66">
        <v>2.5756999999999999</v>
      </c>
      <c r="U17" s="66">
        <v>2.6146500000000001</v>
      </c>
      <c r="V17" s="66">
        <v>2.6730800000000001</v>
      </c>
      <c r="W17" s="66">
        <v>2.6925500000000002</v>
      </c>
      <c r="X17" s="66">
        <v>2.5172699999999999</v>
      </c>
      <c r="Y17" s="66">
        <v>2.3906800000000001</v>
      </c>
      <c r="Z17" s="66">
        <v>2.2738200000000002</v>
      </c>
      <c r="AA17" s="66">
        <v>2.3517199999999998</v>
      </c>
      <c r="AB17" s="66">
        <v>2.1959200000000001</v>
      </c>
      <c r="AC17" s="66">
        <v>2.2446100000000002</v>
      </c>
      <c r="AD17" s="66">
        <v>2.4685800000000002</v>
      </c>
      <c r="AE17" s="75"/>
      <c r="AF17" s="54"/>
    </row>
    <row r="18" spans="1:32" x14ac:dyDescent="0.2">
      <c r="A18" s="75"/>
      <c r="B18" s="76" t="s">
        <v>98</v>
      </c>
      <c r="C18" s="64"/>
      <c r="D18" s="55" t="s">
        <v>52</v>
      </c>
      <c r="E18" s="55" t="s">
        <v>66</v>
      </c>
      <c r="F18" s="65">
        <v>45006</v>
      </c>
      <c r="G18" s="66">
        <v>3.0139100000000001</v>
      </c>
      <c r="H18" s="66">
        <v>2.9749599999999998</v>
      </c>
      <c r="I18" s="66">
        <v>2.9262700000000001</v>
      </c>
      <c r="J18" s="66">
        <v>2.8386200000000001</v>
      </c>
      <c r="K18" s="66">
        <v>2.7996699999999999</v>
      </c>
      <c r="L18" s="66">
        <v>2.59517</v>
      </c>
      <c r="M18" s="66">
        <v>2.5562200000000002</v>
      </c>
      <c r="N18" s="66">
        <v>2.7412399999999999</v>
      </c>
      <c r="O18" s="66">
        <v>3.0626000000000002</v>
      </c>
      <c r="P18" s="66">
        <v>3.3352599999999999</v>
      </c>
      <c r="Q18" s="66">
        <v>3.50081</v>
      </c>
      <c r="R18" s="66">
        <v>3.6079300000000001</v>
      </c>
      <c r="S18" s="66">
        <v>3.6079300000000001</v>
      </c>
      <c r="T18" s="66">
        <v>3.5495000000000001</v>
      </c>
      <c r="U18" s="66">
        <v>3.4618600000000002</v>
      </c>
      <c r="V18" s="66">
        <v>3.3450000000000002</v>
      </c>
      <c r="W18" s="66">
        <v>3.24762</v>
      </c>
      <c r="X18" s="66">
        <v>3.1989299999999998</v>
      </c>
      <c r="Y18" s="66">
        <v>3.1502400000000002</v>
      </c>
      <c r="Z18" s="66">
        <v>3.1112899999999999</v>
      </c>
      <c r="AA18" s="66">
        <v>3.0918100000000002</v>
      </c>
      <c r="AB18" s="66">
        <v>3.0626000000000002</v>
      </c>
      <c r="AC18" s="66">
        <v>3.0528599999999999</v>
      </c>
      <c r="AD18" s="66">
        <v>3.0723400000000001</v>
      </c>
      <c r="AE18" s="75"/>
      <c r="AF18" s="54"/>
    </row>
    <row r="19" spans="1:32" x14ac:dyDescent="0.2">
      <c r="A19" s="75"/>
      <c r="B19" s="76" t="s">
        <v>98</v>
      </c>
      <c r="C19" s="64"/>
      <c r="D19" s="55" t="s">
        <v>52</v>
      </c>
      <c r="E19" s="55" t="s">
        <v>66</v>
      </c>
      <c r="F19" s="65">
        <v>45030</v>
      </c>
      <c r="G19" s="66">
        <v>3.5981900000000002</v>
      </c>
      <c r="H19" s="66">
        <v>3.6566200000000002</v>
      </c>
      <c r="I19" s="66">
        <v>3.63714</v>
      </c>
      <c r="J19" s="66">
        <v>3.69557</v>
      </c>
      <c r="K19" s="66">
        <v>3.754</v>
      </c>
      <c r="L19" s="66">
        <v>3.754</v>
      </c>
      <c r="M19" s="66">
        <v>3.7150400000000001</v>
      </c>
      <c r="N19" s="66">
        <v>3.7637299999999998</v>
      </c>
      <c r="O19" s="66">
        <v>3.6566200000000002</v>
      </c>
      <c r="P19" s="66">
        <v>3.47159</v>
      </c>
      <c r="Q19" s="66">
        <v>3.3547400000000001</v>
      </c>
      <c r="R19" s="66">
        <v>3.2768299999999999</v>
      </c>
      <c r="S19" s="66">
        <v>3.2865700000000002</v>
      </c>
      <c r="T19" s="66">
        <v>3.2963100000000001</v>
      </c>
      <c r="U19" s="66">
        <v>3.2573599999999998</v>
      </c>
      <c r="V19" s="66">
        <v>3.2768299999999999</v>
      </c>
      <c r="W19" s="66">
        <v>3.2086700000000001</v>
      </c>
      <c r="X19" s="66">
        <v>3.15998</v>
      </c>
      <c r="Y19" s="66">
        <v>3.10155</v>
      </c>
      <c r="Z19" s="66">
        <v>3.0236499999999999</v>
      </c>
      <c r="AA19" s="66">
        <v>3.0041699999999998</v>
      </c>
      <c r="AB19" s="66">
        <v>2.9846900000000001</v>
      </c>
      <c r="AC19" s="66">
        <v>2.96522</v>
      </c>
      <c r="AD19" s="66">
        <v>2.9554800000000001</v>
      </c>
      <c r="AE19" s="75"/>
      <c r="AF19" s="54"/>
    </row>
    <row r="20" spans="1:32" x14ac:dyDescent="0.2">
      <c r="A20" s="75"/>
      <c r="B20" s="76" t="s">
        <v>98</v>
      </c>
      <c r="C20" s="64"/>
      <c r="D20" s="55" t="s">
        <v>52</v>
      </c>
      <c r="E20" s="55" t="s">
        <v>66</v>
      </c>
      <c r="F20" s="65">
        <v>45055</v>
      </c>
      <c r="G20" s="66">
        <v>4.26037</v>
      </c>
      <c r="H20" s="66">
        <v>4.1629899999999997</v>
      </c>
      <c r="I20" s="66">
        <v>4.09483</v>
      </c>
      <c r="J20" s="66">
        <v>4.0461400000000003</v>
      </c>
      <c r="K20" s="66">
        <v>4.0558699999999996</v>
      </c>
      <c r="L20" s="66">
        <v>3.97797</v>
      </c>
      <c r="M20" s="66">
        <v>4.0558699999999996</v>
      </c>
      <c r="N20" s="66">
        <v>4.2993199999999998</v>
      </c>
      <c r="O20" s="66">
        <v>4.3577500000000002</v>
      </c>
      <c r="P20" s="66">
        <v>4.2701099999999999</v>
      </c>
      <c r="Q20" s="66">
        <v>4.26037</v>
      </c>
      <c r="R20" s="66">
        <v>4.23116</v>
      </c>
      <c r="S20" s="66">
        <v>4.26037</v>
      </c>
      <c r="T20" s="66">
        <v>4.2798499999999997</v>
      </c>
      <c r="U20" s="66">
        <v>4.3090599999999997</v>
      </c>
      <c r="V20" s="66">
        <v>4.3285400000000003</v>
      </c>
      <c r="W20" s="66">
        <v>4.3382800000000001</v>
      </c>
      <c r="X20" s="66">
        <v>4.2408999999999999</v>
      </c>
      <c r="Y20" s="66">
        <v>4.09483</v>
      </c>
      <c r="Z20" s="66">
        <v>4.0266599999999997</v>
      </c>
      <c r="AA20" s="66">
        <v>3.8513799999999998</v>
      </c>
      <c r="AB20" s="66">
        <v>3.7442600000000001</v>
      </c>
      <c r="AC20" s="66">
        <v>3.7150400000000001</v>
      </c>
      <c r="AD20" s="66">
        <v>3.69557</v>
      </c>
      <c r="AE20" s="75"/>
      <c r="AF20" s="54"/>
    </row>
    <row r="21" spans="1:32" x14ac:dyDescent="0.2">
      <c r="A21" s="75"/>
      <c r="B21" s="76" t="s">
        <v>98</v>
      </c>
      <c r="C21" s="64"/>
      <c r="D21" s="55" t="s">
        <v>52</v>
      </c>
      <c r="E21" s="55" t="s">
        <v>66</v>
      </c>
      <c r="F21" s="65">
        <v>45100</v>
      </c>
      <c r="G21" s="66">
        <v>4.7083199999999996</v>
      </c>
      <c r="H21" s="66">
        <v>4.6498900000000001</v>
      </c>
      <c r="I21" s="66">
        <v>4.6109400000000003</v>
      </c>
      <c r="J21" s="66">
        <v>4.6206800000000001</v>
      </c>
      <c r="K21" s="66">
        <v>4.5719900000000004</v>
      </c>
      <c r="L21" s="66">
        <v>4.5817300000000003</v>
      </c>
      <c r="M21" s="66">
        <v>4.6888399999999999</v>
      </c>
      <c r="N21" s="66">
        <v>4.8154399999999997</v>
      </c>
      <c r="O21" s="66">
        <v>4.8933400000000002</v>
      </c>
      <c r="P21" s="66">
        <v>5.0588899999999999</v>
      </c>
      <c r="Q21" s="66">
        <v>5.2146999999999997</v>
      </c>
      <c r="R21" s="66">
        <v>5.2828600000000003</v>
      </c>
      <c r="S21" s="66">
        <v>5.3997200000000003</v>
      </c>
      <c r="T21" s="66">
        <v>5.4191900000000004</v>
      </c>
      <c r="U21" s="66">
        <v>5.4386700000000001</v>
      </c>
      <c r="V21" s="66">
        <v>5.4776199999999999</v>
      </c>
      <c r="W21" s="66">
        <v>5.4386700000000001</v>
      </c>
      <c r="X21" s="66">
        <v>5.2536500000000004</v>
      </c>
      <c r="Y21" s="66">
        <v>5.2049599999999998</v>
      </c>
      <c r="Z21" s="66">
        <v>5.1173200000000003</v>
      </c>
      <c r="AA21" s="66">
        <v>5.04915</v>
      </c>
      <c r="AB21" s="66">
        <v>4.9225599999999998</v>
      </c>
      <c r="AC21" s="66">
        <v>4.8738700000000001</v>
      </c>
      <c r="AD21" s="66">
        <v>4.8251799999999996</v>
      </c>
      <c r="AE21" s="75"/>
      <c r="AF21" s="54"/>
    </row>
    <row r="22" spans="1:32" x14ac:dyDescent="0.2">
      <c r="A22" s="75"/>
      <c r="B22" s="76" t="s">
        <v>98</v>
      </c>
      <c r="C22" s="64"/>
      <c r="D22" s="55" t="s">
        <v>52</v>
      </c>
      <c r="E22" s="55" t="s">
        <v>66</v>
      </c>
      <c r="F22" s="65">
        <v>45123</v>
      </c>
      <c r="G22" s="66">
        <v>4.8933400000000002</v>
      </c>
      <c r="H22" s="66">
        <v>5.0394100000000002</v>
      </c>
      <c r="I22" s="66">
        <v>5.0394100000000002</v>
      </c>
      <c r="J22" s="66">
        <v>5.0296700000000003</v>
      </c>
      <c r="K22" s="66">
        <v>5.0686299999999997</v>
      </c>
      <c r="L22" s="66">
        <v>5.0102000000000002</v>
      </c>
      <c r="M22" s="66">
        <v>5.1465300000000003</v>
      </c>
      <c r="N22" s="66">
        <v>5.2244299999999999</v>
      </c>
      <c r="O22" s="66">
        <v>5.4386700000000001</v>
      </c>
      <c r="P22" s="66">
        <v>5.5750000000000002</v>
      </c>
      <c r="Q22" s="66">
        <v>5.7113300000000002</v>
      </c>
      <c r="R22" s="66">
        <v>5.7210700000000001</v>
      </c>
      <c r="S22" s="66">
        <v>5.8184500000000003</v>
      </c>
      <c r="T22" s="66">
        <v>5.86714</v>
      </c>
      <c r="U22" s="66">
        <v>5.8866199999999997</v>
      </c>
      <c r="V22" s="66">
        <v>5.86714</v>
      </c>
      <c r="W22" s="66">
        <v>5.8574000000000002</v>
      </c>
      <c r="X22" s="66">
        <v>5.8379300000000001</v>
      </c>
      <c r="Y22" s="66">
        <v>5.6042199999999998</v>
      </c>
      <c r="Z22" s="66">
        <v>5.5263099999999996</v>
      </c>
      <c r="AA22" s="66">
        <v>5.3802399999999997</v>
      </c>
      <c r="AB22" s="66">
        <v>5.2828600000000003</v>
      </c>
      <c r="AC22" s="66">
        <v>5.2146999999999997</v>
      </c>
      <c r="AD22" s="66">
        <v>5.2049599999999998</v>
      </c>
      <c r="AE22" s="75"/>
      <c r="AF22" s="54"/>
    </row>
    <row r="23" spans="1:32" x14ac:dyDescent="0.2">
      <c r="A23" s="75"/>
      <c r="B23" s="77" t="s">
        <v>99</v>
      </c>
      <c r="C23" s="64"/>
      <c r="D23" s="55" t="s">
        <v>52</v>
      </c>
      <c r="E23" s="55" t="s">
        <v>66</v>
      </c>
      <c r="F23" s="65">
        <v>44928</v>
      </c>
      <c r="G23" s="66">
        <v>3.0626000000000002</v>
      </c>
      <c r="H23" s="66">
        <v>2.96522</v>
      </c>
      <c r="I23" s="66">
        <v>2.9165299999999998</v>
      </c>
      <c r="J23" s="66">
        <v>2.9165299999999998</v>
      </c>
      <c r="K23" s="66">
        <v>2.96522</v>
      </c>
      <c r="L23" s="66">
        <v>2.9749599999999998</v>
      </c>
      <c r="M23" s="66">
        <v>2.9262700000000001</v>
      </c>
      <c r="N23" s="66">
        <v>2.8970500000000001</v>
      </c>
      <c r="O23" s="66">
        <v>2.9262700000000001</v>
      </c>
      <c r="P23" s="66">
        <v>3.0041699999999998</v>
      </c>
      <c r="Q23" s="66">
        <v>3.0626000000000002</v>
      </c>
      <c r="R23" s="66">
        <v>3.13076</v>
      </c>
      <c r="S23" s="66">
        <v>3.1112899999999999</v>
      </c>
      <c r="T23" s="66">
        <v>3.1697199999999999</v>
      </c>
      <c r="U23" s="66">
        <v>3.2573599999999998</v>
      </c>
      <c r="V23" s="66">
        <v>3.0820699999999999</v>
      </c>
      <c r="W23" s="66">
        <v>2.9846900000000001</v>
      </c>
      <c r="X23" s="66">
        <v>2.9749599999999998</v>
      </c>
      <c r="Y23" s="66">
        <v>2.9457399999999998</v>
      </c>
      <c r="Z23" s="66">
        <v>2.90679</v>
      </c>
      <c r="AA23" s="66">
        <v>2.87758</v>
      </c>
      <c r="AB23" s="66">
        <v>2.81915</v>
      </c>
      <c r="AC23" s="66">
        <v>2.6536</v>
      </c>
      <c r="AD23" s="66">
        <v>2.6536</v>
      </c>
      <c r="AE23" s="75"/>
      <c r="AF23" s="54"/>
    </row>
    <row r="24" spans="1:32" x14ac:dyDescent="0.2">
      <c r="A24" s="75"/>
      <c r="B24" s="76" t="s">
        <v>99</v>
      </c>
      <c r="C24" s="64"/>
      <c r="D24" s="55" t="s">
        <v>52</v>
      </c>
      <c r="E24" s="55" t="s">
        <v>66</v>
      </c>
      <c r="F24" s="65">
        <v>44936</v>
      </c>
      <c r="G24" s="66">
        <v>3.1697199999999999</v>
      </c>
      <c r="H24" s="66">
        <v>3.1404999999999998</v>
      </c>
      <c r="I24" s="66">
        <v>3.13076</v>
      </c>
      <c r="J24" s="66">
        <v>3.1404999999999998</v>
      </c>
      <c r="K24" s="66">
        <v>3.0139100000000001</v>
      </c>
      <c r="L24" s="66">
        <v>3.0041699999999998</v>
      </c>
      <c r="M24" s="66">
        <v>2.9262700000000001</v>
      </c>
      <c r="N24" s="66">
        <v>2.8288899999999999</v>
      </c>
      <c r="O24" s="66">
        <v>2.78993</v>
      </c>
      <c r="P24" s="66">
        <v>2.8288899999999999</v>
      </c>
      <c r="Q24" s="66">
        <v>2.8386200000000001</v>
      </c>
      <c r="R24" s="66">
        <v>2.7509800000000002</v>
      </c>
      <c r="S24" s="66">
        <v>2.7315100000000001</v>
      </c>
      <c r="T24" s="66">
        <v>2.68282</v>
      </c>
      <c r="U24" s="66">
        <v>2.6633399999999998</v>
      </c>
      <c r="V24" s="66">
        <v>2.5756999999999999</v>
      </c>
      <c r="W24" s="66">
        <v>2.5562200000000002</v>
      </c>
      <c r="X24" s="66">
        <v>2.5367500000000001</v>
      </c>
      <c r="Y24" s="66">
        <v>2.4880599999999999</v>
      </c>
      <c r="Z24" s="66">
        <v>2.4977900000000002</v>
      </c>
      <c r="AA24" s="66">
        <v>2.5367500000000001</v>
      </c>
      <c r="AB24" s="66">
        <v>2.5562200000000002</v>
      </c>
      <c r="AC24" s="66">
        <v>2.5756999999999999</v>
      </c>
      <c r="AD24" s="66">
        <v>2.5756999999999999</v>
      </c>
      <c r="AE24" s="75"/>
      <c r="AF24" s="54"/>
    </row>
    <row r="25" spans="1:32" x14ac:dyDescent="0.2">
      <c r="A25" s="75"/>
      <c r="B25" s="76" t="s">
        <v>99</v>
      </c>
      <c r="C25" s="64"/>
      <c r="D25" s="55" t="s">
        <v>52</v>
      </c>
      <c r="E25" s="55" t="s">
        <v>66</v>
      </c>
      <c r="F25" s="65">
        <v>45006</v>
      </c>
      <c r="G25" s="66">
        <v>3.0918100000000002</v>
      </c>
      <c r="H25" s="66">
        <v>3.1112899999999999</v>
      </c>
      <c r="I25" s="66">
        <v>3.1210300000000002</v>
      </c>
      <c r="J25" s="66">
        <v>3.1112899999999999</v>
      </c>
      <c r="K25" s="66">
        <v>3.15998</v>
      </c>
      <c r="L25" s="66">
        <v>3.1697199999999999</v>
      </c>
      <c r="M25" s="66">
        <v>3.1794500000000001</v>
      </c>
      <c r="N25" s="66">
        <v>3.2086700000000001</v>
      </c>
      <c r="O25" s="66">
        <v>3.2963100000000001</v>
      </c>
      <c r="P25" s="66">
        <v>3.3644799999999999</v>
      </c>
      <c r="Q25" s="66">
        <v>3.44238</v>
      </c>
      <c r="R25" s="66">
        <v>3.47159</v>
      </c>
      <c r="S25" s="66">
        <v>3.44238</v>
      </c>
      <c r="T25" s="66">
        <v>3.4521199999999999</v>
      </c>
      <c r="U25" s="66">
        <v>3.4521199999999999</v>
      </c>
      <c r="V25" s="66">
        <v>3.44238</v>
      </c>
      <c r="W25" s="66">
        <v>3.4521199999999999</v>
      </c>
      <c r="X25" s="66">
        <v>3.4326400000000001</v>
      </c>
      <c r="Y25" s="66">
        <v>3.41317</v>
      </c>
      <c r="Z25" s="66">
        <v>3.3450000000000002</v>
      </c>
      <c r="AA25" s="66">
        <v>3.32552</v>
      </c>
      <c r="AB25" s="66">
        <v>3.21841</v>
      </c>
      <c r="AC25" s="66">
        <v>3.2768299999999999</v>
      </c>
      <c r="AD25" s="66">
        <v>3.2671000000000001</v>
      </c>
      <c r="AE25" s="75"/>
      <c r="AF25" s="54"/>
    </row>
    <row r="26" spans="1:32" x14ac:dyDescent="0.2">
      <c r="A26" s="75"/>
      <c r="B26" s="76" t="s">
        <v>99</v>
      </c>
      <c r="C26" s="5"/>
      <c r="D26" s="55" t="s">
        <v>52</v>
      </c>
      <c r="E26" s="55" t="s">
        <v>66</v>
      </c>
      <c r="F26" s="65">
        <v>45030</v>
      </c>
      <c r="G26" s="66">
        <v>3.2086700000000001</v>
      </c>
      <c r="H26" s="66">
        <v>3.21841</v>
      </c>
      <c r="I26" s="66">
        <v>3.2768299999999999</v>
      </c>
      <c r="J26" s="66">
        <v>3.3547400000000001</v>
      </c>
      <c r="K26" s="66">
        <v>3.4326400000000001</v>
      </c>
      <c r="L26" s="66">
        <v>3.4034300000000002</v>
      </c>
      <c r="M26" s="66">
        <v>3.41317</v>
      </c>
      <c r="N26" s="66">
        <v>3.41317</v>
      </c>
      <c r="O26" s="66">
        <v>3.4813299999999998</v>
      </c>
      <c r="P26" s="66">
        <v>3.50081</v>
      </c>
      <c r="Q26" s="66">
        <v>3.5300199999999999</v>
      </c>
      <c r="R26" s="66">
        <v>3.7053099999999999</v>
      </c>
      <c r="S26" s="66">
        <v>3.7734700000000001</v>
      </c>
      <c r="T26" s="66">
        <v>3.8026900000000001</v>
      </c>
      <c r="U26" s="66">
        <v>3.78321</v>
      </c>
      <c r="V26" s="66">
        <v>3.6760899999999999</v>
      </c>
      <c r="W26" s="66">
        <v>3.6274000000000002</v>
      </c>
      <c r="X26" s="66">
        <v>3.38395</v>
      </c>
      <c r="Y26" s="66">
        <v>3.18919</v>
      </c>
      <c r="Z26" s="66">
        <v>3.0333800000000002</v>
      </c>
      <c r="AA26" s="66">
        <v>2.9262700000000001</v>
      </c>
      <c r="AB26" s="66">
        <v>2.90679</v>
      </c>
      <c r="AC26" s="66">
        <v>2.90679</v>
      </c>
      <c r="AD26" s="66">
        <v>2.9359999999999999</v>
      </c>
      <c r="AE26" s="75"/>
      <c r="AF26" s="54"/>
    </row>
    <row r="27" spans="1:32" x14ac:dyDescent="0.2">
      <c r="A27" s="75"/>
      <c r="B27" s="76" t="s">
        <v>99</v>
      </c>
      <c r="C27" s="5"/>
      <c r="D27" s="55" t="s">
        <v>52</v>
      </c>
      <c r="E27" s="55" t="s">
        <v>66</v>
      </c>
      <c r="F27" s="65">
        <v>45055</v>
      </c>
      <c r="G27" s="66">
        <v>3.5495000000000001</v>
      </c>
      <c r="H27" s="66">
        <v>3.5981900000000002</v>
      </c>
      <c r="I27" s="66">
        <v>3.7150400000000001</v>
      </c>
      <c r="J27" s="66">
        <v>3.7150400000000001</v>
      </c>
      <c r="K27" s="66">
        <v>3.7150400000000001</v>
      </c>
      <c r="L27" s="66">
        <v>3.8124199999999999</v>
      </c>
      <c r="M27" s="66">
        <v>3.8708499999999999</v>
      </c>
      <c r="N27" s="66">
        <v>4.0558699999999996</v>
      </c>
      <c r="O27" s="66">
        <v>4.1435199999999996</v>
      </c>
      <c r="P27" s="66">
        <v>4.2993199999999998</v>
      </c>
      <c r="Q27" s="66">
        <v>4.4843500000000001</v>
      </c>
      <c r="R27" s="66">
        <v>4.6206800000000001</v>
      </c>
      <c r="S27" s="66">
        <v>4.76675</v>
      </c>
      <c r="T27" s="66">
        <v>4.8738700000000001</v>
      </c>
      <c r="U27" s="66">
        <v>4.8349099999999998</v>
      </c>
      <c r="V27" s="66">
        <v>4.8349099999999998</v>
      </c>
      <c r="W27" s="66">
        <v>3.8026900000000001</v>
      </c>
      <c r="X27" s="66">
        <v>3.69557</v>
      </c>
      <c r="Y27" s="66">
        <v>3.5689700000000002</v>
      </c>
      <c r="Z27" s="66">
        <v>3.41317</v>
      </c>
      <c r="AA27" s="66">
        <v>3.3742100000000002</v>
      </c>
      <c r="AB27" s="66">
        <v>3.3352599999999999</v>
      </c>
      <c r="AC27" s="66">
        <v>3.3157899999999998</v>
      </c>
      <c r="AD27" s="66">
        <v>3.2768299999999999</v>
      </c>
      <c r="AE27" s="75"/>
      <c r="AF27" s="54"/>
    </row>
    <row r="28" spans="1:32" x14ac:dyDescent="0.2">
      <c r="A28" s="75"/>
      <c r="B28" s="76" t="s">
        <v>99</v>
      </c>
      <c r="C28" s="64"/>
      <c r="D28" s="55" t="s">
        <v>52</v>
      </c>
      <c r="E28" s="55" t="s">
        <v>66</v>
      </c>
      <c r="F28" s="65">
        <v>45100</v>
      </c>
      <c r="G28" s="66">
        <v>4.0558699999999996</v>
      </c>
      <c r="H28" s="66">
        <v>4.0656100000000004</v>
      </c>
      <c r="I28" s="66">
        <v>4.09483</v>
      </c>
      <c r="J28" s="66">
        <v>4.0656100000000004</v>
      </c>
      <c r="K28" s="66">
        <v>4.0169199999999998</v>
      </c>
      <c r="L28" s="66">
        <v>4.1922100000000002</v>
      </c>
      <c r="M28" s="66">
        <v>4.4356600000000004</v>
      </c>
      <c r="N28" s="66">
        <v>4.63042</v>
      </c>
      <c r="O28" s="66">
        <v>4.8056999999999999</v>
      </c>
      <c r="P28" s="66">
        <v>5.0102000000000002</v>
      </c>
      <c r="Q28" s="66">
        <v>5.1757400000000002</v>
      </c>
      <c r="R28" s="66">
        <v>5.3120799999999999</v>
      </c>
      <c r="S28" s="66">
        <v>5.3997200000000003</v>
      </c>
      <c r="T28" s="66">
        <v>5.4386700000000001</v>
      </c>
      <c r="U28" s="66">
        <v>5.4289300000000003</v>
      </c>
      <c r="V28" s="66">
        <v>5.3802399999999997</v>
      </c>
      <c r="W28" s="66">
        <v>5.2926000000000002</v>
      </c>
      <c r="X28" s="66">
        <v>5.16601</v>
      </c>
      <c r="Y28" s="66">
        <v>4.9322900000000001</v>
      </c>
      <c r="Z28" s="66">
        <v>4.8154399999999997</v>
      </c>
      <c r="AA28" s="66">
        <v>4.7180600000000004</v>
      </c>
      <c r="AB28" s="66">
        <v>4.6498900000000001</v>
      </c>
      <c r="AC28" s="66">
        <v>4.5525099999999998</v>
      </c>
      <c r="AD28" s="66">
        <v>4.4940800000000003</v>
      </c>
      <c r="AE28" s="75"/>
      <c r="AF28" s="54"/>
    </row>
    <row r="29" spans="1:32" x14ac:dyDescent="0.2">
      <c r="A29" s="75"/>
      <c r="B29" s="76" t="s">
        <v>99</v>
      </c>
      <c r="C29" s="64"/>
      <c r="D29" s="55" t="s">
        <v>52</v>
      </c>
      <c r="E29" s="55" t="s">
        <v>66</v>
      </c>
      <c r="F29" s="65">
        <v>45123</v>
      </c>
      <c r="G29" s="66">
        <v>5.0880999999999998</v>
      </c>
      <c r="H29" s="66">
        <v>5.1270499999999997</v>
      </c>
      <c r="I29" s="66">
        <v>5.1173200000000003</v>
      </c>
      <c r="J29" s="66">
        <v>5.1075799999999996</v>
      </c>
      <c r="K29" s="66">
        <v>5.1367900000000004</v>
      </c>
      <c r="L29" s="66">
        <v>5.1952199999999999</v>
      </c>
      <c r="M29" s="66">
        <v>5.1757400000000002</v>
      </c>
      <c r="N29" s="66">
        <v>5.2536500000000004</v>
      </c>
      <c r="O29" s="66">
        <v>5.2828600000000003</v>
      </c>
      <c r="P29" s="66">
        <v>5.3704999999999998</v>
      </c>
      <c r="Q29" s="66">
        <v>5.6236899999999999</v>
      </c>
      <c r="R29" s="66">
        <v>5.6626399999999997</v>
      </c>
      <c r="S29" s="66">
        <v>5.5263099999999996</v>
      </c>
      <c r="T29" s="66">
        <v>5.6529100000000003</v>
      </c>
      <c r="U29" s="66">
        <v>5.5068400000000004</v>
      </c>
      <c r="V29" s="66">
        <v>5.6042199999999998</v>
      </c>
      <c r="W29" s="66">
        <v>5.61395</v>
      </c>
      <c r="X29" s="66">
        <v>5.5944799999999999</v>
      </c>
      <c r="Y29" s="66">
        <v>5.4386700000000001</v>
      </c>
      <c r="Z29" s="66">
        <v>5.3412899999999999</v>
      </c>
      <c r="AA29" s="66">
        <v>5.2536500000000004</v>
      </c>
      <c r="AB29" s="66">
        <v>5.2146999999999997</v>
      </c>
      <c r="AC29" s="66">
        <v>5.1075799999999996</v>
      </c>
      <c r="AD29" s="66">
        <v>5.0880999999999998</v>
      </c>
      <c r="AE29" s="75"/>
      <c r="AF29" s="54"/>
    </row>
    <row r="30" spans="1:32" x14ac:dyDescent="0.2">
      <c r="A30" s="75"/>
      <c r="B30" s="77" t="s">
        <v>100</v>
      </c>
      <c r="C30" s="64"/>
      <c r="D30" s="55" t="s">
        <v>52</v>
      </c>
      <c r="E30" s="55" t="s">
        <v>66</v>
      </c>
      <c r="F30" s="65">
        <v>44928</v>
      </c>
      <c r="G30" s="66">
        <v>1.6311100000000001</v>
      </c>
      <c r="H30" s="66">
        <v>1.59216</v>
      </c>
      <c r="I30" s="66">
        <v>1.5045200000000001</v>
      </c>
      <c r="J30" s="66">
        <v>1.4460900000000001</v>
      </c>
      <c r="K30" s="66">
        <v>1.3584499999999999</v>
      </c>
      <c r="L30" s="66">
        <v>1.3974</v>
      </c>
      <c r="M30" s="66">
        <v>1.3487100000000001</v>
      </c>
      <c r="N30" s="66">
        <v>1.3292299999999999</v>
      </c>
      <c r="O30" s="66">
        <v>1.3487100000000001</v>
      </c>
      <c r="P30" s="66">
        <v>1.33897</v>
      </c>
      <c r="Q30" s="66">
        <v>1.33897</v>
      </c>
      <c r="R30" s="66">
        <v>1.33897</v>
      </c>
      <c r="S30" s="66">
        <v>1.3487100000000001</v>
      </c>
      <c r="T30" s="66">
        <v>1.4266099999999999</v>
      </c>
      <c r="U30" s="66">
        <v>1.4850399999999999</v>
      </c>
      <c r="V30" s="66">
        <v>1.49478</v>
      </c>
      <c r="W30" s="66">
        <v>1.5045200000000001</v>
      </c>
      <c r="X30" s="66">
        <v>1.49478</v>
      </c>
      <c r="Y30" s="66">
        <v>1.4850399999999999</v>
      </c>
      <c r="Z30" s="66">
        <v>1.5045200000000001</v>
      </c>
      <c r="AA30" s="66">
        <v>1.5142599999999999</v>
      </c>
      <c r="AB30" s="66">
        <v>1.52399</v>
      </c>
      <c r="AC30" s="66">
        <v>1.52399</v>
      </c>
      <c r="AD30" s="66">
        <v>1.53373</v>
      </c>
      <c r="AE30" s="75"/>
      <c r="AF30" s="54"/>
    </row>
    <row r="31" spans="1:32" x14ac:dyDescent="0.2">
      <c r="A31" s="75"/>
      <c r="B31" s="76" t="s">
        <v>100</v>
      </c>
      <c r="C31" s="64"/>
      <c r="D31" s="55" t="s">
        <v>52</v>
      </c>
      <c r="E31" s="55" t="s">
        <v>66</v>
      </c>
      <c r="F31" s="65">
        <v>44936</v>
      </c>
      <c r="G31" s="66">
        <v>1.5629500000000001</v>
      </c>
      <c r="H31" s="66">
        <v>1.49478</v>
      </c>
      <c r="I31" s="66">
        <v>1.4850399999999999</v>
      </c>
      <c r="J31" s="66">
        <v>1.3876599999999999</v>
      </c>
      <c r="K31" s="66">
        <v>1.33897</v>
      </c>
      <c r="L31" s="66">
        <v>1.33897</v>
      </c>
      <c r="M31" s="66">
        <v>1.4168799999999999</v>
      </c>
      <c r="N31" s="66">
        <v>1.43635</v>
      </c>
      <c r="O31" s="66">
        <v>1.3974</v>
      </c>
      <c r="P31" s="66">
        <v>1.33897</v>
      </c>
      <c r="Q31" s="66">
        <v>1.33897</v>
      </c>
      <c r="R31" s="66">
        <v>1.36819</v>
      </c>
      <c r="S31" s="66">
        <v>1.4071400000000001</v>
      </c>
      <c r="T31" s="66">
        <v>1.49478</v>
      </c>
      <c r="U31" s="66">
        <v>1.5629500000000001</v>
      </c>
      <c r="V31" s="66">
        <v>1.6019000000000001</v>
      </c>
      <c r="W31" s="66">
        <v>1.5824199999999999</v>
      </c>
      <c r="X31" s="66">
        <v>1.55321</v>
      </c>
      <c r="Y31" s="66">
        <v>1.4168799999999999</v>
      </c>
      <c r="Z31" s="66">
        <v>1.2221200000000001</v>
      </c>
      <c r="AA31" s="66">
        <v>1.2610699999999999</v>
      </c>
      <c r="AB31" s="66">
        <v>1.4850399999999999</v>
      </c>
      <c r="AC31" s="66">
        <v>1.53373</v>
      </c>
      <c r="AD31" s="66">
        <v>1.68954</v>
      </c>
      <c r="AE31" s="75"/>
      <c r="AF31" s="54"/>
    </row>
    <row r="32" spans="1:32" x14ac:dyDescent="0.2">
      <c r="A32" s="75"/>
      <c r="B32" s="76" t="s">
        <v>100</v>
      </c>
      <c r="C32" s="64"/>
      <c r="D32" s="55" t="s">
        <v>52</v>
      </c>
      <c r="E32" s="55" t="s">
        <v>66</v>
      </c>
      <c r="F32" s="65">
        <v>45006</v>
      </c>
      <c r="G32" s="66">
        <v>2.56596</v>
      </c>
      <c r="H32" s="66">
        <v>2.5172699999999999</v>
      </c>
      <c r="I32" s="66">
        <v>2.4880599999999999</v>
      </c>
      <c r="J32" s="66">
        <v>2.4783200000000001</v>
      </c>
      <c r="K32" s="66">
        <v>2.4393699999999998</v>
      </c>
      <c r="L32" s="66">
        <v>2.4393699999999998</v>
      </c>
      <c r="M32" s="66">
        <v>2.3614600000000001</v>
      </c>
      <c r="N32" s="66">
        <v>2.3517199999999998</v>
      </c>
      <c r="O32" s="66">
        <v>2.31277</v>
      </c>
      <c r="P32" s="66">
        <v>2.3906800000000001</v>
      </c>
      <c r="Q32" s="66">
        <v>2.4977900000000002</v>
      </c>
      <c r="R32" s="66">
        <v>2.6049099999999998</v>
      </c>
      <c r="S32" s="66">
        <v>2.7315100000000001</v>
      </c>
      <c r="T32" s="66">
        <v>2.87758</v>
      </c>
      <c r="U32" s="66">
        <v>2.8678400000000002</v>
      </c>
      <c r="V32" s="66">
        <v>2.9359999999999999</v>
      </c>
      <c r="W32" s="66">
        <v>2.8873099999999998</v>
      </c>
      <c r="X32" s="66">
        <v>2.84836</v>
      </c>
      <c r="Y32" s="66">
        <v>2.7412399999999999</v>
      </c>
      <c r="Z32" s="66">
        <v>2.5270100000000002</v>
      </c>
      <c r="AA32" s="66">
        <v>2.2348699999999999</v>
      </c>
      <c r="AB32" s="66">
        <v>1.9816800000000001</v>
      </c>
      <c r="AC32" s="66">
        <v>2.00116</v>
      </c>
      <c r="AD32" s="66">
        <v>1.6603300000000001</v>
      </c>
      <c r="AE32" s="75"/>
      <c r="AF32" s="54"/>
    </row>
    <row r="33" spans="1:32" x14ac:dyDescent="0.2">
      <c r="A33" s="75"/>
      <c r="B33" s="76" t="s">
        <v>100</v>
      </c>
      <c r="C33" s="64"/>
      <c r="D33" s="55" t="s">
        <v>52</v>
      </c>
      <c r="E33" s="55" t="s">
        <v>66</v>
      </c>
      <c r="F33" s="65">
        <v>45030</v>
      </c>
      <c r="G33" s="66">
        <v>2.31277</v>
      </c>
      <c r="H33" s="66">
        <v>2.2251300000000001</v>
      </c>
      <c r="I33" s="66">
        <v>2.0888</v>
      </c>
      <c r="J33" s="66">
        <v>1.9524699999999999</v>
      </c>
      <c r="K33" s="66">
        <v>1.90378</v>
      </c>
      <c r="L33" s="66">
        <v>1.8258700000000001</v>
      </c>
      <c r="M33" s="66">
        <v>1.7966599999999999</v>
      </c>
      <c r="N33" s="66">
        <v>1.7966599999999999</v>
      </c>
      <c r="O33" s="66">
        <v>1.87456</v>
      </c>
      <c r="P33" s="66">
        <v>1.9621999999999999</v>
      </c>
      <c r="Q33" s="66">
        <v>2.00116</v>
      </c>
      <c r="R33" s="66">
        <v>2.0401099999999999</v>
      </c>
      <c r="S33" s="66">
        <v>2.1082700000000001</v>
      </c>
      <c r="T33" s="66">
        <v>2.0790600000000001</v>
      </c>
      <c r="U33" s="66">
        <v>2.0888</v>
      </c>
      <c r="V33" s="66">
        <v>2.0693199999999998</v>
      </c>
      <c r="W33" s="66">
        <v>2.0401099999999999</v>
      </c>
      <c r="X33" s="66">
        <v>1.97194</v>
      </c>
      <c r="Y33" s="66">
        <v>1.8843000000000001</v>
      </c>
      <c r="Z33" s="66">
        <v>1.7577100000000001</v>
      </c>
      <c r="AA33" s="66">
        <v>1.6603300000000001</v>
      </c>
      <c r="AB33" s="66">
        <v>1.5824199999999999</v>
      </c>
      <c r="AC33" s="66">
        <v>1.52399</v>
      </c>
      <c r="AD33" s="66">
        <v>1.5045200000000001</v>
      </c>
      <c r="AE33" s="75"/>
      <c r="AF33" s="54"/>
    </row>
    <row r="34" spans="1:32" x14ac:dyDescent="0.2">
      <c r="A34" s="75"/>
      <c r="B34" s="76" t="s">
        <v>100</v>
      </c>
      <c r="C34" s="64"/>
      <c r="D34" s="55" t="s">
        <v>52</v>
      </c>
      <c r="E34" s="55" t="s">
        <v>66</v>
      </c>
      <c r="F34" s="65">
        <v>45055</v>
      </c>
      <c r="G34" s="66">
        <v>2.87758</v>
      </c>
      <c r="H34" s="66">
        <v>2.81915</v>
      </c>
      <c r="I34" s="66">
        <v>2.7704599999999999</v>
      </c>
      <c r="J34" s="66">
        <v>2.7704599999999999</v>
      </c>
      <c r="K34" s="66">
        <v>2.7509800000000002</v>
      </c>
      <c r="L34" s="66">
        <v>2.7509800000000002</v>
      </c>
      <c r="M34" s="66">
        <v>2.7315100000000001</v>
      </c>
      <c r="N34" s="66">
        <v>2.7801999999999998</v>
      </c>
      <c r="O34" s="66">
        <v>2.8386200000000001</v>
      </c>
      <c r="P34" s="66">
        <v>2.90679</v>
      </c>
      <c r="Q34" s="66">
        <v>2.96522</v>
      </c>
      <c r="R34" s="66">
        <v>3.0723400000000001</v>
      </c>
      <c r="S34" s="66">
        <v>3.1210300000000002</v>
      </c>
      <c r="T34" s="66">
        <v>3.2378800000000001</v>
      </c>
      <c r="U34" s="66">
        <v>3.3450000000000002</v>
      </c>
      <c r="V34" s="66">
        <v>3.4910700000000001</v>
      </c>
      <c r="W34" s="66">
        <v>3.55924</v>
      </c>
      <c r="X34" s="66">
        <v>3.6858300000000002</v>
      </c>
      <c r="Y34" s="66">
        <v>3.7053099999999999</v>
      </c>
      <c r="Z34" s="66">
        <v>3.5981900000000002</v>
      </c>
      <c r="AA34" s="66">
        <v>3.3936899999999999</v>
      </c>
      <c r="AB34" s="66">
        <v>3.2281399999999998</v>
      </c>
      <c r="AC34" s="66">
        <v>3.21841</v>
      </c>
      <c r="AD34" s="66">
        <v>3.3936899999999999</v>
      </c>
      <c r="AE34" s="75"/>
      <c r="AF34" s="54"/>
    </row>
    <row r="35" spans="1:32" x14ac:dyDescent="0.2">
      <c r="A35" s="75"/>
      <c r="B35" s="76" t="s">
        <v>100</v>
      </c>
      <c r="C35" s="64"/>
      <c r="D35" s="55" t="s">
        <v>52</v>
      </c>
      <c r="E35" s="55" t="s">
        <v>66</v>
      </c>
      <c r="F35" s="65">
        <v>45100</v>
      </c>
      <c r="G35" s="66">
        <v>3.97797</v>
      </c>
      <c r="H35" s="66">
        <v>3.8416399999999999</v>
      </c>
      <c r="I35" s="66">
        <v>3.7053099999999999</v>
      </c>
      <c r="J35" s="66">
        <v>3.5787100000000001</v>
      </c>
      <c r="K35" s="66">
        <v>3.6760899999999999</v>
      </c>
      <c r="L35" s="66">
        <v>3.6858300000000002</v>
      </c>
      <c r="M35" s="66">
        <v>3.7442600000000001</v>
      </c>
      <c r="N35" s="66">
        <v>3.8124199999999999</v>
      </c>
      <c r="O35" s="66">
        <v>3.9877099999999999</v>
      </c>
      <c r="P35" s="66">
        <v>4.1143000000000001</v>
      </c>
      <c r="Q35" s="66">
        <v>4.2408999999999999</v>
      </c>
      <c r="R35" s="66">
        <v>4.3869699999999998</v>
      </c>
      <c r="S35" s="66">
        <v>4.5038200000000002</v>
      </c>
      <c r="T35" s="66">
        <v>4.54277</v>
      </c>
      <c r="U35" s="66">
        <v>4.63042</v>
      </c>
      <c r="V35" s="66">
        <v>4.6888399999999999</v>
      </c>
      <c r="W35" s="66">
        <v>4.6791099999999997</v>
      </c>
      <c r="X35" s="66">
        <v>4.7278000000000002</v>
      </c>
      <c r="Y35" s="66">
        <v>4.6498900000000001</v>
      </c>
      <c r="Z35" s="66">
        <v>4.5525099999999998</v>
      </c>
      <c r="AA35" s="66">
        <v>4.4356600000000004</v>
      </c>
      <c r="AB35" s="66">
        <v>4.1922100000000002</v>
      </c>
      <c r="AC35" s="66">
        <v>4.0266599999999997</v>
      </c>
      <c r="AD35" s="66">
        <v>3.9390200000000002</v>
      </c>
      <c r="AE35" s="75"/>
      <c r="AF35" s="54"/>
    </row>
    <row r="36" spans="1:32" x14ac:dyDescent="0.2">
      <c r="A36" s="75"/>
      <c r="B36" s="76" t="s">
        <v>100</v>
      </c>
      <c r="C36" s="64"/>
      <c r="D36" s="55" t="s">
        <v>52</v>
      </c>
      <c r="E36" s="55" t="s">
        <v>66</v>
      </c>
      <c r="F36" s="65">
        <v>45123</v>
      </c>
      <c r="G36" s="66">
        <v>5.1952199999999999</v>
      </c>
      <c r="H36" s="66">
        <v>5.1952199999999999</v>
      </c>
      <c r="I36" s="66">
        <v>5.1952199999999999</v>
      </c>
      <c r="J36" s="66">
        <v>5.1952199999999999</v>
      </c>
      <c r="K36" s="66">
        <v>5.1952199999999999</v>
      </c>
      <c r="L36" s="66">
        <v>5.1465300000000003</v>
      </c>
      <c r="M36" s="66">
        <v>5.1367900000000004</v>
      </c>
      <c r="N36" s="66">
        <v>5.2049599999999998</v>
      </c>
      <c r="O36" s="66">
        <v>5.33155</v>
      </c>
      <c r="P36" s="66">
        <v>5.5068400000000004</v>
      </c>
      <c r="Q36" s="66">
        <v>5.73081</v>
      </c>
      <c r="R36" s="66">
        <v>5.8379300000000001</v>
      </c>
      <c r="S36" s="66">
        <v>6.1008500000000003</v>
      </c>
      <c r="T36" s="66">
        <v>6.1787599999999996</v>
      </c>
      <c r="U36" s="66">
        <v>6.2079700000000004</v>
      </c>
      <c r="V36" s="66">
        <v>6.2079700000000004</v>
      </c>
      <c r="W36" s="66">
        <v>6.1982299999999997</v>
      </c>
      <c r="X36" s="66">
        <v>6.1105900000000002</v>
      </c>
      <c r="Y36" s="66">
        <v>5.5165699999999998</v>
      </c>
      <c r="Z36" s="66">
        <v>5.1562700000000001</v>
      </c>
      <c r="AA36" s="66">
        <v>5.0880999999999998</v>
      </c>
      <c r="AB36" s="66">
        <v>4.9712500000000004</v>
      </c>
      <c r="AC36" s="66">
        <v>4.9712500000000004</v>
      </c>
      <c r="AD36" s="66">
        <v>4.9712500000000004</v>
      </c>
      <c r="AE36" s="75"/>
      <c r="AF36" s="54"/>
    </row>
    <row r="37" spans="1:32" x14ac:dyDescent="0.2">
      <c r="A37" s="60"/>
      <c r="B37" s="60"/>
      <c r="C37" s="60"/>
      <c r="D37" s="61"/>
      <c r="E37" s="60"/>
      <c r="F37" s="60"/>
      <c r="G37" s="62"/>
      <c r="H37" s="60"/>
      <c r="I37" s="60"/>
      <c r="J37" s="63"/>
      <c r="K37" s="63"/>
      <c r="L37" s="63"/>
      <c r="M37" s="63"/>
      <c r="N37" s="63"/>
      <c r="O37" s="63"/>
      <c r="P37" s="63"/>
      <c r="Q37" s="63"/>
      <c r="R37" s="63"/>
      <c r="S37" s="63"/>
      <c r="T37" s="63"/>
      <c r="U37" s="63"/>
      <c r="V37" s="63"/>
      <c r="W37" s="63"/>
      <c r="X37" s="63"/>
      <c r="Y37" s="63"/>
      <c r="Z37" s="63"/>
      <c r="AA37" s="63"/>
      <c r="AB37" s="63"/>
      <c r="AC37" s="63"/>
      <c r="AD37" s="63"/>
      <c r="AE37" s="63"/>
    </row>
    <row r="38" spans="1:32" x14ac:dyDescent="0.2">
      <c r="A38" s="57"/>
      <c r="B38" s="57"/>
      <c r="C38" s="57"/>
      <c r="D38" s="59"/>
      <c r="E38" s="57"/>
      <c r="F38" s="57"/>
      <c r="G38" s="58"/>
      <c r="H38" s="57"/>
      <c r="I38" s="57"/>
    </row>
    <row r="39" spans="1:32" x14ac:dyDescent="0.2">
      <c r="A39" s="57"/>
      <c r="B39" s="57"/>
      <c r="C39" s="57"/>
      <c r="D39" s="59"/>
      <c r="E39" s="57"/>
      <c r="F39" s="57"/>
      <c r="G39" s="58"/>
      <c r="H39" s="57"/>
      <c r="I39" s="57"/>
    </row>
    <row r="40" spans="1:32" x14ac:dyDescent="0.2">
      <c r="A40" s="57"/>
      <c r="B40" s="57"/>
      <c r="C40" s="57"/>
      <c r="D40" s="59"/>
      <c r="E40" s="57"/>
      <c r="F40" s="57"/>
      <c r="G40" s="58"/>
      <c r="H40" s="57"/>
      <c r="I40" s="57"/>
    </row>
    <row r="41" spans="1:32" x14ac:dyDescent="0.2">
      <c r="A41" s="57"/>
      <c r="B41" s="57"/>
      <c r="C41" s="57"/>
      <c r="D41" s="59"/>
      <c r="E41" s="57"/>
      <c r="F41" s="57"/>
      <c r="G41" s="58"/>
      <c r="H41" s="57"/>
      <c r="I41" s="57"/>
    </row>
    <row r="42" spans="1:32" x14ac:dyDescent="0.2">
      <c r="A42" s="57"/>
      <c r="B42" s="57"/>
      <c r="C42" s="57"/>
      <c r="D42" s="59"/>
      <c r="E42" s="57"/>
      <c r="F42" s="57"/>
      <c r="G42" s="58"/>
      <c r="H42" s="57"/>
      <c r="I42" s="57"/>
    </row>
    <row r="43" spans="1:32" x14ac:dyDescent="0.2">
      <c r="A43" s="57"/>
      <c r="B43" s="57"/>
      <c r="C43" s="57"/>
      <c r="D43" s="59"/>
      <c r="E43" s="57"/>
      <c r="F43" s="57"/>
      <c r="G43" s="58"/>
      <c r="H43" s="57"/>
      <c r="I43" s="57"/>
    </row>
    <row r="44" spans="1:32" x14ac:dyDescent="0.2">
      <c r="A44" s="57"/>
      <c r="B44" s="57"/>
      <c r="C44" s="57"/>
      <c r="D44" s="59"/>
      <c r="E44" s="57"/>
      <c r="F44" s="57"/>
      <c r="G44" s="58"/>
      <c r="H44" s="57"/>
      <c r="I44" s="57"/>
    </row>
    <row r="45" spans="1:32" x14ac:dyDescent="0.2">
      <c r="A45" s="57"/>
      <c r="B45" s="57"/>
      <c r="C45" s="57"/>
      <c r="D45" s="59"/>
      <c r="E45" s="57"/>
      <c r="F45" s="57"/>
      <c r="G45" s="58"/>
      <c r="H45" s="57"/>
      <c r="I45" s="57"/>
    </row>
    <row r="46" spans="1:32" x14ac:dyDescent="0.2">
      <c r="A46" s="57"/>
      <c r="B46" s="57"/>
      <c r="C46" s="57"/>
      <c r="D46" s="59"/>
      <c r="E46" s="57"/>
      <c r="F46" s="57"/>
      <c r="G46" s="58"/>
      <c r="H46" s="57"/>
      <c r="I46" s="57"/>
    </row>
    <row r="47" spans="1:32" x14ac:dyDescent="0.2">
      <c r="A47" s="57"/>
      <c r="B47" s="57"/>
      <c r="C47" s="57"/>
      <c r="D47" s="59"/>
      <c r="E47" s="57"/>
      <c r="F47" s="57"/>
      <c r="G47" s="58"/>
      <c r="H47" s="57"/>
      <c r="I47" s="57"/>
    </row>
    <row r="48" spans="1:32" x14ac:dyDescent="0.2">
      <c r="A48" s="57"/>
      <c r="B48" s="57"/>
      <c r="C48" s="57"/>
      <c r="D48" s="59"/>
      <c r="E48" s="57"/>
      <c r="F48" s="57"/>
      <c r="G48" s="58"/>
      <c r="H48" s="57"/>
      <c r="I48" s="57"/>
    </row>
    <row r="49" spans="1:9" x14ac:dyDescent="0.2">
      <c r="A49" s="57"/>
      <c r="B49" s="57"/>
      <c r="C49" s="57"/>
      <c r="D49" s="59"/>
      <c r="E49" s="57"/>
      <c r="F49" s="57"/>
      <c r="G49" s="58"/>
      <c r="H49" s="57"/>
      <c r="I49" s="57"/>
    </row>
    <row r="50" spans="1:9" x14ac:dyDescent="0.2">
      <c r="A50" s="57"/>
      <c r="B50" s="57"/>
      <c r="C50" s="57"/>
      <c r="D50" s="59"/>
      <c r="E50" s="57"/>
      <c r="F50" s="57"/>
      <c r="G50" s="58"/>
      <c r="H50" s="57"/>
      <c r="I50" s="57"/>
    </row>
    <row r="51" spans="1:9" x14ac:dyDescent="0.2">
      <c r="A51" s="57"/>
      <c r="B51" s="57"/>
      <c r="C51" s="57"/>
      <c r="D51" s="59"/>
      <c r="E51" s="57"/>
      <c r="F51" s="57"/>
      <c r="G51" s="58"/>
      <c r="H51" s="57"/>
      <c r="I51" s="57"/>
    </row>
    <row r="52" spans="1:9" x14ac:dyDescent="0.2">
      <c r="A52" s="57"/>
      <c r="B52" s="57"/>
      <c r="C52" s="57"/>
      <c r="D52" s="59"/>
      <c r="E52" s="57"/>
      <c r="F52" s="57"/>
      <c r="G52" s="58"/>
      <c r="H52" s="57"/>
      <c r="I52" s="57"/>
    </row>
    <row r="53" spans="1:9" x14ac:dyDescent="0.2">
      <c r="A53" s="57"/>
      <c r="B53" s="57"/>
      <c r="C53" s="57"/>
      <c r="D53" s="59"/>
      <c r="E53" s="57"/>
      <c r="F53" s="57"/>
      <c r="G53" s="58"/>
      <c r="H53" s="57"/>
      <c r="I53" s="57"/>
    </row>
    <row r="54" spans="1:9" x14ac:dyDescent="0.2">
      <c r="A54" s="57"/>
      <c r="B54" s="57"/>
      <c r="C54" s="57"/>
      <c r="D54" s="59"/>
      <c r="E54" s="57"/>
      <c r="F54" s="57"/>
      <c r="G54" s="58"/>
      <c r="H54" s="57"/>
      <c r="I54" s="57"/>
    </row>
    <row r="55" spans="1:9" x14ac:dyDescent="0.2">
      <c r="A55" s="57"/>
      <c r="B55" s="57"/>
      <c r="C55" s="57"/>
      <c r="D55" s="59"/>
      <c r="E55" s="57"/>
      <c r="F55" s="57"/>
      <c r="G55" s="58"/>
      <c r="H55" s="57"/>
      <c r="I55" s="57"/>
    </row>
    <row r="56" spans="1:9" x14ac:dyDescent="0.2">
      <c r="A56" s="57"/>
      <c r="B56" s="57"/>
      <c r="C56" s="57"/>
      <c r="D56" s="59"/>
      <c r="E56" s="57"/>
      <c r="F56" s="57"/>
      <c r="G56" s="58"/>
      <c r="H56" s="57"/>
      <c r="I56" s="57"/>
    </row>
    <row r="57" spans="1:9" x14ac:dyDescent="0.2">
      <c r="A57" s="57"/>
      <c r="B57" s="57"/>
      <c r="C57" s="57"/>
      <c r="D57" s="59"/>
      <c r="E57" s="57"/>
      <c r="F57" s="57"/>
      <c r="G57" s="58"/>
      <c r="H57" s="57"/>
      <c r="I57" s="57"/>
    </row>
    <row r="58" spans="1:9" x14ac:dyDescent="0.2">
      <c r="A58" s="57"/>
      <c r="B58" s="57"/>
      <c r="C58" s="57"/>
      <c r="D58" s="59"/>
      <c r="E58" s="57"/>
      <c r="F58" s="57"/>
      <c r="G58" s="58"/>
      <c r="H58" s="57"/>
      <c r="I58" s="57"/>
    </row>
    <row r="59" spans="1:9" x14ac:dyDescent="0.2">
      <c r="A59" s="57"/>
      <c r="B59" s="57"/>
      <c r="C59" s="57"/>
      <c r="D59" s="59"/>
      <c r="E59" s="57"/>
      <c r="F59" s="57"/>
      <c r="G59" s="58"/>
      <c r="H59" s="57"/>
      <c r="I59" s="57"/>
    </row>
    <row r="60" spans="1:9" x14ac:dyDescent="0.2">
      <c r="A60" s="57"/>
      <c r="B60" s="57"/>
      <c r="C60" s="57"/>
      <c r="D60" s="59"/>
      <c r="E60" s="57"/>
      <c r="F60" s="57"/>
      <c r="G60" s="58"/>
      <c r="H60" s="57"/>
      <c r="I60" s="57"/>
    </row>
    <row r="61" spans="1:9" x14ac:dyDescent="0.2">
      <c r="A61" s="57"/>
      <c r="B61" s="57"/>
      <c r="C61" s="57"/>
      <c r="D61" s="59"/>
      <c r="E61" s="57"/>
      <c r="F61" s="57"/>
      <c r="G61" s="58"/>
      <c r="H61" s="57"/>
      <c r="I61" s="57"/>
    </row>
    <row r="62" spans="1:9" x14ac:dyDescent="0.2">
      <c r="A62" s="57"/>
      <c r="B62" s="57"/>
      <c r="C62" s="57"/>
      <c r="D62" s="59"/>
      <c r="E62" s="57"/>
      <c r="F62" s="57"/>
      <c r="G62" s="58"/>
      <c r="H62" s="57"/>
      <c r="I62" s="57"/>
    </row>
    <row r="63" spans="1:9" x14ac:dyDescent="0.2">
      <c r="A63" s="57"/>
      <c r="B63" s="57"/>
      <c r="C63" s="57"/>
      <c r="D63" s="59"/>
      <c r="E63" s="57"/>
      <c r="F63" s="57"/>
      <c r="G63" s="58"/>
      <c r="H63" s="57"/>
      <c r="I63" s="57"/>
    </row>
    <row r="64" spans="1:9" x14ac:dyDescent="0.2">
      <c r="A64" s="57"/>
      <c r="B64" s="57"/>
      <c r="C64" s="57"/>
      <c r="D64" s="59"/>
      <c r="E64" s="57"/>
      <c r="F64" s="57"/>
      <c r="G64" s="58"/>
      <c r="H64" s="57"/>
      <c r="I64" s="57"/>
    </row>
    <row r="65" spans="1:9" x14ac:dyDescent="0.2">
      <c r="A65" s="57"/>
      <c r="B65" s="57"/>
      <c r="C65" s="57"/>
      <c r="D65" s="59"/>
      <c r="E65" s="57"/>
      <c r="F65" s="57"/>
      <c r="G65" s="58"/>
      <c r="H65" s="57"/>
      <c r="I65" s="57"/>
    </row>
    <row r="66" spans="1:9" x14ac:dyDescent="0.2">
      <c r="A66" s="57"/>
      <c r="B66" s="57"/>
      <c r="C66" s="57"/>
      <c r="D66" s="59"/>
      <c r="E66" s="57"/>
      <c r="F66" s="57"/>
      <c r="G66" s="58"/>
      <c r="H66" s="57"/>
      <c r="I66" s="57"/>
    </row>
    <row r="67" spans="1:9" x14ac:dyDescent="0.2">
      <c r="A67" s="57"/>
      <c r="B67" s="57"/>
      <c r="C67" s="57"/>
      <c r="D67" s="59"/>
      <c r="E67" s="57"/>
      <c r="F67" s="57"/>
      <c r="G67" s="58"/>
      <c r="H67" s="57"/>
      <c r="I67" s="57"/>
    </row>
    <row r="68" spans="1:9" x14ac:dyDescent="0.2">
      <c r="A68" s="57"/>
      <c r="B68" s="57"/>
      <c r="C68" s="57"/>
      <c r="D68" s="59"/>
      <c r="E68" s="57"/>
      <c r="F68" s="57"/>
      <c r="G68" s="58"/>
      <c r="H68" s="57"/>
      <c r="I68" s="57"/>
    </row>
    <row r="69" spans="1:9" x14ac:dyDescent="0.2">
      <c r="A69" s="57"/>
      <c r="B69" s="57"/>
      <c r="C69" s="57"/>
      <c r="D69" s="59"/>
      <c r="E69" s="57"/>
      <c r="F69" s="57"/>
      <c r="G69" s="58"/>
      <c r="H69" s="57"/>
      <c r="I69" s="57"/>
    </row>
    <row r="70" spans="1:9" x14ac:dyDescent="0.2">
      <c r="A70" s="57"/>
      <c r="B70" s="57"/>
      <c r="C70" s="57"/>
      <c r="D70" s="59"/>
      <c r="E70" s="57"/>
      <c r="F70" s="57"/>
      <c r="G70" s="58"/>
      <c r="H70" s="57"/>
      <c r="I70" s="57"/>
    </row>
    <row r="71" spans="1:9" x14ac:dyDescent="0.2">
      <c r="A71" s="57"/>
      <c r="B71" s="57"/>
      <c r="C71" s="57"/>
      <c r="D71" s="59"/>
      <c r="E71" s="57"/>
      <c r="F71" s="57"/>
      <c r="G71" s="58"/>
      <c r="H71" s="57"/>
      <c r="I71" s="57"/>
    </row>
    <row r="72" spans="1:9" x14ac:dyDescent="0.2">
      <c r="A72" s="57"/>
      <c r="B72" s="57"/>
      <c r="C72" s="57"/>
      <c r="D72" s="59"/>
      <c r="E72" s="57"/>
      <c r="F72" s="57"/>
      <c r="G72" s="58"/>
      <c r="H72" s="57"/>
      <c r="I72" s="57"/>
    </row>
    <row r="73" spans="1:9" x14ac:dyDescent="0.2">
      <c r="A73" s="57"/>
      <c r="B73" s="57"/>
      <c r="C73" s="57"/>
      <c r="D73" s="59"/>
      <c r="E73" s="57"/>
      <c r="F73" s="57"/>
      <c r="G73" s="58"/>
      <c r="H73" s="57"/>
      <c r="I73" s="57"/>
    </row>
    <row r="74" spans="1:9" x14ac:dyDescent="0.2">
      <c r="A74" s="57"/>
      <c r="B74" s="57"/>
      <c r="C74" s="57"/>
      <c r="D74" s="59"/>
      <c r="E74" s="57"/>
      <c r="F74" s="57"/>
      <c r="G74" s="58"/>
      <c r="H74" s="57"/>
      <c r="I74" s="57"/>
    </row>
    <row r="75" spans="1:9" x14ac:dyDescent="0.2">
      <c r="A75" s="57"/>
      <c r="B75" s="57"/>
      <c r="C75" s="57"/>
      <c r="D75" s="59"/>
      <c r="E75" s="57"/>
      <c r="F75" s="57"/>
      <c r="G75" s="58"/>
      <c r="H75" s="57"/>
      <c r="I75" s="57"/>
    </row>
    <row r="76" spans="1:9" x14ac:dyDescent="0.2">
      <c r="A76" s="57"/>
      <c r="B76" s="57"/>
      <c r="C76" s="57"/>
      <c r="D76" s="59"/>
      <c r="E76" s="57"/>
      <c r="F76" s="57"/>
      <c r="G76" s="58"/>
      <c r="H76" s="57"/>
      <c r="I76" s="57"/>
    </row>
    <row r="77" spans="1:9" x14ac:dyDescent="0.2">
      <c r="A77" s="57"/>
      <c r="B77" s="57"/>
      <c r="C77" s="57"/>
      <c r="D77" s="59"/>
      <c r="E77" s="57"/>
      <c r="F77" s="57"/>
      <c r="G77" s="58"/>
      <c r="H77" s="57"/>
      <c r="I77" s="57"/>
    </row>
    <row r="78" spans="1:9" x14ac:dyDescent="0.2">
      <c r="A78" s="57"/>
      <c r="B78" s="57"/>
      <c r="C78" s="57"/>
      <c r="D78" s="59"/>
      <c r="E78" s="57"/>
      <c r="F78" s="57"/>
      <c r="G78" s="58"/>
      <c r="H78" s="57"/>
      <c r="I78" s="57"/>
    </row>
    <row r="79" spans="1:9" x14ac:dyDescent="0.2">
      <c r="A79" s="57"/>
      <c r="B79" s="57"/>
      <c r="C79" s="57"/>
      <c r="D79" s="59"/>
      <c r="E79" s="57"/>
      <c r="F79" s="57"/>
      <c r="G79" s="58"/>
      <c r="H79" s="57"/>
      <c r="I79" s="57"/>
    </row>
    <row r="80" spans="1:9" x14ac:dyDescent="0.2">
      <c r="A80" s="57"/>
      <c r="B80" s="57"/>
      <c r="C80" s="57"/>
      <c r="D80" s="59"/>
      <c r="E80" s="57"/>
      <c r="F80" s="57"/>
      <c r="G80" s="58"/>
      <c r="H80" s="57"/>
      <c r="I80" s="57"/>
    </row>
    <row r="81" spans="1:9" x14ac:dyDescent="0.2">
      <c r="A81" s="57"/>
      <c r="B81" s="57"/>
      <c r="C81" s="57"/>
      <c r="D81" s="59"/>
      <c r="E81" s="57"/>
      <c r="F81" s="57"/>
      <c r="G81" s="58"/>
      <c r="H81" s="57"/>
      <c r="I81" s="57"/>
    </row>
    <row r="82" spans="1:9" x14ac:dyDescent="0.2">
      <c r="A82" s="57"/>
      <c r="B82" s="57"/>
      <c r="C82" s="57"/>
      <c r="D82" s="59"/>
      <c r="E82" s="57"/>
      <c r="F82" s="57"/>
      <c r="G82" s="58"/>
      <c r="H82" s="57"/>
      <c r="I82" s="57"/>
    </row>
    <row r="83" spans="1:9" x14ac:dyDescent="0.2">
      <c r="A83" s="57"/>
      <c r="B83" s="57"/>
      <c r="C83" s="57"/>
      <c r="D83" s="59"/>
      <c r="E83" s="57"/>
      <c r="F83" s="57"/>
      <c r="G83" s="58"/>
      <c r="H83" s="57"/>
      <c r="I83" s="57"/>
    </row>
    <row r="84" spans="1:9" x14ac:dyDescent="0.2">
      <c r="A84" s="57"/>
      <c r="B84" s="57"/>
      <c r="C84" s="57"/>
      <c r="D84" s="59"/>
      <c r="E84" s="57"/>
      <c r="F84" s="57"/>
      <c r="G84" s="58"/>
      <c r="H84" s="57"/>
      <c r="I84" s="57"/>
    </row>
    <row r="85" spans="1:9" x14ac:dyDescent="0.2">
      <c r="A85" s="57"/>
      <c r="B85" s="57"/>
      <c r="C85" s="57"/>
      <c r="D85" s="59"/>
      <c r="E85" s="57"/>
      <c r="F85" s="57"/>
      <c r="G85" s="58"/>
      <c r="H85" s="57"/>
      <c r="I85" s="57"/>
    </row>
    <row r="86" spans="1:9" x14ac:dyDescent="0.2">
      <c r="A86" s="57"/>
      <c r="B86" s="57"/>
      <c r="C86" s="57"/>
      <c r="D86" s="59"/>
      <c r="E86" s="57"/>
      <c r="F86" s="57"/>
      <c r="G86" s="58"/>
      <c r="H86" s="57"/>
      <c r="I86" s="57"/>
    </row>
    <row r="87" spans="1:9" x14ac:dyDescent="0.2">
      <c r="A87" s="57"/>
      <c r="B87" s="57"/>
      <c r="C87" s="57"/>
      <c r="D87" s="59"/>
      <c r="E87" s="57"/>
      <c r="F87" s="57"/>
      <c r="G87" s="58"/>
      <c r="H87" s="57"/>
      <c r="I87" s="57"/>
    </row>
    <row r="88" spans="1:9" x14ac:dyDescent="0.2">
      <c r="A88" s="57"/>
      <c r="B88" s="57"/>
      <c r="C88" s="57"/>
      <c r="D88" s="59"/>
      <c r="E88" s="57"/>
      <c r="F88" s="57"/>
      <c r="G88" s="58"/>
      <c r="H88" s="57"/>
      <c r="I88" s="57"/>
    </row>
    <row r="89" spans="1:9" x14ac:dyDescent="0.2">
      <c r="A89" s="57"/>
      <c r="B89" s="57"/>
      <c r="C89" s="57"/>
      <c r="D89" s="59"/>
      <c r="E89" s="57"/>
      <c r="F89" s="57"/>
      <c r="G89" s="58"/>
      <c r="H89" s="57"/>
      <c r="I89" s="57"/>
    </row>
    <row r="90" spans="1:9" x14ac:dyDescent="0.2">
      <c r="A90" s="57"/>
      <c r="B90" s="57"/>
      <c r="C90" s="57"/>
      <c r="D90" s="59"/>
      <c r="E90" s="57"/>
      <c r="F90" s="57"/>
      <c r="G90" s="58"/>
      <c r="H90" s="57"/>
      <c r="I90" s="57"/>
    </row>
    <row r="91" spans="1:9" x14ac:dyDescent="0.2">
      <c r="A91" s="57"/>
      <c r="B91" s="57"/>
      <c r="C91" s="57"/>
      <c r="D91" s="59"/>
      <c r="E91" s="57"/>
      <c r="F91" s="57"/>
      <c r="G91" s="58"/>
      <c r="H91" s="57"/>
      <c r="I91" s="57"/>
    </row>
    <row r="92" spans="1:9" x14ac:dyDescent="0.2">
      <c r="A92" s="57"/>
      <c r="B92" s="57"/>
      <c r="C92" s="57"/>
      <c r="D92" s="59"/>
      <c r="E92" s="57"/>
      <c r="F92" s="57"/>
      <c r="G92" s="58"/>
      <c r="H92" s="57"/>
      <c r="I92" s="57"/>
    </row>
    <row r="93" spans="1:9" x14ac:dyDescent="0.2">
      <c r="A93" s="57"/>
      <c r="B93" s="57"/>
      <c r="C93" s="57"/>
      <c r="D93" s="59"/>
      <c r="E93" s="57"/>
      <c r="F93" s="57"/>
      <c r="G93" s="58"/>
      <c r="H93" s="57"/>
      <c r="I93" s="57"/>
    </row>
    <row r="94" spans="1:9" x14ac:dyDescent="0.2">
      <c r="A94" s="57"/>
      <c r="B94" s="57"/>
      <c r="C94" s="57"/>
      <c r="D94" s="59"/>
      <c r="E94" s="57"/>
      <c r="F94" s="57"/>
      <c r="G94" s="58"/>
      <c r="H94" s="57"/>
      <c r="I94" s="57"/>
    </row>
    <row r="95" spans="1:9" x14ac:dyDescent="0.2">
      <c r="A95" s="57"/>
      <c r="B95" s="57"/>
      <c r="C95" s="57"/>
      <c r="D95" s="59"/>
      <c r="E95" s="57"/>
      <c r="F95" s="57"/>
      <c r="G95" s="58"/>
      <c r="H95" s="57"/>
      <c r="I95" s="57"/>
    </row>
    <row r="96" spans="1:9" x14ac:dyDescent="0.2">
      <c r="A96" s="57"/>
      <c r="B96" s="57"/>
      <c r="C96" s="57"/>
      <c r="D96" s="59"/>
      <c r="E96" s="57"/>
      <c r="F96" s="57"/>
      <c r="G96" s="58"/>
      <c r="H96" s="57"/>
      <c r="I96" s="57"/>
    </row>
    <row r="97" spans="1:9" x14ac:dyDescent="0.2">
      <c r="A97" s="57"/>
      <c r="B97" s="57"/>
      <c r="C97" s="57"/>
      <c r="D97" s="59"/>
      <c r="E97" s="57"/>
      <c r="F97" s="57"/>
      <c r="G97" s="58"/>
      <c r="H97" s="57"/>
      <c r="I97" s="57"/>
    </row>
    <row r="98" spans="1:9" x14ac:dyDescent="0.2">
      <c r="A98" s="57"/>
      <c r="B98" s="57"/>
      <c r="C98" s="57"/>
      <c r="D98" s="59"/>
      <c r="E98" s="57"/>
      <c r="F98" s="57"/>
      <c r="G98" s="58"/>
      <c r="H98" s="57"/>
      <c r="I98" s="57"/>
    </row>
    <row r="99" spans="1:9" x14ac:dyDescent="0.2">
      <c r="A99" s="57"/>
      <c r="B99" s="57"/>
      <c r="C99" s="57"/>
      <c r="D99" s="59"/>
      <c r="E99" s="57"/>
      <c r="F99" s="57"/>
      <c r="G99" s="58"/>
      <c r="H99" s="57"/>
      <c r="I99" s="57"/>
    </row>
    <row r="100" spans="1:9" x14ac:dyDescent="0.2">
      <c r="A100" s="57"/>
      <c r="B100" s="57"/>
      <c r="C100" s="57"/>
      <c r="D100" s="59"/>
      <c r="E100" s="57"/>
      <c r="F100" s="57"/>
      <c r="G100" s="58"/>
      <c r="H100" s="57"/>
      <c r="I100" s="57"/>
    </row>
    <row r="101" spans="1:9" x14ac:dyDescent="0.2">
      <c r="A101" s="57"/>
      <c r="B101" s="57"/>
      <c r="C101" s="57"/>
      <c r="D101" s="59"/>
      <c r="E101" s="57"/>
      <c r="F101" s="57"/>
      <c r="G101" s="58"/>
      <c r="H101" s="57"/>
      <c r="I101" s="57"/>
    </row>
    <row r="102" spans="1:9" x14ac:dyDescent="0.2">
      <c r="A102" s="57"/>
      <c r="B102" s="57"/>
      <c r="C102" s="57"/>
      <c r="D102" s="59"/>
      <c r="E102" s="57"/>
      <c r="F102" s="57"/>
      <c r="G102" s="58"/>
      <c r="H102" s="57"/>
      <c r="I102" s="57"/>
    </row>
    <row r="103" spans="1:9" x14ac:dyDescent="0.2">
      <c r="A103" s="57"/>
      <c r="B103" s="57"/>
      <c r="C103" s="57"/>
      <c r="D103" s="59"/>
      <c r="E103" s="57"/>
      <c r="F103" s="57"/>
      <c r="G103" s="58"/>
      <c r="H103" s="57"/>
      <c r="I103" s="57"/>
    </row>
    <row r="104" spans="1:9" x14ac:dyDescent="0.2">
      <c r="A104" s="57"/>
      <c r="B104" s="57"/>
      <c r="C104" s="57"/>
      <c r="D104" s="59"/>
      <c r="E104" s="57"/>
      <c r="F104" s="57"/>
      <c r="G104" s="58"/>
      <c r="H104" s="57"/>
      <c r="I104" s="57"/>
    </row>
    <row r="105" spans="1:9" x14ac:dyDescent="0.2">
      <c r="A105" s="57"/>
      <c r="B105" s="57"/>
      <c r="C105" s="57"/>
      <c r="D105" s="59"/>
      <c r="E105" s="57"/>
      <c r="F105" s="57"/>
      <c r="G105" s="58"/>
      <c r="H105" s="57"/>
      <c r="I105" s="57"/>
    </row>
    <row r="106" spans="1:9" x14ac:dyDescent="0.2">
      <c r="A106" s="57"/>
      <c r="B106" s="57"/>
      <c r="C106" s="57"/>
      <c r="D106" s="59"/>
      <c r="E106" s="57"/>
      <c r="F106" s="57"/>
      <c r="G106" s="58"/>
      <c r="H106" s="57"/>
      <c r="I106" s="57"/>
    </row>
    <row r="107" spans="1:9" x14ac:dyDescent="0.2">
      <c r="A107" s="57"/>
      <c r="B107" s="57"/>
      <c r="C107" s="57"/>
      <c r="D107" s="59"/>
      <c r="E107" s="57"/>
      <c r="F107" s="57"/>
      <c r="G107" s="58"/>
      <c r="H107" s="57"/>
      <c r="I107" s="57"/>
    </row>
    <row r="108" spans="1:9" x14ac:dyDescent="0.2">
      <c r="A108" s="57"/>
      <c r="B108" s="57"/>
      <c r="C108" s="57"/>
      <c r="D108" s="59"/>
      <c r="E108" s="57"/>
      <c r="F108" s="57"/>
      <c r="G108" s="58"/>
      <c r="H108" s="57"/>
      <c r="I108" s="57"/>
    </row>
    <row r="109" spans="1:9" x14ac:dyDescent="0.2">
      <c r="A109" s="57"/>
      <c r="B109" s="57"/>
      <c r="C109" s="57"/>
      <c r="D109" s="59"/>
      <c r="E109" s="57"/>
      <c r="F109" s="57"/>
      <c r="G109" s="58"/>
      <c r="H109" s="57"/>
      <c r="I109" s="57"/>
    </row>
    <row r="110" spans="1:9" x14ac:dyDescent="0.2">
      <c r="A110" s="57"/>
      <c r="B110" s="57"/>
      <c r="C110" s="57"/>
      <c r="D110" s="59"/>
      <c r="E110" s="57"/>
      <c r="F110" s="57"/>
      <c r="G110" s="58"/>
      <c r="H110" s="57"/>
      <c r="I110" s="57"/>
    </row>
    <row r="111" spans="1:9" x14ac:dyDescent="0.2">
      <c r="A111" s="57"/>
      <c r="B111" s="57"/>
      <c r="C111" s="57"/>
      <c r="D111" s="59"/>
      <c r="E111" s="57"/>
      <c r="F111" s="57"/>
      <c r="G111" s="58"/>
      <c r="H111" s="57"/>
      <c r="I111" s="57"/>
    </row>
    <row r="112" spans="1:9" x14ac:dyDescent="0.2">
      <c r="A112" s="57"/>
      <c r="B112" s="57"/>
      <c r="C112" s="57"/>
      <c r="D112" s="59"/>
      <c r="E112" s="57"/>
      <c r="F112" s="57"/>
      <c r="G112" s="58"/>
      <c r="H112" s="57"/>
      <c r="I112" s="57"/>
    </row>
    <row r="113" spans="1:9" x14ac:dyDescent="0.2">
      <c r="A113" s="57"/>
      <c r="B113" s="57"/>
      <c r="C113" s="57"/>
      <c r="D113" s="59"/>
      <c r="E113" s="57"/>
      <c r="F113" s="57"/>
      <c r="G113" s="58"/>
      <c r="H113" s="57"/>
      <c r="I113" s="57"/>
    </row>
    <row r="114" spans="1:9" x14ac:dyDescent="0.2">
      <c r="A114" s="57"/>
      <c r="B114" s="57"/>
      <c r="C114" s="57"/>
      <c r="D114" s="59"/>
      <c r="E114" s="57"/>
      <c r="F114" s="57"/>
      <c r="G114" s="58"/>
      <c r="H114" s="57"/>
      <c r="I114" s="57"/>
    </row>
    <row r="115" spans="1:9" x14ac:dyDescent="0.2">
      <c r="A115" s="57"/>
      <c r="B115" s="57"/>
      <c r="C115" s="57"/>
      <c r="D115" s="59"/>
      <c r="E115" s="57"/>
      <c r="F115" s="57"/>
      <c r="G115" s="58"/>
      <c r="H115" s="57"/>
      <c r="I115" s="57"/>
    </row>
    <row r="116" spans="1:9" x14ac:dyDescent="0.2">
      <c r="A116" s="57"/>
      <c r="B116" s="57"/>
      <c r="C116" s="57"/>
      <c r="D116" s="59"/>
      <c r="E116" s="57"/>
      <c r="F116" s="57"/>
      <c r="G116" s="58"/>
      <c r="H116" s="57"/>
      <c r="I116" s="57"/>
    </row>
    <row r="117" spans="1:9" x14ac:dyDescent="0.2">
      <c r="A117" s="57"/>
      <c r="B117" s="57"/>
      <c r="C117" s="57"/>
      <c r="D117" s="59"/>
      <c r="E117" s="57"/>
      <c r="F117" s="57"/>
      <c r="G117" s="58"/>
      <c r="H117" s="57"/>
      <c r="I117" s="57"/>
    </row>
    <row r="118" spans="1:9" x14ac:dyDescent="0.2">
      <c r="A118" s="57"/>
      <c r="B118" s="57"/>
      <c r="C118" s="57"/>
      <c r="D118" s="59"/>
      <c r="E118" s="57"/>
      <c r="F118" s="57"/>
      <c r="G118" s="58"/>
      <c r="H118" s="57"/>
      <c r="I118" s="57"/>
    </row>
    <row r="119" spans="1:9" x14ac:dyDescent="0.2">
      <c r="A119" s="57"/>
      <c r="B119" s="57"/>
      <c r="C119" s="57"/>
      <c r="D119" s="59"/>
      <c r="E119" s="57"/>
      <c r="F119" s="57"/>
      <c r="G119" s="58"/>
      <c r="H119" s="57"/>
      <c r="I119" s="57"/>
    </row>
    <row r="120" spans="1:9" x14ac:dyDescent="0.2">
      <c r="A120" s="57"/>
      <c r="B120" s="57"/>
      <c r="C120" s="57"/>
      <c r="D120" s="59"/>
      <c r="E120" s="57"/>
      <c r="F120" s="57"/>
      <c r="G120" s="58"/>
      <c r="H120" s="57"/>
      <c r="I120" s="57"/>
    </row>
    <row r="121" spans="1:9" x14ac:dyDescent="0.2">
      <c r="A121" s="57"/>
      <c r="B121" s="57"/>
      <c r="C121" s="57"/>
      <c r="D121" s="59"/>
      <c r="E121" s="57"/>
      <c r="F121" s="57"/>
      <c r="G121" s="58"/>
      <c r="H121" s="57"/>
      <c r="I121" s="57"/>
    </row>
    <row r="122" spans="1:9" x14ac:dyDescent="0.2">
      <c r="A122" s="57"/>
      <c r="B122" s="57"/>
      <c r="C122" s="57"/>
      <c r="D122" s="59"/>
      <c r="E122" s="57"/>
      <c r="F122" s="57"/>
      <c r="G122" s="58"/>
      <c r="H122" s="57"/>
      <c r="I122" s="57"/>
    </row>
    <row r="123" spans="1:9" x14ac:dyDescent="0.2">
      <c r="A123" s="57"/>
      <c r="B123" s="57"/>
      <c r="C123" s="57"/>
      <c r="D123" s="59"/>
      <c r="E123" s="57"/>
      <c r="F123" s="57"/>
      <c r="G123" s="58"/>
      <c r="H123" s="57"/>
      <c r="I123" s="57"/>
    </row>
    <row r="124" spans="1:9" x14ac:dyDescent="0.2">
      <c r="A124" s="57"/>
      <c r="B124" s="57"/>
      <c r="C124" s="57"/>
      <c r="D124" s="59"/>
      <c r="E124" s="57"/>
      <c r="F124" s="57"/>
      <c r="G124" s="58"/>
      <c r="H124" s="57"/>
      <c r="I124" s="57"/>
    </row>
    <row r="125" spans="1:9" x14ac:dyDescent="0.2">
      <c r="A125" s="57"/>
      <c r="B125" s="57"/>
      <c r="C125" s="57"/>
      <c r="D125" s="59"/>
      <c r="E125" s="57"/>
      <c r="F125" s="57"/>
      <c r="G125" s="58"/>
      <c r="H125" s="57"/>
      <c r="I125" s="57"/>
    </row>
    <row r="126" spans="1:9" x14ac:dyDescent="0.2">
      <c r="A126" s="57"/>
      <c r="B126" s="57"/>
      <c r="C126" s="57"/>
      <c r="D126" s="59"/>
      <c r="E126" s="57"/>
      <c r="F126" s="57"/>
      <c r="G126" s="58"/>
      <c r="H126" s="57"/>
      <c r="I126" s="57"/>
    </row>
    <row r="127" spans="1:9" x14ac:dyDescent="0.2">
      <c r="A127" s="57"/>
      <c r="B127" s="57"/>
      <c r="C127" s="57"/>
      <c r="D127" s="59"/>
      <c r="E127" s="57"/>
      <c r="F127" s="57"/>
      <c r="G127" s="58"/>
      <c r="H127" s="57"/>
      <c r="I127" s="57"/>
    </row>
    <row r="128" spans="1:9" x14ac:dyDescent="0.2">
      <c r="A128" s="57"/>
      <c r="B128" s="57"/>
      <c r="C128" s="57"/>
      <c r="D128" s="59"/>
      <c r="E128" s="57"/>
      <c r="F128" s="57"/>
      <c r="G128" s="58"/>
      <c r="H128" s="57"/>
      <c r="I128" s="57"/>
    </row>
    <row r="129" spans="1:9" x14ac:dyDescent="0.2">
      <c r="A129" s="57"/>
      <c r="B129" s="57"/>
      <c r="C129" s="57"/>
      <c r="D129" s="59"/>
      <c r="E129" s="57"/>
      <c r="F129" s="57"/>
      <c r="G129" s="58"/>
      <c r="H129" s="57"/>
      <c r="I129" s="57"/>
    </row>
    <row r="130" spans="1:9" x14ac:dyDescent="0.2">
      <c r="A130" s="57"/>
      <c r="B130" s="57"/>
      <c r="C130" s="57"/>
      <c r="D130" s="59"/>
      <c r="E130" s="57"/>
      <c r="F130" s="57"/>
      <c r="G130" s="58"/>
      <c r="H130" s="57"/>
      <c r="I130" s="57"/>
    </row>
    <row r="131" spans="1:9" x14ac:dyDescent="0.2">
      <c r="A131" s="57"/>
      <c r="B131" s="57"/>
      <c r="C131" s="57"/>
      <c r="D131" s="59"/>
      <c r="E131" s="57"/>
      <c r="F131" s="57"/>
      <c r="G131" s="58"/>
      <c r="H131" s="57"/>
      <c r="I131" s="57"/>
    </row>
    <row r="132" spans="1:9" x14ac:dyDescent="0.2">
      <c r="A132" s="57"/>
      <c r="B132" s="57"/>
      <c r="C132" s="57"/>
      <c r="D132" s="59"/>
      <c r="E132" s="57"/>
      <c r="F132" s="57"/>
      <c r="G132" s="58"/>
      <c r="H132" s="57"/>
      <c r="I132" s="57"/>
    </row>
    <row r="133" spans="1:9" x14ac:dyDescent="0.2">
      <c r="A133" s="57"/>
      <c r="B133" s="57"/>
      <c r="C133" s="57"/>
      <c r="D133" s="59"/>
      <c r="E133" s="57"/>
      <c r="F133" s="57"/>
      <c r="G133" s="58"/>
      <c r="H133" s="57"/>
      <c r="I133" s="57"/>
    </row>
    <row r="134" spans="1:9" x14ac:dyDescent="0.2">
      <c r="A134" s="57"/>
      <c r="B134" s="57"/>
      <c r="C134" s="57"/>
      <c r="D134" s="59"/>
      <c r="E134" s="57"/>
      <c r="F134" s="57"/>
      <c r="G134" s="58"/>
      <c r="H134" s="57"/>
      <c r="I134" s="57"/>
    </row>
    <row r="135" spans="1:9" x14ac:dyDescent="0.2">
      <c r="A135" s="57"/>
      <c r="B135" s="57"/>
      <c r="C135" s="57"/>
      <c r="D135" s="59"/>
      <c r="E135" s="57"/>
      <c r="F135" s="57"/>
      <c r="G135" s="58"/>
      <c r="H135" s="57"/>
      <c r="I135" s="57"/>
    </row>
    <row r="136" spans="1:9" x14ac:dyDescent="0.2">
      <c r="A136" s="57"/>
      <c r="B136" s="57"/>
      <c r="C136" s="57"/>
      <c r="D136" s="59"/>
      <c r="E136" s="57"/>
      <c r="F136" s="57"/>
      <c r="G136" s="58"/>
      <c r="H136" s="57"/>
      <c r="I136" s="57"/>
    </row>
    <row r="137" spans="1:9" x14ac:dyDescent="0.2">
      <c r="A137" s="57"/>
      <c r="B137" s="57"/>
      <c r="C137" s="57"/>
      <c r="D137" s="59"/>
      <c r="E137" s="57"/>
      <c r="F137" s="57"/>
      <c r="G137" s="58"/>
      <c r="H137" s="57"/>
      <c r="I137" s="57"/>
    </row>
    <row r="138" spans="1:9" x14ac:dyDescent="0.2">
      <c r="A138" s="57"/>
      <c r="B138" s="57"/>
      <c r="C138" s="57"/>
      <c r="D138" s="59"/>
      <c r="E138" s="57"/>
      <c r="F138" s="57"/>
      <c r="G138" s="58"/>
      <c r="H138" s="57"/>
      <c r="I138" s="57"/>
    </row>
    <row r="139" spans="1:9" x14ac:dyDescent="0.2">
      <c r="A139" s="57"/>
      <c r="B139" s="57"/>
      <c r="C139" s="57"/>
      <c r="D139" s="59"/>
      <c r="E139" s="57"/>
      <c r="F139" s="57"/>
      <c r="G139" s="58"/>
      <c r="H139" s="57"/>
      <c r="I139" s="57"/>
    </row>
    <row r="140" spans="1:9" x14ac:dyDescent="0.2">
      <c r="A140" s="57"/>
      <c r="B140" s="57"/>
      <c r="C140" s="57"/>
      <c r="D140" s="59"/>
      <c r="E140" s="57"/>
      <c r="F140" s="57"/>
      <c r="G140" s="58"/>
      <c r="H140" s="57"/>
      <c r="I140" s="57"/>
    </row>
    <row r="141" spans="1:9" x14ac:dyDescent="0.2">
      <c r="A141" s="57"/>
      <c r="B141" s="57"/>
      <c r="C141" s="57"/>
      <c r="D141" s="59"/>
      <c r="E141" s="57"/>
      <c r="F141" s="57"/>
      <c r="G141" s="58"/>
      <c r="H141" s="57"/>
      <c r="I141" s="57"/>
    </row>
    <row r="142" spans="1:9" x14ac:dyDescent="0.2">
      <c r="A142" s="57"/>
      <c r="B142" s="57"/>
      <c r="C142" s="57"/>
      <c r="D142" s="59"/>
      <c r="E142" s="57"/>
      <c r="F142" s="57"/>
      <c r="G142" s="58"/>
      <c r="H142" s="57"/>
      <c r="I142" s="57"/>
    </row>
    <row r="143" spans="1:9" x14ac:dyDescent="0.2">
      <c r="A143" s="57"/>
      <c r="B143" s="57"/>
      <c r="C143" s="57"/>
      <c r="D143" s="59"/>
      <c r="E143" s="57"/>
      <c r="F143" s="57"/>
      <c r="G143" s="58"/>
      <c r="H143" s="57"/>
      <c r="I143" s="57"/>
    </row>
    <row r="144" spans="1:9" x14ac:dyDescent="0.2">
      <c r="A144" s="57"/>
      <c r="B144" s="57"/>
      <c r="C144" s="57"/>
      <c r="D144" s="59"/>
      <c r="E144" s="57"/>
      <c r="F144" s="57"/>
      <c r="G144" s="58"/>
      <c r="H144" s="57"/>
      <c r="I144" s="57"/>
    </row>
    <row r="145" spans="1:9" x14ac:dyDescent="0.2">
      <c r="A145" s="57"/>
      <c r="B145" s="57"/>
      <c r="C145" s="57"/>
      <c r="D145" s="59"/>
      <c r="E145" s="57"/>
      <c r="F145" s="57"/>
      <c r="G145" s="58"/>
      <c r="H145" s="57"/>
      <c r="I145" s="57"/>
    </row>
    <row r="146" spans="1:9" x14ac:dyDescent="0.2">
      <c r="A146" s="57"/>
      <c r="B146" s="57"/>
      <c r="C146" s="57"/>
      <c r="D146" s="59"/>
      <c r="E146" s="57"/>
      <c r="F146" s="57"/>
      <c r="G146" s="58"/>
      <c r="H146" s="57"/>
      <c r="I146" s="57"/>
    </row>
    <row r="147" spans="1:9" x14ac:dyDescent="0.2">
      <c r="A147" s="57"/>
      <c r="B147" s="57"/>
      <c r="C147" s="57"/>
      <c r="D147" s="59"/>
      <c r="E147" s="57"/>
      <c r="F147" s="57"/>
      <c r="G147" s="58"/>
      <c r="H147" s="57"/>
      <c r="I147" s="57"/>
    </row>
    <row r="148" spans="1:9" x14ac:dyDescent="0.2">
      <c r="A148" s="57"/>
      <c r="B148" s="57"/>
      <c r="C148" s="57"/>
      <c r="D148" s="59"/>
      <c r="E148" s="57"/>
      <c r="F148" s="57"/>
      <c r="G148" s="58"/>
      <c r="H148" s="57"/>
      <c r="I148" s="57"/>
    </row>
    <row r="149" spans="1:9" x14ac:dyDescent="0.2">
      <c r="A149" s="57"/>
      <c r="B149" s="57"/>
      <c r="C149" s="57"/>
      <c r="D149" s="59"/>
      <c r="E149" s="57"/>
      <c r="F149" s="57"/>
      <c r="G149" s="58"/>
      <c r="H149" s="57"/>
      <c r="I149" s="57"/>
    </row>
    <row r="150" spans="1:9" x14ac:dyDescent="0.2">
      <c r="A150" s="57"/>
      <c r="B150" s="57"/>
      <c r="C150" s="57"/>
      <c r="D150" s="59"/>
      <c r="E150" s="57"/>
      <c r="F150" s="57"/>
      <c r="G150" s="58"/>
      <c r="H150" s="57"/>
      <c r="I150" s="57"/>
    </row>
    <row r="151" spans="1:9" x14ac:dyDescent="0.2">
      <c r="A151" s="57"/>
      <c r="B151" s="57"/>
      <c r="C151" s="57"/>
      <c r="D151" s="59"/>
      <c r="E151" s="57"/>
      <c r="F151" s="57"/>
      <c r="G151" s="58"/>
      <c r="H151" s="57"/>
      <c r="I151" s="57"/>
    </row>
    <row r="152" spans="1:9" x14ac:dyDescent="0.2">
      <c r="A152" s="57"/>
      <c r="B152" s="57"/>
      <c r="C152" s="57"/>
      <c r="D152" s="59"/>
      <c r="E152" s="57"/>
      <c r="F152" s="57"/>
      <c r="G152" s="58"/>
      <c r="H152" s="57"/>
      <c r="I152" s="57"/>
    </row>
    <row r="153" spans="1:9" x14ac:dyDescent="0.2">
      <c r="A153" s="57"/>
      <c r="B153" s="57"/>
      <c r="C153" s="57"/>
      <c r="D153" s="59"/>
      <c r="E153" s="57"/>
      <c r="F153" s="57"/>
      <c r="G153" s="58"/>
      <c r="H153" s="57"/>
      <c r="I153" s="57"/>
    </row>
    <row r="154" spans="1:9" x14ac:dyDescent="0.2">
      <c r="A154" s="57"/>
      <c r="B154" s="57"/>
      <c r="C154" s="57"/>
      <c r="D154" s="59"/>
      <c r="E154" s="57"/>
      <c r="F154" s="57"/>
      <c r="G154" s="58"/>
      <c r="H154" s="57"/>
      <c r="I154" s="57"/>
    </row>
    <row r="155" spans="1:9" x14ac:dyDescent="0.2">
      <c r="A155" s="57"/>
      <c r="B155" s="57"/>
      <c r="C155" s="57"/>
      <c r="D155" s="59"/>
      <c r="E155" s="57"/>
      <c r="F155" s="57"/>
      <c r="G155" s="58"/>
      <c r="H155" s="57"/>
      <c r="I155" s="57"/>
    </row>
    <row r="156" spans="1:9" x14ac:dyDescent="0.2">
      <c r="A156" s="57"/>
      <c r="B156" s="57"/>
      <c r="C156" s="57"/>
      <c r="D156" s="59"/>
      <c r="E156" s="57"/>
      <c r="F156" s="57"/>
      <c r="G156" s="58"/>
      <c r="H156" s="57"/>
      <c r="I156" s="57"/>
    </row>
    <row r="157" spans="1:9" x14ac:dyDescent="0.2">
      <c r="A157" s="57"/>
      <c r="B157" s="57"/>
      <c r="C157" s="57"/>
      <c r="D157" s="59"/>
      <c r="E157" s="57"/>
      <c r="F157" s="57"/>
      <c r="G157" s="58"/>
      <c r="H157" s="57"/>
      <c r="I157" s="57"/>
    </row>
    <row r="158" spans="1:9" x14ac:dyDescent="0.2">
      <c r="A158" s="57"/>
      <c r="B158" s="57"/>
      <c r="C158" s="57"/>
      <c r="D158" s="59"/>
      <c r="E158" s="57"/>
      <c r="F158" s="57"/>
      <c r="G158" s="58"/>
      <c r="H158" s="57"/>
      <c r="I158" s="57"/>
    </row>
    <row r="159" spans="1:9" x14ac:dyDescent="0.2">
      <c r="A159" s="57"/>
      <c r="B159" s="57"/>
      <c r="C159" s="57"/>
      <c r="D159" s="59"/>
      <c r="E159" s="57"/>
      <c r="F159" s="57"/>
      <c r="G159" s="58"/>
      <c r="H159" s="57"/>
      <c r="I159" s="57"/>
    </row>
    <row r="160" spans="1:9" x14ac:dyDescent="0.2">
      <c r="A160" s="57"/>
      <c r="B160" s="57"/>
      <c r="C160" s="57"/>
      <c r="D160" s="59"/>
      <c r="E160" s="57"/>
      <c r="F160" s="57"/>
      <c r="G160" s="58"/>
      <c r="H160" s="57"/>
      <c r="I160" s="57"/>
    </row>
    <row r="161" spans="1:9" x14ac:dyDescent="0.2">
      <c r="A161" s="57"/>
      <c r="B161" s="57"/>
      <c r="C161" s="57"/>
      <c r="D161" s="59"/>
      <c r="E161" s="57"/>
      <c r="F161" s="57"/>
      <c r="G161" s="58"/>
      <c r="H161" s="57"/>
      <c r="I161" s="57"/>
    </row>
    <row r="162" spans="1:9" x14ac:dyDescent="0.2">
      <c r="A162" s="57"/>
      <c r="B162" s="57"/>
      <c r="C162" s="57"/>
      <c r="D162" s="59"/>
      <c r="E162" s="57"/>
      <c r="F162" s="57"/>
      <c r="G162" s="58"/>
      <c r="H162" s="57"/>
      <c r="I162" s="57"/>
    </row>
    <row r="163" spans="1:9" x14ac:dyDescent="0.2">
      <c r="A163" s="57"/>
      <c r="B163" s="57"/>
      <c r="C163" s="57"/>
      <c r="D163" s="59"/>
      <c r="E163" s="57"/>
      <c r="F163" s="57"/>
      <c r="G163" s="58"/>
      <c r="H163" s="57"/>
      <c r="I163" s="57"/>
    </row>
    <row r="164" spans="1:9" x14ac:dyDescent="0.2">
      <c r="A164" s="57"/>
      <c r="B164" s="57"/>
      <c r="C164" s="57"/>
      <c r="D164" s="59"/>
      <c r="E164" s="57"/>
      <c r="F164" s="57"/>
      <c r="G164" s="58"/>
      <c r="H164" s="57"/>
      <c r="I164" s="57"/>
    </row>
    <row r="165" spans="1:9" x14ac:dyDescent="0.2">
      <c r="A165" s="57"/>
      <c r="B165" s="57"/>
      <c r="C165" s="57"/>
      <c r="D165" s="59"/>
      <c r="E165" s="57"/>
      <c r="F165" s="57"/>
      <c r="G165" s="58"/>
      <c r="H165" s="57"/>
      <c r="I165" s="57"/>
    </row>
    <row r="166" spans="1:9" x14ac:dyDescent="0.2">
      <c r="A166" s="57"/>
      <c r="B166" s="57"/>
      <c r="C166" s="57"/>
      <c r="D166" s="59"/>
      <c r="E166" s="57"/>
      <c r="F166" s="57"/>
      <c r="G166" s="58"/>
      <c r="H166" s="57"/>
      <c r="I166" s="57"/>
    </row>
    <row r="167" spans="1:9" x14ac:dyDescent="0.2">
      <c r="A167" s="57"/>
      <c r="B167" s="57"/>
      <c r="C167" s="57"/>
      <c r="D167" s="59"/>
      <c r="E167" s="57"/>
      <c r="F167" s="57"/>
      <c r="G167" s="58"/>
      <c r="H167" s="57"/>
      <c r="I167" s="57"/>
    </row>
    <row r="168" spans="1:9" x14ac:dyDescent="0.2">
      <c r="A168" s="57"/>
      <c r="B168" s="57"/>
      <c r="C168" s="57"/>
      <c r="D168" s="59"/>
      <c r="E168" s="57"/>
      <c r="F168" s="57"/>
      <c r="G168" s="58"/>
      <c r="H168" s="57"/>
      <c r="I168" s="57"/>
    </row>
    <row r="169" spans="1:9" x14ac:dyDescent="0.2">
      <c r="A169" s="57"/>
      <c r="B169" s="57"/>
      <c r="C169" s="57"/>
      <c r="D169" s="59"/>
      <c r="E169" s="57"/>
      <c r="F169" s="57"/>
      <c r="G169" s="58"/>
      <c r="H169" s="57"/>
      <c r="I169" s="57"/>
    </row>
    <row r="170" spans="1:9" x14ac:dyDescent="0.2">
      <c r="H170" s="57"/>
      <c r="I170" s="57"/>
    </row>
    <row r="171" spans="1:9" x14ac:dyDescent="0.2">
      <c r="H171" s="57"/>
      <c r="I171" s="57"/>
    </row>
    <row r="172" spans="1:9" x14ac:dyDescent="0.2">
      <c r="H172" s="57"/>
      <c r="I172" s="57"/>
    </row>
    <row r="173" spans="1:9" x14ac:dyDescent="0.2">
      <c r="H173" s="57"/>
      <c r="I173" s="57"/>
    </row>
    <row r="174" spans="1:9" x14ac:dyDescent="0.2">
      <c r="H174" s="57"/>
      <c r="I174" s="57"/>
    </row>
    <row r="175" spans="1:9" x14ac:dyDescent="0.2">
      <c r="H175" s="57"/>
      <c r="I175" s="57"/>
    </row>
    <row r="176" spans="1:9" x14ac:dyDescent="0.2">
      <c r="H176" s="57"/>
      <c r="I176" s="57"/>
    </row>
    <row r="177" spans="8:9" x14ac:dyDescent="0.2">
      <c r="H177" s="57"/>
      <c r="I177" s="57"/>
    </row>
    <row r="178" spans="8:9" x14ac:dyDescent="0.2">
      <c r="H178" s="57"/>
      <c r="I178" s="57"/>
    </row>
    <row r="179" spans="8:9" x14ac:dyDescent="0.2">
      <c r="H179" s="57"/>
      <c r="I179" s="57"/>
    </row>
    <row r="180" spans="8:9" x14ac:dyDescent="0.2">
      <c r="H180" s="57"/>
      <c r="I180" s="57"/>
    </row>
    <row r="181" spans="8:9" x14ac:dyDescent="0.2">
      <c r="H181" s="57"/>
      <c r="I181" s="57"/>
    </row>
    <row r="182" spans="8:9" x14ac:dyDescent="0.2">
      <c r="H182" s="57"/>
      <c r="I182" s="57"/>
    </row>
    <row r="183" spans="8:9" x14ac:dyDescent="0.2">
      <c r="H183" s="57"/>
      <c r="I183" s="57"/>
    </row>
    <row r="184" spans="8:9" x14ac:dyDescent="0.2">
      <c r="H184" s="57"/>
      <c r="I184" s="57"/>
    </row>
    <row r="185" spans="8:9" x14ac:dyDescent="0.2">
      <c r="H185" s="57"/>
      <c r="I185" s="57"/>
    </row>
    <row r="186" spans="8:9" x14ac:dyDescent="0.2">
      <c r="H186" s="57"/>
      <c r="I186" s="57"/>
    </row>
    <row r="187" spans="8:9" x14ac:dyDescent="0.2">
      <c r="H187" s="57"/>
      <c r="I187" s="57"/>
    </row>
    <row r="188" spans="8:9" x14ac:dyDescent="0.2">
      <c r="H188" s="57"/>
      <c r="I188" s="57"/>
    </row>
    <row r="189" spans="8:9" x14ac:dyDescent="0.2">
      <c r="H189" s="57"/>
      <c r="I189" s="57"/>
    </row>
    <row r="190" spans="8:9" x14ac:dyDescent="0.2">
      <c r="H190" s="57"/>
      <c r="I190" s="57"/>
    </row>
    <row r="191" spans="8:9" x14ac:dyDescent="0.2">
      <c r="H191" s="57"/>
      <c r="I191" s="57"/>
    </row>
    <row r="192" spans="8:9" x14ac:dyDescent="0.2">
      <c r="H192" s="57"/>
      <c r="I192" s="57"/>
    </row>
    <row r="193" spans="8:9" x14ac:dyDescent="0.2">
      <c r="H193" s="57"/>
      <c r="I193" s="57"/>
    </row>
    <row r="194" spans="8:9" x14ac:dyDescent="0.2">
      <c r="H194" s="57"/>
      <c r="I194" s="57"/>
    </row>
    <row r="195" spans="8:9" x14ac:dyDescent="0.2">
      <c r="H195" s="57"/>
      <c r="I195" s="57"/>
    </row>
    <row r="196" spans="8:9" x14ac:dyDescent="0.2">
      <c r="H196" s="57"/>
      <c r="I196" s="57"/>
    </row>
    <row r="197" spans="8:9" x14ac:dyDescent="0.2">
      <c r="H197" s="57"/>
      <c r="I197" s="57"/>
    </row>
    <row r="198" spans="8:9" x14ac:dyDescent="0.2">
      <c r="H198" s="57"/>
      <c r="I198" s="57"/>
    </row>
    <row r="199" spans="8:9" x14ac:dyDescent="0.2">
      <c r="H199" s="57"/>
      <c r="I199" s="57"/>
    </row>
    <row r="200" spans="8:9" x14ac:dyDescent="0.2">
      <c r="H200" s="57"/>
      <c r="I200" s="57"/>
    </row>
    <row r="201" spans="8:9" x14ac:dyDescent="0.2">
      <c r="H201" s="57"/>
      <c r="I201" s="57"/>
    </row>
    <row r="202" spans="8:9" x14ac:dyDescent="0.2">
      <c r="H202" s="57"/>
      <c r="I202" s="57"/>
    </row>
    <row r="203" spans="8:9" x14ac:dyDescent="0.2">
      <c r="H203" s="57"/>
      <c r="I203" s="57"/>
    </row>
    <row r="204" spans="8:9" x14ac:dyDescent="0.2">
      <c r="H204" s="57"/>
      <c r="I204" s="57"/>
    </row>
    <row r="205" spans="8:9" x14ac:dyDescent="0.2">
      <c r="H205" s="57"/>
      <c r="I205" s="57"/>
    </row>
    <row r="206" spans="8:9" x14ac:dyDescent="0.2">
      <c r="H206" s="57"/>
      <c r="I206" s="57"/>
    </row>
    <row r="207" spans="8:9" x14ac:dyDescent="0.2">
      <c r="H207" s="57"/>
      <c r="I207" s="57"/>
    </row>
    <row r="208" spans="8:9" x14ac:dyDescent="0.2">
      <c r="H208" s="57"/>
      <c r="I208" s="57"/>
    </row>
    <row r="209" spans="8:9" x14ac:dyDescent="0.2">
      <c r="H209" s="57"/>
      <c r="I209" s="57"/>
    </row>
    <row r="210" spans="8:9" x14ac:dyDescent="0.2">
      <c r="H210" s="57"/>
      <c r="I210" s="57"/>
    </row>
    <row r="211" spans="8:9" x14ac:dyDescent="0.2">
      <c r="H211" s="57"/>
      <c r="I211" s="57"/>
    </row>
    <row r="212" spans="8:9" x14ac:dyDescent="0.2">
      <c r="H212" s="57"/>
      <c r="I212" s="57"/>
    </row>
    <row r="213" spans="8:9" x14ac:dyDescent="0.2">
      <c r="H213" s="57"/>
      <c r="I213" s="57"/>
    </row>
    <row r="214" spans="8:9" x14ac:dyDescent="0.2">
      <c r="H214" s="57"/>
      <c r="I214" s="57"/>
    </row>
    <row r="215" spans="8:9" x14ac:dyDescent="0.2">
      <c r="H215" s="57"/>
      <c r="I215" s="57"/>
    </row>
    <row r="216" spans="8:9" x14ac:dyDescent="0.2">
      <c r="H216" s="57"/>
      <c r="I216" s="57"/>
    </row>
    <row r="217" spans="8:9" x14ac:dyDescent="0.2">
      <c r="H217" s="57"/>
      <c r="I217" s="57"/>
    </row>
    <row r="218" spans="8:9" x14ac:dyDescent="0.2">
      <c r="H218" s="57"/>
      <c r="I218" s="57"/>
    </row>
    <row r="219" spans="8:9" x14ac:dyDescent="0.2">
      <c r="H219" s="57"/>
      <c r="I219" s="57"/>
    </row>
    <row r="220" spans="8:9" x14ac:dyDescent="0.2">
      <c r="H220" s="57"/>
      <c r="I220" s="57"/>
    </row>
    <row r="221" spans="8:9" x14ac:dyDescent="0.2">
      <c r="H221" s="57"/>
      <c r="I221" s="57"/>
    </row>
    <row r="222" spans="8:9" x14ac:dyDescent="0.2">
      <c r="H222" s="57"/>
      <c r="I222" s="57"/>
    </row>
    <row r="223" spans="8:9" x14ac:dyDescent="0.2">
      <c r="H223" s="57"/>
      <c r="I223" s="57"/>
    </row>
    <row r="224" spans="8:9" x14ac:dyDescent="0.2">
      <c r="H224" s="57"/>
      <c r="I224" s="57"/>
    </row>
    <row r="225" spans="8:9" x14ac:dyDescent="0.2">
      <c r="H225" s="57"/>
      <c r="I225" s="57"/>
    </row>
    <row r="226" spans="8:9" x14ac:dyDescent="0.2">
      <c r="H226" s="57"/>
      <c r="I226" s="57"/>
    </row>
    <row r="227" spans="8:9" x14ac:dyDescent="0.2">
      <c r="H227" s="57"/>
      <c r="I227" s="57"/>
    </row>
    <row r="228" spans="8:9" x14ac:dyDescent="0.2">
      <c r="H228" s="57"/>
      <c r="I228" s="57"/>
    </row>
    <row r="229" spans="8:9" x14ac:dyDescent="0.2">
      <c r="H229" s="57"/>
      <c r="I229" s="57"/>
    </row>
    <row r="230" spans="8:9" x14ac:dyDescent="0.2">
      <c r="H230" s="57"/>
      <c r="I230" s="57"/>
    </row>
    <row r="231" spans="8:9" x14ac:dyDescent="0.2">
      <c r="H231" s="57"/>
      <c r="I231" s="57"/>
    </row>
    <row r="232" spans="8:9" x14ac:dyDescent="0.2">
      <c r="H232" s="57"/>
      <c r="I232" s="57"/>
    </row>
    <row r="233" spans="8:9" x14ac:dyDescent="0.2">
      <c r="H233" s="57"/>
      <c r="I233" s="57"/>
    </row>
    <row r="234" spans="8:9" x14ac:dyDescent="0.2">
      <c r="H234" s="57"/>
      <c r="I234" s="57"/>
    </row>
    <row r="235" spans="8:9" x14ac:dyDescent="0.2">
      <c r="H235" s="57"/>
      <c r="I235" s="57"/>
    </row>
    <row r="236" spans="8:9" x14ac:dyDescent="0.2">
      <c r="H236" s="57"/>
      <c r="I236" s="57"/>
    </row>
    <row r="237" spans="8:9" x14ac:dyDescent="0.2">
      <c r="H237" s="57"/>
      <c r="I237" s="57"/>
    </row>
    <row r="238" spans="8:9" x14ac:dyDescent="0.2">
      <c r="H238" s="57"/>
      <c r="I238" s="57"/>
    </row>
    <row r="239" spans="8:9" x14ac:dyDescent="0.2">
      <c r="H239" s="57"/>
      <c r="I239" s="57"/>
    </row>
    <row r="240" spans="8:9" x14ac:dyDescent="0.2">
      <c r="H240" s="57"/>
      <c r="I240" s="57"/>
    </row>
    <row r="241" spans="8:9" x14ac:dyDescent="0.2">
      <c r="H241" s="57"/>
      <c r="I241" s="57"/>
    </row>
    <row r="242" spans="8:9" x14ac:dyDescent="0.2">
      <c r="H242" s="57"/>
      <c r="I242" s="57"/>
    </row>
    <row r="243" spans="8:9" x14ac:dyDescent="0.2">
      <c r="H243" s="57"/>
      <c r="I243" s="57"/>
    </row>
    <row r="244" spans="8:9" x14ac:dyDescent="0.2">
      <c r="H244" s="57"/>
      <c r="I244" s="57"/>
    </row>
    <row r="245" spans="8:9" x14ac:dyDescent="0.2">
      <c r="H245" s="57"/>
      <c r="I245" s="57"/>
    </row>
    <row r="246" spans="8:9" x14ac:dyDescent="0.2">
      <c r="H246" s="57"/>
      <c r="I246" s="57"/>
    </row>
    <row r="247" spans="8:9" x14ac:dyDescent="0.2">
      <c r="H247" s="57"/>
      <c r="I247" s="57"/>
    </row>
    <row r="248" spans="8:9" x14ac:dyDescent="0.2">
      <c r="H248" s="57"/>
      <c r="I248" s="57"/>
    </row>
    <row r="249" spans="8:9" x14ac:dyDescent="0.2">
      <c r="H249" s="57"/>
      <c r="I249" s="57"/>
    </row>
    <row r="250" spans="8:9" x14ac:dyDescent="0.2">
      <c r="H250" s="57"/>
      <c r="I250" s="57"/>
    </row>
    <row r="251" spans="8:9" x14ac:dyDescent="0.2">
      <c r="H251" s="57"/>
      <c r="I251" s="57"/>
    </row>
    <row r="252" spans="8:9" x14ac:dyDescent="0.2">
      <c r="H252" s="57"/>
      <c r="I252" s="57"/>
    </row>
    <row r="253" spans="8:9" x14ac:dyDescent="0.2">
      <c r="H253" s="57"/>
      <c r="I253" s="57"/>
    </row>
    <row r="254" spans="8:9" x14ac:dyDescent="0.2">
      <c r="H254" s="57"/>
      <c r="I254" s="57"/>
    </row>
    <row r="255" spans="8:9" x14ac:dyDescent="0.2">
      <c r="H255" s="57"/>
      <c r="I255" s="57"/>
    </row>
    <row r="256" spans="8:9" x14ac:dyDescent="0.2">
      <c r="H256" s="57"/>
      <c r="I256" s="57"/>
    </row>
    <row r="257" spans="8:9" x14ac:dyDescent="0.2">
      <c r="H257" s="57"/>
      <c r="I257" s="57"/>
    </row>
    <row r="258" spans="8:9" x14ac:dyDescent="0.2">
      <c r="H258" s="57"/>
      <c r="I258" s="57"/>
    </row>
    <row r="259" spans="8:9" x14ac:dyDescent="0.2">
      <c r="H259" s="57"/>
      <c r="I259" s="57"/>
    </row>
    <row r="260" spans="8:9" x14ac:dyDescent="0.2">
      <c r="H260" s="57"/>
      <c r="I260" s="57"/>
    </row>
    <row r="261" spans="8:9" x14ac:dyDescent="0.2">
      <c r="H261" s="57"/>
      <c r="I261" s="57"/>
    </row>
    <row r="262" spans="8:9" x14ac:dyDescent="0.2">
      <c r="H262" s="57"/>
      <c r="I262" s="57"/>
    </row>
    <row r="263" spans="8:9" x14ac:dyDescent="0.2">
      <c r="H263" s="57"/>
      <c r="I263" s="57"/>
    </row>
    <row r="264" spans="8:9" x14ac:dyDescent="0.2">
      <c r="H264" s="57"/>
      <c r="I264" s="57"/>
    </row>
    <row r="265" spans="8:9" x14ac:dyDescent="0.2">
      <c r="H265" s="57"/>
      <c r="I265" s="57"/>
    </row>
    <row r="266" spans="8:9" x14ac:dyDescent="0.2">
      <c r="H266" s="57"/>
      <c r="I266" s="57"/>
    </row>
    <row r="267" spans="8:9" x14ac:dyDescent="0.2">
      <c r="H267" s="57"/>
      <c r="I267" s="57"/>
    </row>
    <row r="268" spans="8:9" x14ac:dyDescent="0.2">
      <c r="H268" s="57"/>
      <c r="I268" s="57"/>
    </row>
    <row r="269" spans="8:9" x14ac:dyDescent="0.2">
      <c r="H269" s="57"/>
      <c r="I269" s="57"/>
    </row>
    <row r="270" spans="8:9" x14ac:dyDescent="0.2">
      <c r="H270" s="57"/>
      <c r="I270" s="57"/>
    </row>
    <row r="271" spans="8:9" x14ac:dyDescent="0.2">
      <c r="H271" s="57"/>
      <c r="I271" s="57"/>
    </row>
    <row r="272" spans="8:9" x14ac:dyDescent="0.2">
      <c r="H272" s="57"/>
      <c r="I272" s="57"/>
    </row>
    <row r="273" spans="8:9" x14ac:dyDescent="0.2">
      <c r="H273" s="57"/>
      <c r="I273" s="57"/>
    </row>
    <row r="274" spans="8:9" x14ac:dyDescent="0.2">
      <c r="H274" s="57"/>
      <c r="I274" s="57"/>
    </row>
    <row r="275" spans="8:9" x14ac:dyDescent="0.2">
      <c r="H275" s="57"/>
      <c r="I275" s="57"/>
    </row>
    <row r="276" spans="8:9" x14ac:dyDescent="0.2">
      <c r="H276" s="57"/>
      <c r="I276" s="57"/>
    </row>
    <row r="277" spans="8:9" x14ac:dyDescent="0.2">
      <c r="H277" s="57"/>
      <c r="I277" s="57"/>
    </row>
    <row r="278" spans="8:9" x14ac:dyDescent="0.2">
      <c r="H278" s="57"/>
      <c r="I278" s="57"/>
    </row>
    <row r="279" spans="8:9" x14ac:dyDescent="0.2">
      <c r="H279" s="57"/>
      <c r="I279" s="57"/>
    </row>
    <row r="280" spans="8:9" x14ac:dyDescent="0.2">
      <c r="H280" s="57"/>
      <c r="I280" s="57"/>
    </row>
    <row r="281" spans="8:9" x14ac:dyDescent="0.2">
      <c r="H281" s="57"/>
      <c r="I281" s="57"/>
    </row>
    <row r="282" spans="8:9" x14ac:dyDescent="0.2">
      <c r="H282" s="57"/>
      <c r="I282" s="57"/>
    </row>
    <row r="283" spans="8:9" x14ac:dyDescent="0.2">
      <c r="H283" s="57"/>
      <c r="I283" s="57"/>
    </row>
    <row r="284" spans="8:9" x14ac:dyDescent="0.2">
      <c r="H284" s="57"/>
      <c r="I284" s="57"/>
    </row>
    <row r="285" spans="8:9" x14ac:dyDescent="0.2">
      <c r="H285" s="57"/>
      <c r="I285" s="57"/>
    </row>
    <row r="286" spans="8:9" x14ac:dyDescent="0.2">
      <c r="H286" s="57"/>
      <c r="I286" s="57"/>
    </row>
    <row r="287" spans="8:9" x14ac:dyDescent="0.2">
      <c r="H287" s="57"/>
      <c r="I287" s="57"/>
    </row>
    <row r="288" spans="8:9" x14ac:dyDescent="0.2">
      <c r="H288" s="57"/>
      <c r="I288" s="57"/>
    </row>
    <row r="289" spans="8:9" x14ac:dyDescent="0.2">
      <c r="H289" s="57"/>
      <c r="I289" s="57"/>
    </row>
    <row r="290" spans="8:9" x14ac:dyDescent="0.2">
      <c r="H290" s="57"/>
      <c r="I290" s="57"/>
    </row>
    <row r="291" spans="8:9" x14ac:dyDescent="0.2">
      <c r="H291" s="57"/>
      <c r="I291" s="57"/>
    </row>
    <row r="292" spans="8:9" x14ac:dyDescent="0.2">
      <c r="H292" s="57"/>
      <c r="I292" s="57"/>
    </row>
    <row r="293" spans="8:9" x14ac:dyDescent="0.2">
      <c r="H293" s="57"/>
      <c r="I293" s="57"/>
    </row>
    <row r="294" spans="8:9" x14ac:dyDescent="0.2">
      <c r="H294" s="57"/>
      <c r="I294" s="57"/>
    </row>
    <row r="295" spans="8:9" x14ac:dyDescent="0.2">
      <c r="H295" s="57"/>
      <c r="I295" s="57"/>
    </row>
    <row r="296" spans="8:9" x14ac:dyDescent="0.2">
      <c r="H296" s="57"/>
      <c r="I296" s="57"/>
    </row>
    <row r="297" spans="8:9" x14ac:dyDescent="0.2">
      <c r="H297" s="57"/>
      <c r="I297" s="57"/>
    </row>
    <row r="298" spans="8:9" x14ac:dyDescent="0.2">
      <c r="H298" s="57"/>
      <c r="I298" s="57"/>
    </row>
    <row r="299" spans="8:9" x14ac:dyDescent="0.2">
      <c r="H299" s="57"/>
      <c r="I299" s="57"/>
    </row>
    <row r="300" spans="8:9" x14ac:dyDescent="0.2">
      <c r="H300" s="57"/>
      <c r="I300" s="57"/>
    </row>
    <row r="301" spans="8:9" x14ac:dyDescent="0.2">
      <c r="H301" s="57"/>
      <c r="I301" s="57"/>
    </row>
    <row r="302" spans="8:9" x14ac:dyDescent="0.2">
      <c r="H302" s="57"/>
      <c r="I302" s="57"/>
    </row>
    <row r="303" spans="8:9" x14ac:dyDescent="0.2">
      <c r="H303" s="57"/>
      <c r="I303" s="57"/>
    </row>
    <row r="304" spans="8:9" x14ac:dyDescent="0.2">
      <c r="H304" s="57"/>
      <c r="I304" s="57"/>
    </row>
    <row r="305" spans="8:9" x14ac:dyDescent="0.2">
      <c r="H305" s="57"/>
      <c r="I305" s="57"/>
    </row>
    <row r="306" spans="8:9" x14ac:dyDescent="0.2">
      <c r="H306" s="57"/>
      <c r="I306" s="57"/>
    </row>
    <row r="307" spans="8:9" x14ac:dyDescent="0.2">
      <c r="H307" s="57"/>
      <c r="I307" s="57"/>
    </row>
    <row r="308" spans="8:9" x14ac:dyDescent="0.2">
      <c r="H308" s="57"/>
      <c r="I308" s="57"/>
    </row>
    <row r="309" spans="8:9" x14ac:dyDescent="0.2">
      <c r="H309" s="57"/>
      <c r="I309" s="57"/>
    </row>
    <row r="310" spans="8:9" x14ac:dyDescent="0.2">
      <c r="H310" s="57"/>
      <c r="I310" s="57"/>
    </row>
    <row r="311" spans="8:9" x14ac:dyDescent="0.2">
      <c r="H311" s="57"/>
      <c r="I311" s="57"/>
    </row>
    <row r="312" spans="8:9" x14ac:dyDescent="0.2">
      <c r="H312" s="57"/>
      <c r="I312" s="57"/>
    </row>
    <row r="313" spans="8:9" x14ac:dyDescent="0.2">
      <c r="H313" s="57"/>
      <c r="I313" s="57"/>
    </row>
    <row r="314" spans="8:9" x14ac:dyDescent="0.2">
      <c r="H314" s="57"/>
      <c r="I314" s="57"/>
    </row>
    <row r="315" spans="8:9" x14ac:dyDescent="0.2">
      <c r="H315" s="57"/>
      <c r="I315" s="57"/>
    </row>
    <row r="316" spans="8:9" x14ac:dyDescent="0.2">
      <c r="H316" s="57"/>
      <c r="I316" s="57"/>
    </row>
    <row r="317" spans="8:9" x14ac:dyDescent="0.2">
      <c r="H317" s="57"/>
      <c r="I317" s="57"/>
    </row>
    <row r="318" spans="8:9" x14ac:dyDescent="0.2">
      <c r="H318" s="57"/>
      <c r="I318" s="57"/>
    </row>
    <row r="319" spans="8:9" x14ac:dyDescent="0.2">
      <c r="H319" s="57"/>
      <c r="I319" s="57"/>
    </row>
    <row r="320" spans="8:9" x14ac:dyDescent="0.2">
      <c r="H320" s="57"/>
      <c r="I320" s="57"/>
    </row>
    <row r="321" spans="8:9" x14ac:dyDescent="0.2">
      <c r="H321" s="57"/>
      <c r="I321" s="57"/>
    </row>
    <row r="322" spans="8:9" x14ac:dyDescent="0.2">
      <c r="H322" s="57"/>
      <c r="I322" s="57"/>
    </row>
    <row r="323" spans="8:9" x14ac:dyDescent="0.2">
      <c r="H323" s="57"/>
      <c r="I323" s="57"/>
    </row>
    <row r="324" spans="8:9" x14ac:dyDescent="0.2">
      <c r="H324" s="57"/>
      <c r="I324" s="57"/>
    </row>
    <row r="325" spans="8:9" x14ac:dyDescent="0.2">
      <c r="H325" s="57"/>
      <c r="I325" s="57"/>
    </row>
    <row r="326" spans="8:9" x14ac:dyDescent="0.2">
      <c r="H326" s="57"/>
      <c r="I326" s="57"/>
    </row>
    <row r="327" spans="8:9" x14ac:dyDescent="0.2">
      <c r="H327" s="57"/>
      <c r="I327" s="57"/>
    </row>
    <row r="328" spans="8:9" x14ac:dyDescent="0.2">
      <c r="H328" s="57"/>
      <c r="I328" s="57"/>
    </row>
    <row r="329" spans="8:9" x14ac:dyDescent="0.2">
      <c r="H329" s="57"/>
      <c r="I329" s="57"/>
    </row>
    <row r="330" spans="8:9" x14ac:dyDescent="0.2">
      <c r="H330" s="57"/>
      <c r="I330" s="57"/>
    </row>
    <row r="331" spans="8:9" x14ac:dyDescent="0.2">
      <c r="H331" s="57"/>
      <c r="I331" s="57"/>
    </row>
    <row r="332" spans="8:9" x14ac:dyDescent="0.2">
      <c r="H332" s="57"/>
      <c r="I332" s="57"/>
    </row>
    <row r="333" spans="8:9" x14ac:dyDescent="0.2">
      <c r="H333" s="57"/>
      <c r="I333" s="57"/>
    </row>
    <row r="334" spans="8:9" x14ac:dyDescent="0.2">
      <c r="H334" s="57"/>
      <c r="I334" s="57"/>
    </row>
    <row r="335" spans="8:9" x14ac:dyDescent="0.2">
      <c r="H335" s="57"/>
      <c r="I335" s="57"/>
    </row>
    <row r="336" spans="8:9" x14ac:dyDescent="0.2">
      <c r="H336" s="57"/>
      <c r="I336" s="57"/>
    </row>
    <row r="337" spans="8:9" x14ac:dyDescent="0.2">
      <c r="H337" s="57"/>
      <c r="I337" s="57"/>
    </row>
    <row r="338" spans="8:9" x14ac:dyDescent="0.2">
      <c r="H338" s="57"/>
      <c r="I338" s="57"/>
    </row>
    <row r="339" spans="8:9" x14ac:dyDescent="0.2">
      <c r="H339" s="57"/>
      <c r="I339" s="57"/>
    </row>
    <row r="340" spans="8:9" x14ac:dyDescent="0.2">
      <c r="H340" s="57"/>
      <c r="I340" s="57"/>
    </row>
    <row r="341" spans="8:9" x14ac:dyDescent="0.2">
      <c r="H341" s="57"/>
      <c r="I341" s="57"/>
    </row>
    <row r="342" spans="8:9" x14ac:dyDescent="0.2">
      <c r="H342" s="57"/>
      <c r="I342" s="57"/>
    </row>
    <row r="343" spans="8:9" x14ac:dyDescent="0.2">
      <c r="H343" s="57"/>
      <c r="I343" s="57"/>
    </row>
    <row r="344" spans="8:9" x14ac:dyDescent="0.2">
      <c r="H344" s="57"/>
      <c r="I344" s="57"/>
    </row>
    <row r="345" spans="8:9" x14ac:dyDescent="0.2">
      <c r="H345" s="57"/>
      <c r="I345" s="57"/>
    </row>
    <row r="346" spans="8:9" x14ac:dyDescent="0.2">
      <c r="H346" s="57"/>
      <c r="I346" s="57"/>
    </row>
    <row r="347" spans="8:9" x14ac:dyDescent="0.2">
      <c r="H347" s="57"/>
      <c r="I347" s="57"/>
    </row>
    <row r="348" spans="8:9" x14ac:dyDescent="0.2">
      <c r="H348" s="57"/>
      <c r="I348" s="57"/>
    </row>
    <row r="349" spans="8:9" x14ac:dyDescent="0.2">
      <c r="H349" s="57"/>
      <c r="I349" s="57"/>
    </row>
    <row r="350" spans="8:9" x14ac:dyDescent="0.2">
      <c r="H350" s="57"/>
      <c r="I350" s="57"/>
    </row>
    <row r="351" spans="8:9" x14ac:dyDescent="0.2">
      <c r="H351" s="57"/>
      <c r="I351" s="57"/>
    </row>
    <row r="352" spans="8:9" x14ac:dyDescent="0.2">
      <c r="H352" s="57"/>
      <c r="I352" s="57"/>
    </row>
    <row r="353" spans="8:9" x14ac:dyDescent="0.2">
      <c r="H353" s="57"/>
      <c r="I353" s="57"/>
    </row>
    <row r="354" spans="8:9" x14ac:dyDescent="0.2">
      <c r="H354" s="57"/>
      <c r="I354" s="57"/>
    </row>
    <row r="355" spans="8:9" x14ac:dyDescent="0.2">
      <c r="H355" s="57"/>
      <c r="I355" s="57"/>
    </row>
    <row r="356" spans="8:9" x14ac:dyDescent="0.2">
      <c r="H356" s="57"/>
      <c r="I356" s="57"/>
    </row>
    <row r="357" spans="8:9" x14ac:dyDescent="0.2">
      <c r="H357" s="57"/>
      <c r="I357" s="57"/>
    </row>
    <row r="358" spans="8:9" x14ac:dyDescent="0.2">
      <c r="H358" s="57"/>
      <c r="I358" s="57"/>
    </row>
    <row r="359" spans="8:9" x14ac:dyDescent="0.2">
      <c r="H359" s="57"/>
      <c r="I359" s="57"/>
    </row>
    <row r="360" spans="8:9" x14ac:dyDescent="0.2">
      <c r="H360" s="57"/>
      <c r="I360" s="57"/>
    </row>
    <row r="361" spans="8:9" x14ac:dyDescent="0.2">
      <c r="H361" s="57"/>
      <c r="I361" s="57"/>
    </row>
    <row r="362" spans="8:9" x14ac:dyDescent="0.2">
      <c r="H362" s="57"/>
      <c r="I362" s="57"/>
    </row>
    <row r="363" spans="8:9" x14ac:dyDescent="0.2">
      <c r="H363" s="57"/>
      <c r="I363" s="57"/>
    </row>
    <row r="364" spans="8:9" x14ac:dyDescent="0.2">
      <c r="H364" s="57"/>
      <c r="I364" s="57"/>
    </row>
    <row r="365" spans="8:9" x14ac:dyDescent="0.2">
      <c r="H365" s="57"/>
      <c r="I365" s="57"/>
    </row>
    <row r="366" spans="8:9" x14ac:dyDescent="0.2">
      <c r="H366" s="57"/>
      <c r="I366" s="57"/>
    </row>
    <row r="367" spans="8:9" x14ac:dyDescent="0.2">
      <c r="H367" s="57"/>
      <c r="I367" s="57"/>
    </row>
    <row r="368" spans="8:9" x14ac:dyDescent="0.2">
      <c r="H368" s="57"/>
      <c r="I368" s="57"/>
    </row>
    <row r="369" spans="8:9" x14ac:dyDescent="0.2">
      <c r="H369" s="57"/>
      <c r="I369" s="57"/>
    </row>
    <row r="370" spans="8:9" x14ac:dyDescent="0.2">
      <c r="H370" s="57"/>
      <c r="I370" s="57"/>
    </row>
    <row r="371" spans="8:9" x14ac:dyDescent="0.2">
      <c r="H371" s="57"/>
      <c r="I371" s="57"/>
    </row>
    <row r="372" spans="8:9" x14ac:dyDescent="0.2">
      <c r="H372" s="57"/>
      <c r="I372" s="57"/>
    </row>
    <row r="373" spans="8:9" x14ac:dyDescent="0.2">
      <c r="H373" s="57"/>
      <c r="I373" s="57"/>
    </row>
    <row r="374" spans="8:9" x14ac:dyDescent="0.2">
      <c r="H374" s="57"/>
      <c r="I374" s="57"/>
    </row>
    <row r="375" spans="8:9" x14ac:dyDescent="0.2">
      <c r="H375" s="57"/>
      <c r="I375" s="57"/>
    </row>
    <row r="376" spans="8:9" x14ac:dyDescent="0.2">
      <c r="H376" s="57"/>
      <c r="I376" s="57"/>
    </row>
    <row r="377" spans="8:9" x14ac:dyDescent="0.2">
      <c r="H377" s="57"/>
      <c r="I377" s="57"/>
    </row>
    <row r="378" spans="8:9" x14ac:dyDescent="0.2">
      <c r="H378" s="57"/>
      <c r="I378" s="57"/>
    </row>
    <row r="379" spans="8:9" x14ac:dyDescent="0.2">
      <c r="H379" s="57"/>
      <c r="I379" s="57"/>
    </row>
    <row r="380" spans="8:9" x14ac:dyDescent="0.2">
      <c r="H380" s="57"/>
      <c r="I380" s="57"/>
    </row>
    <row r="381" spans="8:9" x14ac:dyDescent="0.2">
      <c r="H381" s="57"/>
      <c r="I381" s="57"/>
    </row>
    <row r="382" spans="8:9" x14ac:dyDescent="0.2">
      <c r="H382" s="57"/>
      <c r="I382" s="57"/>
    </row>
    <row r="383" spans="8:9" x14ac:dyDescent="0.2">
      <c r="H383" s="57"/>
      <c r="I383" s="57"/>
    </row>
    <row r="384" spans="8:9" x14ac:dyDescent="0.2">
      <c r="H384" s="57"/>
      <c r="I384" s="57"/>
    </row>
    <row r="385" spans="8:9" x14ac:dyDescent="0.2">
      <c r="H385" s="57"/>
      <c r="I385" s="57"/>
    </row>
    <row r="386" spans="8:9" x14ac:dyDescent="0.2">
      <c r="H386" s="57"/>
      <c r="I386" s="57"/>
    </row>
    <row r="387" spans="8:9" x14ac:dyDescent="0.2">
      <c r="H387" s="57"/>
      <c r="I387" s="57"/>
    </row>
    <row r="388" spans="8:9" x14ac:dyDescent="0.2">
      <c r="H388" s="57"/>
      <c r="I388" s="57"/>
    </row>
    <row r="389" spans="8:9" x14ac:dyDescent="0.2">
      <c r="H389" s="57"/>
      <c r="I389" s="57"/>
    </row>
    <row r="390" spans="8:9" x14ac:dyDescent="0.2">
      <c r="H390" s="57"/>
      <c r="I390" s="57"/>
    </row>
    <row r="391" spans="8:9" x14ac:dyDescent="0.2">
      <c r="H391" s="57"/>
      <c r="I391" s="57"/>
    </row>
    <row r="392" spans="8:9" x14ac:dyDescent="0.2">
      <c r="H392" s="57"/>
      <c r="I392" s="57"/>
    </row>
    <row r="393" spans="8:9" x14ac:dyDescent="0.2">
      <c r="H393" s="57"/>
      <c r="I393" s="57"/>
    </row>
    <row r="394" spans="8:9" x14ac:dyDescent="0.2">
      <c r="H394" s="57"/>
      <c r="I394" s="57"/>
    </row>
    <row r="395" spans="8:9" x14ac:dyDescent="0.2">
      <c r="H395" s="57"/>
      <c r="I395" s="57"/>
    </row>
    <row r="396" spans="8:9" x14ac:dyDescent="0.2">
      <c r="H396" s="57"/>
      <c r="I396" s="57"/>
    </row>
    <row r="397" spans="8:9" x14ac:dyDescent="0.2">
      <c r="H397" s="57"/>
      <c r="I397" s="57"/>
    </row>
    <row r="398" spans="8:9" x14ac:dyDescent="0.2">
      <c r="H398" s="57"/>
      <c r="I398" s="57"/>
    </row>
    <row r="399" spans="8:9" x14ac:dyDescent="0.2">
      <c r="H399" s="57"/>
      <c r="I399" s="57"/>
    </row>
    <row r="400" spans="8:9" x14ac:dyDescent="0.2">
      <c r="H400" s="57"/>
      <c r="I400" s="57"/>
    </row>
    <row r="401" spans="8:9" x14ac:dyDescent="0.2">
      <c r="H401" s="57"/>
      <c r="I401" s="57"/>
    </row>
    <row r="402" spans="8:9" x14ac:dyDescent="0.2">
      <c r="H402" s="57"/>
      <c r="I402" s="57"/>
    </row>
    <row r="403" spans="8:9" x14ac:dyDescent="0.2">
      <c r="H403" s="57"/>
      <c r="I403" s="57"/>
    </row>
    <row r="404" spans="8:9" x14ac:dyDescent="0.2">
      <c r="H404" s="57"/>
      <c r="I404" s="57"/>
    </row>
    <row r="405" spans="8:9" x14ac:dyDescent="0.2">
      <c r="H405" s="57"/>
      <c r="I405" s="57"/>
    </row>
    <row r="406" spans="8:9" x14ac:dyDescent="0.2">
      <c r="H406" s="57"/>
      <c r="I406" s="57"/>
    </row>
    <row r="407" spans="8:9" x14ac:dyDescent="0.2">
      <c r="H407" s="57"/>
      <c r="I407" s="57"/>
    </row>
    <row r="408" spans="8:9" x14ac:dyDescent="0.2">
      <c r="H408" s="57"/>
      <c r="I408" s="57"/>
    </row>
    <row r="409" spans="8:9" x14ac:dyDescent="0.2">
      <c r="H409" s="57"/>
      <c r="I409" s="57"/>
    </row>
    <row r="410" spans="8:9" x14ac:dyDescent="0.2">
      <c r="H410" s="57"/>
      <c r="I410" s="57"/>
    </row>
    <row r="411" spans="8:9" x14ac:dyDescent="0.2">
      <c r="H411" s="57"/>
      <c r="I411" s="57"/>
    </row>
    <row r="412" spans="8:9" x14ac:dyDescent="0.2">
      <c r="H412" s="57"/>
      <c r="I412" s="57"/>
    </row>
    <row r="413" spans="8:9" x14ac:dyDescent="0.2">
      <c r="H413" s="57"/>
      <c r="I413" s="57"/>
    </row>
    <row r="414" spans="8:9" x14ac:dyDescent="0.2">
      <c r="H414" s="57"/>
      <c r="I414" s="57"/>
    </row>
    <row r="415" spans="8:9" x14ac:dyDescent="0.2">
      <c r="H415" s="57"/>
      <c r="I415" s="57"/>
    </row>
    <row r="416" spans="8:9" x14ac:dyDescent="0.2">
      <c r="H416" s="57"/>
      <c r="I416" s="57"/>
    </row>
    <row r="417" spans="8:9" x14ac:dyDescent="0.2">
      <c r="H417" s="57"/>
      <c r="I417" s="57"/>
    </row>
    <row r="418" spans="8:9" x14ac:dyDescent="0.2">
      <c r="H418" s="57"/>
      <c r="I418" s="57"/>
    </row>
    <row r="419" spans="8:9" x14ac:dyDescent="0.2">
      <c r="H419" s="57"/>
      <c r="I419" s="57"/>
    </row>
    <row r="420" spans="8:9" x14ac:dyDescent="0.2">
      <c r="H420" s="57"/>
      <c r="I420" s="57"/>
    </row>
    <row r="421" spans="8:9" x14ac:dyDescent="0.2">
      <c r="H421" s="57"/>
      <c r="I421" s="57"/>
    </row>
    <row r="422" spans="8:9" x14ac:dyDescent="0.2">
      <c r="H422" s="57"/>
      <c r="I422" s="57"/>
    </row>
    <row r="423" spans="8:9" x14ac:dyDescent="0.2">
      <c r="H423" s="57"/>
      <c r="I423" s="57"/>
    </row>
    <row r="424" spans="8:9" x14ac:dyDescent="0.2">
      <c r="H424" s="57"/>
      <c r="I424" s="57"/>
    </row>
    <row r="425" spans="8:9" x14ac:dyDescent="0.2">
      <c r="H425" s="57"/>
      <c r="I425" s="57"/>
    </row>
    <row r="426" spans="8:9" x14ac:dyDescent="0.2">
      <c r="H426" s="57"/>
      <c r="I426" s="57"/>
    </row>
    <row r="427" spans="8:9" x14ac:dyDescent="0.2">
      <c r="H427" s="57"/>
      <c r="I427" s="57"/>
    </row>
    <row r="428" spans="8:9" x14ac:dyDescent="0.2">
      <c r="H428" s="57"/>
      <c r="I428" s="57"/>
    </row>
    <row r="429" spans="8:9" x14ac:dyDescent="0.2">
      <c r="H429" s="57"/>
      <c r="I429" s="57"/>
    </row>
    <row r="430" spans="8:9" x14ac:dyDescent="0.2">
      <c r="H430" s="57"/>
      <c r="I430" s="57"/>
    </row>
    <row r="431" spans="8:9" x14ac:dyDescent="0.2">
      <c r="H431" s="57"/>
      <c r="I431" s="57"/>
    </row>
    <row r="432" spans="8:9" x14ac:dyDescent="0.2">
      <c r="H432" s="57"/>
      <c r="I432" s="57"/>
    </row>
    <row r="433" spans="8:9" x14ac:dyDescent="0.2">
      <c r="H433" s="57"/>
      <c r="I433" s="57"/>
    </row>
    <row r="434" spans="8:9" x14ac:dyDescent="0.2">
      <c r="H434" s="57"/>
      <c r="I434" s="57"/>
    </row>
    <row r="435" spans="8:9" x14ac:dyDescent="0.2">
      <c r="H435" s="57"/>
      <c r="I435" s="57"/>
    </row>
    <row r="436" spans="8:9" x14ac:dyDescent="0.2">
      <c r="H436" s="57"/>
      <c r="I436" s="57"/>
    </row>
    <row r="437" spans="8:9" x14ac:dyDescent="0.2">
      <c r="H437" s="57"/>
      <c r="I437" s="57"/>
    </row>
    <row r="438" spans="8:9" x14ac:dyDescent="0.2">
      <c r="H438" s="57"/>
      <c r="I438" s="57"/>
    </row>
    <row r="439" spans="8:9" x14ac:dyDescent="0.2">
      <c r="H439" s="57"/>
      <c r="I439" s="57"/>
    </row>
    <row r="440" spans="8:9" x14ac:dyDescent="0.2">
      <c r="H440" s="57"/>
      <c r="I440" s="57"/>
    </row>
    <row r="441" spans="8:9" x14ac:dyDescent="0.2">
      <c r="H441" s="57"/>
      <c r="I441" s="57"/>
    </row>
    <row r="442" spans="8:9" x14ac:dyDescent="0.2">
      <c r="H442" s="57"/>
      <c r="I442" s="57"/>
    </row>
    <row r="443" spans="8:9" x14ac:dyDescent="0.2">
      <c r="H443" s="57"/>
      <c r="I443" s="57"/>
    </row>
    <row r="444" spans="8:9" x14ac:dyDescent="0.2">
      <c r="H444" s="57"/>
      <c r="I444" s="57"/>
    </row>
    <row r="445" spans="8:9" x14ac:dyDescent="0.2">
      <c r="H445" s="57"/>
      <c r="I445" s="57"/>
    </row>
    <row r="446" spans="8:9" x14ac:dyDescent="0.2">
      <c r="H446" s="57"/>
      <c r="I446" s="57"/>
    </row>
    <row r="447" spans="8:9" x14ac:dyDescent="0.2">
      <c r="H447" s="57"/>
      <c r="I447" s="57"/>
    </row>
    <row r="448" spans="8:9" x14ac:dyDescent="0.2">
      <c r="H448" s="57"/>
      <c r="I448" s="57"/>
    </row>
    <row r="449" spans="8:9" x14ac:dyDescent="0.2">
      <c r="H449" s="57"/>
      <c r="I449" s="57"/>
    </row>
    <row r="450" spans="8:9" x14ac:dyDescent="0.2">
      <c r="H450" s="57"/>
      <c r="I450" s="57"/>
    </row>
    <row r="451" spans="8:9" x14ac:dyDescent="0.2">
      <c r="H451" s="57"/>
      <c r="I451" s="57"/>
    </row>
    <row r="452" spans="8:9" x14ac:dyDescent="0.2">
      <c r="H452" s="57"/>
      <c r="I452" s="57"/>
    </row>
    <row r="453" spans="8:9" x14ac:dyDescent="0.2">
      <c r="H453" s="57"/>
      <c r="I453" s="57"/>
    </row>
    <row r="454" spans="8:9" x14ac:dyDescent="0.2">
      <c r="H454" s="57"/>
      <c r="I454" s="57"/>
    </row>
    <row r="455" spans="8:9" x14ac:dyDescent="0.2">
      <c r="H455" s="57"/>
      <c r="I455" s="57"/>
    </row>
    <row r="456" spans="8:9" x14ac:dyDescent="0.2">
      <c r="H456" s="57"/>
      <c r="I456" s="57"/>
    </row>
    <row r="457" spans="8:9" x14ac:dyDescent="0.2">
      <c r="H457" s="57"/>
      <c r="I457" s="57"/>
    </row>
    <row r="458" spans="8:9" x14ac:dyDescent="0.2">
      <c r="H458" s="57"/>
      <c r="I458" s="57"/>
    </row>
    <row r="459" spans="8:9" x14ac:dyDescent="0.2">
      <c r="H459" s="57"/>
      <c r="I459" s="57"/>
    </row>
    <row r="460" spans="8:9" x14ac:dyDescent="0.2">
      <c r="H460" s="57"/>
      <c r="I460" s="57"/>
    </row>
    <row r="461" spans="8:9" x14ac:dyDescent="0.2">
      <c r="H461" s="57"/>
      <c r="I461" s="57"/>
    </row>
    <row r="462" spans="8:9" x14ac:dyDescent="0.2">
      <c r="H462" s="57"/>
      <c r="I462" s="57"/>
    </row>
    <row r="463" spans="8:9" x14ac:dyDescent="0.2">
      <c r="H463" s="57"/>
      <c r="I463" s="57"/>
    </row>
    <row r="464" spans="8:9" x14ac:dyDescent="0.2">
      <c r="H464" s="57"/>
      <c r="I464" s="57"/>
    </row>
    <row r="465" spans="8:9" x14ac:dyDescent="0.2">
      <c r="H465" s="57"/>
      <c r="I465" s="57"/>
    </row>
    <row r="466" spans="8:9" x14ac:dyDescent="0.2">
      <c r="H466" s="57"/>
      <c r="I466" s="57"/>
    </row>
    <row r="467" spans="8:9" x14ac:dyDescent="0.2">
      <c r="H467" s="57"/>
      <c r="I467" s="57"/>
    </row>
    <row r="468" spans="8:9" x14ac:dyDescent="0.2">
      <c r="H468" s="57"/>
      <c r="I468" s="57"/>
    </row>
    <row r="469" spans="8:9" x14ac:dyDescent="0.2">
      <c r="H469" s="57"/>
      <c r="I469" s="57"/>
    </row>
    <row r="470" spans="8:9" x14ac:dyDescent="0.2">
      <c r="H470" s="57"/>
      <c r="I470" s="57"/>
    </row>
    <row r="471" spans="8:9" x14ac:dyDescent="0.2">
      <c r="H471" s="57"/>
      <c r="I471" s="57"/>
    </row>
    <row r="472" spans="8:9" x14ac:dyDescent="0.2">
      <c r="H472" s="57"/>
      <c r="I472" s="57"/>
    </row>
    <row r="473" spans="8:9" x14ac:dyDescent="0.2">
      <c r="H473" s="57"/>
      <c r="I473" s="57"/>
    </row>
    <row r="474" spans="8:9" x14ac:dyDescent="0.2">
      <c r="H474" s="57"/>
      <c r="I474" s="57"/>
    </row>
    <row r="475" spans="8:9" x14ac:dyDescent="0.2">
      <c r="H475" s="57"/>
      <c r="I475" s="57"/>
    </row>
    <row r="476" spans="8:9" x14ac:dyDescent="0.2">
      <c r="H476" s="57"/>
      <c r="I476" s="57"/>
    </row>
    <row r="477" spans="8:9" x14ac:dyDescent="0.2">
      <c r="H477" s="57"/>
      <c r="I477" s="57"/>
    </row>
    <row r="478" spans="8:9" x14ac:dyDescent="0.2">
      <c r="H478" s="57"/>
      <c r="I478" s="57"/>
    </row>
    <row r="479" spans="8:9" x14ac:dyDescent="0.2">
      <c r="H479" s="57"/>
      <c r="I479" s="57"/>
    </row>
    <row r="480" spans="8:9" x14ac:dyDescent="0.2">
      <c r="H480" s="57"/>
      <c r="I480" s="57"/>
    </row>
    <row r="481" spans="8:9" x14ac:dyDescent="0.2">
      <c r="H481" s="57"/>
      <c r="I481" s="57"/>
    </row>
    <row r="482" spans="8:9" x14ac:dyDescent="0.2">
      <c r="H482" s="57"/>
      <c r="I482" s="57"/>
    </row>
    <row r="483" spans="8:9" x14ac:dyDescent="0.2">
      <c r="H483" s="57"/>
      <c r="I483" s="57"/>
    </row>
    <row r="484" spans="8:9" x14ac:dyDescent="0.2">
      <c r="H484" s="57"/>
      <c r="I484" s="57"/>
    </row>
    <row r="485" spans="8:9" x14ac:dyDescent="0.2">
      <c r="H485" s="57"/>
      <c r="I485" s="57"/>
    </row>
    <row r="486" spans="8:9" x14ac:dyDescent="0.2">
      <c r="H486" s="57"/>
      <c r="I486" s="57"/>
    </row>
    <row r="487" spans="8:9" x14ac:dyDescent="0.2">
      <c r="H487" s="57"/>
      <c r="I487" s="57"/>
    </row>
    <row r="488" spans="8:9" x14ac:dyDescent="0.2">
      <c r="H488" s="57"/>
      <c r="I488" s="57"/>
    </row>
    <row r="489" spans="8:9" x14ac:dyDescent="0.2">
      <c r="H489" s="57"/>
      <c r="I489" s="57"/>
    </row>
    <row r="490" spans="8:9" x14ac:dyDescent="0.2">
      <c r="H490" s="57"/>
      <c r="I490" s="57"/>
    </row>
    <row r="491" spans="8:9" x14ac:dyDescent="0.2">
      <c r="H491" s="57"/>
      <c r="I491" s="57"/>
    </row>
    <row r="492" spans="8:9" x14ac:dyDescent="0.2">
      <c r="H492" s="57"/>
      <c r="I492" s="57"/>
    </row>
    <row r="493" spans="8:9" x14ac:dyDescent="0.2">
      <c r="H493" s="57"/>
      <c r="I493" s="57"/>
    </row>
    <row r="494" spans="8:9" x14ac:dyDescent="0.2">
      <c r="H494" s="57"/>
      <c r="I494" s="57"/>
    </row>
    <row r="495" spans="8:9" x14ac:dyDescent="0.2">
      <c r="H495" s="57"/>
      <c r="I495" s="57"/>
    </row>
    <row r="496" spans="8:9" x14ac:dyDescent="0.2">
      <c r="H496" s="57"/>
      <c r="I496" s="57"/>
    </row>
    <row r="497" spans="1:9" x14ac:dyDescent="0.2">
      <c r="H497" s="57"/>
      <c r="I497" s="57"/>
    </row>
    <row r="498" spans="1:9" x14ac:dyDescent="0.2">
      <c r="H498" s="57"/>
      <c r="I498" s="57"/>
    </row>
    <row r="499" spans="1:9" x14ac:dyDescent="0.2">
      <c r="H499" s="57"/>
      <c r="I499" s="57"/>
    </row>
    <row r="500" spans="1:9" x14ac:dyDescent="0.2">
      <c r="H500" s="57"/>
      <c r="I500" s="57"/>
    </row>
    <row r="501" spans="1:9" x14ac:dyDescent="0.2">
      <c r="H501" s="57"/>
      <c r="I501" s="57"/>
    </row>
    <row r="502" spans="1:9" x14ac:dyDescent="0.2">
      <c r="H502" s="57"/>
      <c r="I502" s="57"/>
    </row>
    <row r="503" spans="1:9" x14ac:dyDescent="0.2">
      <c r="H503" s="57"/>
      <c r="I503" s="57"/>
    </row>
    <row r="504" spans="1:9" x14ac:dyDescent="0.2">
      <c r="H504" s="57"/>
      <c r="I504" s="57"/>
    </row>
    <row r="505" spans="1:9" x14ac:dyDescent="0.2">
      <c r="H505" s="57"/>
      <c r="I505" s="57"/>
    </row>
    <row r="506" spans="1:9" x14ac:dyDescent="0.2">
      <c r="A506" s="57" t="s">
        <v>99</v>
      </c>
      <c r="B506" s="57" t="s">
        <v>52</v>
      </c>
      <c r="C506" s="57" t="s">
        <v>6</v>
      </c>
      <c r="D506" s="59">
        <v>44928</v>
      </c>
      <c r="E506" s="57" t="s">
        <v>244</v>
      </c>
      <c r="F506" s="57" t="s">
        <v>66</v>
      </c>
      <c r="G506" s="58">
        <v>3.0626000000000002</v>
      </c>
      <c r="H506" s="57"/>
      <c r="I506" s="57"/>
    </row>
    <row r="507" spans="1:9" x14ac:dyDescent="0.2">
      <c r="A507" s="57" t="s">
        <v>99</v>
      </c>
      <c r="B507" s="57" t="s">
        <v>52</v>
      </c>
      <c r="C507" s="57" t="s">
        <v>6</v>
      </c>
      <c r="D507" s="59">
        <v>44928</v>
      </c>
      <c r="E507" s="57" t="s">
        <v>245</v>
      </c>
      <c r="F507" s="57" t="s">
        <v>66</v>
      </c>
      <c r="G507" s="58">
        <v>2.96522</v>
      </c>
      <c r="H507" s="57"/>
      <c r="I507" s="57"/>
    </row>
    <row r="508" spans="1:9" x14ac:dyDescent="0.2">
      <c r="A508" s="57" t="s">
        <v>99</v>
      </c>
      <c r="B508" s="57" t="s">
        <v>52</v>
      </c>
      <c r="C508" s="57" t="s">
        <v>6</v>
      </c>
      <c r="D508" s="59">
        <v>44928</v>
      </c>
      <c r="E508" s="57" t="s">
        <v>246</v>
      </c>
      <c r="F508" s="57" t="s">
        <v>66</v>
      </c>
      <c r="G508" s="58">
        <v>2.9165299999999998</v>
      </c>
      <c r="H508" s="57"/>
      <c r="I508" s="57"/>
    </row>
    <row r="509" spans="1:9" x14ac:dyDescent="0.2">
      <c r="A509" s="57" t="s">
        <v>99</v>
      </c>
      <c r="B509" s="57" t="s">
        <v>52</v>
      </c>
      <c r="C509" s="57" t="s">
        <v>6</v>
      </c>
      <c r="D509" s="59">
        <v>44928</v>
      </c>
      <c r="E509" s="57" t="s">
        <v>247</v>
      </c>
      <c r="F509" s="57" t="s">
        <v>66</v>
      </c>
      <c r="G509" s="58">
        <v>2.9165299999999998</v>
      </c>
      <c r="H509" s="57"/>
      <c r="I509" s="57"/>
    </row>
    <row r="510" spans="1:9" x14ac:dyDescent="0.2">
      <c r="A510" s="57" t="s">
        <v>99</v>
      </c>
      <c r="B510" s="57" t="s">
        <v>52</v>
      </c>
      <c r="C510" s="57" t="s">
        <v>6</v>
      </c>
      <c r="D510" s="59">
        <v>44928</v>
      </c>
      <c r="E510" s="57" t="s">
        <v>248</v>
      </c>
      <c r="F510" s="57" t="s">
        <v>66</v>
      </c>
      <c r="G510" s="58">
        <v>2.96522</v>
      </c>
      <c r="H510" s="57"/>
      <c r="I510" s="57"/>
    </row>
    <row r="511" spans="1:9" x14ac:dyDescent="0.2">
      <c r="A511" s="57" t="s">
        <v>99</v>
      </c>
      <c r="B511" s="57" t="s">
        <v>52</v>
      </c>
      <c r="C511" s="57" t="s">
        <v>6</v>
      </c>
      <c r="D511" s="59">
        <v>44928</v>
      </c>
      <c r="E511" s="57" t="s">
        <v>249</v>
      </c>
      <c r="F511" s="57" t="s">
        <v>66</v>
      </c>
      <c r="G511" s="58">
        <v>2.9749599999999998</v>
      </c>
      <c r="H511" s="57"/>
      <c r="I511" s="57"/>
    </row>
    <row r="512" spans="1:9" x14ac:dyDescent="0.2">
      <c r="A512" s="57" t="s">
        <v>99</v>
      </c>
      <c r="B512" s="57" t="s">
        <v>52</v>
      </c>
      <c r="C512" s="57" t="s">
        <v>6</v>
      </c>
      <c r="D512" s="59">
        <v>44928</v>
      </c>
      <c r="E512" s="57" t="s">
        <v>250</v>
      </c>
      <c r="F512" s="57" t="s">
        <v>66</v>
      </c>
      <c r="G512" s="58">
        <v>2.9262700000000001</v>
      </c>
      <c r="H512" s="57"/>
      <c r="I512" s="57"/>
    </row>
    <row r="513" spans="1:9" x14ac:dyDescent="0.2">
      <c r="A513" s="57" t="s">
        <v>99</v>
      </c>
      <c r="B513" s="57" t="s">
        <v>52</v>
      </c>
      <c r="C513" s="57" t="s">
        <v>6</v>
      </c>
      <c r="D513" s="59">
        <v>44928</v>
      </c>
      <c r="E513" s="57" t="s">
        <v>251</v>
      </c>
      <c r="F513" s="57" t="s">
        <v>66</v>
      </c>
      <c r="G513" s="58">
        <v>2.8970500000000001</v>
      </c>
      <c r="H513" s="57"/>
      <c r="I513" s="57"/>
    </row>
    <row r="514" spans="1:9" x14ac:dyDescent="0.2">
      <c r="A514" s="57" t="s">
        <v>99</v>
      </c>
      <c r="B514" s="57" t="s">
        <v>52</v>
      </c>
      <c r="C514" s="57" t="s">
        <v>6</v>
      </c>
      <c r="D514" s="59">
        <v>44928</v>
      </c>
      <c r="E514" s="57" t="s">
        <v>252</v>
      </c>
      <c r="F514" s="57" t="s">
        <v>66</v>
      </c>
      <c r="G514" s="58">
        <v>2.9262700000000001</v>
      </c>
      <c r="H514" s="57"/>
      <c r="I514" s="57"/>
    </row>
    <row r="515" spans="1:9" x14ac:dyDescent="0.2">
      <c r="A515" s="57" t="s">
        <v>99</v>
      </c>
      <c r="B515" s="57" t="s">
        <v>52</v>
      </c>
      <c r="C515" s="57" t="s">
        <v>6</v>
      </c>
      <c r="D515" s="59">
        <v>44928</v>
      </c>
      <c r="E515" s="57" t="s">
        <v>253</v>
      </c>
      <c r="F515" s="57" t="s">
        <v>66</v>
      </c>
      <c r="G515" s="58">
        <v>3.0041699999999998</v>
      </c>
      <c r="H515" s="57"/>
      <c r="I515" s="57"/>
    </row>
    <row r="516" spans="1:9" x14ac:dyDescent="0.2">
      <c r="A516" s="57" t="s">
        <v>99</v>
      </c>
      <c r="B516" s="57" t="s">
        <v>52</v>
      </c>
      <c r="C516" s="57" t="s">
        <v>6</v>
      </c>
      <c r="D516" s="59">
        <v>44928</v>
      </c>
      <c r="E516" s="57" t="s">
        <v>254</v>
      </c>
      <c r="F516" s="57" t="s">
        <v>66</v>
      </c>
      <c r="G516" s="58">
        <v>3.0626000000000002</v>
      </c>
      <c r="H516" s="57"/>
      <c r="I516" s="57"/>
    </row>
    <row r="517" spans="1:9" x14ac:dyDescent="0.2">
      <c r="A517" s="57" t="s">
        <v>99</v>
      </c>
      <c r="B517" s="57" t="s">
        <v>52</v>
      </c>
      <c r="C517" s="57" t="s">
        <v>6</v>
      </c>
      <c r="D517" s="59">
        <v>44928</v>
      </c>
      <c r="E517" s="57" t="s">
        <v>255</v>
      </c>
      <c r="F517" s="57" t="s">
        <v>66</v>
      </c>
      <c r="G517" s="58">
        <v>3.13076</v>
      </c>
      <c r="H517" s="57"/>
      <c r="I517" s="57"/>
    </row>
    <row r="518" spans="1:9" x14ac:dyDescent="0.2">
      <c r="A518" s="57" t="s">
        <v>99</v>
      </c>
      <c r="B518" s="57" t="s">
        <v>52</v>
      </c>
      <c r="C518" s="57" t="s">
        <v>6</v>
      </c>
      <c r="D518" s="59">
        <v>44928</v>
      </c>
      <c r="E518" s="57" t="s">
        <v>256</v>
      </c>
      <c r="F518" s="57" t="s">
        <v>66</v>
      </c>
      <c r="G518" s="58">
        <v>3.1112899999999999</v>
      </c>
      <c r="H518" s="57"/>
      <c r="I518" s="57"/>
    </row>
    <row r="519" spans="1:9" x14ac:dyDescent="0.2">
      <c r="A519" s="57" t="s">
        <v>99</v>
      </c>
      <c r="B519" s="57" t="s">
        <v>52</v>
      </c>
      <c r="C519" s="57" t="s">
        <v>6</v>
      </c>
      <c r="D519" s="59">
        <v>44928</v>
      </c>
      <c r="E519" s="57" t="s">
        <v>257</v>
      </c>
      <c r="F519" s="57" t="s">
        <v>66</v>
      </c>
      <c r="G519" s="58">
        <v>3.1697199999999999</v>
      </c>
      <c r="H519" s="57"/>
      <c r="I519" s="57"/>
    </row>
    <row r="520" spans="1:9" x14ac:dyDescent="0.2">
      <c r="A520" s="57" t="s">
        <v>99</v>
      </c>
      <c r="B520" s="57" t="s">
        <v>52</v>
      </c>
      <c r="C520" s="57" t="s">
        <v>6</v>
      </c>
      <c r="D520" s="59">
        <v>44928</v>
      </c>
      <c r="E520" s="57" t="s">
        <v>258</v>
      </c>
      <c r="F520" s="57" t="s">
        <v>66</v>
      </c>
      <c r="G520" s="58">
        <v>3.2573599999999998</v>
      </c>
      <c r="H520" s="57"/>
      <c r="I520" s="57"/>
    </row>
    <row r="521" spans="1:9" x14ac:dyDescent="0.2">
      <c r="A521" s="57" t="s">
        <v>99</v>
      </c>
      <c r="B521" s="57" t="s">
        <v>52</v>
      </c>
      <c r="C521" s="57" t="s">
        <v>6</v>
      </c>
      <c r="D521" s="59">
        <v>44928</v>
      </c>
      <c r="E521" s="57" t="s">
        <v>259</v>
      </c>
      <c r="F521" s="57" t="s">
        <v>66</v>
      </c>
      <c r="G521" s="58">
        <v>3.0820699999999999</v>
      </c>
      <c r="H521" s="57"/>
      <c r="I521" s="57"/>
    </row>
    <row r="522" spans="1:9" x14ac:dyDescent="0.2">
      <c r="A522" s="57" t="s">
        <v>99</v>
      </c>
      <c r="B522" s="57" t="s">
        <v>52</v>
      </c>
      <c r="C522" s="57" t="s">
        <v>6</v>
      </c>
      <c r="D522" s="59">
        <v>44928</v>
      </c>
      <c r="E522" s="57" t="s">
        <v>260</v>
      </c>
      <c r="F522" s="57" t="s">
        <v>66</v>
      </c>
      <c r="G522" s="58">
        <v>2.9846900000000001</v>
      </c>
      <c r="H522" s="57"/>
      <c r="I522" s="57"/>
    </row>
    <row r="523" spans="1:9" x14ac:dyDescent="0.2">
      <c r="A523" s="57" t="s">
        <v>99</v>
      </c>
      <c r="B523" s="57" t="s">
        <v>52</v>
      </c>
      <c r="C523" s="57" t="s">
        <v>6</v>
      </c>
      <c r="D523" s="59">
        <v>44928</v>
      </c>
      <c r="E523" s="57" t="s">
        <v>261</v>
      </c>
      <c r="F523" s="57" t="s">
        <v>66</v>
      </c>
      <c r="G523" s="58">
        <v>2.9749599999999998</v>
      </c>
      <c r="H523" s="57"/>
      <c r="I523" s="57"/>
    </row>
    <row r="524" spans="1:9" x14ac:dyDescent="0.2">
      <c r="A524" s="57" t="s">
        <v>99</v>
      </c>
      <c r="B524" s="57" t="s">
        <v>52</v>
      </c>
      <c r="C524" s="57" t="s">
        <v>6</v>
      </c>
      <c r="D524" s="59">
        <v>44928</v>
      </c>
      <c r="E524" s="57" t="s">
        <v>262</v>
      </c>
      <c r="F524" s="57" t="s">
        <v>66</v>
      </c>
      <c r="G524" s="58">
        <v>2.9457399999999998</v>
      </c>
      <c r="H524" s="57"/>
      <c r="I524" s="57"/>
    </row>
    <row r="525" spans="1:9" x14ac:dyDescent="0.2">
      <c r="A525" s="57" t="s">
        <v>99</v>
      </c>
      <c r="B525" s="57" t="s">
        <v>52</v>
      </c>
      <c r="C525" s="57" t="s">
        <v>6</v>
      </c>
      <c r="D525" s="59">
        <v>44928</v>
      </c>
      <c r="E525" s="57" t="s">
        <v>263</v>
      </c>
      <c r="F525" s="57" t="s">
        <v>66</v>
      </c>
      <c r="G525" s="58">
        <v>2.90679</v>
      </c>
      <c r="H525" s="57"/>
      <c r="I525" s="57"/>
    </row>
    <row r="526" spans="1:9" x14ac:dyDescent="0.2">
      <c r="A526" s="57" t="s">
        <v>99</v>
      </c>
      <c r="B526" s="57" t="s">
        <v>52</v>
      </c>
      <c r="C526" s="57" t="s">
        <v>6</v>
      </c>
      <c r="D526" s="59">
        <v>44928</v>
      </c>
      <c r="E526" s="57" t="s">
        <v>264</v>
      </c>
      <c r="F526" s="57" t="s">
        <v>66</v>
      </c>
      <c r="G526" s="58">
        <v>2.87758</v>
      </c>
      <c r="H526" s="57"/>
      <c r="I526" s="57"/>
    </row>
    <row r="527" spans="1:9" x14ac:dyDescent="0.2">
      <c r="A527" s="57" t="s">
        <v>99</v>
      </c>
      <c r="B527" s="57" t="s">
        <v>52</v>
      </c>
      <c r="C527" s="57" t="s">
        <v>6</v>
      </c>
      <c r="D527" s="59">
        <v>44928</v>
      </c>
      <c r="E527" s="57" t="s">
        <v>265</v>
      </c>
      <c r="F527" s="57" t="s">
        <v>66</v>
      </c>
      <c r="G527" s="58">
        <v>2.81915</v>
      </c>
      <c r="H527" s="57"/>
      <c r="I527" s="57"/>
    </row>
    <row r="528" spans="1:9" x14ac:dyDescent="0.2">
      <c r="A528" s="57" t="s">
        <v>99</v>
      </c>
      <c r="B528" s="57" t="s">
        <v>52</v>
      </c>
      <c r="C528" s="57" t="s">
        <v>6</v>
      </c>
      <c r="D528" s="59">
        <v>44928</v>
      </c>
      <c r="E528" s="57" t="s">
        <v>266</v>
      </c>
      <c r="F528" s="57" t="s">
        <v>66</v>
      </c>
      <c r="G528" s="58">
        <v>2.6536</v>
      </c>
      <c r="H528" s="57"/>
      <c r="I528" s="57"/>
    </row>
    <row r="529" spans="1:9" x14ac:dyDescent="0.2">
      <c r="A529" s="57" t="s">
        <v>99</v>
      </c>
      <c r="B529" s="57" t="s">
        <v>52</v>
      </c>
      <c r="C529" s="57" t="s">
        <v>6</v>
      </c>
      <c r="D529" s="59">
        <v>44928</v>
      </c>
      <c r="E529" s="57" t="s">
        <v>267</v>
      </c>
      <c r="F529" s="57" t="s">
        <v>66</v>
      </c>
      <c r="G529" s="58">
        <v>2.6536</v>
      </c>
      <c r="H529" s="57"/>
      <c r="I529" s="57"/>
    </row>
    <row r="530" spans="1:9" x14ac:dyDescent="0.2">
      <c r="A530" s="57" t="s">
        <v>99</v>
      </c>
      <c r="B530" s="57" t="s">
        <v>52</v>
      </c>
      <c r="C530" s="57" t="s">
        <v>6</v>
      </c>
      <c r="D530" s="59">
        <v>44936</v>
      </c>
      <c r="E530" s="57" t="s">
        <v>244</v>
      </c>
      <c r="F530" s="57" t="s">
        <v>66</v>
      </c>
      <c r="G530" s="58">
        <v>3.1697199999999999</v>
      </c>
      <c r="H530" s="57"/>
      <c r="I530" s="57"/>
    </row>
    <row r="531" spans="1:9" x14ac:dyDescent="0.2">
      <c r="A531" s="57" t="s">
        <v>99</v>
      </c>
      <c r="B531" s="57" t="s">
        <v>52</v>
      </c>
      <c r="C531" s="57" t="s">
        <v>6</v>
      </c>
      <c r="D531" s="59">
        <v>44936</v>
      </c>
      <c r="E531" s="57" t="s">
        <v>245</v>
      </c>
      <c r="F531" s="57" t="s">
        <v>66</v>
      </c>
      <c r="G531" s="58">
        <v>3.1404999999999998</v>
      </c>
      <c r="H531" s="57"/>
      <c r="I531" s="57"/>
    </row>
    <row r="532" spans="1:9" x14ac:dyDescent="0.2">
      <c r="A532" s="57" t="s">
        <v>99</v>
      </c>
      <c r="B532" s="57" t="s">
        <v>52</v>
      </c>
      <c r="C532" s="57" t="s">
        <v>6</v>
      </c>
      <c r="D532" s="59">
        <v>44936</v>
      </c>
      <c r="E532" s="57" t="s">
        <v>246</v>
      </c>
      <c r="F532" s="57" t="s">
        <v>66</v>
      </c>
      <c r="G532" s="58">
        <v>3.13076</v>
      </c>
      <c r="H532" s="57"/>
      <c r="I532" s="57"/>
    </row>
    <row r="533" spans="1:9" x14ac:dyDescent="0.2">
      <c r="A533" s="57" t="s">
        <v>99</v>
      </c>
      <c r="B533" s="57" t="s">
        <v>52</v>
      </c>
      <c r="C533" s="57" t="s">
        <v>6</v>
      </c>
      <c r="D533" s="59">
        <v>44936</v>
      </c>
      <c r="E533" s="57" t="s">
        <v>247</v>
      </c>
      <c r="F533" s="57" t="s">
        <v>66</v>
      </c>
      <c r="G533" s="58">
        <v>3.1404999999999998</v>
      </c>
      <c r="H533" s="57"/>
      <c r="I533" s="57"/>
    </row>
    <row r="534" spans="1:9" x14ac:dyDescent="0.2">
      <c r="A534" s="57" t="s">
        <v>99</v>
      </c>
      <c r="B534" s="57" t="s">
        <v>52</v>
      </c>
      <c r="C534" s="57" t="s">
        <v>6</v>
      </c>
      <c r="D534" s="59">
        <v>44936</v>
      </c>
      <c r="E534" s="57" t="s">
        <v>248</v>
      </c>
      <c r="F534" s="57" t="s">
        <v>66</v>
      </c>
      <c r="G534" s="58">
        <v>3.0139100000000001</v>
      </c>
      <c r="H534" s="57"/>
      <c r="I534" s="57"/>
    </row>
    <row r="535" spans="1:9" x14ac:dyDescent="0.2">
      <c r="A535" s="57" t="s">
        <v>99</v>
      </c>
      <c r="B535" s="57" t="s">
        <v>52</v>
      </c>
      <c r="C535" s="57" t="s">
        <v>6</v>
      </c>
      <c r="D535" s="59">
        <v>44936</v>
      </c>
      <c r="E535" s="57" t="s">
        <v>249</v>
      </c>
      <c r="F535" s="57" t="s">
        <v>66</v>
      </c>
      <c r="G535" s="58">
        <v>3.0041699999999998</v>
      </c>
      <c r="H535" s="57"/>
      <c r="I535" s="57"/>
    </row>
    <row r="536" spans="1:9" x14ac:dyDescent="0.2">
      <c r="A536" s="57" t="s">
        <v>99</v>
      </c>
      <c r="B536" s="57" t="s">
        <v>52</v>
      </c>
      <c r="C536" s="57" t="s">
        <v>6</v>
      </c>
      <c r="D536" s="59">
        <v>44936</v>
      </c>
      <c r="E536" s="57" t="s">
        <v>250</v>
      </c>
      <c r="F536" s="57" t="s">
        <v>66</v>
      </c>
      <c r="G536" s="58">
        <v>2.9262700000000001</v>
      </c>
      <c r="H536" s="57"/>
      <c r="I536" s="57"/>
    </row>
    <row r="537" spans="1:9" x14ac:dyDescent="0.2">
      <c r="A537" s="57" t="s">
        <v>99</v>
      </c>
      <c r="B537" s="57" t="s">
        <v>52</v>
      </c>
      <c r="C537" s="57" t="s">
        <v>6</v>
      </c>
      <c r="D537" s="59">
        <v>44936</v>
      </c>
      <c r="E537" s="57" t="s">
        <v>251</v>
      </c>
      <c r="F537" s="57" t="s">
        <v>66</v>
      </c>
      <c r="G537" s="58">
        <v>2.8288899999999999</v>
      </c>
      <c r="H537" s="57"/>
      <c r="I537" s="57"/>
    </row>
    <row r="538" spans="1:9" x14ac:dyDescent="0.2">
      <c r="A538" s="57" t="s">
        <v>99</v>
      </c>
      <c r="B538" s="57" t="s">
        <v>52</v>
      </c>
      <c r="C538" s="57" t="s">
        <v>6</v>
      </c>
      <c r="D538" s="59">
        <v>44936</v>
      </c>
      <c r="E538" s="57" t="s">
        <v>252</v>
      </c>
      <c r="F538" s="57" t="s">
        <v>66</v>
      </c>
      <c r="G538" s="58">
        <v>2.78993</v>
      </c>
      <c r="H538" s="57"/>
      <c r="I538" s="57"/>
    </row>
    <row r="539" spans="1:9" x14ac:dyDescent="0.2">
      <c r="A539" s="57" t="s">
        <v>99</v>
      </c>
      <c r="B539" s="57" t="s">
        <v>52</v>
      </c>
      <c r="C539" s="57" t="s">
        <v>6</v>
      </c>
      <c r="D539" s="59">
        <v>44936</v>
      </c>
      <c r="E539" s="57" t="s">
        <v>253</v>
      </c>
      <c r="F539" s="57" t="s">
        <v>66</v>
      </c>
      <c r="G539" s="58">
        <v>2.8288899999999999</v>
      </c>
      <c r="H539" s="57"/>
      <c r="I539" s="57"/>
    </row>
    <row r="540" spans="1:9" x14ac:dyDescent="0.2">
      <c r="A540" s="57" t="s">
        <v>99</v>
      </c>
      <c r="B540" s="57" t="s">
        <v>52</v>
      </c>
      <c r="C540" s="57" t="s">
        <v>6</v>
      </c>
      <c r="D540" s="59">
        <v>44936</v>
      </c>
      <c r="E540" s="57" t="s">
        <v>254</v>
      </c>
      <c r="F540" s="57" t="s">
        <v>66</v>
      </c>
      <c r="G540" s="58">
        <v>2.8386200000000001</v>
      </c>
      <c r="H540" s="57"/>
      <c r="I540" s="57"/>
    </row>
    <row r="541" spans="1:9" x14ac:dyDescent="0.2">
      <c r="A541" s="57" t="s">
        <v>99</v>
      </c>
      <c r="B541" s="57" t="s">
        <v>52</v>
      </c>
      <c r="C541" s="57" t="s">
        <v>6</v>
      </c>
      <c r="D541" s="59">
        <v>44936</v>
      </c>
      <c r="E541" s="57" t="s">
        <v>255</v>
      </c>
      <c r="F541" s="57" t="s">
        <v>66</v>
      </c>
      <c r="G541" s="58">
        <v>2.7509800000000002</v>
      </c>
      <c r="H541" s="57"/>
      <c r="I541" s="57"/>
    </row>
    <row r="542" spans="1:9" x14ac:dyDescent="0.2">
      <c r="A542" s="57" t="s">
        <v>99</v>
      </c>
      <c r="B542" s="57" t="s">
        <v>52</v>
      </c>
      <c r="C542" s="57" t="s">
        <v>6</v>
      </c>
      <c r="D542" s="59">
        <v>44936</v>
      </c>
      <c r="E542" s="57" t="s">
        <v>256</v>
      </c>
      <c r="F542" s="57" t="s">
        <v>66</v>
      </c>
      <c r="G542" s="58">
        <v>2.7315100000000001</v>
      </c>
      <c r="H542" s="57"/>
      <c r="I542" s="57"/>
    </row>
    <row r="543" spans="1:9" x14ac:dyDescent="0.2">
      <c r="A543" s="57" t="s">
        <v>99</v>
      </c>
      <c r="B543" s="57" t="s">
        <v>52</v>
      </c>
      <c r="C543" s="57" t="s">
        <v>6</v>
      </c>
      <c r="D543" s="59">
        <v>44936</v>
      </c>
      <c r="E543" s="57" t="s">
        <v>257</v>
      </c>
      <c r="F543" s="57" t="s">
        <v>66</v>
      </c>
      <c r="G543" s="58">
        <v>2.68282</v>
      </c>
      <c r="H543" s="57"/>
      <c r="I543" s="57"/>
    </row>
    <row r="544" spans="1:9" x14ac:dyDescent="0.2">
      <c r="A544" s="57" t="s">
        <v>99</v>
      </c>
      <c r="B544" s="57" t="s">
        <v>52</v>
      </c>
      <c r="C544" s="57" t="s">
        <v>6</v>
      </c>
      <c r="D544" s="59">
        <v>44936</v>
      </c>
      <c r="E544" s="57" t="s">
        <v>258</v>
      </c>
      <c r="F544" s="57" t="s">
        <v>66</v>
      </c>
      <c r="G544" s="58">
        <v>2.6633399999999998</v>
      </c>
      <c r="H544" s="57"/>
      <c r="I544" s="57"/>
    </row>
    <row r="545" spans="1:9" x14ac:dyDescent="0.2">
      <c r="A545" s="57" t="s">
        <v>99</v>
      </c>
      <c r="B545" s="57" t="s">
        <v>52</v>
      </c>
      <c r="C545" s="57" t="s">
        <v>6</v>
      </c>
      <c r="D545" s="59">
        <v>44936</v>
      </c>
      <c r="E545" s="57" t="s">
        <v>259</v>
      </c>
      <c r="F545" s="57" t="s">
        <v>66</v>
      </c>
      <c r="G545" s="58">
        <v>2.5756999999999999</v>
      </c>
      <c r="H545" s="57"/>
      <c r="I545" s="57"/>
    </row>
    <row r="546" spans="1:9" x14ac:dyDescent="0.2">
      <c r="A546" s="57" t="s">
        <v>99</v>
      </c>
      <c r="B546" s="57" t="s">
        <v>52</v>
      </c>
      <c r="C546" s="57" t="s">
        <v>6</v>
      </c>
      <c r="D546" s="59">
        <v>44936</v>
      </c>
      <c r="E546" s="57" t="s">
        <v>260</v>
      </c>
      <c r="F546" s="57" t="s">
        <v>66</v>
      </c>
      <c r="G546" s="58">
        <v>2.5562200000000002</v>
      </c>
      <c r="H546" s="57"/>
      <c r="I546" s="57"/>
    </row>
    <row r="547" spans="1:9" x14ac:dyDescent="0.2">
      <c r="A547" s="57" t="s">
        <v>99</v>
      </c>
      <c r="B547" s="57" t="s">
        <v>52</v>
      </c>
      <c r="C547" s="57" t="s">
        <v>6</v>
      </c>
      <c r="D547" s="59">
        <v>44936</v>
      </c>
      <c r="E547" s="57" t="s">
        <v>261</v>
      </c>
      <c r="F547" s="57" t="s">
        <v>66</v>
      </c>
      <c r="G547" s="58">
        <v>2.5367500000000001</v>
      </c>
      <c r="H547" s="57"/>
      <c r="I547" s="57"/>
    </row>
    <row r="548" spans="1:9" x14ac:dyDescent="0.2">
      <c r="A548" s="57" t="s">
        <v>99</v>
      </c>
      <c r="B548" s="57" t="s">
        <v>52</v>
      </c>
      <c r="C548" s="57" t="s">
        <v>6</v>
      </c>
      <c r="D548" s="59">
        <v>44936</v>
      </c>
      <c r="E548" s="57" t="s">
        <v>262</v>
      </c>
      <c r="F548" s="57" t="s">
        <v>66</v>
      </c>
      <c r="G548" s="58">
        <v>2.4880599999999999</v>
      </c>
      <c r="H548" s="57"/>
      <c r="I548" s="57"/>
    </row>
    <row r="549" spans="1:9" x14ac:dyDescent="0.2">
      <c r="A549" s="57" t="s">
        <v>99</v>
      </c>
      <c r="B549" s="57" t="s">
        <v>52</v>
      </c>
      <c r="C549" s="57" t="s">
        <v>6</v>
      </c>
      <c r="D549" s="59">
        <v>44936</v>
      </c>
      <c r="E549" s="57" t="s">
        <v>263</v>
      </c>
      <c r="F549" s="57" t="s">
        <v>66</v>
      </c>
      <c r="G549" s="58">
        <v>2.4977900000000002</v>
      </c>
      <c r="H549" s="57"/>
      <c r="I549" s="57"/>
    </row>
    <row r="550" spans="1:9" x14ac:dyDescent="0.2">
      <c r="A550" s="57" t="s">
        <v>99</v>
      </c>
      <c r="B550" s="57" t="s">
        <v>52</v>
      </c>
      <c r="C550" s="57" t="s">
        <v>6</v>
      </c>
      <c r="D550" s="59">
        <v>44936</v>
      </c>
      <c r="E550" s="57" t="s">
        <v>264</v>
      </c>
      <c r="F550" s="57" t="s">
        <v>66</v>
      </c>
      <c r="G550" s="58">
        <v>2.5367500000000001</v>
      </c>
      <c r="H550" s="57"/>
      <c r="I550" s="57"/>
    </row>
    <row r="551" spans="1:9" x14ac:dyDescent="0.2">
      <c r="A551" s="57" t="s">
        <v>99</v>
      </c>
      <c r="B551" s="57" t="s">
        <v>52</v>
      </c>
      <c r="C551" s="57" t="s">
        <v>6</v>
      </c>
      <c r="D551" s="59">
        <v>44936</v>
      </c>
      <c r="E551" s="57" t="s">
        <v>265</v>
      </c>
      <c r="F551" s="57" t="s">
        <v>66</v>
      </c>
      <c r="G551" s="58">
        <v>2.5562200000000002</v>
      </c>
      <c r="H551" s="57"/>
      <c r="I551" s="57"/>
    </row>
    <row r="552" spans="1:9" x14ac:dyDescent="0.2">
      <c r="A552" s="57" t="s">
        <v>99</v>
      </c>
      <c r="B552" s="57" t="s">
        <v>52</v>
      </c>
      <c r="C552" s="57" t="s">
        <v>6</v>
      </c>
      <c r="D552" s="59">
        <v>44936</v>
      </c>
      <c r="E552" s="57" t="s">
        <v>266</v>
      </c>
      <c r="F552" s="57" t="s">
        <v>66</v>
      </c>
      <c r="G552" s="58">
        <v>2.5756999999999999</v>
      </c>
      <c r="H552" s="57"/>
      <c r="I552" s="57"/>
    </row>
    <row r="553" spans="1:9" x14ac:dyDescent="0.2">
      <c r="A553" s="57" t="s">
        <v>99</v>
      </c>
      <c r="B553" s="57" t="s">
        <v>52</v>
      </c>
      <c r="C553" s="57" t="s">
        <v>6</v>
      </c>
      <c r="D553" s="59">
        <v>44936</v>
      </c>
      <c r="E553" s="57" t="s">
        <v>267</v>
      </c>
      <c r="F553" s="57" t="s">
        <v>66</v>
      </c>
      <c r="G553" s="58">
        <v>2.5756999999999999</v>
      </c>
      <c r="H553" s="57"/>
      <c r="I553" s="57"/>
    </row>
    <row r="554" spans="1:9" x14ac:dyDescent="0.2">
      <c r="A554" s="57" t="s">
        <v>99</v>
      </c>
      <c r="B554" s="57" t="s">
        <v>52</v>
      </c>
      <c r="C554" s="57" t="s">
        <v>6</v>
      </c>
      <c r="D554" s="59">
        <v>45006</v>
      </c>
      <c r="E554" s="57" t="s">
        <v>244</v>
      </c>
      <c r="F554" s="57" t="s">
        <v>66</v>
      </c>
      <c r="G554" s="58">
        <v>3.0918100000000002</v>
      </c>
      <c r="H554" s="57"/>
      <c r="I554" s="57"/>
    </row>
    <row r="555" spans="1:9" x14ac:dyDescent="0.2">
      <c r="A555" s="57" t="s">
        <v>99</v>
      </c>
      <c r="B555" s="57" t="s">
        <v>52</v>
      </c>
      <c r="C555" s="57" t="s">
        <v>6</v>
      </c>
      <c r="D555" s="59">
        <v>45006</v>
      </c>
      <c r="E555" s="57" t="s">
        <v>245</v>
      </c>
      <c r="F555" s="57" t="s">
        <v>66</v>
      </c>
      <c r="G555" s="58">
        <v>3.1112899999999999</v>
      </c>
      <c r="H555" s="57"/>
      <c r="I555" s="57"/>
    </row>
    <row r="556" spans="1:9" x14ac:dyDescent="0.2">
      <c r="A556" s="57" t="s">
        <v>99</v>
      </c>
      <c r="B556" s="57" t="s">
        <v>52</v>
      </c>
      <c r="C556" s="57" t="s">
        <v>6</v>
      </c>
      <c r="D556" s="59">
        <v>45006</v>
      </c>
      <c r="E556" s="57" t="s">
        <v>246</v>
      </c>
      <c r="F556" s="57" t="s">
        <v>66</v>
      </c>
      <c r="G556" s="58">
        <v>3.1210300000000002</v>
      </c>
      <c r="H556" s="57"/>
      <c r="I556" s="57"/>
    </row>
    <row r="557" spans="1:9" x14ac:dyDescent="0.2">
      <c r="A557" s="57" t="s">
        <v>99</v>
      </c>
      <c r="B557" s="57" t="s">
        <v>52</v>
      </c>
      <c r="C557" s="57" t="s">
        <v>6</v>
      </c>
      <c r="D557" s="59">
        <v>45006</v>
      </c>
      <c r="E557" s="57" t="s">
        <v>247</v>
      </c>
      <c r="F557" s="57" t="s">
        <v>66</v>
      </c>
      <c r="G557" s="58">
        <v>3.1112899999999999</v>
      </c>
      <c r="H557" s="57"/>
      <c r="I557" s="57"/>
    </row>
    <row r="558" spans="1:9" x14ac:dyDescent="0.2">
      <c r="A558" s="57" t="s">
        <v>99</v>
      </c>
      <c r="B558" s="57" t="s">
        <v>52</v>
      </c>
      <c r="C558" s="57" t="s">
        <v>6</v>
      </c>
      <c r="D558" s="59">
        <v>45006</v>
      </c>
      <c r="E558" s="57" t="s">
        <v>248</v>
      </c>
      <c r="F558" s="57" t="s">
        <v>66</v>
      </c>
      <c r="G558" s="58">
        <v>3.15998</v>
      </c>
      <c r="H558" s="57"/>
      <c r="I558" s="57"/>
    </row>
    <row r="559" spans="1:9" x14ac:dyDescent="0.2">
      <c r="A559" s="57" t="s">
        <v>99</v>
      </c>
      <c r="B559" s="57" t="s">
        <v>52</v>
      </c>
      <c r="C559" s="57" t="s">
        <v>6</v>
      </c>
      <c r="D559" s="59">
        <v>45006</v>
      </c>
      <c r="E559" s="57" t="s">
        <v>249</v>
      </c>
      <c r="F559" s="57" t="s">
        <v>66</v>
      </c>
      <c r="G559" s="58">
        <v>3.1697199999999999</v>
      </c>
      <c r="H559" s="57"/>
      <c r="I559" s="57"/>
    </row>
    <row r="560" spans="1:9" x14ac:dyDescent="0.2">
      <c r="A560" s="57" t="s">
        <v>99</v>
      </c>
      <c r="B560" s="57" t="s">
        <v>52</v>
      </c>
      <c r="C560" s="57" t="s">
        <v>6</v>
      </c>
      <c r="D560" s="59">
        <v>45006</v>
      </c>
      <c r="E560" s="57" t="s">
        <v>250</v>
      </c>
      <c r="F560" s="57" t="s">
        <v>66</v>
      </c>
      <c r="G560" s="58">
        <v>3.1794500000000001</v>
      </c>
      <c r="H560" s="57"/>
      <c r="I560" s="57"/>
    </row>
    <row r="561" spans="1:9" x14ac:dyDescent="0.2">
      <c r="A561" s="57" t="s">
        <v>99</v>
      </c>
      <c r="B561" s="57" t="s">
        <v>52</v>
      </c>
      <c r="C561" s="57" t="s">
        <v>6</v>
      </c>
      <c r="D561" s="59">
        <v>45006</v>
      </c>
      <c r="E561" s="57" t="s">
        <v>251</v>
      </c>
      <c r="F561" s="57" t="s">
        <v>66</v>
      </c>
      <c r="G561" s="58">
        <v>3.2086700000000001</v>
      </c>
      <c r="H561" s="57"/>
      <c r="I561" s="57"/>
    </row>
    <row r="562" spans="1:9" x14ac:dyDescent="0.2">
      <c r="A562" s="57" t="s">
        <v>99</v>
      </c>
      <c r="B562" s="57" t="s">
        <v>52</v>
      </c>
      <c r="C562" s="57" t="s">
        <v>6</v>
      </c>
      <c r="D562" s="59">
        <v>45006</v>
      </c>
      <c r="E562" s="57" t="s">
        <v>252</v>
      </c>
      <c r="F562" s="57" t="s">
        <v>66</v>
      </c>
      <c r="G562" s="58">
        <v>3.2963100000000001</v>
      </c>
      <c r="H562" s="57"/>
      <c r="I562" s="57"/>
    </row>
    <row r="563" spans="1:9" x14ac:dyDescent="0.2">
      <c r="A563" s="57" t="s">
        <v>99</v>
      </c>
      <c r="B563" s="57" t="s">
        <v>52</v>
      </c>
      <c r="C563" s="57" t="s">
        <v>6</v>
      </c>
      <c r="D563" s="59">
        <v>45006</v>
      </c>
      <c r="E563" s="57" t="s">
        <v>253</v>
      </c>
      <c r="F563" s="57" t="s">
        <v>66</v>
      </c>
      <c r="G563" s="58">
        <v>3.3644799999999999</v>
      </c>
      <c r="H563" s="57"/>
      <c r="I563" s="57"/>
    </row>
    <row r="564" spans="1:9" x14ac:dyDescent="0.2">
      <c r="A564" s="57" t="s">
        <v>99</v>
      </c>
      <c r="B564" s="57" t="s">
        <v>52</v>
      </c>
      <c r="C564" s="57" t="s">
        <v>6</v>
      </c>
      <c r="D564" s="59">
        <v>45006</v>
      </c>
      <c r="E564" s="57" t="s">
        <v>254</v>
      </c>
      <c r="F564" s="57" t="s">
        <v>66</v>
      </c>
      <c r="G564" s="58">
        <v>3.44238</v>
      </c>
      <c r="H564" s="57"/>
      <c r="I564" s="57"/>
    </row>
    <row r="565" spans="1:9" x14ac:dyDescent="0.2">
      <c r="A565" s="57" t="s">
        <v>99</v>
      </c>
      <c r="B565" s="57" t="s">
        <v>52</v>
      </c>
      <c r="C565" s="57" t="s">
        <v>6</v>
      </c>
      <c r="D565" s="59">
        <v>45006</v>
      </c>
      <c r="E565" s="57" t="s">
        <v>255</v>
      </c>
      <c r="F565" s="57" t="s">
        <v>66</v>
      </c>
      <c r="G565" s="58">
        <v>3.47159</v>
      </c>
      <c r="H565" s="57"/>
      <c r="I565" s="57"/>
    </row>
    <row r="566" spans="1:9" x14ac:dyDescent="0.2">
      <c r="A566" s="57" t="s">
        <v>99</v>
      </c>
      <c r="B566" s="57" t="s">
        <v>52</v>
      </c>
      <c r="C566" s="57" t="s">
        <v>6</v>
      </c>
      <c r="D566" s="59">
        <v>45006</v>
      </c>
      <c r="E566" s="57" t="s">
        <v>256</v>
      </c>
      <c r="F566" s="57" t="s">
        <v>66</v>
      </c>
      <c r="G566" s="58">
        <v>3.44238</v>
      </c>
      <c r="H566" s="57"/>
      <c r="I566" s="57"/>
    </row>
    <row r="567" spans="1:9" x14ac:dyDescent="0.2">
      <c r="A567" s="57" t="s">
        <v>99</v>
      </c>
      <c r="B567" s="57" t="s">
        <v>52</v>
      </c>
      <c r="C567" s="57" t="s">
        <v>6</v>
      </c>
      <c r="D567" s="59">
        <v>45006</v>
      </c>
      <c r="E567" s="57" t="s">
        <v>257</v>
      </c>
      <c r="F567" s="57" t="s">
        <v>66</v>
      </c>
      <c r="G567" s="58">
        <v>3.4521199999999999</v>
      </c>
      <c r="H567" s="57"/>
      <c r="I567" s="57"/>
    </row>
    <row r="568" spans="1:9" x14ac:dyDescent="0.2">
      <c r="A568" s="57" t="s">
        <v>99</v>
      </c>
      <c r="B568" s="57" t="s">
        <v>52</v>
      </c>
      <c r="C568" s="57" t="s">
        <v>6</v>
      </c>
      <c r="D568" s="59">
        <v>45006</v>
      </c>
      <c r="E568" s="57" t="s">
        <v>258</v>
      </c>
      <c r="F568" s="57" t="s">
        <v>66</v>
      </c>
      <c r="G568" s="58">
        <v>3.4521199999999999</v>
      </c>
      <c r="H568" s="57"/>
      <c r="I568" s="57"/>
    </row>
    <row r="569" spans="1:9" x14ac:dyDescent="0.2">
      <c r="A569" s="57" t="s">
        <v>99</v>
      </c>
      <c r="B569" s="57" t="s">
        <v>52</v>
      </c>
      <c r="C569" s="57" t="s">
        <v>6</v>
      </c>
      <c r="D569" s="59">
        <v>45006</v>
      </c>
      <c r="E569" s="57" t="s">
        <v>259</v>
      </c>
      <c r="F569" s="57" t="s">
        <v>66</v>
      </c>
      <c r="G569" s="58">
        <v>3.44238</v>
      </c>
      <c r="H569" s="57"/>
      <c r="I569" s="57"/>
    </row>
    <row r="570" spans="1:9" x14ac:dyDescent="0.2">
      <c r="A570" s="57" t="s">
        <v>99</v>
      </c>
      <c r="B570" s="57" t="s">
        <v>52</v>
      </c>
      <c r="C570" s="57" t="s">
        <v>6</v>
      </c>
      <c r="D570" s="59">
        <v>45006</v>
      </c>
      <c r="E570" s="57" t="s">
        <v>260</v>
      </c>
      <c r="F570" s="57" t="s">
        <v>66</v>
      </c>
      <c r="G570" s="58">
        <v>3.4521199999999999</v>
      </c>
      <c r="H570" s="57"/>
      <c r="I570" s="57"/>
    </row>
    <row r="571" spans="1:9" x14ac:dyDescent="0.2">
      <c r="A571" s="57" t="s">
        <v>99</v>
      </c>
      <c r="B571" s="57" t="s">
        <v>52</v>
      </c>
      <c r="C571" s="57" t="s">
        <v>6</v>
      </c>
      <c r="D571" s="59">
        <v>45006</v>
      </c>
      <c r="E571" s="57" t="s">
        <v>261</v>
      </c>
      <c r="F571" s="57" t="s">
        <v>66</v>
      </c>
      <c r="G571" s="58">
        <v>3.4326400000000001</v>
      </c>
      <c r="H571" s="57"/>
      <c r="I571" s="57"/>
    </row>
    <row r="572" spans="1:9" x14ac:dyDescent="0.2">
      <c r="A572" s="57" t="s">
        <v>99</v>
      </c>
      <c r="B572" s="57" t="s">
        <v>52</v>
      </c>
      <c r="C572" s="57" t="s">
        <v>6</v>
      </c>
      <c r="D572" s="59">
        <v>45006</v>
      </c>
      <c r="E572" s="57" t="s">
        <v>262</v>
      </c>
      <c r="F572" s="57" t="s">
        <v>66</v>
      </c>
      <c r="G572" s="58">
        <v>3.41317</v>
      </c>
      <c r="H572" s="57"/>
      <c r="I572" s="57"/>
    </row>
    <row r="573" spans="1:9" x14ac:dyDescent="0.2">
      <c r="A573" s="57" t="s">
        <v>99</v>
      </c>
      <c r="B573" s="57" t="s">
        <v>52</v>
      </c>
      <c r="C573" s="57" t="s">
        <v>6</v>
      </c>
      <c r="D573" s="59">
        <v>45006</v>
      </c>
      <c r="E573" s="57" t="s">
        <v>263</v>
      </c>
      <c r="F573" s="57" t="s">
        <v>66</v>
      </c>
      <c r="G573" s="58">
        <v>3.3450000000000002</v>
      </c>
      <c r="H573" s="57"/>
      <c r="I573" s="57"/>
    </row>
    <row r="574" spans="1:9" x14ac:dyDescent="0.2">
      <c r="A574" s="57" t="s">
        <v>99</v>
      </c>
      <c r="B574" s="57" t="s">
        <v>52</v>
      </c>
      <c r="C574" s="57" t="s">
        <v>6</v>
      </c>
      <c r="D574" s="59">
        <v>45006</v>
      </c>
      <c r="E574" s="57" t="s">
        <v>264</v>
      </c>
      <c r="F574" s="57" t="s">
        <v>66</v>
      </c>
      <c r="G574" s="58">
        <v>3.32552</v>
      </c>
      <c r="H574" s="57"/>
      <c r="I574" s="57"/>
    </row>
    <row r="575" spans="1:9" x14ac:dyDescent="0.2">
      <c r="A575" s="57" t="s">
        <v>99</v>
      </c>
      <c r="B575" s="57" t="s">
        <v>52</v>
      </c>
      <c r="C575" s="57" t="s">
        <v>6</v>
      </c>
      <c r="D575" s="59">
        <v>45006</v>
      </c>
      <c r="E575" s="57" t="s">
        <v>265</v>
      </c>
      <c r="F575" s="57" t="s">
        <v>66</v>
      </c>
      <c r="G575" s="58">
        <v>3.21841</v>
      </c>
      <c r="H575" s="57"/>
      <c r="I575" s="57"/>
    </row>
    <row r="576" spans="1:9" x14ac:dyDescent="0.2">
      <c r="A576" s="57" t="s">
        <v>99</v>
      </c>
      <c r="B576" s="57" t="s">
        <v>52</v>
      </c>
      <c r="C576" s="57" t="s">
        <v>6</v>
      </c>
      <c r="D576" s="59">
        <v>45006</v>
      </c>
      <c r="E576" s="57" t="s">
        <v>266</v>
      </c>
      <c r="F576" s="57" t="s">
        <v>66</v>
      </c>
      <c r="G576" s="58">
        <v>3.2768299999999999</v>
      </c>
      <c r="H576" s="57"/>
      <c r="I576" s="57"/>
    </row>
    <row r="577" spans="1:9" x14ac:dyDescent="0.2">
      <c r="A577" s="57" t="s">
        <v>99</v>
      </c>
      <c r="B577" s="57" t="s">
        <v>52</v>
      </c>
      <c r="C577" s="57" t="s">
        <v>6</v>
      </c>
      <c r="D577" s="59">
        <v>45006</v>
      </c>
      <c r="E577" s="57" t="s">
        <v>267</v>
      </c>
      <c r="F577" s="57" t="s">
        <v>66</v>
      </c>
      <c r="G577" s="58">
        <v>3.2671000000000001</v>
      </c>
      <c r="H577" s="57"/>
      <c r="I577" s="57"/>
    </row>
    <row r="578" spans="1:9" x14ac:dyDescent="0.2">
      <c r="A578" s="57" t="s">
        <v>99</v>
      </c>
      <c r="B578" s="57" t="s">
        <v>52</v>
      </c>
      <c r="C578" s="57" t="s">
        <v>6</v>
      </c>
      <c r="D578" s="59">
        <v>45030</v>
      </c>
      <c r="E578" s="57" t="s">
        <v>244</v>
      </c>
      <c r="F578" s="57" t="s">
        <v>66</v>
      </c>
      <c r="G578" s="58">
        <v>3.2086700000000001</v>
      </c>
      <c r="H578" s="57"/>
      <c r="I578" s="57"/>
    </row>
    <row r="579" spans="1:9" x14ac:dyDescent="0.2">
      <c r="A579" s="57" t="s">
        <v>99</v>
      </c>
      <c r="B579" s="57" t="s">
        <v>52</v>
      </c>
      <c r="C579" s="57" t="s">
        <v>6</v>
      </c>
      <c r="D579" s="59">
        <v>45030</v>
      </c>
      <c r="E579" s="57" t="s">
        <v>245</v>
      </c>
      <c r="F579" s="57" t="s">
        <v>66</v>
      </c>
      <c r="G579" s="58">
        <v>3.21841</v>
      </c>
      <c r="H579" s="57"/>
      <c r="I579" s="57"/>
    </row>
    <row r="580" spans="1:9" x14ac:dyDescent="0.2">
      <c r="A580" s="57" t="s">
        <v>99</v>
      </c>
      <c r="B580" s="57" t="s">
        <v>52</v>
      </c>
      <c r="C580" s="57" t="s">
        <v>6</v>
      </c>
      <c r="D580" s="59">
        <v>45030</v>
      </c>
      <c r="E580" s="57" t="s">
        <v>246</v>
      </c>
      <c r="F580" s="57" t="s">
        <v>66</v>
      </c>
      <c r="G580" s="58">
        <v>3.2768299999999999</v>
      </c>
      <c r="H580" s="57"/>
      <c r="I580" s="57"/>
    </row>
    <row r="581" spans="1:9" x14ac:dyDescent="0.2">
      <c r="A581" s="57" t="s">
        <v>99</v>
      </c>
      <c r="B581" s="57" t="s">
        <v>52</v>
      </c>
      <c r="C581" s="57" t="s">
        <v>6</v>
      </c>
      <c r="D581" s="59">
        <v>45030</v>
      </c>
      <c r="E581" s="57" t="s">
        <v>247</v>
      </c>
      <c r="F581" s="57" t="s">
        <v>66</v>
      </c>
      <c r="G581" s="58">
        <v>3.3547400000000001</v>
      </c>
      <c r="H581" s="57"/>
      <c r="I581" s="57"/>
    </row>
    <row r="582" spans="1:9" x14ac:dyDescent="0.2">
      <c r="A582" s="57" t="s">
        <v>99</v>
      </c>
      <c r="B582" s="57" t="s">
        <v>52</v>
      </c>
      <c r="C582" s="57" t="s">
        <v>6</v>
      </c>
      <c r="D582" s="59">
        <v>45030</v>
      </c>
      <c r="E582" s="57" t="s">
        <v>248</v>
      </c>
      <c r="F582" s="57" t="s">
        <v>66</v>
      </c>
      <c r="G582" s="58">
        <v>3.4326400000000001</v>
      </c>
      <c r="H582" s="57"/>
      <c r="I582" s="57"/>
    </row>
    <row r="583" spans="1:9" x14ac:dyDescent="0.2">
      <c r="A583" s="57" t="s">
        <v>99</v>
      </c>
      <c r="B583" s="57" t="s">
        <v>52</v>
      </c>
      <c r="C583" s="57" t="s">
        <v>6</v>
      </c>
      <c r="D583" s="59">
        <v>45030</v>
      </c>
      <c r="E583" s="57" t="s">
        <v>249</v>
      </c>
      <c r="F583" s="57" t="s">
        <v>66</v>
      </c>
      <c r="G583" s="58">
        <v>3.4034300000000002</v>
      </c>
      <c r="H583" s="57"/>
      <c r="I583" s="57"/>
    </row>
    <row r="584" spans="1:9" x14ac:dyDescent="0.2">
      <c r="A584" s="57" t="s">
        <v>99</v>
      </c>
      <c r="B584" s="57" t="s">
        <v>52</v>
      </c>
      <c r="C584" s="57" t="s">
        <v>6</v>
      </c>
      <c r="D584" s="59">
        <v>45030</v>
      </c>
      <c r="E584" s="57" t="s">
        <v>250</v>
      </c>
      <c r="F584" s="57" t="s">
        <v>66</v>
      </c>
      <c r="G584" s="58">
        <v>3.41317</v>
      </c>
      <c r="H584" s="57"/>
      <c r="I584" s="57"/>
    </row>
    <row r="585" spans="1:9" x14ac:dyDescent="0.2">
      <c r="A585" s="57" t="s">
        <v>99</v>
      </c>
      <c r="B585" s="57" t="s">
        <v>52</v>
      </c>
      <c r="C585" s="57" t="s">
        <v>6</v>
      </c>
      <c r="D585" s="59">
        <v>45030</v>
      </c>
      <c r="E585" s="57" t="s">
        <v>251</v>
      </c>
      <c r="F585" s="57" t="s">
        <v>66</v>
      </c>
      <c r="G585" s="58">
        <v>3.41317</v>
      </c>
      <c r="H585" s="57"/>
      <c r="I585" s="57"/>
    </row>
    <row r="586" spans="1:9" x14ac:dyDescent="0.2">
      <c r="A586" s="57" t="s">
        <v>99</v>
      </c>
      <c r="B586" s="57" t="s">
        <v>52</v>
      </c>
      <c r="C586" s="57" t="s">
        <v>6</v>
      </c>
      <c r="D586" s="59">
        <v>45030</v>
      </c>
      <c r="E586" s="57" t="s">
        <v>252</v>
      </c>
      <c r="F586" s="57" t="s">
        <v>66</v>
      </c>
      <c r="G586" s="58">
        <v>3.4813299999999998</v>
      </c>
      <c r="H586" s="57"/>
      <c r="I586" s="57"/>
    </row>
    <row r="587" spans="1:9" x14ac:dyDescent="0.2">
      <c r="A587" s="57" t="s">
        <v>99</v>
      </c>
      <c r="B587" s="57" t="s">
        <v>52</v>
      </c>
      <c r="C587" s="57" t="s">
        <v>6</v>
      </c>
      <c r="D587" s="59">
        <v>45030</v>
      </c>
      <c r="E587" s="57" t="s">
        <v>253</v>
      </c>
      <c r="F587" s="57" t="s">
        <v>66</v>
      </c>
      <c r="G587" s="58">
        <v>3.50081</v>
      </c>
      <c r="H587" s="57"/>
      <c r="I587" s="57"/>
    </row>
    <row r="588" spans="1:9" x14ac:dyDescent="0.2">
      <c r="A588" s="57" t="s">
        <v>99</v>
      </c>
      <c r="B588" s="57" t="s">
        <v>52</v>
      </c>
      <c r="C588" s="57" t="s">
        <v>6</v>
      </c>
      <c r="D588" s="59">
        <v>45030</v>
      </c>
      <c r="E588" s="57" t="s">
        <v>254</v>
      </c>
      <c r="F588" s="57" t="s">
        <v>66</v>
      </c>
      <c r="G588" s="58">
        <v>3.5300199999999999</v>
      </c>
      <c r="H588" s="57"/>
      <c r="I588" s="57"/>
    </row>
    <row r="589" spans="1:9" x14ac:dyDescent="0.2">
      <c r="A589" s="57" t="s">
        <v>99</v>
      </c>
      <c r="B589" s="57" t="s">
        <v>52</v>
      </c>
      <c r="C589" s="57" t="s">
        <v>6</v>
      </c>
      <c r="D589" s="59">
        <v>45030</v>
      </c>
      <c r="E589" s="57" t="s">
        <v>255</v>
      </c>
      <c r="F589" s="57" t="s">
        <v>66</v>
      </c>
      <c r="G589" s="58">
        <v>3.7053099999999999</v>
      </c>
      <c r="H589" s="57"/>
      <c r="I589" s="57"/>
    </row>
    <row r="590" spans="1:9" x14ac:dyDescent="0.2">
      <c r="A590" s="57" t="s">
        <v>99</v>
      </c>
      <c r="B590" s="57" t="s">
        <v>52</v>
      </c>
      <c r="C590" s="57" t="s">
        <v>6</v>
      </c>
      <c r="D590" s="59">
        <v>45030</v>
      </c>
      <c r="E590" s="57" t="s">
        <v>256</v>
      </c>
      <c r="F590" s="57" t="s">
        <v>66</v>
      </c>
      <c r="G590" s="58">
        <v>3.7734700000000001</v>
      </c>
      <c r="H590" s="57"/>
      <c r="I590" s="57"/>
    </row>
    <row r="591" spans="1:9" x14ac:dyDescent="0.2">
      <c r="A591" s="57" t="s">
        <v>99</v>
      </c>
      <c r="B591" s="57" t="s">
        <v>52</v>
      </c>
      <c r="C591" s="57" t="s">
        <v>6</v>
      </c>
      <c r="D591" s="59">
        <v>45030</v>
      </c>
      <c r="E591" s="57" t="s">
        <v>257</v>
      </c>
      <c r="F591" s="57" t="s">
        <v>66</v>
      </c>
      <c r="G591" s="58">
        <v>3.8026900000000001</v>
      </c>
      <c r="H591" s="57"/>
      <c r="I591" s="57"/>
    </row>
    <row r="592" spans="1:9" x14ac:dyDescent="0.2">
      <c r="A592" s="57" t="s">
        <v>99</v>
      </c>
      <c r="B592" s="57" t="s">
        <v>52</v>
      </c>
      <c r="C592" s="57" t="s">
        <v>6</v>
      </c>
      <c r="D592" s="59">
        <v>45030</v>
      </c>
      <c r="E592" s="57" t="s">
        <v>258</v>
      </c>
      <c r="F592" s="57" t="s">
        <v>66</v>
      </c>
      <c r="G592" s="58">
        <v>3.78321</v>
      </c>
      <c r="H592" s="57"/>
      <c r="I592" s="57"/>
    </row>
    <row r="593" spans="1:9" x14ac:dyDescent="0.2">
      <c r="A593" s="57" t="s">
        <v>99</v>
      </c>
      <c r="B593" s="57" t="s">
        <v>52</v>
      </c>
      <c r="C593" s="57" t="s">
        <v>6</v>
      </c>
      <c r="D593" s="59">
        <v>45030</v>
      </c>
      <c r="E593" s="57" t="s">
        <v>259</v>
      </c>
      <c r="F593" s="57" t="s">
        <v>66</v>
      </c>
      <c r="G593" s="58">
        <v>3.6760899999999999</v>
      </c>
      <c r="H593" s="57"/>
      <c r="I593" s="57"/>
    </row>
    <row r="594" spans="1:9" x14ac:dyDescent="0.2">
      <c r="A594" s="57" t="s">
        <v>99</v>
      </c>
      <c r="B594" s="57" t="s">
        <v>52</v>
      </c>
      <c r="C594" s="57" t="s">
        <v>6</v>
      </c>
      <c r="D594" s="59">
        <v>45030</v>
      </c>
      <c r="E594" s="57" t="s">
        <v>260</v>
      </c>
      <c r="F594" s="57" t="s">
        <v>66</v>
      </c>
      <c r="G594" s="58">
        <v>3.6274000000000002</v>
      </c>
      <c r="H594" s="57"/>
      <c r="I594" s="57"/>
    </row>
    <row r="595" spans="1:9" x14ac:dyDescent="0.2">
      <c r="A595" s="57" t="s">
        <v>99</v>
      </c>
      <c r="B595" s="57" t="s">
        <v>52</v>
      </c>
      <c r="C595" s="57" t="s">
        <v>6</v>
      </c>
      <c r="D595" s="59">
        <v>45030</v>
      </c>
      <c r="E595" s="57" t="s">
        <v>261</v>
      </c>
      <c r="F595" s="57" t="s">
        <v>66</v>
      </c>
      <c r="G595" s="58">
        <v>3.38395</v>
      </c>
      <c r="H595" s="57"/>
      <c r="I595" s="57"/>
    </row>
    <row r="596" spans="1:9" x14ac:dyDescent="0.2">
      <c r="A596" s="57" t="s">
        <v>99</v>
      </c>
      <c r="B596" s="57" t="s">
        <v>52</v>
      </c>
      <c r="C596" s="57" t="s">
        <v>6</v>
      </c>
      <c r="D596" s="59">
        <v>45030</v>
      </c>
      <c r="E596" s="57" t="s">
        <v>262</v>
      </c>
      <c r="F596" s="57" t="s">
        <v>66</v>
      </c>
      <c r="G596" s="58">
        <v>3.18919</v>
      </c>
      <c r="H596" s="57"/>
      <c r="I596" s="57"/>
    </row>
    <row r="597" spans="1:9" x14ac:dyDescent="0.2">
      <c r="A597" s="57" t="s">
        <v>99</v>
      </c>
      <c r="B597" s="57" t="s">
        <v>52</v>
      </c>
      <c r="C597" s="57" t="s">
        <v>6</v>
      </c>
      <c r="D597" s="59">
        <v>45030</v>
      </c>
      <c r="E597" s="57" t="s">
        <v>263</v>
      </c>
      <c r="F597" s="57" t="s">
        <v>66</v>
      </c>
      <c r="G597" s="58">
        <v>3.0333800000000002</v>
      </c>
      <c r="H597" s="57"/>
      <c r="I597" s="57"/>
    </row>
    <row r="598" spans="1:9" x14ac:dyDescent="0.2">
      <c r="A598" s="57" t="s">
        <v>99</v>
      </c>
      <c r="B598" s="57" t="s">
        <v>52</v>
      </c>
      <c r="C598" s="57" t="s">
        <v>6</v>
      </c>
      <c r="D598" s="59">
        <v>45030</v>
      </c>
      <c r="E598" s="57" t="s">
        <v>264</v>
      </c>
      <c r="F598" s="57" t="s">
        <v>66</v>
      </c>
      <c r="G598" s="58">
        <v>2.9262700000000001</v>
      </c>
      <c r="H598" s="57"/>
      <c r="I598" s="57"/>
    </row>
    <row r="599" spans="1:9" x14ac:dyDescent="0.2">
      <c r="A599" s="57" t="s">
        <v>99</v>
      </c>
      <c r="B599" s="57" t="s">
        <v>52</v>
      </c>
      <c r="C599" s="57" t="s">
        <v>6</v>
      </c>
      <c r="D599" s="59">
        <v>45030</v>
      </c>
      <c r="E599" s="57" t="s">
        <v>265</v>
      </c>
      <c r="F599" s="57" t="s">
        <v>66</v>
      </c>
      <c r="G599" s="58">
        <v>2.90679</v>
      </c>
      <c r="H599" s="57"/>
      <c r="I599" s="57"/>
    </row>
    <row r="600" spans="1:9" x14ac:dyDescent="0.2">
      <c r="A600" s="57" t="s">
        <v>99</v>
      </c>
      <c r="B600" s="57" t="s">
        <v>52</v>
      </c>
      <c r="C600" s="57" t="s">
        <v>6</v>
      </c>
      <c r="D600" s="59">
        <v>45030</v>
      </c>
      <c r="E600" s="57" t="s">
        <v>266</v>
      </c>
      <c r="F600" s="57" t="s">
        <v>66</v>
      </c>
      <c r="G600" s="58">
        <v>2.90679</v>
      </c>
      <c r="H600" s="57"/>
      <c r="I600" s="57"/>
    </row>
    <row r="601" spans="1:9" x14ac:dyDescent="0.2">
      <c r="A601" s="57" t="s">
        <v>99</v>
      </c>
      <c r="B601" s="57" t="s">
        <v>52</v>
      </c>
      <c r="C601" s="57" t="s">
        <v>6</v>
      </c>
      <c r="D601" s="59">
        <v>45030</v>
      </c>
      <c r="E601" s="57" t="s">
        <v>267</v>
      </c>
      <c r="F601" s="57" t="s">
        <v>66</v>
      </c>
      <c r="G601" s="58">
        <v>2.9359999999999999</v>
      </c>
      <c r="H601" s="57"/>
      <c r="I601" s="57"/>
    </row>
    <row r="602" spans="1:9" x14ac:dyDescent="0.2">
      <c r="A602" s="57" t="s">
        <v>99</v>
      </c>
      <c r="B602" s="57" t="s">
        <v>52</v>
      </c>
      <c r="C602" s="57" t="s">
        <v>6</v>
      </c>
      <c r="D602" s="59">
        <v>45055</v>
      </c>
      <c r="E602" s="57" t="s">
        <v>244</v>
      </c>
      <c r="F602" s="57" t="s">
        <v>66</v>
      </c>
      <c r="G602" s="58">
        <v>3.5495000000000001</v>
      </c>
      <c r="H602" s="57"/>
      <c r="I602" s="57"/>
    </row>
    <row r="603" spans="1:9" x14ac:dyDescent="0.2">
      <c r="A603" s="57" t="s">
        <v>99</v>
      </c>
      <c r="B603" s="57" t="s">
        <v>52</v>
      </c>
      <c r="C603" s="57" t="s">
        <v>6</v>
      </c>
      <c r="D603" s="59">
        <v>45055</v>
      </c>
      <c r="E603" s="57" t="s">
        <v>245</v>
      </c>
      <c r="F603" s="57" t="s">
        <v>66</v>
      </c>
      <c r="G603" s="58">
        <v>3.5981900000000002</v>
      </c>
      <c r="H603" s="57"/>
      <c r="I603" s="57"/>
    </row>
    <row r="604" spans="1:9" x14ac:dyDescent="0.2">
      <c r="A604" s="57" t="s">
        <v>99</v>
      </c>
      <c r="B604" s="57" t="s">
        <v>52</v>
      </c>
      <c r="C604" s="57" t="s">
        <v>6</v>
      </c>
      <c r="D604" s="59">
        <v>45055</v>
      </c>
      <c r="E604" s="57" t="s">
        <v>246</v>
      </c>
      <c r="F604" s="57" t="s">
        <v>66</v>
      </c>
      <c r="G604" s="58">
        <v>3.7150400000000001</v>
      </c>
      <c r="H604" s="57"/>
      <c r="I604" s="57"/>
    </row>
    <row r="605" spans="1:9" x14ac:dyDescent="0.2">
      <c r="A605" s="57" t="s">
        <v>99</v>
      </c>
      <c r="B605" s="57" t="s">
        <v>52</v>
      </c>
      <c r="C605" s="57" t="s">
        <v>6</v>
      </c>
      <c r="D605" s="59">
        <v>45055</v>
      </c>
      <c r="E605" s="57" t="s">
        <v>247</v>
      </c>
      <c r="F605" s="57" t="s">
        <v>66</v>
      </c>
      <c r="G605" s="58">
        <v>3.7150400000000001</v>
      </c>
      <c r="H605" s="57"/>
      <c r="I605" s="57"/>
    </row>
    <row r="606" spans="1:9" x14ac:dyDescent="0.2">
      <c r="A606" s="57" t="s">
        <v>99</v>
      </c>
      <c r="B606" s="57" t="s">
        <v>52</v>
      </c>
      <c r="C606" s="57" t="s">
        <v>6</v>
      </c>
      <c r="D606" s="59">
        <v>45055</v>
      </c>
      <c r="E606" s="57" t="s">
        <v>248</v>
      </c>
      <c r="F606" s="57" t="s">
        <v>66</v>
      </c>
      <c r="G606" s="58">
        <v>3.7150400000000001</v>
      </c>
      <c r="H606" s="57"/>
      <c r="I606" s="57"/>
    </row>
    <row r="607" spans="1:9" x14ac:dyDescent="0.2">
      <c r="A607" s="57" t="s">
        <v>99</v>
      </c>
      <c r="B607" s="57" t="s">
        <v>52</v>
      </c>
      <c r="C607" s="57" t="s">
        <v>6</v>
      </c>
      <c r="D607" s="59">
        <v>45055</v>
      </c>
      <c r="E607" s="57" t="s">
        <v>249</v>
      </c>
      <c r="F607" s="57" t="s">
        <v>66</v>
      </c>
      <c r="G607" s="58">
        <v>3.8124199999999999</v>
      </c>
      <c r="H607" s="57"/>
      <c r="I607" s="57"/>
    </row>
    <row r="608" spans="1:9" x14ac:dyDescent="0.2">
      <c r="A608" s="57" t="s">
        <v>99</v>
      </c>
      <c r="B608" s="57" t="s">
        <v>52</v>
      </c>
      <c r="C608" s="57" t="s">
        <v>6</v>
      </c>
      <c r="D608" s="59">
        <v>45055</v>
      </c>
      <c r="E608" s="57" t="s">
        <v>250</v>
      </c>
      <c r="F608" s="57" t="s">
        <v>66</v>
      </c>
      <c r="G608" s="58">
        <v>3.8708499999999999</v>
      </c>
      <c r="H608" s="57"/>
      <c r="I608" s="57"/>
    </row>
    <row r="609" spans="1:9" x14ac:dyDescent="0.2">
      <c r="A609" s="57" t="s">
        <v>99</v>
      </c>
      <c r="B609" s="57" t="s">
        <v>52</v>
      </c>
      <c r="C609" s="57" t="s">
        <v>6</v>
      </c>
      <c r="D609" s="59">
        <v>45055</v>
      </c>
      <c r="E609" s="57" t="s">
        <v>251</v>
      </c>
      <c r="F609" s="57" t="s">
        <v>66</v>
      </c>
      <c r="G609" s="58">
        <v>4.0558699999999996</v>
      </c>
      <c r="H609" s="57"/>
      <c r="I609" s="57"/>
    </row>
    <row r="610" spans="1:9" x14ac:dyDescent="0.2">
      <c r="A610" s="57" t="s">
        <v>99</v>
      </c>
      <c r="B610" s="57" t="s">
        <v>52</v>
      </c>
      <c r="C610" s="57" t="s">
        <v>6</v>
      </c>
      <c r="D610" s="59">
        <v>45055</v>
      </c>
      <c r="E610" s="57" t="s">
        <v>252</v>
      </c>
      <c r="F610" s="57" t="s">
        <v>66</v>
      </c>
      <c r="G610" s="58">
        <v>4.1435199999999996</v>
      </c>
      <c r="H610" s="57"/>
      <c r="I610" s="57"/>
    </row>
    <row r="611" spans="1:9" x14ac:dyDescent="0.2">
      <c r="A611" s="57" t="s">
        <v>99</v>
      </c>
      <c r="B611" s="57" t="s">
        <v>52</v>
      </c>
      <c r="C611" s="57" t="s">
        <v>6</v>
      </c>
      <c r="D611" s="59">
        <v>45055</v>
      </c>
      <c r="E611" s="57" t="s">
        <v>253</v>
      </c>
      <c r="F611" s="57" t="s">
        <v>66</v>
      </c>
      <c r="G611" s="58">
        <v>4.2993199999999998</v>
      </c>
      <c r="H611" s="57"/>
      <c r="I611" s="57"/>
    </row>
    <row r="612" spans="1:9" x14ac:dyDescent="0.2">
      <c r="A612" s="57" t="s">
        <v>99</v>
      </c>
      <c r="B612" s="57" t="s">
        <v>52</v>
      </c>
      <c r="C612" s="57" t="s">
        <v>6</v>
      </c>
      <c r="D612" s="59">
        <v>45055</v>
      </c>
      <c r="E612" s="57" t="s">
        <v>254</v>
      </c>
      <c r="F612" s="57" t="s">
        <v>66</v>
      </c>
      <c r="G612" s="58">
        <v>4.4843500000000001</v>
      </c>
      <c r="H612" s="57"/>
      <c r="I612" s="57"/>
    </row>
    <row r="613" spans="1:9" x14ac:dyDescent="0.2">
      <c r="A613" s="57" t="s">
        <v>99</v>
      </c>
      <c r="B613" s="57" t="s">
        <v>52</v>
      </c>
      <c r="C613" s="57" t="s">
        <v>6</v>
      </c>
      <c r="D613" s="59">
        <v>45055</v>
      </c>
      <c r="E613" s="57" t="s">
        <v>255</v>
      </c>
      <c r="F613" s="57" t="s">
        <v>66</v>
      </c>
      <c r="G613" s="58">
        <v>4.6206800000000001</v>
      </c>
      <c r="H613" s="57"/>
      <c r="I613" s="57"/>
    </row>
    <row r="614" spans="1:9" x14ac:dyDescent="0.2">
      <c r="A614" s="57" t="s">
        <v>99</v>
      </c>
      <c r="B614" s="57" t="s">
        <v>52</v>
      </c>
      <c r="C614" s="57" t="s">
        <v>6</v>
      </c>
      <c r="D614" s="59">
        <v>45055</v>
      </c>
      <c r="E614" s="57" t="s">
        <v>256</v>
      </c>
      <c r="F614" s="57" t="s">
        <v>66</v>
      </c>
      <c r="G614" s="58">
        <v>4.76675</v>
      </c>
      <c r="H614" s="57"/>
      <c r="I614" s="57"/>
    </row>
    <row r="615" spans="1:9" x14ac:dyDescent="0.2">
      <c r="A615" s="57" t="s">
        <v>99</v>
      </c>
      <c r="B615" s="57" t="s">
        <v>52</v>
      </c>
      <c r="C615" s="57" t="s">
        <v>6</v>
      </c>
      <c r="D615" s="59">
        <v>45055</v>
      </c>
      <c r="E615" s="57" t="s">
        <v>257</v>
      </c>
      <c r="F615" s="57" t="s">
        <v>66</v>
      </c>
      <c r="G615" s="58">
        <v>4.8738700000000001</v>
      </c>
      <c r="H615" s="57"/>
      <c r="I615" s="57"/>
    </row>
    <row r="616" spans="1:9" x14ac:dyDescent="0.2">
      <c r="A616" s="57" t="s">
        <v>99</v>
      </c>
      <c r="B616" s="57" t="s">
        <v>52</v>
      </c>
      <c r="C616" s="57" t="s">
        <v>6</v>
      </c>
      <c r="D616" s="59">
        <v>45055</v>
      </c>
      <c r="E616" s="57" t="s">
        <v>258</v>
      </c>
      <c r="F616" s="57" t="s">
        <v>66</v>
      </c>
      <c r="G616" s="58">
        <v>4.8349099999999998</v>
      </c>
      <c r="H616" s="57"/>
      <c r="I616" s="57"/>
    </row>
    <row r="617" spans="1:9" x14ac:dyDescent="0.2">
      <c r="A617" s="57" t="s">
        <v>99</v>
      </c>
      <c r="B617" s="57" t="s">
        <v>52</v>
      </c>
      <c r="C617" s="57" t="s">
        <v>6</v>
      </c>
      <c r="D617" s="59">
        <v>45055</v>
      </c>
      <c r="E617" s="57" t="s">
        <v>259</v>
      </c>
      <c r="F617" s="57" t="s">
        <v>66</v>
      </c>
      <c r="G617" s="58">
        <v>4.8349099999999998</v>
      </c>
      <c r="H617" s="57"/>
      <c r="I617" s="57"/>
    </row>
    <row r="618" spans="1:9" x14ac:dyDescent="0.2">
      <c r="A618" s="57" t="s">
        <v>99</v>
      </c>
      <c r="B618" s="57" t="s">
        <v>52</v>
      </c>
      <c r="C618" s="57" t="s">
        <v>6</v>
      </c>
      <c r="D618" s="59">
        <v>45055</v>
      </c>
      <c r="E618" s="57" t="s">
        <v>260</v>
      </c>
      <c r="F618" s="57" t="s">
        <v>66</v>
      </c>
      <c r="G618" s="58">
        <v>3.8026900000000001</v>
      </c>
      <c r="H618" s="57"/>
      <c r="I618" s="57"/>
    </row>
    <row r="619" spans="1:9" x14ac:dyDescent="0.2">
      <c r="A619" s="57" t="s">
        <v>99</v>
      </c>
      <c r="B619" s="57" t="s">
        <v>52</v>
      </c>
      <c r="C619" s="57" t="s">
        <v>6</v>
      </c>
      <c r="D619" s="59">
        <v>45055</v>
      </c>
      <c r="E619" s="57" t="s">
        <v>261</v>
      </c>
      <c r="F619" s="57" t="s">
        <v>66</v>
      </c>
      <c r="G619" s="58">
        <v>3.69557</v>
      </c>
      <c r="H619" s="57"/>
      <c r="I619" s="57"/>
    </row>
    <row r="620" spans="1:9" x14ac:dyDescent="0.2">
      <c r="A620" s="57" t="s">
        <v>99</v>
      </c>
      <c r="B620" s="57" t="s">
        <v>52</v>
      </c>
      <c r="C620" s="57" t="s">
        <v>6</v>
      </c>
      <c r="D620" s="59">
        <v>45055</v>
      </c>
      <c r="E620" s="57" t="s">
        <v>262</v>
      </c>
      <c r="F620" s="57" t="s">
        <v>66</v>
      </c>
      <c r="G620" s="58">
        <v>3.5689700000000002</v>
      </c>
      <c r="H620" s="57"/>
      <c r="I620" s="57"/>
    </row>
    <row r="621" spans="1:9" x14ac:dyDescent="0.2">
      <c r="A621" s="57" t="s">
        <v>99</v>
      </c>
      <c r="B621" s="57" t="s">
        <v>52</v>
      </c>
      <c r="C621" s="57" t="s">
        <v>6</v>
      </c>
      <c r="D621" s="59">
        <v>45055</v>
      </c>
      <c r="E621" s="57" t="s">
        <v>263</v>
      </c>
      <c r="F621" s="57" t="s">
        <v>66</v>
      </c>
      <c r="G621" s="58">
        <v>3.41317</v>
      </c>
      <c r="H621" s="57"/>
      <c r="I621" s="57"/>
    </row>
    <row r="622" spans="1:9" x14ac:dyDescent="0.2">
      <c r="A622" s="57" t="s">
        <v>99</v>
      </c>
      <c r="B622" s="57" t="s">
        <v>52</v>
      </c>
      <c r="C622" s="57" t="s">
        <v>6</v>
      </c>
      <c r="D622" s="59">
        <v>45055</v>
      </c>
      <c r="E622" s="57" t="s">
        <v>264</v>
      </c>
      <c r="F622" s="57" t="s">
        <v>66</v>
      </c>
      <c r="G622" s="58">
        <v>3.3742100000000002</v>
      </c>
      <c r="H622" s="57"/>
      <c r="I622" s="57"/>
    </row>
    <row r="623" spans="1:9" x14ac:dyDescent="0.2">
      <c r="A623" s="57" t="s">
        <v>99</v>
      </c>
      <c r="B623" s="57" t="s">
        <v>52</v>
      </c>
      <c r="C623" s="57" t="s">
        <v>6</v>
      </c>
      <c r="D623" s="59">
        <v>45055</v>
      </c>
      <c r="E623" s="57" t="s">
        <v>265</v>
      </c>
      <c r="F623" s="57" t="s">
        <v>66</v>
      </c>
      <c r="G623" s="58">
        <v>3.3352599999999999</v>
      </c>
      <c r="H623" s="57"/>
      <c r="I623" s="57"/>
    </row>
    <row r="624" spans="1:9" x14ac:dyDescent="0.2">
      <c r="A624" s="57" t="s">
        <v>99</v>
      </c>
      <c r="B624" s="57" t="s">
        <v>52</v>
      </c>
      <c r="C624" s="57" t="s">
        <v>6</v>
      </c>
      <c r="D624" s="59">
        <v>45055</v>
      </c>
      <c r="E624" s="57" t="s">
        <v>266</v>
      </c>
      <c r="F624" s="57" t="s">
        <v>66</v>
      </c>
      <c r="G624" s="58">
        <v>3.3157899999999998</v>
      </c>
      <c r="H624" s="57"/>
      <c r="I624" s="57"/>
    </row>
    <row r="625" spans="1:9" x14ac:dyDescent="0.2">
      <c r="A625" s="57" t="s">
        <v>99</v>
      </c>
      <c r="B625" s="57" t="s">
        <v>52</v>
      </c>
      <c r="C625" s="57" t="s">
        <v>6</v>
      </c>
      <c r="D625" s="59">
        <v>45055</v>
      </c>
      <c r="E625" s="57" t="s">
        <v>267</v>
      </c>
      <c r="F625" s="57" t="s">
        <v>66</v>
      </c>
      <c r="G625" s="58">
        <v>3.2768299999999999</v>
      </c>
      <c r="H625" s="57"/>
      <c r="I625" s="57"/>
    </row>
    <row r="626" spans="1:9" x14ac:dyDescent="0.2">
      <c r="A626" s="57" t="s">
        <v>99</v>
      </c>
      <c r="B626" s="57" t="s">
        <v>52</v>
      </c>
      <c r="C626" s="57" t="s">
        <v>6</v>
      </c>
      <c r="D626" s="59">
        <v>45100</v>
      </c>
      <c r="E626" s="57" t="s">
        <v>244</v>
      </c>
      <c r="F626" s="57" t="s">
        <v>66</v>
      </c>
      <c r="G626" s="58">
        <v>4.0558699999999996</v>
      </c>
      <c r="H626" s="57"/>
      <c r="I626" s="57"/>
    </row>
    <row r="627" spans="1:9" x14ac:dyDescent="0.2">
      <c r="A627" s="57" t="s">
        <v>99</v>
      </c>
      <c r="B627" s="57" t="s">
        <v>52</v>
      </c>
      <c r="C627" s="57" t="s">
        <v>6</v>
      </c>
      <c r="D627" s="59">
        <v>45100</v>
      </c>
      <c r="E627" s="57" t="s">
        <v>245</v>
      </c>
      <c r="F627" s="57" t="s">
        <v>66</v>
      </c>
      <c r="G627" s="58">
        <v>4.0656100000000004</v>
      </c>
      <c r="H627" s="57"/>
      <c r="I627" s="57"/>
    </row>
    <row r="628" spans="1:9" x14ac:dyDescent="0.2">
      <c r="A628" s="57" t="s">
        <v>99</v>
      </c>
      <c r="B628" s="57" t="s">
        <v>52</v>
      </c>
      <c r="C628" s="57" t="s">
        <v>6</v>
      </c>
      <c r="D628" s="59">
        <v>45100</v>
      </c>
      <c r="E628" s="57" t="s">
        <v>246</v>
      </c>
      <c r="F628" s="57" t="s">
        <v>66</v>
      </c>
      <c r="G628" s="58">
        <v>4.09483</v>
      </c>
      <c r="H628" s="57"/>
      <c r="I628" s="57"/>
    </row>
    <row r="629" spans="1:9" x14ac:dyDescent="0.2">
      <c r="A629" s="57" t="s">
        <v>99</v>
      </c>
      <c r="B629" s="57" t="s">
        <v>52</v>
      </c>
      <c r="C629" s="57" t="s">
        <v>6</v>
      </c>
      <c r="D629" s="59">
        <v>45100</v>
      </c>
      <c r="E629" s="57" t="s">
        <v>247</v>
      </c>
      <c r="F629" s="57" t="s">
        <v>66</v>
      </c>
      <c r="G629" s="58">
        <v>4.0656100000000004</v>
      </c>
      <c r="H629" s="57"/>
      <c r="I629" s="57"/>
    </row>
    <row r="630" spans="1:9" x14ac:dyDescent="0.2">
      <c r="A630" s="57" t="s">
        <v>99</v>
      </c>
      <c r="B630" s="57" t="s">
        <v>52</v>
      </c>
      <c r="C630" s="57" t="s">
        <v>6</v>
      </c>
      <c r="D630" s="59">
        <v>45100</v>
      </c>
      <c r="E630" s="57" t="s">
        <v>248</v>
      </c>
      <c r="F630" s="57" t="s">
        <v>66</v>
      </c>
      <c r="G630" s="58">
        <v>4.0169199999999998</v>
      </c>
      <c r="H630" s="57"/>
      <c r="I630" s="57"/>
    </row>
    <row r="631" spans="1:9" x14ac:dyDescent="0.2">
      <c r="A631" s="57" t="s">
        <v>99</v>
      </c>
      <c r="B631" s="57" t="s">
        <v>52</v>
      </c>
      <c r="C631" s="57" t="s">
        <v>6</v>
      </c>
      <c r="D631" s="59">
        <v>45100</v>
      </c>
      <c r="E631" s="57" t="s">
        <v>249</v>
      </c>
      <c r="F631" s="57" t="s">
        <v>66</v>
      </c>
      <c r="G631" s="58">
        <v>4.1922100000000002</v>
      </c>
      <c r="H631" s="57"/>
      <c r="I631" s="57"/>
    </row>
    <row r="632" spans="1:9" x14ac:dyDescent="0.2">
      <c r="A632" s="57" t="s">
        <v>99</v>
      </c>
      <c r="B632" s="57" t="s">
        <v>52</v>
      </c>
      <c r="C632" s="57" t="s">
        <v>6</v>
      </c>
      <c r="D632" s="59">
        <v>45100</v>
      </c>
      <c r="E632" s="57" t="s">
        <v>250</v>
      </c>
      <c r="F632" s="57" t="s">
        <v>66</v>
      </c>
      <c r="G632" s="58">
        <v>4.4356600000000004</v>
      </c>
      <c r="H632" s="57"/>
      <c r="I632" s="57"/>
    </row>
    <row r="633" spans="1:9" x14ac:dyDescent="0.2">
      <c r="A633" s="57" t="s">
        <v>99</v>
      </c>
      <c r="B633" s="57" t="s">
        <v>52</v>
      </c>
      <c r="C633" s="57" t="s">
        <v>6</v>
      </c>
      <c r="D633" s="59">
        <v>45100</v>
      </c>
      <c r="E633" s="57" t="s">
        <v>251</v>
      </c>
      <c r="F633" s="57" t="s">
        <v>66</v>
      </c>
      <c r="G633" s="58">
        <v>4.63042</v>
      </c>
      <c r="H633" s="57"/>
      <c r="I633" s="57"/>
    </row>
    <row r="634" spans="1:9" x14ac:dyDescent="0.2">
      <c r="A634" s="57" t="s">
        <v>99</v>
      </c>
      <c r="B634" s="57" t="s">
        <v>52</v>
      </c>
      <c r="C634" s="57" t="s">
        <v>6</v>
      </c>
      <c r="D634" s="59">
        <v>45100</v>
      </c>
      <c r="E634" s="57" t="s">
        <v>252</v>
      </c>
      <c r="F634" s="57" t="s">
        <v>66</v>
      </c>
      <c r="G634" s="58">
        <v>4.8056999999999999</v>
      </c>
      <c r="H634" s="57"/>
      <c r="I634" s="57"/>
    </row>
    <row r="635" spans="1:9" x14ac:dyDescent="0.2">
      <c r="A635" s="57" t="s">
        <v>99</v>
      </c>
      <c r="B635" s="57" t="s">
        <v>52</v>
      </c>
      <c r="C635" s="57" t="s">
        <v>6</v>
      </c>
      <c r="D635" s="59">
        <v>45100</v>
      </c>
      <c r="E635" s="57" t="s">
        <v>253</v>
      </c>
      <c r="F635" s="57" t="s">
        <v>66</v>
      </c>
      <c r="G635" s="58">
        <v>5.0102000000000002</v>
      </c>
      <c r="H635" s="57"/>
      <c r="I635" s="57"/>
    </row>
    <row r="636" spans="1:9" x14ac:dyDescent="0.2">
      <c r="A636" s="57" t="s">
        <v>99</v>
      </c>
      <c r="B636" s="57" t="s">
        <v>52</v>
      </c>
      <c r="C636" s="57" t="s">
        <v>6</v>
      </c>
      <c r="D636" s="59">
        <v>45100</v>
      </c>
      <c r="E636" s="57" t="s">
        <v>254</v>
      </c>
      <c r="F636" s="57" t="s">
        <v>66</v>
      </c>
      <c r="G636" s="58">
        <v>5.1757400000000002</v>
      </c>
      <c r="H636" s="57"/>
      <c r="I636" s="57"/>
    </row>
    <row r="637" spans="1:9" x14ac:dyDescent="0.2">
      <c r="A637" s="57" t="s">
        <v>99</v>
      </c>
      <c r="B637" s="57" t="s">
        <v>52</v>
      </c>
      <c r="C637" s="57" t="s">
        <v>6</v>
      </c>
      <c r="D637" s="59">
        <v>45100</v>
      </c>
      <c r="E637" s="57" t="s">
        <v>255</v>
      </c>
      <c r="F637" s="57" t="s">
        <v>66</v>
      </c>
      <c r="G637" s="58">
        <v>5.3120799999999999</v>
      </c>
      <c r="H637" s="57"/>
      <c r="I637" s="57"/>
    </row>
    <row r="638" spans="1:9" x14ac:dyDescent="0.2">
      <c r="A638" s="57" t="s">
        <v>99</v>
      </c>
      <c r="B638" s="57" t="s">
        <v>52</v>
      </c>
      <c r="C638" s="57" t="s">
        <v>6</v>
      </c>
      <c r="D638" s="59">
        <v>45100</v>
      </c>
      <c r="E638" s="57" t="s">
        <v>256</v>
      </c>
      <c r="F638" s="57" t="s">
        <v>66</v>
      </c>
      <c r="G638" s="58">
        <v>5.3997200000000003</v>
      </c>
      <c r="H638" s="57"/>
      <c r="I638" s="57"/>
    </row>
    <row r="639" spans="1:9" x14ac:dyDescent="0.2">
      <c r="A639" s="57" t="s">
        <v>99</v>
      </c>
      <c r="B639" s="57" t="s">
        <v>52</v>
      </c>
      <c r="C639" s="57" t="s">
        <v>6</v>
      </c>
      <c r="D639" s="59">
        <v>45100</v>
      </c>
      <c r="E639" s="57" t="s">
        <v>257</v>
      </c>
      <c r="F639" s="57" t="s">
        <v>66</v>
      </c>
      <c r="G639" s="58">
        <v>5.4386700000000001</v>
      </c>
      <c r="H639" s="57"/>
      <c r="I639" s="57"/>
    </row>
    <row r="640" spans="1:9" x14ac:dyDescent="0.2">
      <c r="A640" s="57" t="s">
        <v>99</v>
      </c>
      <c r="B640" s="57" t="s">
        <v>52</v>
      </c>
      <c r="C640" s="57" t="s">
        <v>6</v>
      </c>
      <c r="D640" s="59">
        <v>45100</v>
      </c>
      <c r="E640" s="57" t="s">
        <v>258</v>
      </c>
      <c r="F640" s="57" t="s">
        <v>66</v>
      </c>
      <c r="G640" s="58">
        <v>5.4289300000000003</v>
      </c>
      <c r="H640" s="57"/>
      <c r="I640" s="57"/>
    </row>
    <row r="641" spans="1:9" x14ac:dyDescent="0.2">
      <c r="A641" s="57" t="s">
        <v>99</v>
      </c>
      <c r="B641" s="57" t="s">
        <v>52</v>
      </c>
      <c r="C641" s="57" t="s">
        <v>6</v>
      </c>
      <c r="D641" s="59">
        <v>45100</v>
      </c>
      <c r="E641" s="57" t="s">
        <v>259</v>
      </c>
      <c r="F641" s="57" t="s">
        <v>66</v>
      </c>
      <c r="G641" s="58">
        <v>5.3802399999999997</v>
      </c>
      <c r="H641" s="57"/>
      <c r="I641" s="57"/>
    </row>
    <row r="642" spans="1:9" x14ac:dyDescent="0.2">
      <c r="A642" s="57" t="s">
        <v>99</v>
      </c>
      <c r="B642" s="57" t="s">
        <v>52</v>
      </c>
      <c r="C642" s="57" t="s">
        <v>6</v>
      </c>
      <c r="D642" s="59">
        <v>45100</v>
      </c>
      <c r="E642" s="57" t="s">
        <v>260</v>
      </c>
      <c r="F642" s="57" t="s">
        <v>66</v>
      </c>
      <c r="G642" s="58">
        <v>5.2926000000000002</v>
      </c>
      <c r="H642" s="57"/>
      <c r="I642" s="57"/>
    </row>
    <row r="643" spans="1:9" x14ac:dyDescent="0.2">
      <c r="A643" s="57" t="s">
        <v>99</v>
      </c>
      <c r="B643" s="57" t="s">
        <v>52</v>
      </c>
      <c r="C643" s="57" t="s">
        <v>6</v>
      </c>
      <c r="D643" s="59">
        <v>45100</v>
      </c>
      <c r="E643" s="57" t="s">
        <v>261</v>
      </c>
      <c r="F643" s="57" t="s">
        <v>66</v>
      </c>
      <c r="G643" s="58">
        <v>5.16601</v>
      </c>
      <c r="H643" s="57"/>
      <c r="I643" s="57"/>
    </row>
    <row r="644" spans="1:9" x14ac:dyDescent="0.2">
      <c r="A644" s="57" t="s">
        <v>99</v>
      </c>
      <c r="B644" s="57" t="s">
        <v>52</v>
      </c>
      <c r="C644" s="57" t="s">
        <v>6</v>
      </c>
      <c r="D644" s="59">
        <v>45100</v>
      </c>
      <c r="E644" s="57" t="s">
        <v>262</v>
      </c>
      <c r="F644" s="57" t="s">
        <v>66</v>
      </c>
      <c r="G644" s="58">
        <v>4.9322900000000001</v>
      </c>
      <c r="H644" s="57"/>
      <c r="I644" s="57"/>
    </row>
    <row r="645" spans="1:9" x14ac:dyDescent="0.2">
      <c r="A645" s="57" t="s">
        <v>99</v>
      </c>
      <c r="B645" s="57" t="s">
        <v>52</v>
      </c>
      <c r="C645" s="57" t="s">
        <v>6</v>
      </c>
      <c r="D645" s="59">
        <v>45100</v>
      </c>
      <c r="E645" s="57" t="s">
        <v>263</v>
      </c>
      <c r="F645" s="57" t="s">
        <v>66</v>
      </c>
      <c r="G645" s="58">
        <v>4.8154399999999997</v>
      </c>
      <c r="H645" s="57"/>
      <c r="I645" s="57"/>
    </row>
    <row r="646" spans="1:9" x14ac:dyDescent="0.2">
      <c r="A646" s="57" t="s">
        <v>99</v>
      </c>
      <c r="B646" s="57" t="s">
        <v>52</v>
      </c>
      <c r="C646" s="57" t="s">
        <v>6</v>
      </c>
      <c r="D646" s="59">
        <v>45100</v>
      </c>
      <c r="E646" s="57" t="s">
        <v>264</v>
      </c>
      <c r="F646" s="57" t="s">
        <v>66</v>
      </c>
      <c r="G646" s="58">
        <v>4.7180600000000004</v>
      </c>
      <c r="H646" s="57"/>
      <c r="I646" s="57"/>
    </row>
    <row r="647" spans="1:9" x14ac:dyDescent="0.2">
      <c r="A647" s="57" t="s">
        <v>99</v>
      </c>
      <c r="B647" s="57" t="s">
        <v>52</v>
      </c>
      <c r="C647" s="57" t="s">
        <v>6</v>
      </c>
      <c r="D647" s="59">
        <v>45100</v>
      </c>
      <c r="E647" s="57" t="s">
        <v>265</v>
      </c>
      <c r="F647" s="57" t="s">
        <v>66</v>
      </c>
      <c r="G647" s="58">
        <v>4.6498900000000001</v>
      </c>
      <c r="H647" s="57"/>
      <c r="I647" s="57"/>
    </row>
    <row r="648" spans="1:9" x14ac:dyDescent="0.2">
      <c r="A648" s="57" t="s">
        <v>99</v>
      </c>
      <c r="B648" s="57" t="s">
        <v>52</v>
      </c>
      <c r="C648" s="57" t="s">
        <v>6</v>
      </c>
      <c r="D648" s="59">
        <v>45100</v>
      </c>
      <c r="E648" s="57" t="s">
        <v>266</v>
      </c>
      <c r="F648" s="57" t="s">
        <v>66</v>
      </c>
      <c r="G648" s="58">
        <v>4.5525099999999998</v>
      </c>
      <c r="H648" s="57"/>
      <c r="I648" s="57"/>
    </row>
    <row r="649" spans="1:9" x14ac:dyDescent="0.2">
      <c r="A649" s="57" t="s">
        <v>99</v>
      </c>
      <c r="B649" s="57" t="s">
        <v>52</v>
      </c>
      <c r="C649" s="57" t="s">
        <v>6</v>
      </c>
      <c r="D649" s="59">
        <v>45100</v>
      </c>
      <c r="E649" s="57" t="s">
        <v>267</v>
      </c>
      <c r="F649" s="57" t="s">
        <v>66</v>
      </c>
      <c r="G649" s="58">
        <v>4.4940800000000003</v>
      </c>
      <c r="H649" s="57"/>
      <c r="I649" s="57"/>
    </row>
    <row r="650" spans="1:9" x14ac:dyDescent="0.2">
      <c r="A650" s="57" t="s">
        <v>99</v>
      </c>
      <c r="B650" s="57" t="s">
        <v>52</v>
      </c>
      <c r="C650" s="57" t="s">
        <v>6</v>
      </c>
      <c r="D650" s="59">
        <v>45123</v>
      </c>
      <c r="E650" s="57" t="s">
        <v>244</v>
      </c>
      <c r="F650" s="57" t="s">
        <v>66</v>
      </c>
      <c r="G650" s="58">
        <v>5.0880999999999998</v>
      </c>
      <c r="H650" s="57"/>
      <c r="I650" s="57"/>
    </row>
    <row r="651" spans="1:9" x14ac:dyDescent="0.2">
      <c r="A651" s="57" t="s">
        <v>99</v>
      </c>
      <c r="B651" s="57" t="s">
        <v>52</v>
      </c>
      <c r="C651" s="57" t="s">
        <v>6</v>
      </c>
      <c r="D651" s="59">
        <v>45123</v>
      </c>
      <c r="E651" s="57" t="s">
        <v>245</v>
      </c>
      <c r="F651" s="57" t="s">
        <v>66</v>
      </c>
      <c r="G651" s="58">
        <v>5.1270499999999997</v>
      </c>
      <c r="H651" s="57"/>
      <c r="I651" s="57"/>
    </row>
    <row r="652" spans="1:9" x14ac:dyDescent="0.2">
      <c r="A652" s="57" t="s">
        <v>99</v>
      </c>
      <c r="B652" s="57" t="s">
        <v>52</v>
      </c>
      <c r="C652" s="57" t="s">
        <v>6</v>
      </c>
      <c r="D652" s="59">
        <v>45123</v>
      </c>
      <c r="E652" s="57" t="s">
        <v>246</v>
      </c>
      <c r="F652" s="57" t="s">
        <v>66</v>
      </c>
      <c r="G652" s="58">
        <v>5.1173200000000003</v>
      </c>
      <c r="H652" s="57"/>
      <c r="I652" s="57"/>
    </row>
    <row r="653" spans="1:9" x14ac:dyDescent="0.2">
      <c r="A653" s="57" t="s">
        <v>99</v>
      </c>
      <c r="B653" s="57" t="s">
        <v>52</v>
      </c>
      <c r="C653" s="57" t="s">
        <v>6</v>
      </c>
      <c r="D653" s="59">
        <v>45123</v>
      </c>
      <c r="E653" s="57" t="s">
        <v>247</v>
      </c>
      <c r="F653" s="57" t="s">
        <v>66</v>
      </c>
      <c r="G653" s="58">
        <v>5.1075799999999996</v>
      </c>
      <c r="H653" s="57"/>
      <c r="I653" s="57"/>
    </row>
    <row r="654" spans="1:9" x14ac:dyDescent="0.2">
      <c r="A654" s="57" t="s">
        <v>99</v>
      </c>
      <c r="B654" s="57" t="s">
        <v>52</v>
      </c>
      <c r="C654" s="57" t="s">
        <v>6</v>
      </c>
      <c r="D654" s="59">
        <v>45123</v>
      </c>
      <c r="E654" s="57" t="s">
        <v>248</v>
      </c>
      <c r="F654" s="57" t="s">
        <v>66</v>
      </c>
      <c r="G654" s="58">
        <v>5.1367900000000004</v>
      </c>
      <c r="H654" s="57"/>
      <c r="I654" s="57"/>
    </row>
    <row r="655" spans="1:9" x14ac:dyDescent="0.2">
      <c r="A655" s="57" t="s">
        <v>99</v>
      </c>
      <c r="B655" s="57" t="s">
        <v>52</v>
      </c>
      <c r="C655" s="57" t="s">
        <v>6</v>
      </c>
      <c r="D655" s="59">
        <v>45123</v>
      </c>
      <c r="E655" s="57" t="s">
        <v>249</v>
      </c>
      <c r="F655" s="57" t="s">
        <v>66</v>
      </c>
      <c r="G655" s="58">
        <v>5.1952199999999999</v>
      </c>
      <c r="H655" s="57"/>
      <c r="I655" s="57"/>
    </row>
    <row r="656" spans="1:9" x14ac:dyDescent="0.2">
      <c r="A656" s="57" t="s">
        <v>99</v>
      </c>
      <c r="B656" s="57" t="s">
        <v>52</v>
      </c>
      <c r="C656" s="57" t="s">
        <v>6</v>
      </c>
      <c r="D656" s="59">
        <v>45123</v>
      </c>
      <c r="E656" s="57" t="s">
        <v>250</v>
      </c>
      <c r="F656" s="57" t="s">
        <v>66</v>
      </c>
      <c r="G656" s="58">
        <v>5.1757400000000002</v>
      </c>
      <c r="H656" s="57"/>
      <c r="I656" s="57"/>
    </row>
    <row r="657" spans="1:9" x14ac:dyDescent="0.2">
      <c r="A657" s="57" t="s">
        <v>99</v>
      </c>
      <c r="B657" s="57" t="s">
        <v>52</v>
      </c>
      <c r="C657" s="57" t="s">
        <v>6</v>
      </c>
      <c r="D657" s="59">
        <v>45123</v>
      </c>
      <c r="E657" s="57" t="s">
        <v>251</v>
      </c>
      <c r="F657" s="57" t="s">
        <v>66</v>
      </c>
      <c r="G657" s="58">
        <v>5.2536500000000004</v>
      </c>
      <c r="H657" s="57"/>
      <c r="I657" s="57"/>
    </row>
    <row r="658" spans="1:9" x14ac:dyDescent="0.2">
      <c r="A658" s="57" t="s">
        <v>99</v>
      </c>
      <c r="B658" s="57" t="s">
        <v>52</v>
      </c>
      <c r="C658" s="57" t="s">
        <v>6</v>
      </c>
      <c r="D658" s="59">
        <v>45123</v>
      </c>
      <c r="E658" s="57" t="s">
        <v>252</v>
      </c>
      <c r="F658" s="57" t="s">
        <v>66</v>
      </c>
      <c r="G658" s="58">
        <v>5.2828600000000003</v>
      </c>
      <c r="H658" s="57"/>
      <c r="I658" s="57"/>
    </row>
    <row r="659" spans="1:9" x14ac:dyDescent="0.2">
      <c r="A659" s="57" t="s">
        <v>99</v>
      </c>
      <c r="B659" s="57" t="s">
        <v>52</v>
      </c>
      <c r="C659" s="57" t="s">
        <v>6</v>
      </c>
      <c r="D659" s="59">
        <v>45123</v>
      </c>
      <c r="E659" s="57" t="s">
        <v>253</v>
      </c>
      <c r="F659" s="57" t="s">
        <v>66</v>
      </c>
      <c r="G659" s="58">
        <v>5.3704999999999998</v>
      </c>
      <c r="H659" s="57"/>
      <c r="I659" s="57"/>
    </row>
    <row r="660" spans="1:9" x14ac:dyDescent="0.2">
      <c r="A660" s="57" t="s">
        <v>99</v>
      </c>
      <c r="B660" s="57" t="s">
        <v>52</v>
      </c>
      <c r="C660" s="57" t="s">
        <v>6</v>
      </c>
      <c r="D660" s="59">
        <v>45123</v>
      </c>
      <c r="E660" s="57" t="s">
        <v>254</v>
      </c>
      <c r="F660" s="57" t="s">
        <v>66</v>
      </c>
      <c r="G660" s="58">
        <v>5.6236899999999999</v>
      </c>
      <c r="H660" s="57"/>
      <c r="I660" s="57"/>
    </row>
    <row r="661" spans="1:9" x14ac:dyDescent="0.2">
      <c r="A661" s="57" t="s">
        <v>99</v>
      </c>
      <c r="B661" s="57" t="s">
        <v>52</v>
      </c>
      <c r="C661" s="57" t="s">
        <v>6</v>
      </c>
      <c r="D661" s="59">
        <v>45123</v>
      </c>
      <c r="E661" s="57" t="s">
        <v>255</v>
      </c>
      <c r="F661" s="57" t="s">
        <v>66</v>
      </c>
      <c r="G661" s="58">
        <v>5.6626399999999997</v>
      </c>
      <c r="H661" s="57"/>
      <c r="I661" s="57"/>
    </row>
    <row r="662" spans="1:9" x14ac:dyDescent="0.2">
      <c r="A662" s="57" t="s">
        <v>99</v>
      </c>
      <c r="B662" s="57" t="s">
        <v>52</v>
      </c>
      <c r="C662" s="57" t="s">
        <v>6</v>
      </c>
      <c r="D662" s="59">
        <v>45123</v>
      </c>
      <c r="E662" s="57" t="s">
        <v>256</v>
      </c>
      <c r="F662" s="57" t="s">
        <v>66</v>
      </c>
      <c r="G662" s="58">
        <v>5.5263099999999996</v>
      </c>
      <c r="H662" s="57"/>
      <c r="I662" s="57"/>
    </row>
    <row r="663" spans="1:9" x14ac:dyDescent="0.2">
      <c r="A663" s="57" t="s">
        <v>99</v>
      </c>
      <c r="B663" s="57" t="s">
        <v>52</v>
      </c>
      <c r="C663" s="57" t="s">
        <v>6</v>
      </c>
      <c r="D663" s="59">
        <v>45123</v>
      </c>
      <c r="E663" s="57" t="s">
        <v>257</v>
      </c>
      <c r="F663" s="57" t="s">
        <v>66</v>
      </c>
      <c r="G663" s="58">
        <v>5.6529100000000003</v>
      </c>
      <c r="H663" s="57"/>
      <c r="I663" s="57"/>
    </row>
    <row r="664" spans="1:9" x14ac:dyDescent="0.2">
      <c r="A664" s="57" t="s">
        <v>99</v>
      </c>
      <c r="B664" s="57" t="s">
        <v>52</v>
      </c>
      <c r="C664" s="57" t="s">
        <v>6</v>
      </c>
      <c r="D664" s="59">
        <v>45123</v>
      </c>
      <c r="E664" s="57" t="s">
        <v>258</v>
      </c>
      <c r="F664" s="57" t="s">
        <v>66</v>
      </c>
      <c r="G664" s="58">
        <v>5.5068400000000004</v>
      </c>
      <c r="H664" s="57"/>
      <c r="I664" s="57"/>
    </row>
    <row r="665" spans="1:9" x14ac:dyDescent="0.2">
      <c r="A665" s="57" t="s">
        <v>99</v>
      </c>
      <c r="B665" s="57" t="s">
        <v>52</v>
      </c>
      <c r="C665" s="57" t="s">
        <v>6</v>
      </c>
      <c r="D665" s="59">
        <v>45123</v>
      </c>
      <c r="E665" s="57" t="s">
        <v>259</v>
      </c>
      <c r="F665" s="57" t="s">
        <v>66</v>
      </c>
      <c r="G665" s="58">
        <v>5.6042199999999998</v>
      </c>
      <c r="H665" s="57"/>
      <c r="I665" s="57"/>
    </row>
    <row r="666" spans="1:9" x14ac:dyDescent="0.2">
      <c r="A666" s="57" t="s">
        <v>99</v>
      </c>
      <c r="B666" s="57" t="s">
        <v>52</v>
      </c>
      <c r="C666" s="57" t="s">
        <v>6</v>
      </c>
      <c r="D666" s="59">
        <v>45123</v>
      </c>
      <c r="E666" s="57" t="s">
        <v>260</v>
      </c>
      <c r="F666" s="57" t="s">
        <v>66</v>
      </c>
      <c r="G666" s="58">
        <v>5.61395</v>
      </c>
      <c r="H666" s="57"/>
      <c r="I666" s="57"/>
    </row>
    <row r="667" spans="1:9" x14ac:dyDescent="0.2">
      <c r="A667" s="57" t="s">
        <v>99</v>
      </c>
      <c r="B667" s="57" t="s">
        <v>52</v>
      </c>
      <c r="C667" s="57" t="s">
        <v>6</v>
      </c>
      <c r="D667" s="59">
        <v>45123</v>
      </c>
      <c r="E667" s="57" t="s">
        <v>261</v>
      </c>
      <c r="F667" s="57" t="s">
        <v>66</v>
      </c>
      <c r="G667" s="58">
        <v>5.5944799999999999</v>
      </c>
      <c r="H667" s="57"/>
      <c r="I667" s="57"/>
    </row>
    <row r="668" spans="1:9" x14ac:dyDescent="0.2">
      <c r="A668" s="57" t="s">
        <v>99</v>
      </c>
      <c r="B668" s="57" t="s">
        <v>52</v>
      </c>
      <c r="C668" s="57" t="s">
        <v>6</v>
      </c>
      <c r="D668" s="59">
        <v>45123</v>
      </c>
      <c r="E668" s="57" t="s">
        <v>262</v>
      </c>
      <c r="F668" s="57" t="s">
        <v>66</v>
      </c>
      <c r="G668" s="58">
        <v>5.4386700000000001</v>
      </c>
      <c r="H668" s="57"/>
      <c r="I668" s="57"/>
    </row>
    <row r="669" spans="1:9" x14ac:dyDescent="0.2">
      <c r="A669" s="57" t="s">
        <v>99</v>
      </c>
      <c r="B669" s="57" t="s">
        <v>52</v>
      </c>
      <c r="C669" s="57" t="s">
        <v>6</v>
      </c>
      <c r="D669" s="59">
        <v>45123</v>
      </c>
      <c r="E669" s="57" t="s">
        <v>263</v>
      </c>
      <c r="F669" s="57" t="s">
        <v>66</v>
      </c>
      <c r="G669" s="58">
        <v>5.3412899999999999</v>
      </c>
      <c r="H669" s="57"/>
      <c r="I669" s="57"/>
    </row>
    <row r="670" spans="1:9" x14ac:dyDescent="0.2">
      <c r="A670" s="57" t="s">
        <v>99</v>
      </c>
      <c r="B670" s="57" t="s">
        <v>52</v>
      </c>
      <c r="C670" s="57" t="s">
        <v>6</v>
      </c>
      <c r="D670" s="59">
        <v>45123</v>
      </c>
      <c r="E670" s="57" t="s">
        <v>264</v>
      </c>
      <c r="F670" s="57" t="s">
        <v>66</v>
      </c>
      <c r="G670" s="58">
        <v>5.2536500000000004</v>
      </c>
      <c r="H670" s="57"/>
      <c r="I670" s="57"/>
    </row>
    <row r="671" spans="1:9" x14ac:dyDescent="0.2">
      <c r="A671" s="57" t="s">
        <v>99</v>
      </c>
      <c r="B671" s="57" t="s">
        <v>52</v>
      </c>
      <c r="C671" s="57" t="s">
        <v>6</v>
      </c>
      <c r="D671" s="59">
        <v>45123</v>
      </c>
      <c r="E671" s="57" t="s">
        <v>265</v>
      </c>
      <c r="F671" s="57" t="s">
        <v>66</v>
      </c>
      <c r="G671" s="58">
        <v>5.2146999999999997</v>
      </c>
      <c r="H671" s="57"/>
      <c r="I671" s="57"/>
    </row>
    <row r="672" spans="1:9" x14ac:dyDescent="0.2">
      <c r="A672" s="57" t="s">
        <v>99</v>
      </c>
      <c r="B672" s="57" t="s">
        <v>52</v>
      </c>
      <c r="C672" s="57" t="s">
        <v>6</v>
      </c>
      <c r="D672" s="59">
        <v>45123</v>
      </c>
      <c r="E672" s="57" t="s">
        <v>266</v>
      </c>
      <c r="F672" s="57" t="s">
        <v>66</v>
      </c>
      <c r="G672" s="58">
        <v>5.1075799999999996</v>
      </c>
      <c r="H672" s="57"/>
      <c r="I672" s="57"/>
    </row>
    <row r="673" spans="1:9" x14ac:dyDescent="0.2">
      <c r="A673" s="57" t="s">
        <v>99</v>
      </c>
      <c r="B673" s="57" t="s">
        <v>52</v>
      </c>
      <c r="C673" s="57" t="s">
        <v>6</v>
      </c>
      <c r="D673" s="59">
        <v>45123</v>
      </c>
      <c r="E673" s="57" t="s">
        <v>267</v>
      </c>
      <c r="F673" s="57" t="s">
        <v>66</v>
      </c>
      <c r="G673" s="58">
        <v>5.0880999999999998</v>
      </c>
      <c r="H673" s="57"/>
      <c r="I673" s="57"/>
    </row>
    <row r="674" spans="1:9" x14ac:dyDescent="0.2">
      <c r="A674" s="57" t="s">
        <v>100</v>
      </c>
      <c r="B674" s="57" t="s">
        <v>52</v>
      </c>
      <c r="C674" s="57" t="s">
        <v>6</v>
      </c>
      <c r="D674" s="59">
        <v>44928</v>
      </c>
      <c r="E674" s="57" t="s">
        <v>244</v>
      </c>
      <c r="F674" s="57" t="s">
        <v>66</v>
      </c>
      <c r="G674" s="58">
        <v>1.6311100000000001</v>
      </c>
      <c r="H674" s="57"/>
      <c r="I674" s="57"/>
    </row>
    <row r="675" spans="1:9" x14ac:dyDescent="0.2">
      <c r="A675" s="57" t="s">
        <v>100</v>
      </c>
      <c r="B675" s="57" t="s">
        <v>52</v>
      </c>
      <c r="C675" s="57" t="s">
        <v>6</v>
      </c>
      <c r="D675" s="59">
        <v>44928</v>
      </c>
      <c r="E675" s="57" t="s">
        <v>245</v>
      </c>
      <c r="F675" s="57" t="s">
        <v>66</v>
      </c>
      <c r="G675" s="58">
        <v>1.59216</v>
      </c>
      <c r="H675" s="57"/>
      <c r="I675" s="57"/>
    </row>
    <row r="676" spans="1:9" x14ac:dyDescent="0.2">
      <c r="A676" s="57" t="s">
        <v>100</v>
      </c>
      <c r="B676" s="57" t="s">
        <v>52</v>
      </c>
      <c r="C676" s="57" t="s">
        <v>6</v>
      </c>
      <c r="D676" s="59">
        <v>44928</v>
      </c>
      <c r="E676" s="57" t="s">
        <v>246</v>
      </c>
      <c r="F676" s="57" t="s">
        <v>66</v>
      </c>
      <c r="G676" s="58">
        <v>1.5045200000000001</v>
      </c>
      <c r="H676" s="57"/>
      <c r="I676" s="57"/>
    </row>
    <row r="677" spans="1:9" x14ac:dyDescent="0.2">
      <c r="A677" s="57" t="s">
        <v>100</v>
      </c>
      <c r="B677" s="57" t="s">
        <v>52</v>
      </c>
      <c r="C677" s="57" t="s">
        <v>6</v>
      </c>
      <c r="D677" s="59">
        <v>44928</v>
      </c>
      <c r="E677" s="57" t="s">
        <v>247</v>
      </c>
      <c r="F677" s="57" t="s">
        <v>66</v>
      </c>
      <c r="G677" s="58">
        <v>1.4460900000000001</v>
      </c>
      <c r="H677" s="57"/>
      <c r="I677" s="57"/>
    </row>
    <row r="678" spans="1:9" x14ac:dyDescent="0.2">
      <c r="A678" s="57" t="s">
        <v>100</v>
      </c>
      <c r="B678" s="57" t="s">
        <v>52</v>
      </c>
      <c r="C678" s="57" t="s">
        <v>6</v>
      </c>
      <c r="D678" s="59">
        <v>44928</v>
      </c>
      <c r="E678" s="57" t="s">
        <v>248</v>
      </c>
      <c r="F678" s="57" t="s">
        <v>66</v>
      </c>
      <c r="G678" s="58">
        <v>1.3584499999999999</v>
      </c>
      <c r="H678" s="57"/>
      <c r="I678" s="57"/>
    </row>
    <row r="679" spans="1:9" x14ac:dyDescent="0.2">
      <c r="A679" s="57" t="s">
        <v>100</v>
      </c>
      <c r="B679" s="57" t="s">
        <v>52</v>
      </c>
      <c r="C679" s="57" t="s">
        <v>6</v>
      </c>
      <c r="D679" s="59">
        <v>44928</v>
      </c>
      <c r="E679" s="57" t="s">
        <v>249</v>
      </c>
      <c r="F679" s="57" t="s">
        <v>66</v>
      </c>
      <c r="G679" s="58">
        <v>1.3974</v>
      </c>
      <c r="H679" s="57"/>
      <c r="I679" s="57"/>
    </row>
    <row r="680" spans="1:9" x14ac:dyDescent="0.2">
      <c r="A680" s="57" t="s">
        <v>100</v>
      </c>
      <c r="B680" s="57" t="s">
        <v>52</v>
      </c>
      <c r="C680" s="57" t="s">
        <v>6</v>
      </c>
      <c r="D680" s="59">
        <v>44928</v>
      </c>
      <c r="E680" s="57" t="s">
        <v>250</v>
      </c>
      <c r="F680" s="57" t="s">
        <v>66</v>
      </c>
      <c r="G680" s="58">
        <v>1.3487100000000001</v>
      </c>
      <c r="H680" s="57"/>
      <c r="I680" s="57"/>
    </row>
    <row r="681" spans="1:9" x14ac:dyDescent="0.2">
      <c r="A681" s="57" t="s">
        <v>100</v>
      </c>
      <c r="B681" s="57" t="s">
        <v>52</v>
      </c>
      <c r="C681" s="57" t="s">
        <v>6</v>
      </c>
      <c r="D681" s="59">
        <v>44928</v>
      </c>
      <c r="E681" s="57" t="s">
        <v>251</v>
      </c>
      <c r="F681" s="57" t="s">
        <v>66</v>
      </c>
      <c r="G681" s="58">
        <v>1.3292299999999999</v>
      </c>
      <c r="H681" s="57"/>
      <c r="I681" s="57"/>
    </row>
    <row r="682" spans="1:9" x14ac:dyDescent="0.2">
      <c r="A682" s="57" t="s">
        <v>100</v>
      </c>
      <c r="B682" s="57" t="s">
        <v>52</v>
      </c>
      <c r="C682" s="57" t="s">
        <v>6</v>
      </c>
      <c r="D682" s="59">
        <v>44928</v>
      </c>
      <c r="E682" s="57" t="s">
        <v>252</v>
      </c>
      <c r="F682" s="57" t="s">
        <v>66</v>
      </c>
      <c r="G682" s="58">
        <v>1.3487100000000001</v>
      </c>
      <c r="H682" s="57"/>
      <c r="I682" s="57"/>
    </row>
    <row r="683" spans="1:9" x14ac:dyDescent="0.2">
      <c r="A683" s="57" t="s">
        <v>100</v>
      </c>
      <c r="B683" s="57" t="s">
        <v>52</v>
      </c>
      <c r="C683" s="57" t="s">
        <v>6</v>
      </c>
      <c r="D683" s="59">
        <v>44928</v>
      </c>
      <c r="E683" s="57" t="s">
        <v>253</v>
      </c>
      <c r="F683" s="57" t="s">
        <v>66</v>
      </c>
      <c r="G683" s="58">
        <v>1.33897</v>
      </c>
      <c r="H683" s="57"/>
      <c r="I683" s="57"/>
    </row>
    <row r="684" spans="1:9" x14ac:dyDescent="0.2">
      <c r="A684" s="57" t="s">
        <v>100</v>
      </c>
      <c r="B684" s="57" t="s">
        <v>52</v>
      </c>
      <c r="C684" s="57" t="s">
        <v>6</v>
      </c>
      <c r="D684" s="59">
        <v>44928</v>
      </c>
      <c r="E684" s="57" t="s">
        <v>254</v>
      </c>
      <c r="F684" s="57" t="s">
        <v>66</v>
      </c>
      <c r="G684" s="58">
        <v>1.33897</v>
      </c>
      <c r="H684" s="57"/>
      <c r="I684" s="57"/>
    </row>
    <row r="685" spans="1:9" x14ac:dyDescent="0.2">
      <c r="A685" s="57" t="s">
        <v>100</v>
      </c>
      <c r="B685" s="57" t="s">
        <v>52</v>
      </c>
      <c r="C685" s="57" t="s">
        <v>6</v>
      </c>
      <c r="D685" s="59">
        <v>44928</v>
      </c>
      <c r="E685" s="57" t="s">
        <v>255</v>
      </c>
      <c r="F685" s="57" t="s">
        <v>66</v>
      </c>
      <c r="G685" s="58">
        <v>1.33897</v>
      </c>
      <c r="H685" s="57"/>
      <c r="I685" s="57"/>
    </row>
    <row r="686" spans="1:9" x14ac:dyDescent="0.2">
      <c r="A686" s="57" t="s">
        <v>100</v>
      </c>
      <c r="B686" s="57" t="s">
        <v>52</v>
      </c>
      <c r="C686" s="57" t="s">
        <v>6</v>
      </c>
      <c r="D686" s="59">
        <v>44928</v>
      </c>
      <c r="E686" s="57" t="s">
        <v>256</v>
      </c>
      <c r="F686" s="57" t="s">
        <v>66</v>
      </c>
      <c r="G686" s="58">
        <v>1.3487100000000001</v>
      </c>
      <c r="H686" s="57"/>
      <c r="I686" s="57"/>
    </row>
    <row r="687" spans="1:9" x14ac:dyDescent="0.2">
      <c r="A687" s="57" t="s">
        <v>100</v>
      </c>
      <c r="B687" s="57" t="s">
        <v>52</v>
      </c>
      <c r="C687" s="57" t="s">
        <v>6</v>
      </c>
      <c r="D687" s="59">
        <v>44928</v>
      </c>
      <c r="E687" s="57" t="s">
        <v>257</v>
      </c>
      <c r="F687" s="57" t="s">
        <v>66</v>
      </c>
      <c r="G687" s="58">
        <v>1.4266099999999999</v>
      </c>
      <c r="H687" s="57"/>
      <c r="I687" s="57"/>
    </row>
    <row r="688" spans="1:9" x14ac:dyDescent="0.2">
      <c r="A688" s="57" t="s">
        <v>100</v>
      </c>
      <c r="B688" s="57" t="s">
        <v>52</v>
      </c>
      <c r="C688" s="57" t="s">
        <v>6</v>
      </c>
      <c r="D688" s="59">
        <v>44928</v>
      </c>
      <c r="E688" s="57" t="s">
        <v>258</v>
      </c>
      <c r="F688" s="57" t="s">
        <v>66</v>
      </c>
      <c r="G688" s="58">
        <v>1.4850399999999999</v>
      </c>
      <c r="H688" s="57"/>
      <c r="I688" s="57"/>
    </row>
    <row r="689" spans="1:9" x14ac:dyDescent="0.2">
      <c r="A689" s="57" t="s">
        <v>100</v>
      </c>
      <c r="B689" s="57" t="s">
        <v>52</v>
      </c>
      <c r="C689" s="57" t="s">
        <v>6</v>
      </c>
      <c r="D689" s="59">
        <v>44928</v>
      </c>
      <c r="E689" s="57" t="s">
        <v>259</v>
      </c>
      <c r="F689" s="57" t="s">
        <v>66</v>
      </c>
      <c r="G689" s="58">
        <v>1.49478</v>
      </c>
      <c r="H689" s="57"/>
      <c r="I689" s="57"/>
    </row>
    <row r="690" spans="1:9" x14ac:dyDescent="0.2">
      <c r="A690" s="57" t="s">
        <v>100</v>
      </c>
      <c r="B690" s="57" t="s">
        <v>52</v>
      </c>
      <c r="C690" s="57" t="s">
        <v>6</v>
      </c>
      <c r="D690" s="59">
        <v>44928</v>
      </c>
      <c r="E690" s="57" t="s">
        <v>260</v>
      </c>
      <c r="F690" s="57" t="s">
        <v>66</v>
      </c>
      <c r="G690" s="58">
        <v>1.5045200000000001</v>
      </c>
      <c r="H690" s="57"/>
      <c r="I690" s="57"/>
    </row>
    <row r="691" spans="1:9" x14ac:dyDescent="0.2">
      <c r="A691" s="57" t="s">
        <v>100</v>
      </c>
      <c r="B691" s="57" t="s">
        <v>52</v>
      </c>
      <c r="C691" s="57" t="s">
        <v>6</v>
      </c>
      <c r="D691" s="59">
        <v>44928</v>
      </c>
      <c r="E691" s="57" t="s">
        <v>261</v>
      </c>
      <c r="F691" s="57" t="s">
        <v>66</v>
      </c>
      <c r="G691" s="58">
        <v>1.49478</v>
      </c>
      <c r="H691" s="57"/>
      <c r="I691" s="57"/>
    </row>
    <row r="692" spans="1:9" x14ac:dyDescent="0.2">
      <c r="A692" s="57" t="s">
        <v>100</v>
      </c>
      <c r="B692" s="57" t="s">
        <v>52</v>
      </c>
      <c r="C692" s="57" t="s">
        <v>6</v>
      </c>
      <c r="D692" s="59">
        <v>44928</v>
      </c>
      <c r="E692" s="57" t="s">
        <v>262</v>
      </c>
      <c r="F692" s="57" t="s">
        <v>66</v>
      </c>
      <c r="G692" s="58">
        <v>1.4850399999999999</v>
      </c>
      <c r="H692" s="57"/>
      <c r="I692" s="57"/>
    </row>
    <row r="693" spans="1:9" x14ac:dyDescent="0.2">
      <c r="A693" s="57" t="s">
        <v>100</v>
      </c>
      <c r="B693" s="57" t="s">
        <v>52</v>
      </c>
      <c r="C693" s="57" t="s">
        <v>6</v>
      </c>
      <c r="D693" s="59">
        <v>44928</v>
      </c>
      <c r="E693" s="57" t="s">
        <v>263</v>
      </c>
      <c r="F693" s="57" t="s">
        <v>66</v>
      </c>
      <c r="G693" s="58">
        <v>1.5045200000000001</v>
      </c>
      <c r="H693" s="57"/>
      <c r="I693" s="57"/>
    </row>
    <row r="694" spans="1:9" x14ac:dyDescent="0.2">
      <c r="A694" s="57" t="s">
        <v>100</v>
      </c>
      <c r="B694" s="57" t="s">
        <v>52</v>
      </c>
      <c r="C694" s="57" t="s">
        <v>6</v>
      </c>
      <c r="D694" s="59">
        <v>44928</v>
      </c>
      <c r="E694" s="57" t="s">
        <v>264</v>
      </c>
      <c r="F694" s="57" t="s">
        <v>66</v>
      </c>
      <c r="G694" s="58">
        <v>1.5142599999999999</v>
      </c>
      <c r="H694" s="57"/>
      <c r="I694" s="57"/>
    </row>
    <row r="695" spans="1:9" x14ac:dyDescent="0.2">
      <c r="A695" s="57" t="s">
        <v>100</v>
      </c>
      <c r="B695" s="57" t="s">
        <v>52</v>
      </c>
      <c r="C695" s="57" t="s">
        <v>6</v>
      </c>
      <c r="D695" s="59">
        <v>44928</v>
      </c>
      <c r="E695" s="57" t="s">
        <v>265</v>
      </c>
      <c r="F695" s="57" t="s">
        <v>66</v>
      </c>
      <c r="G695" s="58">
        <v>1.52399</v>
      </c>
      <c r="H695" s="57"/>
      <c r="I695" s="57"/>
    </row>
    <row r="696" spans="1:9" x14ac:dyDescent="0.2">
      <c r="A696" s="57" t="s">
        <v>100</v>
      </c>
      <c r="B696" s="57" t="s">
        <v>52</v>
      </c>
      <c r="C696" s="57" t="s">
        <v>6</v>
      </c>
      <c r="D696" s="59">
        <v>44928</v>
      </c>
      <c r="E696" s="57" t="s">
        <v>266</v>
      </c>
      <c r="F696" s="57" t="s">
        <v>66</v>
      </c>
      <c r="G696" s="58">
        <v>1.52399</v>
      </c>
      <c r="H696" s="57"/>
      <c r="I696" s="57"/>
    </row>
    <row r="697" spans="1:9" x14ac:dyDescent="0.2">
      <c r="A697" s="57" t="s">
        <v>100</v>
      </c>
      <c r="B697" s="57" t="s">
        <v>52</v>
      </c>
      <c r="C697" s="57" t="s">
        <v>6</v>
      </c>
      <c r="D697" s="59">
        <v>44928</v>
      </c>
      <c r="E697" s="57" t="s">
        <v>267</v>
      </c>
      <c r="F697" s="57" t="s">
        <v>66</v>
      </c>
      <c r="G697" s="58">
        <v>1.53373</v>
      </c>
      <c r="H697" s="57"/>
      <c r="I697" s="57"/>
    </row>
    <row r="698" spans="1:9" x14ac:dyDescent="0.2">
      <c r="A698" s="57" t="s">
        <v>100</v>
      </c>
      <c r="B698" s="57" t="s">
        <v>52</v>
      </c>
      <c r="C698" s="57" t="s">
        <v>6</v>
      </c>
      <c r="D698" s="59">
        <v>44936</v>
      </c>
      <c r="E698" s="57" t="s">
        <v>244</v>
      </c>
      <c r="F698" s="57" t="s">
        <v>66</v>
      </c>
      <c r="G698" s="58">
        <v>1.5629500000000001</v>
      </c>
      <c r="H698" s="57"/>
      <c r="I698" s="57"/>
    </row>
    <row r="699" spans="1:9" x14ac:dyDescent="0.2">
      <c r="A699" s="57" t="s">
        <v>100</v>
      </c>
      <c r="B699" s="57" t="s">
        <v>52</v>
      </c>
      <c r="C699" s="57" t="s">
        <v>6</v>
      </c>
      <c r="D699" s="59">
        <v>44936</v>
      </c>
      <c r="E699" s="57" t="s">
        <v>245</v>
      </c>
      <c r="F699" s="57" t="s">
        <v>66</v>
      </c>
      <c r="G699" s="58">
        <v>1.49478</v>
      </c>
      <c r="H699" s="57"/>
      <c r="I699" s="57"/>
    </row>
    <row r="700" spans="1:9" x14ac:dyDescent="0.2">
      <c r="A700" s="57" t="s">
        <v>100</v>
      </c>
      <c r="B700" s="57" t="s">
        <v>52</v>
      </c>
      <c r="C700" s="57" t="s">
        <v>6</v>
      </c>
      <c r="D700" s="59">
        <v>44936</v>
      </c>
      <c r="E700" s="57" t="s">
        <v>246</v>
      </c>
      <c r="F700" s="57" t="s">
        <v>66</v>
      </c>
      <c r="G700" s="58">
        <v>1.4850399999999999</v>
      </c>
      <c r="H700" s="57"/>
      <c r="I700" s="57"/>
    </row>
    <row r="701" spans="1:9" x14ac:dyDescent="0.2">
      <c r="A701" s="57" t="s">
        <v>100</v>
      </c>
      <c r="B701" s="57" t="s">
        <v>52</v>
      </c>
      <c r="C701" s="57" t="s">
        <v>6</v>
      </c>
      <c r="D701" s="59">
        <v>44936</v>
      </c>
      <c r="E701" s="57" t="s">
        <v>247</v>
      </c>
      <c r="F701" s="57" t="s">
        <v>66</v>
      </c>
      <c r="G701" s="58">
        <v>1.3876599999999999</v>
      </c>
      <c r="H701" s="57"/>
      <c r="I701" s="57"/>
    </row>
    <row r="702" spans="1:9" x14ac:dyDescent="0.2">
      <c r="A702" s="57" t="s">
        <v>100</v>
      </c>
      <c r="B702" s="57" t="s">
        <v>52</v>
      </c>
      <c r="C702" s="57" t="s">
        <v>6</v>
      </c>
      <c r="D702" s="59">
        <v>44936</v>
      </c>
      <c r="E702" s="57" t="s">
        <v>248</v>
      </c>
      <c r="F702" s="57" t="s">
        <v>66</v>
      </c>
      <c r="G702" s="58">
        <v>1.33897</v>
      </c>
      <c r="H702" s="57"/>
      <c r="I702" s="57"/>
    </row>
    <row r="703" spans="1:9" x14ac:dyDescent="0.2">
      <c r="A703" s="57" t="s">
        <v>100</v>
      </c>
      <c r="B703" s="57" t="s">
        <v>52</v>
      </c>
      <c r="C703" s="57" t="s">
        <v>6</v>
      </c>
      <c r="D703" s="59">
        <v>44936</v>
      </c>
      <c r="E703" s="57" t="s">
        <v>249</v>
      </c>
      <c r="F703" s="57" t="s">
        <v>66</v>
      </c>
      <c r="G703" s="58">
        <v>1.33897</v>
      </c>
      <c r="H703" s="57"/>
      <c r="I703" s="57"/>
    </row>
    <row r="704" spans="1:9" x14ac:dyDescent="0.2">
      <c r="A704" s="57" t="s">
        <v>100</v>
      </c>
      <c r="B704" s="57" t="s">
        <v>52</v>
      </c>
      <c r="C704" s="57" t="s">
        <v>6</v>
      </c>
      <c r="D704" s="59">
        <v>44936</v>
      </c>
      <c r="E704" s="57" t="s">
        <v>250</v>
      </c>
      <c r="F704" s="57" t="s">
        <v>66</v>
      </c>
      <c r="G704" s="58">
        <v>1.4168799999999999</v>
      </c>
      <c r="H704" s="57"/>
      <c r="I704" s="57"/>
    </row>
    <row r="705" spans="1:9" x14ac:dyDescent="0.2">
      <c r="A705" s="57" t="s">
        <v>100</v>
      </c>
      <c r="B705" s="57" t="s">
        <v>52</v>
      </c>
      <c r="C705" s="57" t="s">
        <v>6</v>
      </c>
      <c r="D705" s="59">
        <v>44936</v>
      </c>
      <c r="E705" s="57" t="s">
        <v>251</v>
      </c>
      <c r="F705" s="57" t="s">
        <v>66</v>
      </c>
      <c r="G705" s="58">
        <v>1.43635</v>
      </c>
      <c r="H705" s="57"/>
      <c r="I705" s="57"/>
    </row>
    <row r="706" spans="1:9" x14ac:dyDescent="0.2">
      <c r="A706" s="57" t="s">
        <v>100</v>
      </c>
      <c r="B706" s="57" t="s">
        <v>52</v>
      </c>
      <c r="C706" s="57" t="s">
        <v>6</v>
      </c>
      <c r="D706" s="59">
        <v>44936</v>
      </c>
      <c r="E706" s="57" t="s">
        <v>252</v>
      </c>
      <c r="F706" s="57" t="s">
        <v>66</v>
      </c>
      <c r="G706" s="58">
        <v>1.3974</v>
      </c>
      <c r="H706" s="57"/>
      <c r="I706" s="57"/>
    </row>
    <row r="707" spans="1:9" x14ac:dyDescent="0.2">
      <c r="A707" s="57" t="s">
        <v>100</v>
      </c>
      <c r="B707" s="57" t="s">
        <v>52</v>
      </c>
      <c r="C707" s="57" t="s">
        <v>6</v>
      </c>
      <c r="D707" s="59">
        <v>44936</v>
      </c>
      <c r="E707" s="57" t="s">
        <v>253</v>
      </c>
      <c r="F707" s="57" t="s">
        <v>66</v>
      </c>
      <c r="G707" s="58">
        <v>1.33897</v>
      </c>
      <c r="H707" s="57"/>
      <c r="I707" s="57"/>
    </row>
    <row r="708" spans="1:9" x14ac:dyDescent="0.2">
      <c r="A708" s="57" t="s">
        <v>100</v>
      </c>
      <c r="B708" s="57" t="s">
        <v>52</v>
      </c>
      <c r="C708" s="57" t="s">
        <v>6</v>
      </c>
      <c r="D708" s="59">
        <v>44936</v>
      </c>
      <c r="E708" s="57" t="s">
        <v>254</v>
      </c>
      <c r="F708" s="57" t="s">
        <v>66</v>
      </c>
      <c r="G708" s="58">
        <v>1.33897</v>
      </c>
      <c r="H708" s="57"/>
      <c r="I708" s="57"/>
    </row>
    <row r="709" spans="1:9" x14ac:dyDescent="0.2">
      <c r="A709" s="57" t="s">
        <v>100</v>
      </c>
      <c r="B709" s="57" t="s">
        <v>52</v>
      </c>
      <c r="C709" s="57" t="s">
        <v>6</v>
      </c>
      <c r="D709" s="59">
        <v>44936</v>
      </c>
      <c r="E709" s="57" t="s">
        <v>255</v>
      </c>
      <c r="F709" s="57" t="s">
        <v>66</v>
      </c>
      <c r="G709" s="58">
        <v>1.36819</v>
      </c>
      <c r="H709" s="57"/>
      <c r="I709" s="57"/>
    </row>
    <row r="710" spans="1:9" x14ac:dyDescent="0.2">
      <c r="A710" s="57" t="s">
        <v>100</v>
      </c>
      <c r="B710" s="57" t="s">
        <v>52</v>
      </c>
      <c r="C710" s="57" t="s">
        <v>6</v>
      </c>
      <c r="D710" s="59">
        <v>44936</v>
      </c>
      <c r="E710" s="57" t="s">
        <v>256</v>
      </c>
      <c r="F710" s="57" t="s">
        <v>66</v>
      </c>
      <c r="G710" s="58">
        <v>1.4071400000000001</v>
      </c>
      <c r="H710" s="57"/>
      <c r="I710" s="57"/>
    </row>
    <row r="711" spans="1:9" x14ac:dyDescent="0.2">
      <c r="A711" s="57" t="s">
        <v>100</v>
      </c>
      <c r="B711" s="57" t="s">
        <v>52</v>
      </c>
      <c r="C711" s="57" t="s">
        <v>6</v>
      </c>
      <c r="D711" s="59">
        <v>44936</v>
      </c>
      <c r="E711" s="57" t="s">
        <v>257</v>
      </c>
      <c r="F711" s="57" t="s">
        <v>66</v>
      </c>
      <c r="G711" s="58">
        <v>1.49478</v>
      </c>
      <c r="H711" s="57"/>
      <c r="I711" s="57"/>
    </row>
    <row r="712" spans="1:9" x14ac:dyDescent="0.2">
      <c r="A712" s="57" t="s">
        <v>100</v>
      </c>
      <c r="B712" s="57" t="s">
        <v>52</v>
      </c>
      <c r="C712" s="57" t="s">
        <v>6</v>
      </c>
      <c r="D712" s="59">
        <v>44936</v>
      </c>
      <c r="E712" s="57" t="s">
        <v>258</v>
      </c>
      <c r="F712" s="57" t="s">
        <v>66</v>
      </c>
      <c r="G712" s="58">
        <v>1.5629500000000001</v>
      </c>
      <c r="H712" s="57"/>
      <c r="I712" s="57"/>
    </row>
    <row r="713" spans="1:9" x14ac:dyDescent="0.2">
      <c r="A713" s="57" t="s">
        <v>100</v>
      </c>
      <c r="B713" s="57" t="s">
        <v>52</v>
      </c>
      <c r="C713" s="57" t="s">
        <v>6</v>
      </c>
      <c r="D713" s="59">
        <v>44936</v>
      </c>
      <c r="E713" s="57" t="s">
        <v>259</v>
      </c>
      <c r="F713" s="57" t="s">
        <v>66</v>
      </c>
      <c r="G713" s="58">
        <v>1.6019000000000001</v>
      </c>
      <c r="H713" s="57"/>
      <c r="I713" s="57"/>
    </row>
    <row r="714" spans="1:9" x14ac:dyDescent="0.2">
      <c r="A714" s="57" t="s">
        <v>100</v>
      </c>
      <c r="B714" s="57" t="s">
        <v>52</v>
      </c>
      <c r="C714" s="57" t="s">
        <v>6</v>
      </c>
      <c r="D714" s="59">
        <v>44936</v>
      </c>
      <c r="E714" s="57" t="s">
        <v>260</v>
      </c>
      <c r="F714" s="57" t="s">
        <v>66</v>
      </c>
      <c r="G714" s="58">
        <v>1.5824199999999999</v>
      </c>
      <c r="H714" s="57"/>
      <c r="I714" s="57"/>
    </row>
    <row r="715" spans="1:9" x14ac:dyDescent="0.2">
      <c r="A715" s="57" t="s">
        <v>100</v>
      </c>
      <c r="B715" s="57" t="s">
        <v>52</v>
      </c>
      <c r="C715" s="57" t="s">
        <v>6</v>
      </c>
      <c r="D715" s="59">
        <v>44936</v>
      </c>
      <c r="E715" s="57" t="s">
        <v>261</v>
      </c>
      <c r="F715" s="57" t="s">
        <v>66</v>
      </c>
      <c r="G715" s="58">
        <v>1.55321</v>
      </c>
      <c r="H715" s="57"/>
      <c r="I715" s="57"/>
    </row>
    <row r="716" spans="1:9" x14ac:dyDescent="0.2">
      <c r="A716" s="57" t="s">
        <v>100</v>
      </c>
      <c r="B716" s="57" t="s">
        <v>52</v>
      </c>
      <c r="C716" s="57" t="s">
        <v>6</v>
      </c>
      <c r="D716" s="59">
        <v>44936</v>
      </c>
      <c r="E716" s="57" t="s">
        <v>262</v>
      </c>
      <c r="F716" s="57" t="s">
        <v>66</v>
      </c>
      <c r="G716" s="58">
        <v>1.4168799999999999</v>
      </c>
      <c r="H716" s="57"/>
      <c r="I716" s="57"/>
    </row>
    <row r="717" spans="1:9" x14ac:dyDescent="0.2">
      <c r="A717" s="57" t="s">
        <v>100</v>
      </c>
      <c r="B717" s="57" t="s">
        <v>52</v>
      </c>
      <c r="C717" s="57" t="s">
        <v>6</v>
      </c>
      <c r="D717" s="59">
        <v>44936</v>
      </c>
      <c r="E717" s="57" t="s">
        <v>263</v>
      </c>
      <c r="F717" s="57" t="s">
        <v>66</v>
      </c>
      <c r="G717" s="58">
        <v>1.2221200000000001</v>
      </c>
      <c r="H717" s="57"/>
      <c r="I717" s="57"/>
    </row>
    <row r="718" spans="1:9" x14ac:dyDescent="0.2">
      <c r="A718" s="57" t="s">
        <v>100</v>
      </c>
      <c r="B718" s="57" t="s">
        <v>52</v>
      </c>
      <c r="C718" s="57" t="s">
        <v>6</v>
      </c>
      <c r="D718" s="59">
        <v>44936</v>
      </c>
      <c r="E718" s="57" t="s">
        <v>264</v>
      </c>
      <c r="F718" s="57" t="s">
        <v>66</v>
      </c>
      <c r="G718" s="58">
        <v>1.2610699999999999</v>
      </c>
      <c r="H718" s="57"/>
      <c r="I718" s="57"/>
    </row>
    <row r="719" spans="1:9" x14ac:dyDescent="0.2">
      <c r="A719" s="57" t="s">
        <v>100</v>
      </c>
      <c r="B719" s="57" t="s">
        <v>52</v>
      </c>
      <c r="C719" s="57" t="s">
        <v>6</v>
      </c>
      <c r="D719" s="59">
        <v>44936</v>
      </c>
      <c r="E719" s="57" t="s">
        <v>265</v>
      </c>
      <c r="F719" s="57" t="s">
        <v>66</v>
      </c>
      <c r="G719" s="58">
        <v>1.4850399999999999</v>
      </c>
      <c r="H719" s="57"/>
      <c r="I719" s="57"/>
    </row>
    <row r="720" spans="1:9" x14ac:dyDescent="0.2">
      <c r="A720" s="57" t="s">
        <v>100</v>
      </c>
      <c r="B720" s="57" t="s">
        <v>52</v>
      </c>
      <c r="C720" s="57" t="s">
        <v>6</v>
      </c>
      <c r="D720" s="59">
        <v>44936</v>
      </c>
      <c r="E720" s="57" t="s">
        <v>266</v>
      </c>
      <c r="F720" s="57" t="s">
        <v>66</v>
      </c>
      <c r="G720" s="58">
        <v>1.53373</v>
      </c>
      <c r="H720" s="57"/>
      <c r="I720" s="57"/>
    </row>
    <row r="721" spans="1:9" x14ac:dyDescent="0.2">
      <c r="A721" s="57" t="s">
        <v>100</v>
      </c>
      <c r="B721" s="57" t="s">
        <v>52</v>
      </c>
      <c r="C721" s="57" t="s">
        <v>6</v>
      </c>
      <c r="D721" s="59">
        <v>44936</v>
      </c>
      <c r="E721" s="57" t="s">
        <v>267</v>
      </c>
      <c r="F721" s="57" t="s">
        <v>66</v>
      </c>
      <c r="G721" s="58">
        <v>1.68954</v>
      </c>
      <c r="H721" s="57"/>
      <c r="I721" s="57"/>
    </row>
    <row r="722" spans="1:9" x14ac:dyDescent="0.2">
      <c r="A722" s="57" t="s">
        <v>100</v>
      </c>
      <c r="B722" s="57" t="s">
        <v>52</v>
      </c>
      <c r="C722" s="57" t="s">
        <v>6</v>
      </c>
      <c r="D722" s="59">
        <v>45006</v>
      </c>
      <c r="E722" s="57" t="s">
        <v>244</v>
      </c>
      <c r="F722" s="57" t="s">
        <v>66</v>
      </c>
      <c r="G722" s="58">
        <v>2.56596</v>
      </c>
      <c r="H722" s="57"/>
      <c r="I722" s="57"/>
    </row>
    <row r="723" spans="1:9" x14ac:dyDescent="0.2">
      <c r="A723" s="57" t="s">
        <v>100</v>
      </c>
      <c r="B723" s="57" t="s">
        <v>52</v>
      </c>
      <c r="C723" s="57" t="s">
        <v>6</v>
      </c>
      <c r="D723" s="59">
        <v>45006</v>
      </c>
      <c r="E723" s="57" t="s">
        <v>245</v>
      </c>
      <c r="F723" s="57" t="s">
        <v>66</v>
      </c>
      <c r="G723" s="58">
        <v>2.5172699999999999</v>
      </c>
      <c r="H723" s="57"/>
      <c r="I723" s="57"/>
    </row>
    <row r="724" spans="1:9" x14ac:dyDescent="0.2">
      <c r="A724" s="57" t="s">
        <v>100</v>
      </c>
      <c r="B724" s="57" t="s">
        <v>52</v>
      </c>
      <c r="C724" s="57" t="s">
        <v>6</v>
      </c>
      <c r="D724" s="59">
        <v>45006</v>
      </c>
      <c r="E724" s="57" t="s">
        <v>246</v>
      </c>
      <c r="F724" s="57" t="s">
        <v>66</v>
      </c>
      <c r="G724" s="58">
        <v>2.4880599999999999</v>
      </c>
      <c r="H724" s="57"/>
      <c r="I724" s="57"/>
    </row>
    <row r="725" spans="1:9" x14ac:dyDescent="0.2">
      <c r="A725" s="57" t="s">
        <v>100</v>
      </c>
      <c r="B725" s="57" t="s">
        <v>52</v>
      </c>
      <c r="C725" s="57" t="s">
        <v>6</v>
      </c>
      <c r="D725" s="59">
        <v>45006</v>
      </c>
      <c r="E725" s="57" t="s">
        <v>247</v>
      </c>
      <c r="F725" s="57" t="s">
        <v>66</v>
      </c>
      <c r="G725" s="58">
        <v>2.4783200000000001</v>
      </c>
      <c r="H725" s="57"/>
      <c r="I725" s="57"/>
    </row>
    <row r="726" spans="1:9" x14ac:dyDescent="0.2">
      <c r="A726" s="57" t="s">
        <v>100</v>
      </c>
      <c r="B726" s="57" t="s">
        <v>52</v>
      </c>
      <c r="C726" s="57" t="s">
        <v>6</v>
      </c>
      <c r="D726" s="59">
        <v>45006</v>
      </c>
      <c r="E726" s="57" t="s">
        <v>248</v>
      </c>
      <c r="F726" s="57" t="s">
        <v>66</v>
      </c>
      <c r="G726" s="58">
        <v>2.4393699999999998</v>
      </c>
      <c r="H726" s="57"/>
      <c r="I726" s="57"/>
    </row>
    <row r="727" spans="1:9" x14ac:dyDescent="0.2">
      <c r="A727" s="57" t="s">
        <v>100</v>
      </c>
      <c r="B727" s="57" t="s">
        <v>52</v>
      </c>
      <c r="C727" s="57" t="s">
        <v>6</v>
      </c>
      <c r="D727" s="59">
        <v>45006</v>
      </c>
      <c r="E727" s="57" t="s">
        <v>249</v>
      </c>
      <c r="F727" s="57" t="s">
        <v>66</v>
      </c>
      <c r="G727" s="58">
        <v>2.4393699999999998</v>
      </c>
      <c r="H727" s="57"/>
      <c r="I727" s="57"/>
    </row>
    <row r="728" spans="1:9" x14ac:dyDescent="0.2">
      <c r="A728" s="57" t="s">
        <v>100</v>
      </c>
      <c r="B728" s="57" t="s">
        <v>52</v>
      </c>
      <c r="C728" s="57" t="s">
        <v>6</v>
      </c>
      <c r="D728" s="59">
        <v>45006</v>
      </c>
      <c r="E728" s="57" t="s">
        <v>250</v>
      </c>
      <c r="F728" s="57" t="s">
        <v>66</v>
      </c>
      <c r="G728" s="58">
        <v>2.3614600000000001</v>
      </c>
      <c r="H728" s="57"/>
      <c r="I728" s="57"/>
    </row>
    <row r="729" spans="1:9" x14ac:dyDescent="0.2">
      <c r="A729" s="57" t="s">
        <v>100</v>
      </c>
      <c r="B729" s="57" t="s">
        <v>52</v>
      </c>
      <c r="C729" s="57" t="s">
        <v>6</v>
      </c>
      <c r="D729" s="59">
        <v>45006</v>
      </c>
      <c r="E729" s="57" t="s">
        <v>251</v>
      </c>
      <c r="F729" s="57" t="s">
        <v>66</v>
      </c>
      <c r="G729" s="58">
        <v>2.3517199999999998</v>
      </c>
      <c r="H729" s="57"/>
      <c r="I729" s="57"/>
    </row>
    <row r="730" spans="1:9" x14ac:dyDescent="0.2">
      <c r="A730" s="57" t="s">
        <v>100</v>
      </c>
      <c r="B730" s="57" t="s">
        <v>52</v>
      </c>
      <c r="C730" s="57" t="s">
        <v>6</v>
      </c>
      <c r="D730" s="59">
        <v>45006</v>
      </c>
      <c r="E730" s="57" t="s">
        <v>252</v>
      </c>
      <c r="F730" s="57" t="s">
        <v>66</v>
      </c>
      <c r="G730" s="58">
        <v>2.31277</v>
      </c>
      <c r="H730" s="57"/>
      <c r="I730" s="57"/>
    </row>
    <row r="731" spans="1:9" x14ac:dyDescent="0.2">
      <c r="A731" s="57" t="s">
        <v>100</v>
      </c>
      <c r="B731" s="57" t="s">
        <v>52</v>
      </c>
      <c r="C731" s="57" t="s">
        <v>6</v>
      </c>
      <c r="D731" s="59">
        <v>45006</v>
      </c>
      <c r="E731" s="57" t="s">
        <v>253</v>
      </c>
      <c r="F731" s="57" t="s">
        <v>66</v>
      </c>
      <c r="G731" s="58">
        <v>2.3906800000000001</v>
      </c>
      <c r="H731" s="57"/>
      <c r="I731" s="57"/>
    </row>
    <row r="732" spans="1:9" x14ac:dyDescent="0.2">
      <c r="A732" s="57" t="s">
        <v>100</v>
      </c>
      <c r="B732" s="57" t="s">
        <v>52</v>
      </c>
      <c r="C732" s="57" t="s">
        <v>6</v>
      </c>
      <c r="D732" s="59">
        <v>45006</v>
      </c>
      <c r="E732" s="57" t="s">
        <v>254</v>
      </c>
      <c r="F732" s="57" t="s">
        <v>66</v>
      </c>
      <c r="G732" s="58">
        <v>2.4977900000000002</v>
      </c>
      <c r="H732" s="57"/>
      <c r="I732" s="57"/>
    </row>
    <row r="733" spans="1:9" x14ac:dyDescent="0.2">
      <c r="A733" s="57" t="s">
        <v>100</v>
      </c>
      <c r="B733" s="57" t="s">
        <v>52</v>
      </c>
      <c r="C733" s="57" t="s">
        <v>6</v>
      </c>
      <c r="D733" s="59">
        <v>45006</v>
      </c>
      <c r="E733" s="57" t="s">
        <v>255</v>
      </c>
      <c r="F733" s="57" t="s">
        <v>66</v>
      </c>
      <c r="G733" s="58">
        <v>2.6049099999999998</v>
      </c>
      <c r="H733" s="57"/>
      <c r="I733" s="57"/>
    </row>
    <row r="734" spans="1:9" x14ac:dyDescent="0.2">
      <c r="A734" s="57" t="s">
        <v>100</v>
      </c>
      <c r="B734" s="57" t="s">
        <v>52</v>
      </c>
      <c r="C734" s="57" t="s">
        <v>6</v>
      </c>
      <c r="D734" s="59">
        <v>45006</v>
      </c>
      <c r="E734" s="57" t="s">
        <v>256</v>
      </c>
      <c r="F734" s="57" t="s">
        <v>66</v>
      </c>
      <c r="G734" s="58">
        <v>2.7315100000000001</v>
      </c>
      <c r="H734" s="57"/>
      <c r="I734" s="57"/>
    </row>
    <row r="735" spans="1:9" x14ac:dyDescent="0.2">
      <c r="A735" s="57" t="s">
        <v>100</v>
      </c>
      <c r="B735" s="57" t="s">
        <v>52</v>
      </c>
      <c r="C735" s="57" t="s">
        <v>6</v>
      </c>
      <c r="D735" s="59">
        <v>45006</v>
      </c>
      <c r="E735" s="57" t="s">
        <v>257</v>
      </c>
      <c r="F735" s="57" t="s">
        <v>66</v>
      </c>
      <c r="G735" s="58">
        <v>2.87758</v>
      </c>
      <c r="H735" s="57"/>
      <c r="I735" s="57"/>
    </row>
    <row r="736" spans="1:9" x14ac:dyDescent="0.2">
      <c r="A736" s="57" t="s">
        <v>100</v>
      </c>
      <c r="B736" s="57" t="s">
        <v>52</v>
      </c>
      <c r="C736" s="57" t="s">
        <v>6</v>
      </c>
      <c r="D736" s="59">
        <v>45006</v>
      </c>
      <c r="E736" s="57" t="s">
        <v>258</v>
      </c>
      <c r="F736" s="57" t="s">
        <v>66</v>
      </c>
      <c r="G736" s="58">
        <v>2.8678400000000002</v>
      </c>
      <c r="H736" s="57"/>
      <c r="I736" s="57"/>
    </row>
    <row r="737" spans="1:9" x14ac:dyDescent="0.2">
      <c r="A737" s="57" t="s">
        <v>100</v>
      </c>
      <c r="B737" s="57" t="s">
        <v>52</v>
      </c>
      <c r="C737" s="57" t="s">
        <v>6</v>
      </c>
      <c r="D737" s="59">
        <v>45006</v>
      </c>
      <c r="E737" s="57" t="s">
        <v>259</v>
      </c>
      <c r="F737" s="57" t="s">
        <v>66</v>
      </c>
      <c r="G737" s="58">
        <v>2.9359999999999999</v>
      </c>
      <c r="H737" s="57"/>
      <c r="I737" s="57"/>
    </row>
    <row r="738" spans="1:9" x14ac:dyDescent="0.2">
      <c r="A738" s="57" t="s">
        <v>100</v>
      </c>
      <c r="B738" s="57" t="s">
        <v>52</v>
      </c>
      <c r="C738" s="57" t="s">
        <v>6</v>
      </c>
      <c r="D738" s="59">
        <v>45006</v>
      </c>
      <c r="E738" s="57" t="s">
        <v>260</v>
      </c>
      <c r="F738" s="57" t="s">
        <v>66</v>
      </c>
      <c r="G738" s="58">
        <v>2.8873099999999998</v>
      </c>
      <c r="H738" s="57"/>
      <c r="I738" s="57"/>
    </row>
    <row r="739" spans="1:9" x14ac:dyDescent="0.2">
      <c r="A739" s="57" t="s">
        <v>100</v>
      </c>
      <c r="B739" s="57" t="s">
        <v>52</v>
      </c>
      <c r="C739" s="57" t="s">
        <v>6</v>
      </c>
      <c r="D739" s="59">
        <v>45006</v>
      </c>
      <c r="E739" s="57" t="s">
        <v>261</v>
      </c>
      <c r="F739" s="57" t="s">
        <v>66</v>
      </c>
      <c r="G739" s="58">
        <v>2.84836</v>
      </c>
      <c r="H739" s="57"/>
      <c r="I739" s="57"/>
    </row>
    <row r="740" spans="1:9" x14ac:dyDescent="0.2">
      <c r="A740" s="57" t="s">
        <v>100</v>
      </c>
      <c r="B740" s="57" t="s">
        <v>52</v>
      </c>
      <c r="C740" s="57" t="s">
        <v>6</v>
      </c>
      <c r="D740" s="59">
        <v>45006</v>
      </c>
      <c r="E740" s="57" t="s">
        <v>262</v>
      </c>
      <c r="F740" s="57" t="s">
        <v>66</v>
      </c>
      <c r="G740" s="58">
        <v>2.7412399999999999</v>
      </c>
      <c r="H740" s="57"/>
      <c r="I740" s="57"/>
    </row>
    <row r="741" spans="1:9" x14ac:dyDescent="0.2">
      <c r="A741" s="57" t="s">
        <v>100</v>
      </c>
      <c r="B741" s="57" t="s">
        <v>52</v>
      </c>
      <c r="C741" s="57" t="s">
        <v>6</v>
      </c>
      <c r="D741" s="59">
        <v>45006</v>
      </c>
      <c r="E741" s="57" t="s">
        <v>263</v>
      </c>
      <c r="F741" s="57" t="s">
        <v>66</v>
      </c>
      <c r="G741" s="58">
        <v>2.5270100000000002</v>
      </c>
      <c r="H741" s="57"/>
      <c r="I741" s="57"/>
    </row>
    <row r="742" spans="1:9" x14ac:dyDescent="0.2">
      <c r="A742" s="57" t="s">
        <v>100</v>
      </c>
      <c r="B742" s="57" t="s">
        <v>52</v>
      </c>
      <c r="C742" s="57" t="s">
        <v>6</v>
      </c>
      <c r="D742" s="59">
        <v>45006</v>
      </c>
      <c r="E742" s="57" t="s">
        <v>264</v>
      </c>
      <c r="F742" s="57" t="s">
        <v>66</v>
      </c>
      <c r="G742" s="58">
        <v>2.2348699999999999</v>
      </c>
      <c r="H742" s="57"/>
      <c r="I742" s="57"/>
    </row>
    <row r="743" spans="1:9" x14ac:dyDescent="0.2">
      <c r="A743" s="57" t="s">
        <v>100</v>
      </c>
      <c r="B743" s="57" t="s">
        <v>52</v>
      </c>
      <c r="C743" s="57" t="s">
        <v>6</v>
      </c>
      <c r="D743" s="59">
        <v>45006</v>
      </c>
      <c r="E743" s="57" t="s">
        <v>265</v>
      </c>
      <c r="F743" s="57" t="s">
        <v>66</v>
      </c>
      <c r="G743" s="58">
        <v>1.9816800000000001</v>
      </c>
      <c r="H743" s="57"/>
      <c r="I743" s="57"/>
    </row>
    <row r="744" spans="1:9" x14ac:dyDescent="0.2">
      <c r="A744" s="57" t="s">
        <v>100</v>
      </c>
      <c r="B744" s="57" t="s">
        <v>52</v>
      </c>
      <c r="C744" s="57" t="s">
        <v>6</v>
      </c>
      <c r="D744" s="59">
        <v>45006</v>
      </c>
      <c r="E744" s="57" t="s">
        <v>266</v>
      </c>
      <c r="F744" s="57" t="s">
        <v>66</v>
      </c>
      <c r="G744" s="58">
        <v>2.00116</v>
      </c>
      <c r="H744" s="57"/>
      <c r="I744" s="57"/>
    </row>
    <row r="745" spans="1:9" x14ac:dyDescent="0.2">
      <c r="A745" s="57" t="s">
        <v>100</v>
      </c>
      <c r="B745" s="57" t="s">
        <v>52</v>
      </c>
      <c r="C745" s="57" t="s">
        <v>6</v>
      </c>
      <c r="D745" s="59">
        <v>45006</v>
      </c>
      <c r="E745" s="57" t="s">
        <v>267</v>
      </c>
      <c r="F745" s="57" t="s">
        <v>66</v>
      </c>
      <c r="G745" s="58">
        <v>1.6603300000000001</v>
      </c>
      <c r="H745" s="57"/>
      <c r="I745" s="57"/>
    </row>
    <row r="746" spans="1:9" x14ac:dyDescent="0.2">
      <c r="A746" s="57" t="s">
        <v>100</v>
      </c>
      <c r="B746" s="57" t="s">
        <v>52</v>
      </c>
      <c r="C746" s="57" t="s">
        <v>6</v>
      </c>
      <c r="D746" s="59">
        <v>45030</v>
      </c>
      <c r="E746" s="57" t="s">
        <v>244</v>
      </c>
      <c r="F746" s="57" t="s">
        <v>66</v>
      </c>
      <c r="G746" s="58">
        <v>2.31277</v>
      </c>
      <c r="H746" s="57"/>
      <c r="I746" s="57"/>
    </row>
    <row r="747" spans="1:9" x14ac:dyDescent="0.2">
      <c r="A747" s="57" t="s">
        <v>100</v>
      </c>
      <c r="B747" s="57" t="s">
        <v>52</v>
      </c>
      <c r="C747" s="57" t="s">
        <v>6</v>
      </c>
      <c r="D747" s="59">
        <v>45030</v>
      </c>
      <c r="E747" s="57" t="s">
        <v>245</v>
      </c>
      <c r="F747" s="57" t="s">
        <v>66</v>
      </c>
      <c r="G747" s="58">
        <v>2.2251300000000001</v>
      </c>
      <c r="H747" s="57"/>
      <c r="I747" s="57"/>
    </row>
    <row r="748" spans="1:9" x14ac:dyDescent="0.2">
      <c r="A748" s="57" t="s">
        <v>100</v>
      </c>
      <c r="B748" s="57" t="s">
        <v>52</v>
      </c>
      <c r="C748" s="57" t="s">
        <v>6</v>
      </c>
      <c r="D748" s="59">
        <v>45030</v>
      </c>
      <c r="E748" s="57" t="s">
        <v>246</v>
      </c>
      <c r="F748" s="57" t="s">
        <v>66</v>
      </c>
      <c r="G748" s="58">
        <v>2.0888</v>
      </c>
      <c r="H748" s="57"/>
      <c r="I748" s="57"/>
    </row>
    <row r="749" spans="1:9" x14ac:dyDescent="0.2">
      <c r="A749" s="57" t="s">
        <v>100</v>
      </c>
      <c r="B749" s="57" t="s">
        <v>52</v>
      </c>
      <c r="C749" s="57" t="s">
        <v>6</v>
      </c>
      <c r="D749" s="59">
        <v>45030</v>
      </c>
      <c r="E749" s="57" t="s">
        <v>247</v>
      </c>
      <c r="F749" s="57" t="s">
        <v>66</v>
      </c>
      <c r="G749" s="58">
        <v>1.9524699999999999</v>
      </c>
      <c r="H749" s="57"/>
      <c r="I749" s="57"/>
    </row>
    <row r="750" spans="1:9" x14ac:dyDescent="0.2">
      <c r="A750" s="57" t="s">
        <v>100</v>
      </c>
      <c r="B750" s="57" t="s">
        <v>52</v>
      </c>
      <c r="C750" s="57" t="s">
        <v>6</v>
      </c>
      <c r="D750" s="59">
        <v>45030</v>
      </c>
      <c r="E750" s="57" t="s">
        <v>248</v>
      </c>
      <c r="F750" s="57" t="s">
        <v>66</v>
      </c>
      <c r="G750" s="58">
        <v>1.90378</v>
      </c>
      <c r="H750" s="57"/>
      <c r="I750" s="57"/>
    </row>
    <row r="751" spans="1:9" x14ac:dyDescent="0.2">
      <c r="A751" s="57" t="s">
        <v>100</v>
      </c>
      <c r="B751" s="57" t="s">
        <v>52</v>
      </c>
      <c r="C751" s="57" t="s">
        <v>6</v>
      </c>
      <c r="D751" s="59">
        <v>45030</v>
      </c>
      <c r="E751" s="57" t="s">
        <v>249</v>
      </c>
      <c r="F751" s="57" t="s">
        <v>66</v>
      </c>
      <c r="G751" s="58">
        <v>1.8258700000000001</v>
      </c>
      <c r="H751" s="57"/>
      <c r="I751" s="57"/>
    </row>
    <row r="752" spans="1:9" x14ac:dyDescent="0.2">
      <c r="A752" s="57" t="s">
        <v>100</v>
      </c>
      <c r="B752" s="57" t="s">
        <v>52</v>
      </c>
      <c r="C752" s="57" t="s">
        <v>6</v>
      </c>
      <c r="D752" s="59">
        <v>45030</v>
      </c>
      <c r="E752" s="57" t="s">
        <v>250</v>
      </c>
      <c r="F752" s="57" t="s">
        <v>66</v>
      </c>
      <c r="G752" s="58">
        <v>1.7966599999999999</v>
      </c>
      <c r="H752" s="57"/>
      <c r="I752" s="57"/>
    </row>
    <row r="753" spans="1:9" x14ac:dyDescent="0.2">
      <c r="A753" s="57" t="s">
        <v>100</v>
      </c>
      <c r="B753" s="57" t="s">
        <v>52</v>
      </c>
      <c r="C753" s="57" t="s">
        <v>6</v>
      </c>
      <c r="D753" s="59">
        <v>45030</v>
      </c>
      <c r="E753" s="57" t="s">
        <v>251</v>
      </c>
      <c r="F753" s="57" t="s">
        <v>66</v>
      </c>
      <c r="G753" s="58">
        <v>1.7966599999999999</v>
      </c>
      <c r="H753" s="57"/>
      <c r="I753" s="57"/>
    </row>
    <row r="754" spans="1:9" x14ac:dyDescent="0.2">
      <c r="A754" s="57" t="s">
        <v>100</v>
      </c>
      <c r="B754" s="57" t="s">
        <v>52</v>
      </c>
      <c r="C754" s="57" t="s">
        <v>6</v>
      </c>
      <c r="D754" s="59">
        <v>45030</v>
      </c>
      <c r="E754" s="57" t="s">
        <v>252</v>
      </c>
      <c r="F754" s="57" t="s">
        <v>66</v>
      </c>
      <c r="G754" s="58">
        <v>1.87456</v>
      </c>
      <c r="H754" s="57"/>
      <c r="I754" s="57"/>
    </row>
    <row r="755" spans="1:9" x14ac:dyDescent="0.2">
      <c r="A755" s="57" t="s">
        <v>100</v>
      </c>
      <c r="B755" s="57" t="s">
        <v>52</v>
      </c>
      <c r="C755" s="57" t="s">
        <v>6</v>
      </c>
      <c r="D755" s="59">
        <v>45030</v>
      </c>
      <c r="E755" s="57" t="s">
        <v>253</v>
      </c>
      <c r="F755" s="57" t="s">
        <v>66</v>
      </c>
      <c r="G755" s="58">
        <v>1.9621999999999999</v>
      </c>
      <c r="H755" s="57"/>
      <c r="I755" s="57"/>
    </row>
    <row r="756" spans="1:9" x14ac:dyDescent="0.2">
      <c r="A756" s="57" t="s">
        <v>100</v>
      </c>
      <c r="B756" s="57" t="s">
        <v>52</v>
      </c>
      <c r="C756" s="57" t="s">
        <v>6</v>
      </c>
      <c r="D756" s="59">
        <v>45030</v>
      </c>
      <c r="E756" s="57" t="s">
        <v>254</v>
      </c>
      <c r="F756" s="57" t="s">
        <v>66</v>
      </c>
      <c r="G756" s="58">
        <v>2.00116</v>
      </c>
      <c r="H756" s="57"/>
      <c r="I756" s="57"/>
    </row>
    <row r="757" spans="1:9" x14ac:dyDescent="0.2">
      <c r="A757" s="57" t="s">
        <v>100</v>
      </c>
      <c r="B757" s="57" t="s">
        <v>52</v>
      </c>
      <c r="C757" s="57" t="s">
        <v>6</v>
      </c>
      <c r="D757" s="59">
        <v>45030</v>
      </c>
      <c r="E757" s="57" t="s">
        <v>255</v>
      </c>
      <c r="F757" s="57" t="s">
        <v>66</v>
      </c>
      <c r="G757" s="58">
        <v>2.0401099999999999</v>
      </c>
      <c r="H757" s="57"/>
      <c r="I757" s="57"/>
    </row>
    <row r="758" spans="1:9" x14ac:dyDescent="0.2">
      <c r="A758" s="57" t="s">
        <v>100</v>
      </c>
      <c r="B758" s="57" t="s">
        <v>52</v>
      </c>
      <c r="C758" s="57" t="s">
        <v>6</v>
      </c>
      <c r="D758" s="59">
        <v>45030</v>
      </c>
      <c r="E758" s="57" t="s">
        <v>256</v>
      </c>
      <c r="F758" s="57" t="s">
        <v>66</v>
      </c>
      <c r="G758" s="58">
        <v>2.1082700000000001</v>
      </c>
      <c r="H758" s="57"/>
      <c r="I758" s="57"/>
    </row>
    <row r="759" spans="1:9" x14ac:dyDescent="0.2">
      <c r="A759" s="57" t="s">
        <v>100</v>
      </c>
      <c r="B759" s="57" t="s">
        <v>52</v>
      </c>
      <c r="C759" s="57" t="s">
        <v>6</v>
      </c>
      <c r="D759" s="59">
        <v>45030</v>
      </c>
      <c r="E759" s="57" t="s">
        <v>257</v>
      </c>
      <c r="F759" s="57" t="s">
        <v>66</v>
      </c>
      <c r="G759" s="58">
        <v>2.0790600000000001</v>
      </c>
      <c r="H759" s="57"/>
      <c r="I759" s="57"/>
    </row>
    <row r="760" spans="1:9" x14ac:dyDescent="0.2">
      <c r="A760" s="57" t="s">
        <v>100</v>
      </c>
      <c r="B760" s="57" t="s">
        <v>52</v>
      </c>
      <c r="C760" s="57" t="s">
        <v>6</v>
      </c>
      <c r="D760" s="59">
        <v>45030</v>
      </c>
      <c r="E760" s="57" t="s">
        <v>258</v>
      </c>
      <c r="F760" s="57" t="s">
        <v>66</v>
      </c>
      <c r="G760" s="58">
        <v>2.0888</v>
      </c>
      <c r="H760" s="57"/>
      <c r="I760" s="57"/>
    </row>
    <row r="761" spans="1:9" x14ac:dyDescent="0.2">
      <c r="A761" s="57" t="s">
        <v>100</v>
      </c>
      <c r="B761" s="57" t="s">
        <v>52</v>
      </c>
      <c r="C761" s="57" t="s">
        <v>6</v>
      </c>
      <c r="D761" s="59">
        <v>45030</v>
      </c>
      <c r="E761" s="57" t="s">
        <v>259</v>
      </c>
      <c r="F761" s="57" t="s">
        <v>66</v>
      </c>
      <c r="G761" s="58">
        <v>2.0693199999999998</v>
      </c>
      <c r="H761" s="57"/>
      <c r="I761" s="57"/>
    </row>
    <row r="762" spans="1:9" x14ac:dyDescent="0.2">
      <c r="A762" s="57" t="s">
        <v>100</v>
      </c>
      <c r="B762" s="57" t="s">
        <v>52</v>
      </c>
      <c r="C762" s="57" t="s">
        <v>6</v>
      </c>
      <c r="D762" s="59">
        <v>45030</v>
      </c>
      <c r="E762" s="57" t="s">
        <v>260</v>
      </c>
      <c r="F762" s="57" t="s">
        <v>66</v>
      </c>
      <c r="G762" s="58">
        <v>2.0401099999999999</v>
      </c>
      <c r="H762" s="57"/>
      <c r="I762" s="57"/>
    </row>
    <row r="763" spans="1:9" x14ac:dyDescent="0.2">
      <c r="A763" s="57" t="s">
        <v>100</v>
      </c>
      <c r="B763" s="57" t="s">
        <v>52</v>
      </c>
      <c r="C763" s="57" t="s">
        <v>6</v>
      </c>
      <c r="D763" s="59">
        <v>45030</v>
      </c>
      <c r="E763" s="57" t="s">
        <v>261</v>
      </c>
      <c r="F763" s="57" t="s">
        <v>66</v>
      </c>
      <c r="G763" s="58">
        <v>1.97194</v>
      </c>
      <c r="H763" s="57"/>
      <c r="I763" s="57"/>
    </row>
    <row r="764" spans="1:9" x14ac:dyDescent="0.2">
      <c r="A764" s="57" t="s">
        <v>100</v>
      </c>
      <c r="B764" s="57" t="s">
        <v>52</v>
      </c>
      <c r="C764" s="57" t="s">
        <v>6</v>
      </c>
      <c r="D764" s="59">
        <v>45030</v>
      </c>
      <c r="E764" s="57" t="s">
        <v>262</v>
      </c>
      <c r="F764" s="57" t="s">
        <v>66</v>
      </c>
      <c r="G764" s="58">
        <v>1.8843000000000001</v>
      </c>
      <c r="H764" s="57"/>
      <c r="I764" s="57"/>
    </row>
    <row r="765" spans="1:9" x14ac:dyDescent="0.2">
      <c r="A765" s="57" t="s">
        <v>100</v>
      </c>
      <c r="B765" s="57" t="s">
        <v>52</v>
      </c>
      <c r="C765" s="57" t="s">
        <v>6</v>
      </c>
      <c r="D765" s="59">
        <v>45030</v>
      </c>
      <c r="E765" s="57" t="s">
        <v>263</v>
      </c>
      <c r="F765" s="57" t="s">
        <v>66</v>
      </c>
      <c r="G765" s="58">
        <v>1.7577100000000001</v>
      </c>
      <c r="H765" s="57"/>
      <c r="I765" s="57"/>
    </row>
    <row r="766" spans="1:9" x14ac:dyDescent="0.2">
      <c r="A766" s="57" t="s">
        <v>100</v>
      </c>
      <c r="B766" s="57" t="s">
        <v>52</v>
      </c>
      <c r="C766" s="57" t="s">
        <v>6</v>
      </c>
      <c r="D766" s="59">
        <v>45030</v>
      </c>
      <c r="E766" s="57" t="s">
        <v>264</v>
      </c>
      <c r="F766" s="57" t="s">
        <v>66</v>
      </c>
      <c r="G766" s="58">
        <v>1.6603300000000001</v>
      </c>
      <c r="H766" s="57"/>
      <c r="I766" s="57"/>
    </row>
    <row r="767" spans="1:9" x14ac:dyDescent="0.2">
      <c r="A767" s="57" t="s">
        <v>100</v>
      </c>
      <c r="B767" s="57" t="s">
        <v>52</v>
      </c>
      <c r="C767" s="57" t="s">
        <v>6</v>
      </c>
      <c r="D767" s="59">
        <v>45030</v>
      </c>
      <c r="E767" s="57" t="s">
        <v>265</v>
      </c>
      <c r="F767" s="57" t="s">
        <v>66</v>
      </c>
      <c r="G767" s="58">
        <v>1.5824199999999999</v>
      </c>
      <c r="H767" s="57"/>
      <c r="I767" s="57"/>
    </row>
    <row r="768" spans="1:9" x14ac:dyDescent="0.2">
      <c r="A768" s="57" t="s">
        <v>100</v>
      </c>
      <c r="B768" s="57" t="s">
        <v>52</v>
      </c>
      <c r="C768" s="57" t="s">
        <v>6</v>
      </c>
      <c r="D768" s="59">
        <v>45030</v>
      </c>
      <c r="E768" s="57" t="s">
        <v>266</v>
      </c>
      <c r="F768" s="57" t="s">
        <v>66</v>
      </c>
      <c r="G768" s="58">
        <v>1.52399</v>
      </c>
      <c r="H768" s="57"/>
      <c r="I768" s="57"/>
    </row>
    <row r="769" spans="1:9" x14ac:dyDescent="0.2">
      <c r="A769" s="57" t="s">
        <v>100</v>
      </c>
      <c r="B769" s="57" t="s">
        <v>52</v>
      </c>
      <c r="C769" s="57" t="s">
        <v>6</v>
      </c>
      <c r="D769" s="59">
        <v>45030</v>
      </c>
      <c r="E769" s="57" t="s">
        <v>267</v>
      </c>
      <c r="F769" s="57" t="s">
        <v>66</v>
      </c>
      <c r="G769" s="58">
        <v>1.5045200000000001</v>
      </c>
      <c r="H769" s="57"/>
      <c r="I769" s="57"/>
    </row>
    <row r="770" spans="1:9" x14ac:dyDescent="0.2">
      <c r="A770" s="57" t="s">
        <v>100</v>
      </c>
      <c r="B770" s="57" t="s">
        <v>52</v>
      </c>
      <c r="C770" s="57" t="s">
        <v>6</v>
      </c>
      <c r="D770" s="59">
        <v>45055</v>
      </c>
      <c r="E770" s="57" t="s">
        <v>244</v>
      </c>
      <c r="F770" s="57" t="s">
        <v>66</v>
      </c>
      <c r="G770" s="58">
        <v>2.87758</v>
      </c>
      <c r="H770" s="57"/>
      <c r="I770" s="57"/>
    </row>
    <row r="771" spans="1:9" x14ac:dyDescent="0.2">
      <c r="A771" s="57" t="s">
        <v>100</v>
      </c>
      <c r="B771" s="57" t="s">
        <v>52</v>
      </c>
      <c r="C771" s="57" t="s">
        <v>6</v>
      </c>
      <c r="D771" s="59">
        <v>45055</v>
      </c>
      <c r="E771" s="57" t="s">
        <v>245</v>
      </c>
      <c r="F771" s="57" t="s">
        <v>66</v>
      </c>
      <c r="G771" s="58">
        <v>2.81915</v>
      </c>
      <c r="H771" s="57"/>
      <c r="I771" s="57"/>
    </row>
    <row r="772" spans="1:9" x14ac:dyDescent="0.2">
      <c r="A772" s="57" t="s">
        <v>100</v>
      </c>
      <c r="B772" s="57" t="s">
        <v>52</v>
      </c>
      <c r="C772" s="57" t="s">
        <v>6</v>
      </c>
      <c r="D772" s="59">
        <v>45055</v>
      </c>
      <c r="E772" s="57" t="s">
        <v>246</v>
      </c>
      <c r="F772" s="57" t="s">
        <v>66</v>
      </c>
      <c r="G772" s="58">
        <v>2.7704599999999999</v>
      </c>
      <c r="H772" s="57"/>
      <c r="I772" s="57"/>
    </row>
    <row r="773" spans="1:9" x14ac:dyDescent="0.2">
      <c r="A773" s="57" t="s">
        <v>100</v>
      </c>
      <c r="B773" s="57" t="s">
        <v>52</v>
      </c>
      <c r="C773" s="57" t="s">
        <v>6</v>
      </c>
      <c r="D773" s="59">
        <v>45055</v>
      </c>
      <c r="E773" s="57" t="s">
        <v>247</v>
      </c>
      <c r="F773" s="57" t="s">
        <v>66</v>
      </c>
      <c r="G773" s="58">
        <v>2.7704599999999999</v>
      </c>
      <c r="H773" s="57"/>
      <c r="I773" s="57"/>
    </row>
    <row r="774" spans="1:9" x14ac:dyDescent="0.2">
      <c r="A774" s="57" t="s">
        <v>100</v>
      </c>
      <c r="B774" s="57" t="s">
        <v>52</v>
      </c>
      <c r="C774" s="57" t="s">
        <v>6</v>
      </c>
      <c r="D774" s="59">
        <v>45055</v>
      </c>
      <c r="E774" s="57" t="s">
        <v>248</v>
      </c>
      <c r="F774" s="57" t="s">
        <v>66</v>
      </c>
      <c r="G774" s="58">
        <v>2.7509800000000002</v>
      </c>
      <c r="H774" s="57"/>
      <c r="I774" s="57"/>
    </row>
    <row r="775" spans="1:9" x14ac:dyDescent="0.2">
      <c r="A775" s="57" t="s">
        <v>100</v>
      </c>
      <c r="B775" s="57" t="s">
        <v>52</v>
      </c>
      <c r="C775" s="57" t="s">
        <v>6</v>
      </c>
      <c r="D775" s="59">
        <v>45055</v>
      </c>
      <c r="E775" s="57" t="s">
        <v>249</v>
      </c>
      <c r="F775" s="57" t="s">
        <v>66</v>
      </c>
      <c r="G775" s="58">
        <v>2.7509800000000002</v>
      </c>
      <c r="H775" s="57"/>
      <c r="I775" s="57"/>
    </row>
    <row r="776" spans="1:9" x14ac:dyDescent="0.2">
      <c r="A776" s="57" t="s">
        <v>100</v>
      </c>
      <c r="B776" s="57" t="s">
        <v>52</v>
      </c>
      <c r="C776" s="57" t="s">
        <v>6</v>
      </c>
      <c r="D776" s="59">
        <v>45055</v>
      </c>
      <c r="E776" s="57" t="s">
        <v>250</v>
      </c>
      <c r="F776" s="57" t="s">
        <v>66</v>
      </c>
      <c r="G776" s="58">
        <v>2.7315100000000001</v>
      </c>
      <c r="H776" s="57"/>
      <c r="I776" s="57"/>
    </row>
    <row r="777" spans="1:9" x14ac:dyDescent="0.2">
      <c r="A777" s="57" t="s">
        <v>100</v>
      </c>
      <c r="B777" s="57" t="s">
        <v>52</v>
      </c>
      <c r="C777" s="57" t="s">
        <v>6</v>
      </c>
      <c r="D777" s="59">
        <v>45055</v>
      </c>
      <c r="E777" s="57" t="s">
        <v>251</v>
      </c>
      <c r="F777" s="57" t="s">
        <v>66</v>
      </c>
      <c r="G777" s="58">
        <v>2.7801999999999998</v>
      </c>
      <c r="H777" s="57"/>
      <c r="I777" s="57"/>
    </row>
    <row r="778" spans="1:9" x14ac:dyDescent="0.2">
      <c r="A778" s="57" t="s">
        <v>100</v>
      </c>
      <c r="B778" s="57" t="s">
        <v>52</v>
      </c>
      <c r="C778" s="57" t="s">
        <v>6</v>
      </c>
      <c r="D778" s="59">
        <v>45055</v>
      </c>
      <c r="E778" s="57" t="s">
        <v>252</v>
      </c>
      <c r="F778" s="57" t="s">
        <v>66</v>
      </c>
      <c r="G778" s="58">
        <v>2.8386200000000001</v>
      </c>
      <c r="H778" s="57"/>
      <c r="I778" s="57"/>
    </row>
    <row r="779" spans="1:9" x14ac:dyDescent="0.2">
      <c r="A779" s="57" t="s">
        <v>100</v>
      </c>
      <c r="B779" s="57" t="s">
        <v>52</v>
      </c>
      <c r="C779" s="57" t="s">
        <v>6</v>
      </c>
      <c r="D779" s="59">
        <v>45055</v>
      </c>
      <c r="E779" s="57" t="s">
        <v>253</v>
      </c>
      <c r="F779" s="57" t="s">
        <v>66</v>
      </c>
      <c r="G779" s="58">
        <v>2.90679</v>
      </c>
      <c r="H779" s="57"/>
      <c r="I779" s="57"/>
    </row>
    <row r="780" spans="1:9" x14ac:dyDescent="0.2">
      <c r="A780" s="57" t="s">
        <v>100</v>
      </c>
      <c r="B780" s="57" t="s">
        <v>52</v>
      </c>
      <c r="C780" s="57" t="s">
        <v>6</v>
      </c>
      <c r="D780" s="59">
        <v>45055</v>
      </c>
      <c r="E780" s="57" t="s">
        <v>254</v>
      </c>
      <c r="F780" s="57" t="s">
        <v>66</v>
      </c>
      <c r="G780" s="58">
        <v>2.96522</v>
      </c>
      <c r="H780" s="57"/>
      <c r="I780" s="57"/>
    </row>
    <row r="781" spans="1:9" x14ac:dyDescent="0.2">
      <c r="A781" s="57" t="s">
        <v>100</v>
      </c>
      <c r="B781" s="57" t="s">
        <v>52</v>
      </c>
      <c r="C781" s="57" t="s">
        <v>6</v>
      </c>
      <c r="D781" s="59">
        <v>45055</v>
      </c>
      <c r="E781" s="57" t="s">
        <v>255</v>
      </c>
      <c r="F781" s="57" t="s">
        <v>66</v>
      </c>
      <c r="G781" s="58">
        <v>3.0723400000000001</v>
      </c>
      <c r="H781" s="57"/>
      <c r="I781" s="57"/>
    </row>
    <row r="782" spans="1:9" x14ac:dyDescent="0.2">
      <c r="A782" s="57" t="s">
        <v>100</v>
      </c>
      <c r="B782" s="57" t="s">
        <v>52</v>
      </c>
      <c r="C782" s="57" t="s">
        <v>6</v>
      </c>
      <c r="D782" s="59">
        <v>45055</v>
      </c>
      <c r="E782" s="57" t="s">
        <v>256</v>
      </c>
      <c r="F782" s="57" t="s">
        <v>66</v>
      </c>
      <c r="G782" s="58">
        <v>3.1210300000000002</v>
      </c>
      <c r="H782" s="57"/>
      <c r="I782" s="57"/>
    </row>
    <row r="783" spans="1:9" x14ac:dyDescent="0.2">
      <c r="A783" s="57" t="s">
        <v>100</v>
      </c>
      <c r="B783" s="57" t="s">
        <v>52</v>
      </c>
      <c r="C783" s="57" t="s">
        <v>6</v>
      </c>
      <c r="D783" s="59">
        <v>45055</v>
      </c>
      <c r="E783" s="57" t="s">
        <v>257</v>
      </c>
      <c r="F783" s="57" t="s">
        <v>66</v>
      </c>
      <c r="G783" s="58">
        <v>3.2378800000000001</v>
      </c>
      <c r="H783" s="57"/>
      <c r="I783" s="57"/>
    </row>
    <row r="784" spans="1:9" x14ac:dyDescent="0.2">
      <c r="A784" s="57" t="s">
        <v>100</v>
      </c>
      <c r="B784" s="57" t="s">
        <v>52</v>
      </c>
      <c r="C784" s="57" t="s">
        <v>6</v>
      </c>
      <c r="D784" s="59">
        <v>45055</v>
      </c>
      <c r="E784" s="57" t="s">
        <v>258</v>
      </c>
      <c r="F784" s="57" t="s">
        <v>66</v>
      </c>
      <c r="G784" s="58">
        <v>3.3450000000000002</v>
      </c>
      <c r="H784" s="57"/>
      <c r="I784" s="57"/>
    </row>
    <row r="785" spans="1:9" x14ac:dyDescent="0.2">
      <c r="A785" s="57" t="s">
        <v>100</v>
      </c>
      <c r="B785" s="57" t="s">
        <v>52</v>
      </c>
      <c r="C785" s="57" t="s">
        <v>6</v>
      </c>
      <c r="D785" s="59">
        <v>45055</v>
      </c>
      <c r="E785" s="57" t="s">
        <v>259</v>
      </c>
      <c r="F785" s="57" t="s">
        <v>66</v>
      </c>
      <c r="G785" s="58">
        <v>3.4910700000000001</v>
      </c>
      <c r="H785" s="57"/>
      <c r="I785" s="57"/>
    </row>
    <row r="786" spans="1:9" x14ac:dyDescent="0.2">
      <c r="A786" s="57" t="s">
        <v>100</v>
      </c>
      <c r="B786" s="57" t="s">
        <v>52</v>
      </c>
      <c r="C786" s="57" t="s">
        <v>6</v>
      </c>
      <c r="D786" s="59">
        <v>45055</v>
      </c>
      <c r="E786" s="57" t="s">
        <v>260</v>
      </c>
      <c r="F786" s="57" t="s">
        <v>66</v>
      </c>
      <c r="G786" s="58">
        <v>3.55924</v>
      </c>
      <c r="H786" s="57"/>
      <c r="I786" s="57"/>
    </row>
    <row r="787" spans="1:9" x14ac:dyDescent="0.2">
      <c r="A787" s="57" t="s">
        <v>100</v>
      </c>
      <c r="B787" s="57" t="s">
        <v>52</v>
      </c>
      <c r="C787" s="57" t="s">
        <v>6</v>
      </c>
      <c r="D787" s="59">
        <v>45055</v>
      </c>
      <c r="E787" s="57" t="s">
        <v>261</v>
      </c>
      <c r="F787" s="57" t="s">
        <v>66</v>
      </c>
      <c r="G787" s="58">
        <v>3.6858300000000002</v>
      </c>
      <c r="H787" s="57"/>
      <c r="I787" s="57"/>
    </row>
    <row r="788" spans="1:9" x14ac:dyDescent="0.2">
      <c r="A788" s="57" t="s">
        <v>100</v>
      </c>
      <c r="B788" s="57" t="s">
        <v>52</v>
      </c>
      <c r="C788" s="57" t="s">
        <v>6</v>
      </c>
      <c r="D788" s="59">
        <v>45055</v>
      </c>
      <c r="E788" s="57" t="s">
        <v>262</v>
      </c>
      <c r="F788" s="57" t="s">
        <v>66</v>
      </c>
      <c r="G788" s="58">
        <v>3.7053099999999999</v>
      </c>
      <c r="H788" s="57"/>
      <c r="I788" s="57"/>
    </row>
    <row r="789" spans="1:9" x14ac:dyDescent="0.2">
      <c r="A789" s="57" t="s">
        <v>100</v>
      </c>
      <c r="B789" s="57" t="s">
        <v>52</v>
      </c>
      <c r="C789" s="57" t="s">
        <v>6</v>
      </c>
      <c r="D789" s="59">
        <v>45055</v>
      </c>
      <c r="E789" s="57" t="s">
        <v>263</v>
      </c>
      <c r="F789" s="57" t="s">
        <v>66</v>
      </c>
      <c r="G789" s="58">
        <v>3.5981900000000002</v>
      </c>
      <c r="H789" s="57"/>
      <c r="I789" s="57"/>
    </row>
    <row r="790" spans="1:9" x14ac:dyDescent="0.2">
      <c r="A790" s="57" t="s">
        <v>100</v>
      </c>
      <c r="B790" s="57" t="s">
        <v>52</v>
      </c>
      <c r="C790" s="57" t="s">
        <v>6</v>
      </c>
      <c r="D790" s="59">
        <v>45055</v>
      </c>
      <c r="E790" s="57" t="s">
        <v>264</v>
      </c>
      <c r="F790" s="57" t="s">
        <v>66</v>
      </c>
      <c r="G790" s="58">
        <v>3.3936899999999999</v>
      </c>
      <c r="H790" s="57"/>
      <c r="I790" s="57"/>
    </row>
    <row r="791" spans="1:9" x14ac:dyDescent="0.2">
      <c r="A791" s="57" t="s">
        <v>100</v>
      </c>
      <c r="B791" s="57" t="s">
        <v>52</v>
      </c>
      <c r="C791" s="57" t="s">
        <v>6</v>
      </c>
      <c r="D791" s="59">
        <v>45055</v>
      </c>
      <c r="E791" s="57" t="s">
        <v>265</v>
      </c>
      <c r="F791" s="57" t="s">
        <v>66</v>
      </c>
      <c r="G791" s="58">
        <v>3.2281399999999998</v>
      </c>
      <c r="H791" s="57"/>
      <c r="I791" s="57"/>
    </row>
    <row r="792" spans="1:9" x14ac:dyDescent="0.2">
      <c r="A792" s="57" t="s">
        <v>100</v>
      </c>
      <c r="B792" s="57" t="s">
        <v>52</v>
      </c>
      <c r="C792" s="57" t="s">
        <v>6</v>
      </c>
      <c r="D792" s="59">
        <v>45055</v>
      </c>
      <c r="E792" s="57" t="s">
        <v>266</v>
      </c>
      <c r="F792" s="57" t="s">
        <v>66</v>
      </c>
      <c r="G792" s="58">
        <v>3.21841</v>
      </c>
      <c r="H792" s="57"/>
      <c r="I792" s="57"/>
    </row>
    <row r="793" spans="1:9" x14ac:dyDescent="0.2">
      <c r="A793" s="57" t="s">
        <v>100</v>
      </c>
      <c r="B793" s="57" t="s">
        <v>52</v>
      </c>
      <c r="C793" s="57" t="s">
        <v>6</v>
      </c>
      <c r="D793" s="59">
        <v>45055</v>
      </c>
      <c r="E793" s="57" t="s">
        <v>267</v>
      </c>
      <c r="F793" s="57" t="s">
        <v>66</v>
      </c>
      <c r="G793" s="58">
        <v>3.3936899999999999</v>
      </c>
      <c r="H793" s="57"/>
      <c r="I793" s="57"/>
    </row>
    <row r="794" spans="1:9" x14ac:dyDescent="0.2">
      <c r="A794" s="57" t="s">
        <v>100</v>
      </c>
      <c r="B794" s="57" t="s">
        <v>52</v>
      </c>
      <c r="C794" s="57" t="s">
        <v>6</v>
      </c>
      <c r="D794" s="59">
        <v>45100</v>
      </c>
      <c r="E794" s="57" t="s">
        <v>244</v>
      </c>
      <c r="F794" s="57" t="s">
        <v>66</v>
      </c>
      <c r="G794" s="58">
        <v>3.97797</v>
      </c>
      <c r="H794" s="57"/>
      <c r="I794" s="57"/>
    </row>
    <row r="795" spans="1:9" x14ac:dyDescent="0.2">
      <c r="A795" s="57" t="s">
        <v>100</v>
      </c>
      <c r="B795" s="57" t="s">
        <v>52</v>
      </c>
      <c r="C795" s="57" t="s">
        <v>6</v>
      </c>
      <c r="D795" s="59">
        <v>45100</v>
      </c>
      <c r="E795" s="57" t="s">
        <v>245</v>
      </c>
      <c r="F795" s="57" t="s">
        <v>66</v>
      </c>
      <c r="G795" s="58">
        <v>3.8416399999999999</v>
      </c>
      <c r="H795" s="57"/>
      <c r="I795" s="57"/>
    </row>
    <row r="796" spans="1:9" x14ac:dyDescent="0.2">
      <c r="A796" s="57" t="s">
        <v>100</v>
      </c>
      <c r="B796" s="57" t="s">
        <v>52</v>
      </c>
      <c r="C796" s="57" t="s">
        <v>6</v>
      </c>
      <c r="D796" s="59">
        <v>45100</v>
      </c>
      <c r="E796" s="57" t="s">
        <v>246</v>
      </c>
      <c r="F796" s="57" t="s">
        <v>66</v>
      </c>
      <c r="G796" s="58">
        <v>3.7053099999999999</v>
      </c>
      <c r="H796" s="57"/>
      <c r="I796" s="57"/>
    </row>
    <row r="797" spans="1:9" x14ac:dyDescent="0.2">
      <c r="A797" s="57" t="s">
        <v>100</v>
      </c>
      <c r="B797" s="57" t="s">
        <v>52</v>
      </c>
      <c r="C797" s="57" t="s">
        <v>6</v>
      </c>
      <c r="D797" s="59">
        <v>45100</v>
      </c>
      <c r="E797" s="57" t="s">
        <v>247</v>
      </c>
      <c r="F797" s="57" t="s">
        <v>66</v>
      </c>
      <c r="G797" s="58">
        <v>3.5787100000000001</v>
      </c>
      <c r="H797" s="57"/>
      <c r="I797" s="57"/>
    </row>
    <row r="798" spans="1:9" x14ac:dyDescent="0.2">
      <c r="A798" s="57" t="s">
        <v>100</v>
      </c>
      <c r="B798" s="57" t="s">
        <v>52</v>
      </c>
      <c r="C798" s="57" t="s">
        <v>6</v>
      </c>
      <c r="D798" s="59">
        <v>45100</v>
      </c>
      <c r="E798" s="57" t="s">
        <v>248</v>
      </c>
      <c r="F798" s="57" t="s">
        <v>66</v>
      </c>
      <c r="G798" s="58">
        <v>3.6760899999999999</v>
      </c>
      <c r="H798" s="57"/>
      <c r="I798" s="57"/>
    </row>
    <row r="799" spans="1:9" x14ac:dyDescent="0.2">
      <c r="A799" s="57" t="s">
        <v>100</v>
      </c>
      <c r="B799" s="57" t="s">
        <v>52</v>
      </c>
      <c r="C799" s="57" t="s">
        <v>6</v>
      </c>
      <c r="D799" s="59">
        <v>45100</v>
      </c>
      <c r="E799" s="57" t="s">
        <v>249</v>
      </c>
      <c r="F799" s="57" t="s">
        <v>66</v>
      </c>
      <c r="G799" s="58">
        <v>3.6858300000000002</v>
      </c>
      <c r="H799" s="57"/>
      <c r="I799" s="57"/>
    </row>
    <row r="800" spans="1:9" x14ac:dyDescent="0.2">
      <c r="A800" s="57" t="s">
        <v>100</v>
      </c>
      <c r="B800" s="57" t="s">
        <v>52</v>
      </c>
      <c r="C800" s="57" t="s">
        <v>6</v>
      </c>
      <c r="D800" s="59">
        <v>45100</v>
      </c>
      <c r="E800" s="57" t="s">
        <v>250</v>
      </c>
      <c r="F800" s="57" t="s">
        <v>66</v>
      </c>
      <c r="G800" s="58">
        <v>3.7442600000000001</v>
      </c>
      <c r="H800" s="57"/>
      <c r="I800" s="57"/>
    </row>
    <row r="801" spans="1:9" x14ac:dyDescent="0.2">
      <c r="A801" s="57" t="s">
        <v>100</v>
      </c>
      <c r="B801" s="57" t="s">
        <v>52</v>
      </c>
      <c r="C801" s="57" t="s">
        <v>6</v>
      </c>
      <c r="D801" s="59">
        <v>45100</v>
      </c>
      <c r="E801" s="57" t="s">
        <v>251</v>
      </c>
      <c r="F801" s="57" t="s">
        <v>66</v>
      </c>
      <c r="G801" s="58">
        <v>3.8124199999999999</v>
      </c>
      <c r="H801" s="57"/>
      <c r="I801" s="57"/>
    </row>
    <row r="802" spans="1:9" x14ac:dyDescent="0.2">
      <c r="A802" s="57" t="s">
        <v>100</v>
      </c>
      <c r="B802" s="57" t="s">
        <v>52</v>
      </c>
      <c r="C802" s="57" t="s">
        <v>6</v>
      </c>
      <c r="D802" s="59">
        <v>45100</v>
      </c>
      <c r="E802" s="57" t="s">
        <v>252</v>
      </c>
      <c r="F802" s="57" t="s">
        <v>66</v>
      </c>
      <c r="G802" s="58">
        <v>3.9877099999999999</v>
      </c>
      <c r="H802" s="57"/>
      <c r="I802" s="57"/>
    </row>
    <row r="803" spans="1:9" x14ac:dyDescent="0.2">
      <c r="A803" s="57" t="s">
        <v>100</v>
      </c>
      <c r="B803" s="57" t="s">
        <v>52</v>
      </c>
      <c r="C803" s="57" t="s">
        <v>6</v>
      </c>
      <c r="D803" s="59">
        <v>45100</v>
      </c>
      <c r="E803" s="57" t="s">
        <v>253</v>
      </c>
      <c r="F803" s="57" t="s">
        <v>66</v>
      </c>
      <c r="G803" s="58">
        <v>4.1143000000000001</v>
      </c>
      <c r="H803" s="57"/>
      <c r="I803" s="57"/>
    </row>
    <row r="804" spans="1:9" x14ac:dyDescent="0.2">
      <c r="A804" s="57" t="s">
        <v>100</v>
      </c>
      <c r="B804" s="57" t="s">
        <v>52</v>
      </c>
      <c r="C804" s="57" t="s">
        <v>6</v>
      </c>
      <c r="D804" s="59">
        <v>45100</v>
      </c>
      <c r="E804" s="57" t="s">
        <v>254</v>
      </c>
      <c r="F804" s="57" t="s">
        <v>66</v>
      </c>
      <c r="G804" s="58">
        <v>4.2408999999999999</v>
      </c>
      <c r="H804" s="57"/>
      <c r="I804" s="57"/>
    </row>
    <row r="805" spans="1:9" x14ac:dyDescent="0.2">
      <c r="A805" s="57" t="s">
        <v>100</v>
      </c>
      <c r="B805" s="57" t="s">
        <v>52</v>
      </c>
      <c r="C805" s="57" t="s">
        <v>6</v>
      </c>
      <c r="D805" s="59">
        <v>45100</v>
      </c>
      <c r="E805" s="57" t="s">
        <v>255</v>
      </c>
      <c r="F805" s="57" t="s">
        <v>66</v>
      </c>
      <c r="G805" s="58">
        <v>4.3869699999999998</v>
      </c>
      <c r="H805" s="57"/>
      <c r="I805" s="57"/>
    </row>
    <row r="806" spans="1:9" x14ac:dyDescent="0.2">
      <c r="A806" s="57" t="s">
        <v>100</v>
      </c>
      <c r="B806" s="57" t="s">
        <v>52</v>
      </c>
      <c r="C806" s="57" t="s">
        <v>6</v>
      </c>
      <c r="D806" s="59">
        <v>45100</v>
      </c>
      <c r="E806" s="57" t="s">
        <v>256</v>
      </c>
      <c r="F806" s="57" t="s">
        <v>66</v>
      </c>
      <c r="G806" s="58">
        <v>4.5038200000000002</v>
      </c>
      <c r="H806" s="57"/>
      <c r="I806" s="57"/>
    </row>
    <row r="807" spans="1:9" x14ac:dyDescent="0.2">
      <c r="A807" s="57" t="s">
        <v>100</v>
      </c>
      <c r="B807" s="57" t="s">
        <v>52</v>
      </c>
      <c r="C807" s="57" t="s">
        <v>6</v>
      </c>
      <c r="D807" s="59">
        <v>45100</v>
      </c>
      <c r="E807" s="57" t="s">
        <v>257</v>
      </c>
      <c r="F807" s="57" t="s">
        <v>66</v>
      </c>
      <c r="G807" s="58">
        <v>4.54277</v>
      </c>
      <c r="H807" s="57"/>
      <c r="I807" s="57"/>
    </row>
    <row r="808" spans="1:9" x14ac:dyDescent="0.2">
      <c r="A808" s="57" t="s">
        <v>100</v>
      </c>
      <c r="B808" s="57" t="s">
        <v>52</v>
      </c>
      <c r="C808" s="57" t="s">
        <v>6</v>
      </c>
      <c r="D808" s="59">
        <v>45100</v>
      </c>
      <c r="E808" s="57" t="s">
        <v>258</v>
      </c>
      <c r="F808" s="57" t="s">
        <v>66</v>
      </c>
      <c r="G808" s="58">
        <v>4.63042</v>
      </c>
      <c r="H808" s="57"/>
      <c r="I808" s="57"/>
    </row>
    <row r="809" spans="1:9" x14ac:dyDescent="0.2">
      <c r="A809" s="57" t="s">
        <v>100</v>
      </c>
      <c r="B809" s="57" t="s">
        <v>52</v>
      </c>
      <c r="C809" s="57" t="s">
        <v>6</v>
      </c>
      <c r="D809" s="59">
        <v>45100</v>
      </c>
      <c r="E809" s="57" t="s">
        <v>259</v>
      </c>
      <c r="F809" s="57" t="s">
        <v>66</v>
      </c>
      <c r="G809" s="58">
        <v>4.6888399999999999</v>
      </c>
      <c r="H809" s="57"/>
      <c r="I809" s="57"/>
    </row>
    <row r="810" spans="1:9" x14ac:dyDescent="0.2">
      <c r="A810" s="57" t="s">
        <v>100</v>
      </c>
      <c r="B810" s="57" t="s">
        <v>52</v>
      </c>
      <c r="C810" s="57" t="s">
        <v>6</v>
      </c>
      <c r="D810" s="59">
        <v>45100</v>
      </c>
      <c r="E810" s="57" t="s">
        <v>260</v>
      </c>
      <c r="F810" s="57" t="s">
        <v>66</v>
      </c>
      <c r="G810" s="58">
        <v>4.6791099999999997</v>
      </c>
      <c r="H810" s="57"/>
      <c r="I810" s="57"/>
    </row>
    <row r="811" spans="1:9" x14ac:dyDescent="0.2">
      <c r="A811" s="57" t="s">
        <v>100</v>
      </c>
      <c r="B811" s="57" t="s">
        <v>52</v>
      </c>
      <c r="C811" s="57" t="s">
        <v>6</v>
      </c>
      <c r="D811" s="59">
        <v>45100</v>
      </c>
      <c r="E811" s="57" t="s">
        <v>261</v>
      </c>
      <c r="F811" s="57" t="s">
        <v>66</v>
      </c>
      <c r="G811" s="58">
        <v>4.7278000000000002</v>
      </c>
      <c r="H811" s="57"/>
      <c r="I811" s="57"/>
    </row>
    <row r="812" spans="1:9" x14ac:dyDescent="0.2">
      <c r="A812" s="57" t="s">
        <v>100</v>
      </c>
      <c r="B812" s="57" t="s">
        <v>52</v>
      </c>
      <c r="C812" s="57" t="s">
        <v>6</v>
      </c>
      <c r="D812" s="59">
        <v>45100</v>
      </c>
      <c r="E812" s="57" t="s">
        <v>262</v>
      </c>
      <c r="F812" s="57" t="s">
        <v>66</v>
      </c>
      <c r="G812" s="58">
        <v>4.6498900000000001</v>
      </c>
      <c r="H812" s="57"/>
      <c r="I812" s="57"/>
    </row>
    <row r="813" spans="1:9" x14ac:dyDescent="0.2">
      <c r="A813" s="57" t="s">
        <v>100</v>
      </c>
      <c r="B813" s="57" t="s">
        <v>52</v>
      </c>
      <c r="C813" s="57" t="s">
        <v>6</v>
      </c>
      <c r="D813" s="59">
        <v>45100</v>
      </c>
      <c r="E813" s="57" t="s">
        <v>263</v>
      </c>
      <c r="F813" s="57" t="s">
        <v>66</v>
      </c>
      <c r="G813" s="58">
        <v>4.5525099999999998</v>
      </c>
      <c r="H813" s="57"/>
      <c r="I813" s="57"/>
    </row>
    <row r="814" spans="1:9" x14ac:dyDescent="0.2">
      <c r="A814" s="57" t="s">
        <v>100</v>
      </c>
      <c r="B814" s="57" t="s">
        <v>52</v>
      </c>
      <c r="C814" s="57" t="s">
        <v>6</v>
      </c>
      <c r="D814" s="59">
        <v>45100</v>
      </c>
      <c r="E814" s="57" t="s">
        <v>264</v>
      </c>
      <c r="F814" s="57" t="s">
        <v>66</v>
      </c>
      <c r="G814" s="58">
        <v>4.4356600000000004</v>
      </c>
      <c r="H814" s="57"/>
      <c r="I814" s="57"/>
    </row>
    <row r="815" spans="1:9" x14ac:dyDescent="0.2">
      <c r="A815" s="57" t="s">
        <v>100</v>
      </c>
      <c r="B815" s="57" t="s">
        <v>52</v>
      </c>
      <c r="C815" s="57" t="s">
        <v>6</v>
      </c>
      <c r="D815" s="59">
        <v>45100</v>
      </c>
      <c r="E815" s="57" t="s">
        <v>265</v>
      </c>
      <c r="F815" s="57" t="s">
        <v>66</v>
      </c>
      <c r="G815" s="58">
        <v>4.1922100000000002</v>
      </c>
      <c r="H815" s="57"/>
      <c r="I815" s="57"/>
    </row>
    <row r="816" spans="1:9" x14ac:dyDescent="0.2">
      <c r="A816" s="57" t="s">
        <v>100</v>
      </c>
      <c r="B816" s="57" t="s">
        <v>52</v>
      </c>
      <c r="C816" s="57" t="s">
        <v>6</v>
      </c>
      <c r="D816" s="59">
        <v>45100</v>
      </c>
      <c r="E816" s="57" t="s">
        <v>266</v>
      </c>
      <c r="F816" s="57" t="s">
        <v>66</v>
      </c>
      <c r="G816" s="58">
        <v>4.0266599999999997</v>
      </c>
      <c r="H816" s="57"/>
      <c r="I816" s="57"/>
    </row>
    <row r="817" spans="1:9" x14ac:dyDescent="0.2">
      <c r="A817" s="57" t="s">
        <v>100</v>
      </c>
      <c r="B817" s="57" t="s">
        <v>52</v>
      </c>
      <c r="C817" s="57" t="s">
        <v>6</v>
      </c>
      <c r="D817" s="59">
        <v>45100</v>
      </c>
      <c r="E817" s="57" t="s">
        <v>267</v>
      </c>
      <c r="F817" s="57" t="s">
        <v>66</v>
      </c>
      <c r="G817" s="58">
        <v>3.9390200000000002</v>
      </c>
      <c r="H817" s="57"/>
      <c r="I817" s="57"/>
    </row>
    <row r="818" spans="1:9" x14ac:dyDescent="0.2">
      <c r="A818" s="57" t="s">
        <v>100</v>
      </c>
      <c r="B818" s="57" t="s">
        <v>52</v>
      </c>
      <c r="C818" s="57" t="s">
        <v>6</v>
      </c>
      <c r="D818" s="59">
        <v>45123</v>
      </c>
      <c r="E818" s="57" t="s">
        <v>244</v>
      </c>
      <c r="F818" s="57" t="s">
        <v>66</v>
      </c>
      <c r="G818" s="58">
        <v>5.1952199999999999</v>
      </c>
      <c r="H818" s="57"/>
      <c r="I818" s="57"/>
    </row>
    <row r="819" spans="1:9" x14ac:dyDescent="0.2">
      <c r="A819" s="57" t="s">
        <v>100</v>
      </c>
      <c r="B819" s="57" t="s">
        <v>52</v>
      </c>
      <c r="C819" s="57" t="s">
        <v>6</v>
      </c>
      <c r="D819" s="59">
        <v>45123</v>
      </c>
      <c r="E819" s="57" t="s">
        <v>245</v>
      </c>
      <c r="F819" s="57" t="s">
        <v>66</v>
      </c>
      <c r="G819" s="58">
        <v>5.1952199999999999</v>
      </c>
      <c r="H819" s="57"/>
      <c r="I819" s="57"/>
    </row>
    <row r="820" spans="1:9" x14ac:dyDescent="0.2">
      <c r="A820" s="57" t="s">
        <v>100</v>
      </c>
      <c r="B820" s="57" t="s">
        <v>52</v>
      </c>
      <c r="C820" s="57" t="s">
        <v>6</v>
      </c>
      <c r="D820" s="59">
        <v>45123</v>
      </c>
      <c r="E820" s="57" t="s">
        <v>246</v>
      </c>
      <c r="F820" s="57" t="s">
        <v>66</v>
      </c>
      <c r="G820" s="58">
        <v>5.1952199999999999</v>
      </c>
      <c r="H820" s="57"/>
      <c r="I820" s="57"/>
    </row>
    <row r="821" spans="1:9" x14ac:dyDescent="0.2">
      <c r="A821" s="57" t="s">
        <v>100</v>
      </c>
      <c r="B821" s="57" t="s">
        <v>52</v>
      </c>
      <c r="C821" s="57" t="s">
        <v>6</v>
      </c>
      <c r="D821" s="59">
        <v>45123</v>
      </c>
      <c r="E821" s="57" t="s">
        <v>247</v>
      </c>
      <c r="F821" s="57" t="s">
        <v>66</v>
      </c>
      <c r="G821" s="58">
        <v>5.1952199999999999</v>
      </c>
      <c r="H821" s="57"/>
      <c r="I821" s="57"/>
    </row>
    <row r="822" spans="1:9" x14ac:dyDescent="0.2">
      <c r="A822" s="57" t="s">
        <v>100</v>
      </c>
      <c r="B822" s="57" t="s">
        <v>52</v>
      </c>
      <c r="C822" s="57" t="s">
        <v>6</v>
      </c>
      <c r="D822" s="59">
        <v>45123</v>
      </c>
      <c r="E822" s="57" t="s">
        <v>248</v>
      </c>
      <c r="F822" s="57" t="s">
        <v>66</v>
      </c>
      <c r="G822" s="58">
        <v>5.1952199999999999</v>
      </c>
      <c r="H822" s="57"/>
      <c r="I822" s="57"/>
    </row>
    <row r="823" spans="1:9" x14ac:dyDescent="0.2">
      <c r="A823" s="57" t="s">
        <v>100</v>
      </c>
      <c r="B823" s="57" t="s">
        <v>52</v>
      </c>
      <c r="C823" s="57" t="s">
        <v>6</v>
      </c>
      <c r="D823" s="59">
        <v>45123</v>
      </c>
      <c r="E823" s="57" t="s">
        <v>249</v>
      </c>
      <c r="F823" s="57" t="s">
        <v>66</v>
      </c>
      <c r="G823" s="58">
        <v>5.1465300000000003</v>
      </c>
      <c r="H823" s="57"/>
      <c r="I823" s="57"/>
    </row>
    <row r="824" spans="1:9" x14ac:dyDescent="0.2">
      <c r="A824" s="57" t="s">
        <v>100</v>
      </c>
      <c r="B824" s="57" t="s">
        <v>52</v>
      </c>
      <c r="C824" s="57" t="s">
        <v>6</v>
      </c>
      <c r="D824" s="59">
        <v>45123</v>
      </c>
      <c r="E824" s="57" t="s">
        <v>250</v>
      </c>
      <c r="F824" s="57" t="s">
        <v>66</v>
      </c>
      <c r="G824" s="58">
        <v>5.1367900000000004</v>
      </c>
      <c r="H824" s="57"/>
      <c r="I824" s="57"/>
    </row>
    <row r="825" spans="1:9" x14ac:dyDescent="0.2">
      <c r="A825" s="57" t="s">
        <v>100</v>
      </c>
      <c r="B825" s="57" t="s">
        <v>52</v>
      </c>
      <c r="C825" s="57" t="s">
        <v>6</v>
      </c>
      <c r="D825" s="59">
        <v>45123</v>
      </c>
      <c r="E825" s="57" t="s">
        <v>251</v>
      </c>
      <c r="F825" s="57" t="s">
        <v>66</v>
      </c>
      <c r="G825" s="58">
        <v>5.2049599999999998</v>
      </c>
      <c r="H825" s="57"/>
      <c r="I825" s="57"/>
    </row>
    <row r="826" spans="1:9" x14ac:dyDescent="0.2">
      <c r="A826" s="57" t="s">
        <v>100</v>
      </c>
      <c r="B826" s="57" t="s">
        <v>52</v>
      </c>
      <c r="C826" s="57" t="s">
        <v>6</v>
      </c>
      <c r="D826" s="59">
        <v>45123</v>
      </c>
      <c r="E826" s="57" t="s">
        <v>252</v>
      </c>
      <c r="F826" s="57" t="s">
        <v>66</v>
      </c>
      <c r="G826" s="58">
        <v>5.33155</v>
      </c>
      <c r="H826" s="57"/>
      <c r="I826" s="57"/>
    </row>
    <row r="827" spans="1:9" x14ac:dyDescent="0.2">
      <c r="A827" s="57" t="s">
        <v>100</v>
      </c>
      <c r="B827" s="57" t="s">
        <v>52</v>
      </c>
      <c r="C827" s="57" t="s">
        <v>6</v>
      </c>
      <c r="D827" s="59">
        <v>45123</v>
      </c>
      <c r="E827" s="57" t="s">
        <v>253</v>
      </c>
      <c r="F827" s="57" t="s">
        <v>66</v>
      </c>
      <c r="G827" s="58">
        <v>5.5068400000000004</v>
      </c>
      <c r="H827" s="57"/>
      <c r="I827" s="57"/>
    </row>
    <row r="828" spans="1:9" x14ac:dyDescent="0.2">
      <c r="A828" s="57" t="s">
        <v>100</v>
      </c>
      <c r="B828" s="57" t="s">
        <v>52</v>
      </c>
      <c r="C828" s="57" t="s">
        <v>6</v>
      </c>
      <c r="D828" s="59">
        <v>45123</v>
      </c>
      <c r="E828" s="57" t="s">
        <v>254</v>
      </c>
      <c r="F828" s="57" t="s">
        <v>66</v>
      </c>
      <c r="G828" s="58">
        <v>5.73081</v>
      </c>
      <c r="H828" s="57"/>
      <c r="I828" s="57"/>
    </row>
    <row r="829" spans="1:9" x14ac:dyDescent="0.2">
      <c r="A829" s="57" t="s">
        <v>100</v>
      </c>
      <c r="B829" s="57" t="s">
        <v>52</v>
      </c>
      <c r="C829" s="57" t="s">
        <v>6</v>
      </c>
      <c r="D829" s="59">
        <v>45123</v>
      </c>
      <c r="E829" s="57" t="s">
        <v>255</v>
      </c>
      <c r="F829" s="57" t="s">
        <v>66</v>
      </c>
      <c r="G829" s="58">
        <v>5.8379300000000001</v>
      </c>
      <c r="H829" s="57"/>
      <c r="I829" s="57"/>
    </row>
    <row r="830" spans="1:9" x14ac:dyDescent="0.2">
      <c r="A830" s="57" t="s">
        <v>100</v>
      </c>
      <c r="B830" s="57" t="s">
        <v>52</v>
      </c>
      <c r="C830" s="57" t="s">
        <v>6</v>
      </c>
      <c r="D830" s="59">
        <v>45123</v>
      </c>
      <c r="E830" s="57" t="s">
        <v>256</v>
      </c>
      <c r="F830" s="57" t="s">
        <v>66</v>
      </c>
      <c r="G830" s="58">
        <v>6.1008500000000003</v>
      </c>
      <c r="H830" s="57"/>
      <c r="I830" s="57"/>
    </row>
    <row r="831" spans="1:9" x14ac:dyDescent="0.2">
      <c r="A831" s="57" t="s">
        <v>100</v>
      </c>
      <c r="B831" s="57" t="s">
        <v>52</v>
      </c>
      <c r="C831" s="57" t="s">
        <v>6</v>
      </c>
      <c r="D831" s="59">
        <v>45123</v>
      </c>
      <c r="E831" s="57" t="s">
        <v>257</v>
      </c>
      <c r="F831" s="57" t="s">
        <v>66</v>
      </c>
      <c r="G831" s="58">
        <v>6.1787599999999996</v>
      </c>
      <c r="H831" s="57"/>
      <c r="I831" s="57"/>
    </row>
    <row r="832" spans="1:9" x14ac:dyDescent="0.2">
      <c r="A832" s="57" t="s">
        <v>100</v>
      </c>
      <c r="B832" s="57" t="s">
        <v>52</v>
      </c>
      <c r="C832" s="57" t="s">
        <v>6</v>
      </c>
      <c r="D832" s="59">
        <v>45123</v>
      </c>
      <c r="E832" s="57" t="s">
        <v>258</v>
      </c>
      <c r="F832" s="57" t="s">
        <v>66</v>
      </c>
      <c r="G832" s="58">
        <v>6.2079700000000004</v>
      </c>
      <c r="H832" s="57"/>
      <c r="I832" s="57"/>
    </row>
    <row r="833" spans="1:9" x14ac:dyDescent="0.2">
      <c r="A833" s="57" t="s">
        <v>100</v>
      </c>
      <c r="B833" s="57" t="s">
        <v>52</v>
      </c>
      <c r="C833" s="57" t="s">
        <v>6</v>
      </c>
      <c r="D833" s="59">
        <v>45123</v>
      </c>
      <c r="E833" s="57" t="s">
        <v>259</v>
      </c>
      <c r="F833" s="57" t="s">
        <v>66</v>
      </c>
      <c r="G833" s="58">
        <v>6.2079700000000004</v>
      </c>
      <c r="H833" s="57"/>
      <c r="I833" s="57"/>
    </row>
    <row r="834" spans="1:9" x14ac:dyDescent="0.2">
      <c r="A834" s="57" t="s">
        <v>100</v>
      </c>
      <c r="B834" s="57" t="s">
        <v>52</v>
      </c>
      <c r="C834" s="57" t="s">
        <v>6</v>
      </c>
      <c r="D834" s="59">
        <v>45123</v>
      </c>
      <c r="E834" s="57" t="s">
        <v>260</v>
      </c>
      <c r="F834" s="57" t="s">
        <v>66</v>
      </c>
      <c r="G834" s="58">
        <v>6.1982299999999997</v>
      </c>
      <c r="H834" s="57"/>
      <c r="I834" s="57"/>
    </row>
    <row r="835" spans="1:9" x14ac:dyDescent="0.2">
      <c r="A835" s="57" t="s">
        <v>100</v>
      </c>
      <c r="B835" s="57" t="s">
        <v>52</v>
      </c>
      <c r="C835" s="57" t="s">
        <v>6</v>
      </c>
      <c r="D835" s="59">
        <v>45123</v>
      </c>
      <c r="E835" s="57" t="s">
        <v>261</v>
      </c>
      <c r="F835" s="57" t="s">
        <v>66</v>
      </c>
      <c r="G835" s="58">
        <v>6.1105900000000002</v>
      </c>
      <c r="H835" s="57"/>
      <c r="I835" s="57"/>
    </row>
    <row r="836" spans="1:9" x14ac:dyDescent="0.2">
      <c r="A836" s="57" t="s">
        <v>100</v>
      </c>
      <c r="B836" s="57" t="s">
        <v>52</v>
      </c>
      <c r="C836" s="57" t="s">
        <v>6</v>
      </c>
      <c r="D836" s="59">
        <v>45123</v>
      </c>
      <c r="E836" s="57" t="s">
        <v>262</v>
      </c>
      <c r="F836" s="57" t="s">
        <v>66</v>
      </c>
      <c r="G836" s="58">
        <v>5.5165699999999998</v>
      </c>
      <c r="H836" s="57"/>
      <c r="I836" s="57"/>
    </row>
    <row r="837" spans="1:9" x14ac:dyDescent="0.2">
      <c r="A837" s="57" t="s">
        <v>100</v>
      </c>
      <c r="B837" s="57" t="s">
        <v>52</v>
      </c>
      <c r="C837" s="57" t="s">
        <v>6</v>
      </c>
      <c r="D837" s="59">
        <v>45123</v>
      </c>
      <c r="E837" s="57" t="s">
        <v>263</v>
      </c>
      <c r="F837" s="57" t="s">
        <v>66</v>
      </c>
      <c r="G837" s="58">
        <v>5.1562700000000001</v>
      </c>
      <c r="H837" s="57"/>
      <c r="I837" s="57"/>
    </row>
    <row r="838" spans="1:9" x14ac:dyDescent="0.2">
      <c r="A838" s="57" t="s">
        <v>100</v>
      </c>
      <c r="B838" s="57" t="s">
        <v>52</v>
      </c>
      <c r="C838" s="57" t="s">
        <v>6</v>
      </c>
      <c r="D838" s="59">
        <v>45123</v>
      </c>
      <c r="E838" s="57" t="s">
        <v>264</v>
      </c>
      <c r="F838" s="57" t="s">
        <v>66</v>
      </c>
      <c r="G838" s="58">
        <v>5.0880999999999998</v>
      </c>
      <c r="H838" s="57"/>
      <c r="I838" s="57"/>
    </row>
    <row r="839" spans="1:9" x14ac:dyDescent="0.2">
      <c r="A839" s="57" t="s">
        <v>100</v>
      </c>
      <c r="B839" s="57" t="s">
        <v>52</v>
      </c>
      <c r="C839" s="57" t="s">
        <v>6</v>
      </c>
      <c r="D839" s="59">
        <v>45123</v>
      </c>
      <c r="E839" s="57" t="s">
        <v>265</v>
      </c>
      <c r="F839" s="57" t="s">
        <v>66</v>
      </c>
      <c r="G839" s="58">
        <v>4.9712500000000004</v>
      </c>
      <c r="H839" s="57"/>
      <c r="I839" s="57"/>
    </row>
    <row r="840" spans="1:9" x14ac:dyDescent="0.2">
      <c r="A840" s="57" t="s">
        <v>100</v>
      </c>
      <c r="B840" s="57" t="s">
        <v>52</v>
      </c>
      <c r="C840" s="57" t="s">
        <v>6</v>
      </c>
      <c r="D840" s="59">
        <v>45123</v>
      </c>
      <c r="E840" s="57" t="s">
        <v>266</v>
      </c>
      <c r="F840" s="57" t="s">
        <v>66</v>
      </c>
      <c r="G840" s="58">
        <v>4.9712500000000004</v>
      </c>
      <c r="H840" s="57"/>
      <c r="I840" s="57"/>
    </row>
    <row r="841" spans="1:9" x14ac:dyDescent="0.2">
      <c r="A841" s="57" t="s">
        <v>100</v>
      </c>
      <c r="B841" s="57" t="s">
        <v>52</v>
      </c>
      <c r="C841" s="57" t="s">
        <v>6</v>
      </c>
      <c r="D841" s="59">
        <v>45123</v>
      </c>
      <c r="E841" s="57" t="s">
        <v>267</v>
      </c>
      <c r="F841" s="57" t="s">
        <v>66</v>
      </c>
      <c r="G841" s="58">
        <v>4.9712500000000004</v>
      </c>
    </row>
  </sheetData>
  <mergeCells count="7">
    <mergeCell ref="AE2:AE36"/>
    <mergeCell ref="A2:A36"/>
    <mergeCell ref="B2:B8"/>
    <mergeCell ref="B9:B15"/>
    <mergeCell ref="B16:B22"/>
    <mergeCell ref="B23:B29"/>
    <mergeCell ref="B30:B3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6"/>
  <sheetViews>
    <sheetView showGridLines="0" zoomScale="90" zoomScaleNormal="90" workbookViewId="0">
      <selection activeCell="C5" sqref="C5"/>
    </sheetView>
  </sheetViews>
  <sheetFormatPr defaultColWidth="11.42578125" defaultRowHeight="12.75" x14ac:dyDescent="0.2"/>
  <cols>
    <col min="1" max="1" width="25.5703125" customWidth="1"/>
    <col min="3" max="3" width="14.85546875" bestFit="1" customWidth="1"/>
    <col min="5" max="5" width="23.140625" bestFit="1" customWidth="1"/>
  </cols>
  <sheetData>
    <row r="1" spans="1:7" ht="15.75" x14ac:dyDescent="0.25">
      <c r="A1" s="15" t="s">
        <v>1</v>
      </c>
      <c r="B1" s="6" t="s">
        <v>85</v>
      </c>
      <c r="C1" s="6" t="s">
        <v>86</v>
      </c>
      <c r="D1" s="6" t="s">
        <v>87</v>
      </c>
      <c r="E1" s="6" t="s">
        <v>134</v>
      </c>
      <c r="F1" s="6" t="s">
        <v>90</v>
      </c>
      <c r="G1" s="6" t="s">
        <v>91</v>
      </c>
    </row>
    <row r="2" spans="1:7" x14ac:dyDescent="0.2">
      <c r="A2" s="5" t="s">
        <v>4</v>
      </c>
      <c r="B2" s="5" t="s">
        <v>108</v>
      </c>
      <c r="C2" s="5" t="s">
        <v>135</v>
      </c>
      <c r="D2" s="5" t="s">
        <v>136</v>
      </c>
      <c r="E2" s="5">
        <v>15</v>
      </c>
      <c r="F2" s="5"/>
      <c r="G2" s="5">
        <v>1</v>
      </c>
    </row>
    <row r="3" spans="1:7" x14ac:dyDescent="0.2">
      <c r="A3" s="5" t="s">
        <v>6</v>
      </c>
      <c r="B3" s="5" t="s">
        <v>108</v>
      </c>
      <c r="C3" s="5" t="s">
        <v>135</v>
      </c>
      <c r="D3" s="5" t="s">
        <v>136</v>
      </c>
      <c r="E3" s="5">
        <v>15</v>
      </c>
      <c r="F3" s="5"/>
      <c r="G3" s="5">
        <v>1</v>
      </c>
    </row>
    <row r="4" spans="1:7" x14ac:dyDescent="0.2">
      <c r="A4" s="5" t="s">
        <v>8</v>
      </c>
      <c r="B4" s="5" t="s">
        <v>108</v>
      </c>
      <c r="C4" s="5" t="s">
        <v>137</v>
      </c>
      <c r="D4" s="5" t="s">
        <v>136</v>
      </c>
      <c r="E4" s="5">
        <v>20</v>
      </c>
      <c r="F4" s="5"/>
      <c r="G4" s="5">
        <v>1</v>
      </c>
    </row>
    <row r="5" spans="1:7" x14ac:dyDescent="0.2">
      <c r="A5" s="5" t="s">
        <v>10</v>
      </c>
      <c r="B5" s="5" t="s">
        <v>108</v>
      </c>
      <c r="C5" s="5" t="s">
        <v>137</v>
      </c>
      <c r="D5" s="5" t="s">
        <v>136</v>
      </c>
      <c r="E5" s="5">
        <v>20</v>
      </c>
      <c r="F5" s="5"/>
      <c r="G5" s="5">
        <v>1</v>
      </c>
    </row>
    <row r="6" spans="1:7" x14ac:dyDescent="0.2">
      <c r="A6" s="5" t="s">
        <v>12</v>
      </c>
      <c r="B6" s="5" t="s">
        <v>108</v>
      </c>
      <c r="C6" s="5" t="s">
        <v>137</v>
      </c>
      <c r="D6" s="5" t="s">
        <v>136</v>
      </c>
      <c r="E6" s="5">
        <v>20</v>
      </c>
      <c r="F6" s="5"/>
      <c r="G6" s="5">
        <v>1</v>
      </c>
    </row>
    <row r="7" spans="1:7" x14ac:dyDescent="0.2">
      <c r="A7" s="5" t="s">
        <v>138</v>
      </c>
      <c r="B7" s="5" t="s">
        <v>108</v>
      </c>
      <c r="C7" s="5" t="s">
        <v>84</v>
      </c>
      <c r="D7" s="5" t="s">
        <v>136</v>
      </c>
      <c r="E7" s="5">
        <v>200</v>
      </c>
      <c r="F7" s="5" t="s">
        <v>139</v>
      </c>
      <c r="G7" s="5">
        <v>1</v>
      </c>
    </row>
    <row r="8" spans="1:7" x14ac:dyDescent="0.2">
      <c r="A8" s="5" t="s">
        <v>14</v>
      </c>
      <c r="B8" s="5" t="s">
        <v>108</v>
      </c>
      <c r="C8" s="5"/>
      <c r="D8" s="5" t="s">
        <v>136</v>
      </c>
      <c r="E8" s="5">
        <v>200</v>
      </c>
      <c r="F8" s="5" t="s">
        <v>139</v>
      </c>
      <c r="G8" s="5">
        <v>1</v>
      </c>
    </row>
    <row r="9" spans="1:7" x14ac:dyDescent="0.2">
      <c r="A9" s="5" t="s">
        <v>16</v>
      </c>
      <c r="B9" s="5" t="s">
        <v>108</v>
      </c>
      <c r="C9" s="5"/>
      <c r="D9" s="5" t="s">
        <v>136</v>
      </c>
      <c r="E9" s="5">
        <v>200</v>
      </c>
      <c r="F9" s="5" t="s">
        <v>139</v>
      </c>
      <c r="G9" s="5">
        <v>1</v>
      </c>
    </row>
    <row r="10" spans="1:7" x14ac:dyDescent="0.2">
      <c r="A10" s="5" t="s">
        <v>18</v>
      </c>
      <c r="B10" s="5" t="s">
        <v>108</v>
      </c>
      <c r="C10" s="5"/>
      <c r="D10" s="5" t="s">
        <v>136</v>
      </c>
      <c r="E10" s="5">
        <v>200</v>
      </c>
      <c r="F10" s="5" t="s">
        <v>139</v>
      </c>
      <c r="G10" s="5">
        <v>1</v>
      </c>
    </row>
    <row r="11" spans="1:7" x14ac:dyDescent="0.2">
      <c r="A11" s="5" t="s">
        <v>111</v>
      </c>
      <c r="B11" s="5" t="s">
        <v>108</v>
      </c>
      <c r="C11" s="5"/>
      <c r="D11" s="5" t="s">
        <v>136</v>
      </c>
      <c r="E11" s="5">
        <v>200</v>
      </c>
      <c r="F11" s="5" t="s">
        <v>139</v>
      </c>
      <c r="G11" s="5">
        <v>1</v>
      </c>
    </row>
    <row r="12" spans="1:7" x14ac:dyDescent="0.2">
      <c r="A12" s="5" t="s">
        <v>20</v>
      </c>
      <c r="B12" s="5" t="s">
        <v>108</v>
      </c>
      <c r="C12" s="5" t="s">
        <v>93</v>
      </c>
      <c r="D12" s="5" t="s">
        <v>136</v>
      </c>
      <c r="E12" s="5">
        <v>21</v>
      </c>
      <c r="F12" s="5"/>
      <c r="G12" s="5">
        <v>1</v>
      </c>
    </row>
    <row r="13" spans="1:7" x14ac:dyDescent="0.2">
      <c r="A13" s="5" t="s">
        <v>22</v>
      </c>
      <c r="B13" s="5" t="s">
        <v>108</v>
      </c>
      <c r="C13" s="5" t="s">
        <v>140</v>
      </c>
      <c r="D13" s="5" t="s">
        <v>136</v>
      </c>
      <c r="E13" s="5">
        <v>25</v>
      </c>
      <c r="F13" s="5"/>
      <c r="G13" s="5">
        <v>1</v>
      </c>
    </row>
    <row r="14" spans="1:7" x14ac:dyDescent="0.2">
      <c r="A14" s="5" t="s">
        <v>24</v>
      </c>
      <c r="B14" s="5" t="s">
        <v>108</v>
      </c>
      <c r="C14" s="5" t="s">
        <v>140</v>
      </c>
      <c r="D14" s="5" t="s">
        <v>136</v>
      </c>
      <c r="E14" s="5">
        <v>25</v>
      </c>
      <c r="F14" s="5"/>
      <c r="G14" s="5">
        <v>1</v>
      </c>
    </row>
    <row r="15" spans="1:7" x14ac:dyDescent="0.2">
      <c r="A15" s="5" t="s">
        <v>26</v>
      </c>
      <c r="B15" s="5" t="s">
        <v>108</v>
      </c>
      <c r="C15" s="5" t="s">
        <v>140</v>
      </c>
      <c r="D15" s="5" t="s">
        <v>136</v>
      </c>
      <c r="E15" s="5">
        <v>25</v>
      </c>
      <c r="F15" s="5"/>
      <c r="G15" s="5">
        <v>1</v>
      </c>
    </row>
    <row r="16" spans="1:7" x14ac:dyDescent="0.2">
      <c r="A16" s="5" t="s">
        <v>141</v>
      </c>
      <c r="B16" s="5" t="s">
        <v>108</v>
      </c>
      <c r="C16" s="5" t="s">
        <v>84</v>
      </c>
      <c r="D16" s="5" t="s">
        <v>136</v>
      </c>
      <c r="E16" s="5">
        <v>200</v>
      </c>
      <c r="F16" s="5" t="s">
        <v>139</v>
      </c>
      <c r="G16" s="5">
        <v>1</v>
      </c>
    </row>
    <row r="17" spans="1:7" x14ac:dyDescent="0.2">
      <c r="A17" s="5" t="s">
        <v>27</v>
      </c>
      <c r="B17" s="5" t="s">
        <v>108</v>
      </c>
      <c r="C17" s="5"/>
      <c r="D17" s="5" t="s">
        <v>136</v>
      </c>
      <c r="E17" s="5">
        <v>200</v>
      </c>
      <c r="F17" s="5" t="s">
        <v>139</v>
      </c>
      <c r="G17" s="5">
        <v>1</v>
      </c>
    </row>
    <row r="18" spans="1:7" x14ac:dyDescent="0.2">
      <c r="A18" s="5" t="s">
        <v>29</v>
      </c>
      <c r="B18" s="5" t="s">
        <v>108</v>
      </c>
      <c r="C18" s="5"/>
      <c r="D18" s="5" t="s">
        <v>136</v>
      </c>
      <c r="E18" s="5">
        <v>200</v>
      </c>
      <c r="F18" s="5" t="s">
        <v>139</v>
      </c>
      <c r="G18" s="5">
        <v>1</v>
      </c>
    </row>
    <row r="19" spans="1:7" x14ac:dyDescent="0.2">
      <c r="A19" s="5" t="s">
        <v>31</v>
      </c>
      <c r="B19" s="5" t="s">
        <v>108</v>
      </c>
      <c r="C19" s="5"/>
      <c r="D19" s="5" t="s">
        <v>136</v>
      </c>
      <c r="E19" s="5">
        <v>200</v>
      </c>
      <c r="F19" s="5" t="s">
        <v>139</v>
      </c>
      <c r="G19" s="5">
        <v>1</v>
      </c>
    </row>
    <row r="20" spans="1:7" x14ac:dyDescent="0.2">
      <c r="A20" s="5" t="s">
        <v>33</v>
      </c>
      <c r="B20" s="5" t="s">
        <v>108</v>
      </c>
      <c r="C20" s="5" t="s">
        <v>132</v>
      </c>
      <c r="D20" s="5" t="s">
        <v>136</v>
      </c>
      <c r="E20" s="5">
        <v>13</v>
      </c>
      <c r="F20" s="5"/>
      <c r="G20" s="5">
        <v>1</v>
      </c>
    </row>
    <row r="21" spans="1:7" x14ac:dyDescent="0.2">
      <c r="A21" s="5" t="s">
        <v>35</v>
      </c>
      <c r="B21" s="5" t="s">
        <v>108</v>
      </c>
      <c r="C21" s="5" t="s">
        <v>132</v>
      </c>
      <c r="D21" s="5" t="s">
        <v>136</v>
      </c>
      <c r="E21" s="5">
        <v>20</v>
      </c>
      <c r="F21" s="5"/>
      <c r="G21" s="5">
        <v>1</v>
      </c>
    </row>
    <row r="22" spans="1:7" x14ac:dyDescent="0.2">
      <c r="A22" s="5" t="s">
        <v>37</v>
      </c>
      <c r="B22" s="5" t="s">
        <v>108</v>
      </c>
      <c r="C22" s="5" t="s">
        <v>142</v>
      </c>
      <c r="D22" s="5" t="s">
        <v>136</v>
      </c>
      <c r="E22" s="5">
        <v>15</v>
      </c>
      <c r="F22" s="5"/>
      <c r="G22" s="5">
        <v>1</v>
      </c>
    </row>
    <row r="23" spans="1:7" x14ac:dyDescent="0.2">
      <c r="A23" s="5" t="s">
        <v>39</v>
      </c>
      <c r="B23" s="5" t="s">
        <v>108</v>
      </c>
      <c r="C23" s="5" t="s">
        <v>142</v>
      </c>
      <c r="D23" s="5" t="s">
        <v>136</v>
      </c>
      <c r="E23" s="5">
        <v>15</v>
      </c>
      <c r="F23" s="5"/>
      <c r="G23" s="5">
        <v>1</v>
      </c>
    </row>
    <row r="24" spans="1:7" x14ac:dyDescent="0.2">
      <c r="A24" s="5" t="s">
        <v>41</v>
      </c>
      <c r="B24" s="5" t="s">
        <v>108</v>
      </c>
      <c r="C24" s="5" t="s">
        <v>142</v>
      </c>
      <c r="D24" s="5" t="s">
        <v>136</v>
      </c>
      <c r="E24" s="5">
        <v>15</v>
      </c>
      <c r="F24" s="5"/>
      <c r="G24" s="5">
        <v>1</v>
      </c>
    </row>
    <row r="25" spans="1:7" x14ac:dyDescent="0.2">
      <c r="A25" s="5" t="s">
        <v>43</v>
      </c>
      <c r="B25" s="5" t="s">
        <v>108</v>
      </c>
      <c r="C25" s="5" t="s">
        <v>84</v>
      </c>
      <c r="D25" s="5" t="s">
        <v>136</v>
      </c>
      <c r="E25" s="5">
        <v>200</v>
      </c>
      <c r="F25" s="5" t="s">
        <v>143</v>
      </c>
      <c r="G25" s="5">
        <v>1</v>
      </c>
    </row>
    <row r="26" spans="1:7" x14ac:dyDescent="0.2">
      <c r="A26" s="5" t="s">
        <v>46</v>
      </c>
      <c r="B26" s="5" t="s">
        <v>108</v>
      </c>
      <c r="C26" s="5" t="s">
        <v>84</v>
      </c>
      <c r="D26" s="5" t="s">
        <v>136</v>
      </c>
      <c r="E26" s="5">
        <v>200</v>
      </c>
      <c r="F26" s="5" t="s">
        <v>143</v>
      </c>
      <c r="G26" s="5">
        <v>1</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6"/>
  <sheetViews>
    <sheetView showGridLines="0" topLeftCell="R4" zoomScale="90" zoomScaleNormal="90" workbookViewId="0">
      <selection activeCell="AG18" sqref="AG18"/>
    </sheetView>
  </sheetViews>
  <sheetFormatPr defaultColWidth="11.5703125" defaultRowHeight="12.75" x14ac:dyDescent="0.2"/>
  <cols>
    <col min="1" max="1" width="18.5703125" customWidth="1"/>
    <col min="4" max="4" width="16" customWidth="1"/>
    <col min="36" max="36" width="58" bestFit="1" customWidth="1"/>
  </cols>
  <sheetData>
    <row r="1" spans="1:37" ht="31.5" x14ac:dyDescent="0.25">
      <c r="A1" s="6" t="s">
        <v>1</v>
      </c>
      <c r="B1" s="6" t="s">
        <v>85</v>
      </c>
      <c r="C1" s="6" t="s">
        <v>86</v>
      </c>
      <c r="D1" s="13" t="s">
        <v>123</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91</v>
      </c>
    </row>
    <row r="2" spans="1:37" x14ac:dyDescent="0.2">
      <c r="A2" s="68" t="s">
        <v>46</v>
      </c>
      <c r="B2" s="5" t="s">
        <v>92</v>
      </c>
      <c r="C2" s="5" t="s">
        <v>144</v>
      </c>
      <c r="D2" s="5" t="s">
        <v>131</v>
      </c>
      <c r="E2" s="5">
        <v>0.88698281613619101</v>
      </c>
      <c r="F2" s="5">
        <v>0.88698281613619101</v>
      </c>
      <c r="G2" s="5">
        <v>0.88698281613619101</v>
      </c>
      <c r="H2" s="5">
        <v>0.88698281613619101</v>
      </c>
      <c r="I2" s="5">
        <v>0.88698281613619101</v>
      </c>
      <c r="J2" s="5">
        <v>0.88698281613619101</v>
      </c>
      <c r="K2" s="5">
        <v>0.88698281613619101</v>
      </c>
      <c r="L2" s="5">
        <v>0.88698281613619101</v>
      </c>
      <c r="M2" s="5">
        <v>0.88698281613619101</v>
      </c>
      <c r="N2" s="5">
        <v>0.88698281613619101</v>
      </c>
      <c r="O2" s="5">
        <v>0.88698281613619101</v>
      </c>
      <c r="P2" s="5">
        <v>0.88698281613619101</v>
      </c>
      <c r="Q2" s="5">
        <v>0.88698281613619101</v>
      </c>
      <c r="R2" s="5">
        <v>0.88698281613619101</v>
      </c>
      <c r="S2" s="5">
        <v>0.88698281613619101</v>
      </c>
      <c r="T2" s="5">
        <v>0.88698281613619101</v>
      </c>
      <c r="U2" s="5">
        <v>0.88698281613619101</v>
      </c>
      <c r="V2" s="5">
        <v>0.88698281613619101</v>
      </c>
      <c r="W2" s="5">
        <v>0.88698281613619101</v>
      </c>
      <c r="X2" s="5">
        <v>0.88698281613619101</v>
      </c>
      <c r="Y2" s="5">
        <v>0.88698281613619101</v>
      </c>
      <c r="Z2" s="5">
        <v>0.88698281613619101</v>
      </c>
      <c r="AA2" s="5">
        <v>0.88698281613619101</v>
      </c>
      <c r="AB2" s="5">
        <v>0.88698281613619101</v>
      </c>
      <c r="AC2" s="5">
        <v>0.88698281613619101</v>
      </c>
      <c r="AD2" s="5">
        <v>0.88698281613619101</v>
      </c>
      <c r="AE2" s="5">
        <v>0.88698281613619101</v>
      </c>
      <c r="AF2" s="5">
        <v>0.88698281613619101</v>
      </c>
      <c r="AG2" s="5">
        <v>0.88698281613619101</v>
      </c>
      <c r="AH2" s="5">
        <v>0.88698281613619101</v>
      </c>
      <c r="AI2" s="5">
        <v>0.88698281613619101</v>
      </c>
      <c r="AJ2" s="5" t="s">
        <v>145</v>
      </c>
      <c r="AK2" s="5">
        <v>1</v>
      </c>
    </row>
    <row r="3" spans="1:37" x14ac:dyDescent="0.2">
      <c r="A3" s="69"/>
      <c r="B3" s="5" t="s">
        <v>92</v>
      </c>
      <c r="C3" s="5" t="s">
        <v>144</v>
      </c>
      <c r="D3" s="5" t="s">
        <v>60</v>
      </c>
      <c r="E3" s="5">
        <v>8.1464857119178696E-2</v>
      </c>
      <c r="F3" s="5">
        <v>8.1464857119178696E-2</v>
      </c>
      <c r="G3" s="5">
        <v>8.1464857119178696E-2</v>
      </c>
      <c r="H3" s="5">
        <v>8.1464857119178696E-2</v>
      </c>
      <c r="I3" s="5">
        <v>8.1464857119178696E-2</v>
      </c>
      <c r="J3" s="5">
        <v>8.1464857119178696E-2</v>
      </c>
      <c r="K3" s="5">
        <v>8.1464857119178696E-2</v>
      </c>
      <c r="L3" s="5">
        <v>8.1464857119178696E-2</v>
      </c>
      <c r="M3" s="5">
        <v>8.1464857119178696E-2</v>
      </c>
      <c r="N3" s="5">
        <v>8.1464857119178696E-2</v>
      </c>
      <c r="O3" s="5">
        <v>8.1464857119178696E-2</v>
      </c>
      <c r="P3" s="5">
        <v>8.1464857119178696E-2</v>
      </c>
      <c r="Q3" s="5">
        <v>8.1464857119178696E-2</v>
      </c>
      <c r="R3" s="5">
        <v>8.1464857119178696E-2</v>
      </c>
      <c r="S3" s="5">
        <v>8.1464857119178696E-2</v>
      </c>
      <c r="T3" s="5">
        <v>8.1464857119178696E-2</v>
      </c>
      <c r="U3" s="5">
        <v>8.1464857119178696E-2</v>
      </c>
      <c r="V3" s="5">
        <v>8.1464857119178696E-2</v>
      </c>
      <c r="W3" s="5">
        <v>8.1464857119178696E-2</v>
      </c>
      <c r="X3" s="5">
        <v>8.1464857119178696E-2</v>
      </c>
      <c r="Y3" s="5">
        <v>8.1464857119178696E-2</v>
      </c>
      <c r="Z3" s="5">
        <v>8.1464857119178696E-2</v>
      </c>
      <c r="AA3" s="5">
        <v>8.1464857119178696E-2</v>
      </c>
      <c r="AB3" s="5">
        <v>8.1464857119178696E-2</v>
      </c>
      <c r="AC3" s="5">
        <v>8.1464857119178696E-2</v>
      </c>
      <c r="AD3" s="5">
        <v>8.1464857119178696E-2</v>
      </c>
      <c r="AE3" s="5">
        <v>8.1464857119178696E-2</v>
      </c>
      <c r="AF3" s="5">
        <v>8.1464857119178696E-2</v>
      </c>
      <c r="AG3" s="5">
        <v>8.1464857119178696E-2</v>
      </c>
      <c r="AH3" s="5">
        <v>8.1464857119178696E-2</v>
      </c>
      <c r="AI3" s="5">
        <v>8.1464857119178696E-2</v>
      </c>
      <c r="AJ3" s="5" t="s">
        <v>145</v>
      </c>
      <c r="AK3" s="5">
        <v>1</v>
      </c>
    </row>
    <row r="4" spans="1:37" x14ac:dyDescent="0.2">
      <c r="A4" s="69"/>
      <c r="B4" s="5" t="s">
        <v>92</v>
      </c>
      <c r="C4" s="5" t="s">
        <v>144</v>
      </c>
      <c r="D4" s="5" t="s">
        <v>62</v>
      </c>
      <c r="E4" s="5">
        <v>3.1552326744630002E-2</v>
      </c>
      <c r="F4" s="5">
        <v>3.1552326744630002E-2</v>
      </c>
      <c r="G4" s="5">
        <v>3.1552326744630002E-2</v>
      </c>
      <c r="H4" s="5">
        <v>3.1552326744630002E-2</v>
      </c>
      <c r="I4" s="5">
        <v>3.1552326744630002E-2</v>
      </c>
      <c r="J4" s="5">
        <v>3.1552326744630002E-2</v>
      </c>
      <c r="K4" s="5">
        <v>3.1552326744630002E-2</v>
      </c>
      <c r="L4" s="5">
        <v>3.1552326744630002E-2</v>
      </c>
      <c r="M4" s="5">
        <v>3.1552326744630002E-2</v>
      </c>
      <c r="N4" s="5">
        <v>3.1552326744630002E-2</v>
      </c>
      <c r="O4" s="5">
        <v>3.1552326744630002E-2</v>
      </c>
      <c r="P4" s="5">
        <v>3.1552326744630002E-2</v>
      </c>
      <c r="Q4" s="5">
        <v>3.1552326744630002E-2</v>
      </c>
      <c r="R4" s="5">
        <v>3.1552326744630002E-2</v>
      </c>
      <c r="S4" s="5">
        <v>3.1552326744630002E-2</v>
      </c>
      <c r="T4" s="5">
        <v>3.1552326744630002E-2</v>
      </c>
      <c r="U4" s="5">
        <v>3.1552326744630002E-2</v>
      </c>
      <c r="V4" s="5">
        <v>3.1552326744630002E-2</v>
      </c>
      <c r="W4" s="5">
        <v>3.1552326744630002E-2</v>
      </c>
      <c r="X4" s="5">
        <v>3.1552326744630002E-2</v>
      </c>
      <c r="Y4" s="5">
        <v>3.1552326744630002E-2</v>
      </c>
      <c r="Z4" s="5">
        <v>3.1552326744630002E-2</v>
      </c>
      <c r="AA4" s="5">
        <v>3.1552326744630002E-2</v>
      </c>
      <c r="AB4" s="5">
        <v>3.1552326744630002E-2</v>
      </c>
      <c r="AC4" s="5">
        <v>3.1552326744630002E-2</v>
      </c>
      <c r="AD4" s="5">
        <v>3.1552326744630002E-2</v>
      </c>
      <c r="AE4" s="5">
        <v>3.1552326744630002E-2</v>
      </c>
      <c r="AF4" s="5">
        <v>3.1552326744630002E-2</v>
      </c>
      <c r="AG4" s="5">
        <v>3.1552326744630002E-2</v>
      </c>
      <c r="AH4" s="5">
        <v>3.1552326744630002E-2</v>
      </c>
      <c r="AI4" s="5">
        <v>3.1552326744630002E-2</v>
      </c>
      <c r="AJ4" s="5" t="s">
        <v>145</v>
      </c>
      <c r="AK4" s="5">
        <v>1</v>
      </c>
    </row>
    <row r="5" spans="1:37" x14ac:dyDescent="0.2">
      <c r="A5" s="69"/>
      <c r="B5" s="5" t="s">
        <v>97</v>
      </c>
      <c r="C5" s="5" t="s">
        <v>144</v>
      </c>
      <c r="D5" s="5" t="s">
        <v>131</v>
      </c>
      <c r="E5" s="5">
        <v>0.88698281613619101</v>
      </c>
      <c r="F5" s="5">
        <v>0.88698281613619101</v>
      </c>
      <c r="G5" s="5">
        <v>0.88698281613619101</v>
      </c>
      <c r="H5" s="5">
        <v>0.88698281613619101</v>
      </c>
      <c r="I5" s="5">
        <v>0.88698281613619101</v>
      </c>
      <c r="J5" s="5">
        <v>0.88698281613619101</v>
      </c>
      <c r="K5" s="5">
        <v>0.88698281613619101</v>
      </c>
      <c r="L5" s="5">
        <v>0.88698281613619101</v>
      </c>
      <c r="M5" s="5">
        <v>0.88698281613619101</v>
      </c>
      <c r="N5" s="5">
        <v>0.88698281613619101</v>
      </c>
      <c r="O5" s="5">
        <v>0.88698281613619101</v>
      </c>
      <c r="P5" s="5">
        <v>0.88698281613619101</v>
      </c>
      <c r="Q5" s="5">
        <v>0.88698281613619101</v>
      </c>
      <c r="R5" s="5">
        <v>0.88698281613619101</v>
      </c>
      <c r="S5" s="5">
        <v>0.88698281613619101</v>
      </c>
      <c r="T5" s="5">
        <v>0.88698281613619101</v>
      </c>
      <c r="U5" s="5">
        <v>0.88698281613619101</v>
      </c>
      <c r="V5" s="5">
        <v>0.88698281613619101</v>
      </c>
      <c r="W5" s="5">
        <v>0.88698281613619101</v>
      </c>
      <c r="X5" s="5">
        <v>0.88698281613619101</v>
      </c>
      <c r="Y5" s="5">
        <v>0.88698281613619101</v>
      </c>
      <c r="Z5" s="5">
        <v>0.88698281613619101</v>
      </c>
      <c r="AA5" s="5">
        <v>0.88698281613619101</v>
      </c>
      <c r="AB5" s="5">
        <v>0.88698281613619101</v>
      </c>
      <c r="AC5" s="5">
        <v>0.88698281613619101</v>
      </c>
      <c r="AD5" s="5">
        <v>0.88698281613619101</v>
      </c>
      <c r="AE5" s="5">
        <v>0.88698281613619101</v>
      </c>
      <c r="AF5" s="5">
        <v>0.88698281613619101</v>
      </c>
      <c r="AG5" s="5">
        <v>0.88698281613619101</v>
      </c>
      <c r="AH5" s="5">
        <v>0.88698281613619101</v>
      </c>
      <c r="AI5" s="5">
        <v>0.88698281613619101</v>
      </c>
      <c r="AJ5" s="5" t="s">
        <v>145</v>
      </c>
      <c r="AK5" s="5">
        <v>1</v>
      </c>
    </row>
    <row r="6" spans="1:37" x14ac:dyDescent="0.2">
      <c r="A6" s="69"/>
      <c r="B6" s="5" t="s">
        <v>97</v>
      </c>
      <c r="C6" s="5" t="s">
        <v>144</v>
      </c>
      <c r="D6" s="5" t="s">
        <v>60</v>
      </c>
      <c r="E6" s="5">
        <v>8.1464857119178696E-2</v>
      </c>
      <c r="F6" s="5">
        <v>8.1464857119178696E-2</v>
      </c>
      <c r="G6" s="5">
        <v>8.1464857119178696E-2</v>
      </c>
      <c r="H6" s="5">
        <v>8.1464857119178696E-2</v>
      </c>
      <c r="I6" s="5">
        <v>8.1464857119178696E-2</v>
      </c>
      <c r="J6" s="5">
        <v>8.1464857119178696E-2</v>
      </c>
      <c r="K6" s="5">
        <v>8.1464857119178696E-2</v>
      </c>
      <c r="L6" s="5">
        <v>8.1464857119178696E-2</v>
      </c>
      <c r="M6" s="5">
        <v>8.1464857119178696E-2</v>
      </c>
      <c r="N6" s="5">
        <v>8.1464857119178696E-2</v>
      </c>
      <c r="O6" s="5">
        <v>8.1464857119178696E-2</v>
      </c>
      <c r="P6" s="5">
        <v>8.1464857119178696E-2</v>
      </c>
      <c r="Q6" s="5">
        <v>8.1464857119178696E-2</v>
      </c>
      <c r="R6" s="5">
        <v>8.1464857119178696E-2</v>
      </c>
      <c r="S6" s="5">
        <v>8.1464857119178696E-2</v>
      </c>
      <c r="T6" s="5">
        <v>8.1464857119178696E-2</v>
      </c>
      <c r="U6" s="5">
        <v>8.1464857119178696E-2</v>
      </c>
      <c r="V6" s="5">
        <v>8.1464857119178696E-2</v>
      </c>
      <c r="W6" s="5">
        <v>8.1464857119178696E-2</v>
      </c>
      <c r="X6" s="5">
        <v>8.1464857119178696E-2</v>
      </c>
      <c r="Y6" s="5">
        <v>8.1464857119178696E-2</v>
      </c>
      <c r="Z6" s="5">
        <v>8.1464857119178696E-2</v>
      </c>
      <c r="AA6" s="5">
        <v>8.1464857119178696E-2</v>
      </c>
      <c r="AB6" s="5">
        <v>8.1464857119178696E-2</v>
      </c>
      <c r="AC6" s="5">
        <v>8.1464857119178696E-2</v>
      </c>
      <c r="AD6" s="5">
        <v>8.1464857119178696E-2</v>
      </c>
      <c r="AE6" s="5">
        <v>8.1464857119178696E-2</v>
      </c>
      <c r="AF6" s="5">
        <v>8.1464857119178696E-2</v>
      </c>
      <c r="AG6" s="5">
        <v>8.1464857119178696E-2</v>
      </c>
      <c r="AH6" s="5">
        <v>8.1464857119178696E-2</v>
      </c>
      <c r="AI6" s="5">
        <v>8.1464857119178696E-2</v>
      </c>
      <c r="AJ6" s="5" t="s">
        <v>145</v>
      </c>
      <c r="AK6" s="5">
        <v>1</v>
      </c>
    </row>
    <row r="7" spans="1:37" x14ac:dyDescent="0.2">
      <c r="A7" s="69"/>
      <c r="B7" s="5" t="s">
        <v>97</v>
      </c>
      <c r="C7" s="5" t="s">
        <v>144</v>
      </c>
      <c r="D7" s="5" t="s">
        <v>62</v>
      </c>
      <c r="E7" s="5">
        <v>3.1552326744630002E-2</v>
      </c>
      <c r="F7" s="5">
        <v>3.1552326744630002E-2</v>
      </c>
      <c r="G7" s="5">
        <v>3.1552326744630002E-2</v>
      </c>
      <c r="H7" s="5">
        <v>3.1552326744630002E-2</v>
      </c>
      <c r="I7" s="5">
        <v>3.1552326744630002E-2</v>
      </c>
      <c r="J7" s="5">
        <v>3.1552326744630002E-2</v>
      </c>
      <c r="K7" s="5">
        <v>3.1552326744630002E-2</v>
      </c>
      <c r="L7" s="5">
        <v>3.1552326744630002E-2</v>
      </c>
      <c r="M7" s="5">
        <v>3.1552326744630002E-2</v>
      </c>
      <c r="N7" s="5">
        <v>3.1552326744630002E-2</v>
      </c>
      <c r="O7" s="5">
        <v>3.1552326744630002E-2</v>
      </c>
      <c r="P7" s="5">
        <v>3.1552326744630002E-2</v>
      </c>
      <c r="Q7" s="5">
        <v>3.1552326744630002E-2</v>
      </c>
      <c r="R7" s="5">
        <v>3.1552326744630002E-2</v>
      </c>
      <c r="S7" s="5">
        <v>3.1552326744630002E-2</v>
      </c>
      <c r="T7" s="5">
        <v>3.1552326744630002E-2</v>
      </c>
      <c r="U7" s="5">
        <v>3.1552326744630002E-2</v>
      </c>
      <c r="V7" s="5">
        <v>3.1552326744630002E-2</v>
      </c>
      <c r="W7" s="5">
        <v>3.1552326744630002E-2</v>
      </c>
      <c r="X7" s="5">
        <v>3.1552326744630002E-2</v>
      </c>
      <c r="Y7" s="5">
        <v>3.1552326744630002E-2</v>
      </c>
      <c r="Z7" s="5">
        <v>3.1552326744630002E-2</v>
      </c>
      <c r="AA7" s="5">
        <v>3.1552326744630002E-2</v>
      </c>
      <c r="AB7" s="5">
        <v>3.1552326744630002E-2</v>
      </c>
      <c r="AC7" s="5">
        <v>3.1552326744630002E-2</v>
      </c>
      <c r="AD7" s="5">
        <v>3.1552326744630002E-2</v>
      </c>
      <c r="AE7" s="5">
        <v>3.1552326744630002E-2</v>
      </c>
      <c r="AF7" s="5">
        <v>3.1552326744630002E-2</v>
      </c>
      <c r="AG7" s="5">
        <v>3.1552326744630002E-2</v>
      </c>
      <c r="AH7" s="5">
        <v>3.1552326744630002E-2</v>
      </c>
      <c r="AI7" s="5">
        <v>3.1552326744630002E-2</v>
      </c>
      <c r="AJ7" s="5" t="s">
        <v>145</v>
      </c>
      <c r="AK7" s="5">
        <v>1</v>
      </c>
    </row>
    <row r="8" spans="1:37" x14ac:dyDescent="0.2">
      <c r="A8" s="69"/>
      <c r="B8" s="5" t="s">
        <v>98</v>
      </c>
      <c r="C8" s="5" t="s">
        <v>144</v>
      </c>
      <c r="D8" s="5" t="s">
        <v>131</v>
      </c>
      <c r="E8" s="5">
        <v>0.90159998820118403</v>
      </c>
      <c r="F8" s="5">
        <v>0.90159998820118403</v>
      </c>
      <c r="G8" s="5">
        <v>0.90159998820118403</v>
      </c>
      <c r="H8" s="5">
        <v>0.90159998820118403</v>
      </c>
      <c r="I8" s="5">
        <v>0.90159998820118403</v>
      </c>
      <c r="J8" s="5">
        <v>0.90159998820118403</v>
      </c>
      <c r="K8" s="5">
        <v>0.90159998820118403</v>
      </c>
      <c r="L8" s="5">
        <v>0.90159998820118403</v>
      </c>
      <c r="M8" s="5">
        <v>0.90159998820118403</v>
      </c>
      <c r="N8" s="5">
        <v>0.90159998820118403</v>
      </c>
      <c r="O8" s="5">
        <v>0.90159998820118403</v>
      </c>
      <c r="P8" s="5">
        <v>0.90159998820118403</v>
      </c>
      <c r="Q8" s="5">
        <v>0.90159998820118403</v>
      </c>
      <c r="R8" s="5">
        <v>0.90159998820118403</v>
      </c>
      <c r="S8" s="5">
        <v>0.90159998820118403</v>
      </c>
      <c r="T8" s="5">
        <v>0.90159998820118403</v>
      </c>
      <c r="U8" s="5">
        <v>0.90159998820118403</v>
      </c>
      <c r="V8" s="5">
        <v>0.90159998820118403</v>
      </c>
      <c r="W8" s="5">
        <v>0.90159998820118403</v>
      </c>
      <c r="X8" s="5">
        <v>0.90159998820118403</v>
      </c>
      <c r="Y8" s="5">
        <v>0.90159998820118403</v>
      </c>
      <c r="Z8" s="5">
        <v>0.90159998820118403</v>
      </c>
      <c r="AA8" s="5">
        <v>0.90159998820118403</v>
      </c>
      <c r="AB8" s="5">
        <v>0.90159998820118403</v>
      </c>
      <c r="AC8" s="5">
        <v>0.90159998820118403</v>
      </c>
      <c r="AD8" s="5">
        <v>0.90159998820118403</v>
      </c>
      <c r="AE8" s="5">
        <v>0.90159998820118403</v>
      </c>
      <c r="AF8" s="5">
        <v>0.90159998820118403</v>
      </c>
      <c r="AG8" s="5">
        <v>0.90159998820118403</v>
      </c>
      <c r="AH8" s="5">
        <v>0.90159998820118403</v>
      </c>
      <c r="AI8" s="5">
        <v>0.90159998820118403</v>
      </c>
      <c r="AJ8" s="5" t="s">
        <v>145</v>
      </c>
      <c r="AK8" s="5">
        <v>1</v>
      </c>
    </row>
    <row r="9" spans="1:37" x14ac:dyDescent="0.2">
      <c r="A9" s="69"/>
      <c r="B9" s="5" t="s">
        <v>98</v>
      </c>
      <c r="C9" s="5" t="s">
        <v>144</v>
      </c>
      <c r="D9" s="5" t="s">
        <v>60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t="s">
        <v>145</v>
      </c>
      <c r="AK9" s="5"/>
    </row>
    <row r="10" spans="1:37" x14ac:dyDescent="0.2">
      <c r="A10" s="69"/>
      <c r="B10" s="5" t="s">
        <v>98</v>
      </c>
      <c r="C10" s="5" t="s">
        <v>144</v>
      </c>
      <c r="D10" s="5" t="s">
        <v>62</v>
      </c>
      <c r="E10" s="5">
        <v>9.84000117988163E-2</v>
      </c>
      <c r="F10" s="5">
        <v>9.84000117988163E-2</v>
      </c>
      <c r="G10" s="5">
        <v>9.84000117988163E-2</v>
      </c>
      <c r="H10" s="5">
        <v>9.84000117988163E-2</v>
      </c>
      <c r="I10" s="5">
        <v>9.84000117988163E-2</v>
      </c>
      <c r="J10" s="5">
        <v>9.84000117988163E-2</v>
      </c>
      <c r="K10" s="5">
        <v>9.84000117988163E-2</v>
      </c>
      <c r="L10" s="5">
        <v>9.84000117988163E-2</v>
      </c>
      <c r="M10" s="5">
        <v>9.84000117988163E-2</v>
      </c>
      <c r="N10" s="5">
        <v>9.84000117988163E-2</v>
      </c>
      <c r="O10" s="5">
        <v>9.84000117988163E-2</v>
      </c>
      <c r="P10" s="5">
        <v>9.84000117988163E-2</v>
      </c>
      <c r="Q10" s="5">
        <v>9.84000117988163E-2</v>
      </c>
      <c r="R10" s="5">
        <v>9.84000117988163E-2</v>
      </c>
      <c r="S10" s="5">
        <v>9.84000117988163E-2</v>
      </c>
      <c r="T10" s="5">
        <v>9.84000117988163E-2</v>
      </c>
      <c r="U10" s="5">
        <v>9.84000117988163E-2</v>
      </c>
      <c r="V10" s="5">
        <v>9.84000117988163E-2</v>
      </c>
      <c r="W10" s="5">
        <v>9.84000117988163E-2</v>
      </c>
      <c r="X10" s="5">
        <v>9.84000117988163E-2</v>
      </c>
      <c r="Y10" s="5">
        <v>9.84000117988163E-2</v>
      </c>
      <c r="Z10" s="5">
        <v>9.84000117988163E-2</v>
      </c>
      <c r="AA10" s="5">
        <v>9.84000117988163E-2</v>
      </c>
      <c r="AB10" s="5">
        <v>9.84000117988163E-2</v>
      </c>
      <c r="AC10" s="5">
        <v>9.84000117988163E-2</v>
      </c>
      <c r="AD10" s="5">
        <v>9.84000117988163E-2</v>
      </c>
      <c r="AE10" s="5">
        <v>9.84000117988163E-2</v>
      </c>
      <c r="AF10" s="5">
        <v>9.84000117988163E-2</v>
      </c>
      <c r="AG10" s="5">
        <v>9.84000117988163E-2</v>
      </c>
      <c r="AH10" s="5">
        <v>9.84000117988163E-2</v>
      </c>
      <c r="AI10" s="5">
        <v>9.84000117988163E-2</v>
      </c>
      <c r="AJ10" s="5" t="s">
        <v>145</v>
      </c>
      <c r="AK10" s="5">
        <v>1</v>
      </c>
    </row>
    <row r="11" spans="1:37" x14ac:dyDescent="0.2">
      <c r="A11" s="69"/>
      <c r="B11" s="5" t="s">
        <v>99</v>
      </c>
      <c r="C11" s="5" t="s">
        <v>144</v>
      </c>
      <c r="D11" s="5" t="s">
        <v>131</v>
      </c>
      <c r="E11" s="5">
        <v>0.90159998820118403</v>
      </c>
      <c r="F11" s="5">
        <v>0.90159998820118403</v>
      </c>
      <c r="G11" s="5">
        <v>0.90159998820118403</v>
      </c>
      <c r="H11" s="5">
        <v>0.90159998820118403</v>
      </c>
      <c r="I11" s="5">
        <v>0.90159998820118403</v>
      </c>
      <c r="J11" s="5">
        <v>0.90159998820118403</v>
      </c>
      <c r="K11" s="5">
        <v>0.90159998820118403</v>
      </c>
      <c r="L11" s="5">
        <v>0.90159998820118403</v>
      </c>
      <c r="M11" s="5">
        <v>0.90159998820118403</v>
      </c>
      <c r="N11" s="5">
        <v>0.90159998820118403</v>
      </c>
      <c r="O11" s="5">
        <v>0.90159998820118403</v>
      </c>
      <c r="P11" s="5">
        <v>0.90159998820118403</v>
      </c>
      <c r="Q11" s="5">
        <v>0.90159998820118403</v>
      </c>
      <c r="R11" s="5">
        <v>0.90159998820118403</v>
      </c>
      <c r="S11" s="5">
        <v>0.90159998820118403</v>
      </c>
      <c r="T11" s="5">
        <v>0.90159998820118403</v>
      </c>
      <c r="U11" s="5">
        <v>0.90159998820118403</v>
      </c>
      <c r="V11" s="5">
        <v>0.90159998820118403</v>
      </c>
      <c r="W11" s="5">
        <v>0.90159998820118403</v>
      </c>
      <c r="X11" s="5">
        <v>0.90159998820118403</v>
      </c>
      <c r="Y11" s="5">
        <v>0.90159998820118403</v>
      </c>
      <c r="Z11" s="5">
        <v>0.90159998820118403</v>
      </c>
      <c r="AA11" s="5">
        <v>0.90159998820118403</v>
      </c>
      <c r="AB11" s="5">
        <v>0.90159998820118403</v>
      </c>
      <c r="AC11" s="5">
        <v>0.90159998820118403</v>
      </c>
      <c r="AD11" s="5">
        <v>0.90159998820118403</v>
      </c>
      <c r="AE11" s="5">
        <v>0.90159998820118403</v>
      </c>
      <c r="AF11" s="5">
        <v>0.90159998820118403</v>
      </c>
      <c r="AG11" s="5">
        <v>0.90159998820118403</v>
      </c>
      <c r="AH11" s="5">
        <v>0.90159998820118403</v>
      </c>
      <c r="AI11" s="5">
        <v>0.90159998820118403</v>
      </c>
      <c r="AJ11" s="5" t="s">
        <v>145</v>
      </c>
      <c r="AK11" s="5">
        <v>1</v>
      </c>
    </row>
    <row r="12" spans="1:37" x14ac:dyDescent="0.2">
      <c r="A12" s="69"/>
      <c r="B12" s="5" t="s">
        <v>99</v>
      </c>
      <c r="C12" s="5" t="s">
        <v>144</v>
      </c>
      <c r="D12" s="5" t="s">
        <v>60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t="s">
        <v>145</v>
      </c>
      <c r="AK12" s="5"/>
    </row>
    <row r="13" spans="1:37" x14ac:dyDescent="0.2">
      <c r="A13" s="69"/>
      <c r="B13" s="5" t="s">
        <v>99</v>
      </c>
      <c r="C13" s="5" t="s">
        <v>144</v>
      </c>
      <c r="D13" s="5" t="s">
        <v>62</v>
      </c>
      <c r="E13" s="5">
        <v>9.84000117988163E-2</v>
      </c>
      <c r="F13" s="5">
        <v>9.84000117988163E-2</v>
      </c>
      <c r="G13" s="5">
        <v>9.84000117988163E-2</v>
      </c>
      <c r="H13" s="5">
        <v>9.84000117988163E-2</v>
      </c>
      <c r="I13" s="5">
        <v>9.84000117988163E-2</v>
      </c>
      <c r="J13" s="5">
        <v>9.84000117988163E-2</v>
      </c>
      <c r="K13" s="5">
        <v>9.84000117988163E-2</v>
      </c>
      <c r="L13" s="5">
        <v>9.84000117988163E-2</v>
      </c>
      <c r="M13" s="5">
        <v>9.84000117988163E-2</v>
      </c>
      <c r="N13" s="5">
        <v>9.84000117988163E-2</v>
      </c>
      <c r="O13" s="5">
        <v>9.84000117988163E-2</v>
      </c>
      <c r="P13" s="5">
        <v>9.84000117988163E-2</v>
      </c>
      <c r="Q13" s="5">
        <v>9.84000117988163E-2</v>
      </c>
      <c r="R13" s="5">
        <v>9.84000117988163E-2</v>
      </c>
      <c r="S13" s="5">
        <v>9.84000117988163E-2</v>
      </c>
      <c r="T13" s="5">
        <v>9.84000117988163E-2</v>
      </c>
      <c r="U13" s="5">
        <v>9.84000117988163E-2</v>
      </c>
      <c r="V13" s="5">
        <v>9.84000117988163E-2</v>
      </c>
      <c r="W13" s="5">
        <v>9.84000117988163E-2</v>
      </c>
      <c r="X13" s="5">
        <v>9.84000117988163E-2</v>
      </c>
      <c r="Y13" s="5">
        <v>9.84000117988163E-2</v>
      </c>
      <c r="Z13" s="5">
        <v>9.84000117988163E-2</v>
      </c>
      <c r="AA13" s="5">
        <v>9.84000117988163E-2</v>
      </c>
      <c r="AB13" s="5">
        <v>9.84000117988163E-2</v>
      </c>
      <c r="AC13" s="5">
        <v>9.84000117988163E-2</v>
      </c>
      <c r="AD13" s="5">
        <v>9.84000117988163E-2</v>
      </c>
      <c r="AE13" s="5">
        <v>9.84000117988163E-2</v>
      </c>
      <c r="AF13" s="5">
        <v>9.84000117988163E-2</v>
      </c>
      <c r="AG13" s="5">
        <v>9.84000117988163E-2</v>
      </c>
      <c r="AH13" s="5">
        <v>9.84000117988163E-2</v>
      </c>
      <c r="AI13" s="5">
        <v>9.84000117988163E-2</v>
      </c>
      <c r="AJ13" s="5" t="s">
        <v>145</v>
      </c>
      <c r="AK13" s="5">
        <v>1</v>
      </c>
    </row>
    <row r="14" spans="1:37" x14ac:dyDescent="0.2">
      <c r="A14" s="69"/>
      <c r="B14" s="5" t="s">
        <v>100</v>
      </c>
      <c r="C14" s="5" t="s">
        <v>144</v>
      </c>
      <c r="D14" s="5" t="s">
        <v>131</v>
      </c>
      <c r="E14" s="5">
        <v>0.90159998820118403</v>
      </c>
      <c r="F14" s="5">
        <v>0.90159998820118403</v>
      </c>
      <c r="G14" s="5">
        <v>0.90159998820118403</v>
      </c>
      <c r="H14" s="5">
        <v>0.90159998820118403</v>
      </c>
      <c r="I14" s="5">
        <v>0.90159998820118403</v>
      </c>
      <c r="J14" s="5">
        <v>0.90159998820118403</v>
      </c>
      <c r="K14" s="5">
        <v>0.90159998820118403</v>
      </c>
      <c r="L14" s="5">
        <v>0.90159998820118403</v>
      </c>
      <c r="M14" s="5">
        <v>0.90159998820118403</v>
      </c>
      <c r="N14" s="5">
        <v>0.90159998820118403</v>
      </c>
      <c r="O14" s="5">
        <v>0.90159998820118403</v>
      </c>
      <c r="P14" s="5">
        <v>0.90159998820118403</v>
      </c>
      <c r="Q14" s="5">
        <v>0.90159998820118403</v>
      </c>
      <c r="R14" s="5">
        <v>0.90159998820118403</v>
      </c>
      <c r="S14" s="5">
        <v>0.90159998820118403</v>
      </c>
      <c r="T14" s="5">
        <v>0.90159998820118403</v>
      </c>
      <c r="U14" s="5">
        <v>0.90159998820118403</v>
      </c>
      <c r="V14" s="5">
        <v>0.90159998820118403</v>
      </c>
      <c r="W14" s="5">
        <v>0.90159998820118403</v>
      </c>
      <c r="X14" s="5">
        <v>0.90159998820118403</v>
      </c>
      <c r="Y14" s="5">
        <v>0.90159998820118403</v>
      </c>
      <c r="Z14" s="5">
        <v>0.90159998820118403</v>
      </c>
      <c r="AA14" s="5">
        <v>0.90159998820118403</v>
      </c>
      <c r="AB14" s="5">
        <v>0.90159998820118403</v>
      </c>
      <c r="AC14" s="5">
        <v>0.90159998820118403</v>
      </c>
      <c r="AD14" s="5">
        <v>0.90159998820118403</v>
      </c>
      <c r="AE14" s="5">
        <v>0.90159998820118403</v>
      </c>
      <c r="AF14" s="5">
        <v>0.90159998820118403</v>
      </c>
      <c r="AG14" s="5">
        <v>0.90159998820118403</v>
      </c>
      <c r="AH14" s="5">
        <v>0.90159998820118403</v>
      </c>
      <c r="AI14" s="5">
        <v>0.90159998820118403</v>
      </c>
      <c r="AJ14" s="5" t="s">
        <v>145</v>
      </c>
      <c r="AK14" s="5">
        <v>1</v>
      </c>
    </row>
    <row r="15" spans="1:37" x14ac:dyDescent="0.2">
      <c r="A15" s="69"/>
      <c r="B15" s="5" t="s">
        <v>100</v>
      </c>
      <c r="C15" s="5" t="s">
        <v>144</v>
      </c>
      <c r="D15" s="5" t="s">
        <v>60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t="s">
        <v>145</v>
      </c>
      <c r="AK15" s="5"/>
    </row>
    <row r="16" spans="1:37" x14ac:dyDescent="0.2">
      <c r="A16" s="70"/>
      <c r="B16" s="5" t="s">
        <v>100</v>
      </c>
      <c r="C16" s="5" t="s">
        <v>144</v>
      </c>
      <c r="D16" s="5" t="s">
        <v>62</v>
      </c>
      <c r="E16" s="5">
        <v>9.84000117988163E-2</v>
      </c>
      <c r="F16" s="5">
        <v>9.84000117988163E-2</v>
      </c>
      <c r="G16" s="5">
        <v>9.84000117988163E-2</v>
      </c>
      <c r="H16" s="5">
        <v>9.84000117988163E-2</v>
      </c>
      <c r="I16" s="5">
        <v>9.84000117988163E-2</v>
      </c>
      <c r="J16" s="5">
        <v>9.84000117988163E-2</v>
      </c>
      <c r="K16" s="5">
        <v>9.84000117988163E-2</v>
      </c>
      <c r="L16" s="5">
        <v>9.84000117988163E-2</v>
      </c>
      <c r="M16" s="5">
        <v>9.84000117988163E-2</v>
      </c>
      <c r="N16" s="5">
        <v>9.84000117988163E-2</v>
      </c>
      <c r="O16" s="5">
        <v>9.84000117988163E-2</v>
      </c>
      <c r="P16" s="5">
        <v>9.84000117988163E-2</v>
      </c>
      <c r="Q16" s="5">
        <v>9.84000117988163E-2</v>
      </c>
      <c r="R16" s="5">
        <v>9.84000117988163E-2</v>
      </c>
      <c r="S16" s="5">
        <v>9.84000117988163E-2</v>
      </c>
      <c r="T16" s="5">
        <v>9.84000117988163E-2</v>
      </c>
      <c r="U16" s="5">
        <v>9.84000117988163E-2</v>
      </c>
      <c r="V16" s="5">
        <v>9.84000117988163E-2</v>
      </c>
      <c r="W16" s="5">
        <v>9.84000117988163E-2</v>
      </c>
      <c r="X16" s="5">
        <v>9.84000117988163E-2</v>
      </c>
      <c r="Y16" s="5">
        <v>9.84000117988163E-2</v>
      </c>
      <c r="Z16" s="5">
        <v>9.84000117988163E-2</v>
      </c>
      <c r="AA16" s="5">
        <v>9.84000117988163E-2</v>
      </c>
      <c r="AB16" s="5">
        <v>9.84000117988163E-2</v>
      </c>
      <c r="AC16" s="5">
        <v>9.84000117988163E-2</v>
      </c>
      <c r="AD16" s="5">
        <v>9.84000117988163E-2</v>
      </c>
      <c r="AE16" s="5">
        <v>9.84000117988163E-2</v>
      </c>
      <c r="AF16" s="5">
        <v>9.84000117988163E-2</v>
      </c>
      <c r="AG16" s="5">
        <v>9.84000117988163E-2</v>
      </c>
      <c r="AH16" s="5">
        <v>9.84000117988163E-2</v>
      </c>
      <c r="AI16" s="5">
        <v>9.84000117988163E-2</v>
      </c>
      <c r="AJ16" s="5" t="s">
        <v>145</v>
      </c>
      <c r="AK16" s="5">
        <v>1</v>
      </c>
    </row>
  </sheetData>
  <mergeCells count="1">
    <mergeCell ref="A2:A1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29"/>
  <sheetViews>
    <sheetView showGridLines="0" tabSelected="1" zoomScale="90" zoomScaleNormal="90" workbookViewId="0">
      <selection activeCell="I20" sqref="I20"/>
    </sheetView>
  </sheetViews>
  <sheetFormatPr defaultColWidth="11.42578125" defaultRowHeight="12.75" x14ac:dyDescent="0.2"/>
  <cols>
    <col min="1" max="1" width="14" bestFit="1" customWidth="1"/>
    <col min="5" max="5" width="15.28515625" customWidth="1"/>
    <col min="6" max="6" width="15.42578125" customWidth="1"/>
    <col min="7" max="7" width="15.140625" customWidth="1"/>
  </cols>
  <sheetData>
    <row r="1" spans="1:40" ht="33.75" customHeight="1" x14ac:dyDescent="0.25">
      <c r="A1" s="11" t="s">
        <v>1</v>
      </c>
      <c r="B1" s="11" t="s">
        <v>85</v>
      </c>
      <c r="C1" s="11" t="s">
        <v>86</v>
      </c>
      <c r="D1" s="11" t="s">
        <v>87</v>
      </c>
      <c r="E1" s="11" t="s">
        <v>146</v>
      </c>
      <c r="F1" s="11" t="s">
        <v>123</v>
      </c>
      <c r="G1" s="11" t="s">
        <v>124</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c r="AM1" s="11" t="s">
        <v>90</v>
      </c>
      <c r="AN1" s="11" t="s">
        <v>91</v>
      </c>
    </row>
    <row r="2" spans="1:40" x14ac:dyDescent="0.2">
      <c r="A2" s="68" t="s">
        <v>14</v>
      </c>
      <c r="B2" s="5" t="s">
        <v>108</v>
      </c>
      <c r="C2" s="5" t="s">
        <v>147</v>
      </c>
      <c r="D2" s="5" t="s">
        <v>148</v>
      </c>
      <c r="E2" s="5" t="s">
        <v>78</v>
      </c>
      <c r="F2" s="5" t="s">
        <v>50</v>
      </c>
      <c r="G2" s="5" t="s">
        <v>54</v>
      </c>
      <c r="H2" s="5">
        <f>H3*1+H4*25+H5*298</f>
        <v>49.906974000000005</v>
      </c>
      <c r="I2" s="5">
        <f t="shared" ref="I2:K3" si="0">H2</f>
        <v>49.906974000000005</v>
      </c>
      <c r="J2" s="5">
        <f t="shared" si="0"/>
        <v>49.906974000000005</v>
      </c>
      <c r="K2" s="5">
        <f t="shared" si="0"/>
        <v>49.906974000000005</v>
      </c>
      <c r="L2" s="5">
        <f t="shared" ref="L2:AL3" si="1">K2</f>
        <v>49.906974000000005</v>
      </c>
      <c r="M2" s="5">
        <f t="shared" si="1"/>
        <v>49.906974000000005</v>
      </c>
      <c r="N2" s="5">
        <f t="shared" si="1"/>
        <v>49.906974000000005</v>
      </c>
      <c r="O2" s="5">
        <f t="shared" si="1"/>
        <v>49.906974000000005</v>
      </c>
      <c r="P2" s="5">
        <f t="shared" si="1"/>
        <v>49.906974000000005</v>
      </c>
      <c r="Q2" s="5">
        <f t="shared" si="1"/>
        <v>49.906974000000005</v>
      </c>
      <c r="R2" s="5">
        <f t="shared" si="1"/>
        <v>49.906974000000005</v>
      </c>
      <c r="S2" s="5">
        <f t="shared" si="1"/>
        <v>49.906974000000005</v>
      </c>
      <c r="T2" s="5">
        <f t="shared" si="1"/>
        <v>49.906974000000005</v>
      </c>
      <c r="U2" s="5">
        <f t="shared" si="1"/>
        <v>49.906974000000005</v>
      </c>
      <c r="V2" s="5">
        <f t="shared" si="1"/>
        <v>49.906974000000005</v>
      </c>
      <c r="W2" s="5">
        <f t="shared" si="1"/>
        <v>49.906974000000005</v>
      </c>
      <c r="X2" s="5">
        <f t="shared" si="1"/>
        <v>49.906974000000005</v>
      </c>
      <c r="Y2" s="5">
        <f t="shared" si="1"/>
        <v>49.906974000000005</v>
      </c>
      <c r="Z2" s="5">
        <f t="shared" si="1"/>
        <v>49.906974000000005</v>
      </c>
      <c r="AA2" s="5">
        <f t="shared" si="1"/>
        <v>49.906974000000005</v>
      </c>
      <c r="AB2" s="5">
        <f t="shared" si="1"/>
        <v>49.906974000000005</v>
      </c>
      <c r="AC2" s="5">
        <f t="shared" si="1"/>
        <v>49.906974000000005</v>
      </c>
      <c r="AD2" s="5">
        <f t="shared" si="1"/>
        <v>49.906974000000005</v>
      </c>
      <c r="AE2" s="5">
        <f t="shared" si="1"/>
        <v>49.906974000000005</v>
      </c>
      <c r="AF2" s="5">
        <f t="shared" si="1"/>
        <v>49.906974000000005</v>
      </c>
      <c r="AG2" s="5">
        <f t="shared" si="1"/>
        <v>49.906974000000005</v>
      </c>
      <c r="AH2" s="5">
        <f t="shared" si="1"/>
        <v>49.906974000000005</v>
      </c>
      <c r="AI2" s="5">
        <f t="shared" si="1"/>
        <v>49.906974000000005</v>
      </c>
      <c r="AJ2" s="5">
        <f t="shared" si="1"/>
        <v>49.906974000000005</v>
      </c>
      <c r="AK2" s="5">
        <f t="shared" si="1"/>
        <v>49.906974000000005</v>
      </c>
      <c r="AL2" s="5">
        <f t="shared" si="1"/>
        <v>49.906974000000005</v>
      </c>
      <c r="AM2" s="5"/>
      <c r="AN2" s="5">
        <v>1</v>
      </c>
    </row>
    <row r="3" spans="1:40" x14ac:dyDescent="0.2">
      <c r="A3" s="69"/>
      <c r="B3" s="5" t="s">
        <v>108</v>
      </c>
      <c r="C3" s="5" t="s">
        <v>149</v>
      </c>
      <c r="D3" s="5" t="s">
        <v>148</v>
      </c>
      <c r="E3" s="5" t="s">
        <v>76</v>
      </c>
      <c r="F3" s="5" t="s">
        <v>50</v>
      </c>
      <c r="G3" s="5" t="s">
        <v>54</v>
      </c>
      <c r="H3" s="5">
        <v>49.61</v>
      </c>
      <c r="I3" s="5">
        <f t="shared" si="0"/>
        <v>49.61</v>
      </c>
      <c r="J3" s="5">
        <f t="shared" si="0"/>
        <v>49.61</v>
      </c>
      <c r="K3" s="5">
        <f t="shared" si="0"/>
        <v>49.61</v>
      </c>
      <c r="L3" s="5">
        <f t="shared" si="1"/>
        <v>49.61</v>
      </c>
      <c r="M3" s="5">
        <f t="shared" si="1"/>
        <v>49.61</v>
      </c>
      <c r="N3" s="5">
        <f t="shared" si="1"/>
        <v>49.61</v>
      </c>
      <c r="O3" s="5">
        <f t="shared" si="1"/>
        <v>49.61</v>
      </c>
      <c r="P3" s="5">
        <f t="shared" si="1"/>
        <v>49.61</v>
      </c>
      <c r="Q3" s="5">
        <f t="shared" si="1"/>
        <v>49.61</v>
      </c>
      <c r="R3" s="5">
        <f t="shared" si="1"/>
        <v>49.61</v>
      </c>
      <c r="S3" s="5">
        <f t="shared" si="1"/>
        <v>49.61</v>
      </c>
      <c r="T3" s="5">
        <f t="shared" si="1"/>
        <v>49.61</v>
      </c>
      <c r="U3" s="5">
        <f t="shared" si="1"/>
        <v>49.61</v>
      </c>
      <c r="V3" s="5">
        <f t="shared" si="1"/>
        <v>49.61</v>
      </c>
      <c r="W3" s="5">
        <f t="shared" si="1"/>
        <v>49.61</v>
      </c>
      <c r="X3" s="5">
        <f t="shared" si="1"/>
        <v>49.61</v>
      </c>
      <c r="Y3" s="5">
        <f t="shared" si="1"/>
        <v>49.61</v>
      </c>
      <c r="Z3" s="5">
        <f t="shared" si="1"/>
        <v>49.61</v>
      </c>
      <c r="AA3" s="5">
        <f t="shared" si="1"/>
        <v>49.61</v>
      </c>
      <c r="AB3" s="5">
        <f t="shared" si="1"/>
        <v>49.61</v>
      </c>
      <c r="AC3" s="5">
        <f t="shared" si="1"/>
        <v>49.61</v>
      </c>
      <c r="AD3" s="5">
        <f t="shared" si="1"/>
        <v>49.61</v>
      </c>
      <c r="AE3" s="5">
        <f t="shared" si="1"/>
        <v>49.61</v>
      </c>
      <c r="AF3" s="5">
        <f t="shared" si="1"/>
        <v>49.61</v>
      </c>
      <c r="AG3" s="5">
        <f t="shared" si="1"/>
        <v>49.61</v>
      </c>
      <c r="AH3" s="5">
        <f t="shared" si="1"/>
        <v>49.61</v>
      </c>
      <c r="AI3" s="5">
        <f t="shared" si="1"/>
        <v>49.61</v>
      </c>
      <c r="AJ3" s="5">
        <f t="shared" si="1"/>
        <v>49.61</v>
      </c>
      <c r="AK3" s="5">
        <f t="shared" si="1"/>
        <v>49.61</v>
      </c>
      <c r="AL3" s="5">
        <f t="shared" si="1"/>
        <v>49.61</v>
      </c>
      <c r="AM3" s="5"/>
      <c r="AN3" s="5">
        <v>1</v>
      </c>
    </row>
    <row r="4" spans="1:40" x14ac:dyDescent="0.2">
      <c r="A4" s="69"/>
      <c r="B4" s="5" t="s">
        <v>108</v>
      </c>
      <c r="C4" s="5" t="s">
        <v>149</v>
      </c>
      <c r="D4" s="5" t="s">
        <v>148</v>
      </c>
      <c r="E4" s="5" t="s">
        <v>82</v>
      </c>
      <c r="F4" s="5" t="s">
        <v>50</v>
      </c>
      <c r="G4" s="5" t="s">
        <v>54</v>
      </c>
      <c r="H4" s="5">
        <v>9.9599999999999992E-4</v>
      </c>
      <c r="I4" s="5">
        <f t="shared" ref="I4:AL4" si="2">H4</f>
        <v>9.9599999999999992E-4</v>
      </c>
      <c r="J4" s="5">
        <f t="shared" si="2"/>
        <v>9.9599999999999992E-4</v>
      </c>
      <c r="K4" s="5">
        <f t="shared" si="2"/>
        <v>9.9599999999999992E-4</v>
      </c>
      <c r="L4" s="5">
        <f t="shared" si="2"/>
        <v>9.9599999999999992E-4</v>
      </c>
      <c r="M4" s="5">
        <f t="shared" si="2"/>
        <v>9.9599999999999992E-4</v>
      </c>
      <c r="N4" s="5">
        <f t="shared" si="2"/>
        <v>9.9599999999999992E-4</v>
      </c>
      <c r="O4" s="5">
        <f t="shared" si="2"/>
        <v>9.9599999999999992E-4</v>
      </c>
      <c r="P4" s="5">
        <f t="shared" si="2"/>
        <v>9.9599999999999992E-4</v>
      </c>
      <c r="Q4" s="5">
        <f t="shared" si="2"/>
        <v>9.9599999999999992E-4</v>
      </c>
      <c r="R4" s="5">
        <f t="shared" si="2"/>
        <v>9.9599999999999992E-4</v>
      </c>
      <c r="S4" s="5">
        <f t="shared" si="2"/>
        <v>9.9599999999999992E-4</v>
      </c>
      <c r="T4" s="5">
        <f t="shared" si="2"/>
        <v>9.9599999999999992E-4</v>
      </c>
      <c r="U4" s="5">
        <f t="shared" si="2"/>
        <v>9.9599999999999992E-4</v>
      </c>
      <c r="V4" s="5">
        <f t="shared" si="2"/>
        <v>9.9599999999999992E-4</v>
      </c>
      <c r="W4" s="5">
        <f t="shared" si="2"/>
        <v>9.9599999999999992E-4</v>
      </c>
      <c r="X4" s="5">
        <f t="shared" si="2"/>
        <v>9.9599999999999992E-4</v>
      </c>
      <c r="Y4" s="5">
        <f t="shared" si="2"/>
        <v>9.9599999999999992E-4</v>
      </c>
      <c r="Z4" s="5">
        <f t="shared" si="2"/>
        <v>9.9599999999999992E-4</v>
      </c>
      <c r="AA4" s="5">
        <f t="shared" si="2"/>
        <v>9.9599999999999992E-4</v>
      </c>
      <c r="AB4" s="5">
        <f t="shared" si="2"/>
        <v>9.9599999999999992E-4</v>
      </c>
      <c r="AC4" s="5">
        <f t="shared" si="2"/>
        <v>9.9599999999999992E-4</v>
      </c>
      <c r="AD4" s="5">
        <f t="shared" si="2"/>
        <v>9.9599999999999992E-4</v>
      </c>
      <c r="AE4" s="5">
        <f t="shared" si="2"/>
        <v>9.9599999999999992E-4</v>
      </c>
      <c r="AF4" s="5">
        <f t="shared" si="2"/>
        <v>9.9599999999999992E-4</v>
      </c>
      <c r="AG4" s="5">
        <f t="shared" si="2"/>
        <v>9.9599999999999992E-4</v>
      </c>
      <c r="AH4" s="5">
        <f t="shared" si="2"/>
        <v>9.9599999999999992E-4</v>
      </c>
      <c r="AI4" s="5">
        <f t="shared" si="2"/>
        <v>9.9599999999999992E-4</v>
      </c>
      <c r="AJ4" s="5">
        <f t="shared" si="2"/>
        <v>9.9599999999999992E-4</v>
      </c>
      <c r="AK4" s="5">
        <f t="shared" si="2"/>
        <v>9.9599999999999992E-4</v>
      </c>
      <c r="AL4" s="5">
        <f t="shared" si="2"/>
        <v>9.9599999999999992E-4</v>
      </c>
      <c r="AM4" s="5"/>
      <c r="AN4" s="5">
        <v>1</v>
      </c>
    </row>
    <row r="5" spans="1:40" x14ac:dyDescent="0.2">
      <c r="A5" s="70"/>
      <c r="B5" s="5" t="s">
        <v>108</v>
      </c>
      <c r="C5" s="5" t="s">
        <v>149</v>
      </c>
      <c r="D5" s="5" t="s">
        <v>148</v>
      </c>
      <c r="E5" s="5" t="s">
        <v>80</v>
      </c>
      <c r="F5" s="5" t="s">
        <v>50</v>
      </c>
      <c r="G5" s="5" t="s">
        <v>54</v>
      </c>
      <c r="H5" s="5">
        <v>9.1299999999999997E-4</v>
      </c>
      <c r="I5" s="5">
        <f t="shared" ref="I5:AL5" si="3">H5</f>
        <v>9.1299999999999997E-4</v>
      </c>
      <c r="J5" s="5">
        <f t="shared" si="3"/>
        <v>9.1299999999999997E-4</v>
      </c>
      <c r="K5" s="5">
        <f t="shared" si="3"/>
        <v>9.1299999999999997E-4</v>
      </c>
      <c r="L5" s="5">
        <f t="shared" si="3"/>
        <v>9.1299999999999997E-4</v>
      </c>
      <c r="M5" s="5">
        <f t="shared" si="3"/>
        <v>9.1299999999999997E-4</v>
      </c>
      <c r="N5" s="5">
        <f t="shared" si="3"/>
        <v>9.1299999999999997E-4</v>
      </c>
      <c r="O5" s="5">
        <f t="shared" si="3"/>
        <v>9.1299999999999997E-4</v>
      </c>
      <c r="P5" s="5">
        <f t="shared" si="3"/>
        <v>9.1299999999999997E-4</v>
      </c>
      <c r="Q5" s="5">
        <f t="shared" si="3"/>
        <v>9.1299999999999997E-4</v>
      </c>
      <c r="R5" s="5">
        <f t="shared" si="3"/>
        <v>9.1299999999999997E-4</v>
      </c>
      <c r="S5" s="5">
        <f t="shared" si="3"/>
        <v>9.1299999999999997E-4</v>
      </c>
      <c r="T5" s="5">
        <f t="shared" si="3"/>
        <v>9.1299999999999997E-4</v>
      </c>
      <c r="U5" s="5">
        <f t="shared" si="3"/>
        <v>9.1299999999999997E-4</v>
      </c>
      <c r="V5" s="5">
        <f t="shared" si="3"/>
        <v>9.1299999999999997E-4</v>
      </c>
      <c r="W5" s="5">
        <f t="shared" si="3"/>
        <v>9.1299999999999997E-4</v>
      </c>
      <c r="X5" s="5">
        <f t="shared" si="3"/>
        <v>9.1299999999999997E-4</v>
      </c>
      <c r="Y5" s="5">
        <f t="shared" si="3"/>
        <v>9.1299999999999997E-4</v>
      </c>
      <c r="Z5" s="5">
        <f t="shared" si="3"/>
        <v>9.1299999999999997E-4</v>
      </c>
      <c r="AA5" s="5">
        <f t="shared" si="3"/>
        <v>9.1299999999999997E-4</v>
      </c>
      <c r="AB5" s="5">
        <f t="shared" si="3"/>
        <v>9.1299999999999997E-4</v>
      </c>
      <c r="AC5" s="5">
        <f t="shared" si="3"/>
        <v>9.1299999999999997E-4</v>
      </c>
      <c r="AD5" s="5">
        <f t="shared" si="3"/>
        <v>9.1299999999999997E-4</v>
      </c>
      <c r="AE5" s="5">
        <f t="shared" si="3"/>
        <v>9.1299999999999997E-4</v>
      </c>
      <c r="AF5" s="5">
        <f t="shared" si="3"/>
        <v>9.1299999999999997E-4</v>
      </c>
      <c r="AG5" s="5">
        <f t="shared" si="3"/>
        <v>9.1299999999999997E-4</v>
      </c>
      <c r="AH5" s="5">
        <f t="shared" si="3"/>
        <v>9.1299999999999997E-4</v>
      </c>
      <c r="AI5" s="5">
        <f t="shared" si="3"/>
        <v>9.1299999999999997E-4</v>
      </c>
      <c r="AJ5" s="5">
        <f t="shared" si="3"/>
        <v>9.1299999999999997E-4</v>
      </c>
      <c r="AK5" s="5">
        <f t="shared" si="3"/>
        <v>9.1299999999999997E-4</v>
      </c>
      <c r="AL5" s="5">
        <f t="shared" si="3"/>
        <v>9.1299999999999997E-4</v>
      </c>
      <c r="AM5" s="5"/>
      <c r="AN5" s="5">
        <v>1</v>
      </c>
    </row>
    <row r="6" spans="1:40" x14ac:dyDescent="0.2">
      <c r="A6" s="68" t="s">
        <v>18</v>
      </c>
      <c r="B6" s="5" t="s">
        <v>108</v>
      </c>
      <c r="C6" s="5" t="s">
        <v>147</v>
      </c>
      <c r="D6" s="5" t="s">
        <v>148</v>
      </c>
      <c r="E6" s="5" t="s">
        <v>78</v>
      </c>
      <c r="F6" s="5" t="s">
        <v>50</v>
      </c>
      <c r="G6" s="5" t="s">
        <v>56</v>
      </c>
      <c r="H6" s="5">
        <f>H7*1+H8*25+H9*298</f>
        <v>60.958240999999994</v>
      </c>
      <c r="I6" s="5">
        <f t="shared" ref="I6:AL6" si="4">H6</f>
        <v>60.958240999999994</v>
      </c>
      <c r="J6" s="5">
        <f t="shared" si="4"/>
        <v>60.958240999999994</v>
      </c>
      <c r="K6" s="5">
        <f t="shared" si="4"/>
        <v>60.958240999999994</v>
      </c>
      <c r="L6" s="5">
        <f t="shared" si="4"/>
        <v>60.958240999999994</v>
      </c>
      <c r="M6" s="5">
        <f t="shared" si="4"/>
        <v>60.958240999999994</v>
      </c>
      <c r="N6" s="5">
        <f t="shared" si="4"/>
        <v>60.958240999999994</v>
      </c>
      <c r="O6" s="5">
        <f t="shared" si="4"/>
        <v>60.958240999999994</v>
      </c>
      <c r="P6" s="5">
        <f t="shared" si="4"/>
        <v>60.958240999999994</v>
      </c>
      <c r="Q6" s="5">
        <f t="shared" si="4"/>
        <v>60.958240999999994</v>
      </c>
      <c r="R6" s="5">
        <f t="shared" si="4"/>
        <v>60.958240999999994</v>
      </c>
      <c r="S6" s="5">
        <f t="shared" si="4"/>
        <v>60.958240999999994</v>
      </c>
      <c r="T6" s="5">
        <f t="shared" si="4"/>
        <v>60.958240999999994</v>
      </c>
      <c r="U6" s="5">
        <f t="shared" si="4"/>
        <v>60.958240999999994</v>
      </c>
      <c r="V6" s="5">
        <f t="shared" si="4"/>
        <v>60.958240999999994</v>
      </c>
      <c r="W6" s="5">
        <f t="shared" si="4"/>
        <v>60.958240999999994</v>
      </c>
      <c r="X6" s="5">
        <f t="shared" si="4"/>
        <v>60.958240999999994</v>
      </c>
      <c r="Y6" s="5">
        <f t="shared" si="4"/>
        <v>60.958240999999994</v>
      </c>
      <c r="Z6" s="5">
        <f t="shared" si="4"/>
        <v>60.958240999999994</v>
      </c>
      <c r="AA6" s="5">
        <f t="shared" si="4"/>
        <v>60.958240999999994</v>
      </c>
      <c r="AB6" s="5">
        <f t="shared" si="4"/>
        <v>60.958240999999994</v>
      </c>
      <c r="AC6" s="5">
        <f t="shared" si="4"/>
        <v>60.958240999999994</v>
      </c>
      <c r="AD6" s="5">
        <f t="shared" si="4"/>
        <v>60.958240999999994</v>
      </c>
      <c r="AE6" s="5">
        <f t="shared" si="4"/>
        <v>60.958240999999994</v>
      </c>
      <c r="AF6" s="5">
        <f t="shared" si="4"/>
        <v>60.958240999999994</v>
      </c>
      <c r="AG6" s="5">
        <f t="shared" si="4"/>
        <v>60.958240999999994</v>
      </c>
      <c r="AH6" s="5">
        <f t="shared" si="4"/>
        <v>60.958240999999994</v>
      </c>
      <c r="AI6" s="5">
        <f t="shared" si="4"/>
        <v>60.958240999999994</v>
      </c>
      <c r="AJ6" s="5">
        <f t="shared" si="4"/>
        <v>60.958240999999994</v>
      </c>
      <c r="AK6" s="5">
        <f t="shared" si="4"/>
        <v>60.958240999999994</v>
      </c>
      <c r="AL6" s="5">
        <f t="shared" si="4"/>
        <v>60.958240999999994</v>
      </c>
      <c r="AM6" s="5"/>
      <c r="AN6" s="5">
        <v>1</v>
      </c>
    </row>
    <row r="7" spans="1:40" x14ac:dyDescent="0.2">
      <c r="A7" s="69"/>
      <c r="B7" s="5" t="s">
        <v>108</v>
      </c>
      <c r="C7" s="5" t="s">
        <v>149</v>
      </c>
      <c r="D7" s="5" t="s">
        <v>148</v>
      </c>
      <c r="E7" s="5" t="s">
        <v>76</v>
      </c>
      <c r="F7" s="5" t="s">
        <v>50</v>
      </c>
      <c r="G7" s="5" t="s">
        <v>56</v>
      </c>
      <c r="H7" s="5">
        <v>59.66</v>
      </c>
      <c r="I7" s="5">
        <f t="shared" ref="I7:AL7" si="5">H7</f>
        <v>59.66</v>
      </c>
      <c r="J7" s="5">
        <f t="shared" si="5"/>
        <v>59.66</v>
      </c>
      <c r="K7" s="5">
        <f t="shared" si="5"/>
        <v>59.66</v>
      </c>
      <c r="L7" s="5">
        <f t="shared" si="5"/>
        <v>59.66</v>
      </c>
      <c r="M7" s="5">
        <f t="shared" si="5"/>
        <v>59.66</v>
      </c>
      <c r="N7" s="5">
        <f t="shared" si="5"/>
        <v>59.66</v>
      </c>
      <c r="O7" s="5">
        <f t="shared" si="5"/>
        <v>59.66</v>
      </c>
      <c r="P7" s="5">
        <f t="shared" si="5"/>
        <v>59.66</v>
      </c>
      <c r="Q7" s="5">
        <f t="shared" si="5"/>
        <v>59.66</v>
      </c>
      <c r="R7" s="5">
        <f t="shared" si="5"/>
        <v>59.66</v>
      </c>
      <c r="S7" s="5">
        <f t="shared" si="5"/>
        <v>59.66</v>
      </c>
      <c r="T7" s="5">
        <f t="shared" si="5"/>
        <v>59.66</v>
      </c>
      <c r="U7" s="5">
        <f t="shared" si="5"/>
        <v>59.66</v>
      </c>
      <c r="V7" s="5">
        <f t="shared" si="5"/>
        <v>59.66</v>
      </c>
      <c r="W7" s="5">
        <f t="shared" si="5"/>
        <v>59.66</v>
      </c>
      <c r="X7" s="5">
        <f t="shared" si="5"/>
        <v>59.66</v>
      </c>
      <c r="Y7" s="5">
        <f t="shared" si="5"/>
        <v>59.66</v>
      </c>
      <c r="Z7" s="5">
        <f t="shared" si="5"/>
        <v>59.66</v>
      </c>
      <c r="AA7" s="5">
        <f t="shared" si="5"/>
        <v>59.66</v>
      </c>
      <c r="AB7" s="5">
        <f t="shared" si="5"/>
        <v>59.66</v>
      </c>
      <c r="AC7" s="5">
        <f t="shared" si="5"/>
        <v>59.66</v>
      </c>
      <c r="AD7" s="5">
        <f t="shared" si="5"/>
        <v>59.66</v>
      </c>
      <c r="AE7" s="5">
        <f t="shared" si="5"/>
        <v>59.66</v>
      </c>
      <c r="AF7" s="5">
        <f t="shared" si="5"/>
        <v>59.66</v>
      </c>
      <c r="AG7" s="5">
        <f t="shared" si="5"/>
        <v>59.66</v>
      </c>
      <c r="AH7" s="5">
        <f t="shared" si="5"/>
        <v>59.66</v>
      </c>
      <c r="AI7" s="5">
        <f t="shared" si="5"/>
        <v>59.66</v>
      </c>
      <c r="AJ7" s="5">
        <f t="shared" si="5"/>
        <v>59.66</v>
      </c>
      <c r="AK7" s="5">
        <f t="shared" si="5"/>
        <v>59.66</v>
      </c>
      <c r="AL7" s="5">
        <f t="shared" si="5"/>
        <v>59.66</v>
      </c>
      <c r="AM7" s="5"/>
      <c r="AN7" s="5">
        <v>1</v>
      </c>
    </row>
    <row r="8" spans="1:40" x14ac:dyDescent="0.2">
      <c r="A8" s="69"/>
      <c r="B8" s="5" t="s">
        <v>108</v>
      </c>
      <c r="C8" s="5" t="s">
        <v>149</v>
      </c>
      <c r="D8" s="5" t="s">
        <v>148</v>
      </c>
      <c r="E8" s="5" t="s">
        <v>82</v>
      </c>
      <c r="F8" s="5" t="s">
        <v>50</v>
      </c>
      <c r="G8" s="5" t="s">
        <v>56</v>
      </c>
      <c r="H8" s="5">
        <v>1.067E-3</v>
      </c>
      <c r="I8" s="5">
        <f t="shared" ref="I8:AL8" si="6">H8</f>
        <v>1.067E-3</v>
      </c>
      <c r="J8" s="5">
        <f t="shared" si="6"/>
        <v>1.067E-3</v>
      </c>
      <c r="K8" s="5">
        <f t="shared" si="6"/>
        <v>1.067E-3</v>
      </c>
      <c r="L8" s="5">
        <f t="shared" si="6"/>
        <v>1.067E-3</v>
      </c>
      <c r="M8" s="5">
        <f t="shared" si="6"/>
        <v>1.067E-3</v>
      </c>
      <c r="N8" s="5">
        <f t="shared" si="6"/>
        <v>1.067E-3</v>
      </c>
      <c r="O8" s="5">
        <f t="shared" si="6"/>
        <v>1.067E-3</v>
      </c>
      <c r="P8" s="5">
        <f t="shared" si="6"/>
        <v>1.067E-3</v>
      </c>
      <c r="Q8" s="5">
        <f t="shared" si="6"/>
        <v>1.067E-3</v>
      </c>
      <c r="R8" s="5">
        <f t="shared" si="6"/>
        <v>1.067E-3</v>
      </c>
      <c r="S8" s="5">
        <f t="shared" si="6"/>
        <v>1.067E-3</v>
      </c>
      <c r="T8" s="5">
        <f t="shared" si="6"/>
        <v>1.067E-3</v>
      </c>
      <c r="U8" s="5">
        <f t="shared" si="6"/>
        <v>1.067E-3</v>
      </c>
      <c r="V8" s="5">
        <f t="shared" si="6"/>
        <v>1.067E-3</v>
      </c>
      <c r="W8" s="5">
        <f t="shared" si="6"/>
        <v>1.067E-3</v>
      </c>
      <c r="X8" s="5">
        <f t="shared" si="6"/>
        <v>1.067E-3</v>
      </c>
      <c r="Y8" s="5">
        <f t="shared" si="6"/>
        <v>1.067E-3</v>
      </c>
      <c r="Z8" s="5">
        <f t="shared" si="6"/>
        <v>1.067E-3</v>
      </c>
      <c r="AA8" s="5">
        <f t="shared" si="6"/>
        <v>1.067E-3</v>
      </c>
      <c r="AB8" s="5">
        <f t="shared" si="6"/>
        <v>1.067E-3</v>
      </c>
      <c r="AC8" s="5">
        <f t="shared" si="6"/>
        <v>1.067E-3</v>
      </c>
      <c r="AD8" s="5">
        <f t="shared" si="6"/>
        <v>1.067E-3</v>
      </c>
      <c r="AE8" s="5">
        <f t="shared" si="6"/>
        <v>1.067E-3</v>
      </c>
      <c r="AF8" s="5">
        <f t="shared" si="6"/>
        <v>1.067E-3</v>
      </c>
      <c r="AG8" s="5">
        <f t="shared" si="6"/>
        <v>1.067E-3</v>
      </c>
      <c r="AH8" s="5">
        <f t="shared" si="6"/>
        <v>1.067E-3</v>
      </c>
      <c r="AI8" s="5">
        <f t="shared" si="6"/>
        <v>1.067E-3</v>
      </c>
      <c r="AJ8" s="5">
        <f t="shared" si="6"/>
        <v>1.067E-3</v>
      </c>
      <c r="AK8" s="5">
        <f t="shared" si="6"/>
        <v>1.067E-3</v>
      </c>
      <c r="AL8" s="5">
        <f t="shared" si="6"/>
        <v>1.067E-3</v>
      </c>
      <c r="AM8" s="5"/>
      <c r="AN8" s="5">
        <v>1</v>
      </c>
    </row>
    <row r="9" spans="1:40" x14ac:dyDescent="0.2">
      <c r="A9" s="70"/>
      <c r="B9" s="5" t="s">
        <v>108</v>
      </c>
      <c r="C9" s="5" t="s">
        <v>149</v>
      </c>
      <c r="D9" s="5" t="s">
        <v>148</v>
      </c>
      <c r="E9" s="5" t="s">
        <v>80</v>
      </c>
      <c r="F9" s="5" t="s">
        <v>50</v>
      </c>
      <c r="G9" s="5" t="s">
        <v>56</v>
      </c>
      <c r="H9" s="5">
        <v>4.267E-3</v>
      </c>
      <c r="I9" s="5">
        <f t="shared" ref="I9:AL9" si="7">H9</f>
        <v>4.267E-3</v>
      </c>
      <c r="J9" s="5">
        <f t="shared" si="7"/>
        <v>4.267E-3</v>
      </c>
      <c r="K9" s="5">
        <f t="shared" si="7"/>
        <v>4.267E-3</v>
      </c>
      <c r="L9" s="5">
        <f t="shared" si="7"/>
        <v>4.267E-3</v>
      </c>
      <c r="M9" s="5">
        <f t="shared" si="7"/>
        <v>4.267E-3</v>
      </c>
      <c r="N9" s="5">
        <f t="shared" si="7"/>
        <v>4.267E-3</v>
      </c>
      <c r="O9" s="5">
        <f t="shared" si="7"/>
        <v>4.267E-3</v>
      </c>
      <c r="P9" s="5">
        <f t="shared" si="7"/>
        <v>4.267E-3</v>
      </c>
      <c r="Q9" s="5">
        <f t="shared" si="7"/>
        <v>4.267E-3</v>
      </c>
      <c r="R9" s="5">
        <f t="shared" si="7"/>
        <v>4.267E-3</v>
      </c>
      <c r="S9" s="5">
        <f t="shared" si="7"/>
        <v>4.267E-3</v>
      </c>
      <c r="T9" s="5">
        <f t="shared" si="7"/>
        <v>4.267E-3</v>
      </c>
      <c r="U9" s="5">
        <f t="shared" si="7"/>
        <v>4.267E-3</v>
      </c>
      <c r="V9" s="5">
        <f t="shared" si="7"/>
        <v>4.267E-3</v>
      </c>
      <c r="W9" s="5">
        <f t="shared" si="7"/>
        <v>4.267E-3</v>
      </c>
      <c r="X9" s="5">
        <f t="shared" si="7"/>
        <v>4.267E-3</v>
      </c>
      <c r="Y9" s="5">
        <f t="shared" si="7"/>
        <v>4.267E-3</v>
      </c>
      <c r="Z9" s="5">
        <f t="shared" si="7"/>
        <v>4.267E-3</v>
      </c>
      <c r="AA9" s="5">
        <f t="shared" si="7"/>
        <v>4.267E-3</v>
      </c>
      <c r="AB9" s="5">
        <f t="shared" si="7"/>
        <v>4.267E-3</v>
      </c>
      <c r="AC9" s="5">
        <f t="shared" si="7"/>
        <v>4.267E-3</v>
      </c>
      <c r="AD9" s="5">
        <f t="shared" si="7"/>
        <v>4.267E-3</v>
      </c>
      <c r="AE9" s="5">
        <f t="shared" si="7"/>
        <v>4.267E-3</v>
      </c>
      <c r="AF9" s="5">
        <f t="shared" si="7"/>
        <v>4.267E-3</v>
      </c>
      <c r="AG9" s="5">
        <f t="shared" si="7"/>
        <v>4.267E-3</v>
      </c>
      <c r="AH9" s="5">
        <f t="shared" si="7"/>
        <v>4.267E-3</v>
      </c>
      <c r="AI9" s="5">
        <f t="shared" si="7"/>
        <v>4.267E-3</v>
      </c>
      <c r="AJ9" s="5">
        <f t="shared" si="7"/>
        <v>4.267E-3</v>
      </c>
      <c r="AK9" s="5">
        <f t="shared" si="7"/>
        <v>4.267E-3</v>
      </c>
      <c r="AL9" s="5">
        <f t="shared" si="7"/>
        <v>4.267E-3</v>
      </c>
      <c r="AM9" s="5"/>
      <c r="AN9" s="5">
        <v>1</v>
      </c>
    </row>
    <row r="10" spans="1:40" x14ac:dyDescent="0.2">
      <c r="A10" s="68" t="s">
        <v>16</v>
      </c>
      <c r="B10" s="5" t="s">
        <v>108</v>
      </c>
      <c r="C10" s="5" t="s">
        <v>147</v>
      </c>
      <c r="D10" s="5" t="s">
        <v>148</v>
      </c>
      <c r="E10" s="5" t="s">
        <v>78</v>
      </c>
      <c r="F10" s="5" t="s">
        <v>50</v>
      </c>
      <c r="G10" s="5" t="s">
        <v>58</v>
      </c>
      <c r="H10" s="5">
        <f>H11*1+H12*25+H13*298</f>
        <v>70.484852000000004</v>
      </c>
      <c r="I10" s="5">
        <f t="shared" ref="I10:AL10" si="8">H10</f>
        <v>70.484852000000004</v>
      </c>
      <c r="J10" s="5">
        <f t="shared" si="8"/>
        <v>70.484852000000004</v>
      </c>
      <c r="K10" s="5">
        <f t="shared" si="8"/>
        <v>70.484852000000004</v>
      </c>
      <c r="L10" s="5">
        <f t="shared" si="8"/>
        <v>70.484852000000004</v>
      </c>
      <c r="M10" s="5">
        <f t="shared" si="8"/>
        <v>70.484852000000004</v>
      </c>
      <c r="N10" s="5">
        <f t="shared" si="8"/>
        <v>70.484852000000004</v>
      </c>
      <c r="O10" s="5">
        <f t="shared" si="8"/>
        <v>70.484852000000004</v>
      </c>
      <c r="P10" s="5">
        <f t="shared" si="8"/>
        <v>70.484852000000004</v>
      </c>
      <c r="Q10" s="5">
        <f t="shared" si="8"/>
        <v>70.484852000000004</v>
      </c>
      <c r="R10" s="5">
        <f t="shared" si="8"/>
        <v>70.484852000000004</v>
      </c>
      <c r="S10" s="5">
        <f t="shared" si="8"/>
        <v>70.484852000000004</v>
      </c>
      <c r="T10" s="5">
        <f t="shared" si="8"/>
        <v>70.484852000000004</v>
      </c>
      <c r="U10" s="5">
        <f t="shared" si="8"/>
        <v>70.484852000000004</v>
      </c>
      <c r="V10" s="5">
        <f t="shared" si="8"/>
        <v>70.484852000000004</v>
      </c>
      <c r="W10" s="5">
        <f t="shared" si="8"/>
        <v>70.484852000000004</v>
      </c>
      <c r="X10" s="5">
        <f t="shared" si="8"/>
        <v>70.484852000000004</v>
      </c>
      <c r="Y10" s="5">
        <f t="shared" si="8"/>
        <v>70.484852000000004</v>
      </c>
      <c r="Z10" s="5">
        <f t="shared" si="8"/>
        <v>70.484852000000004</v>
      </c>
      <c r="AA10" s="5">
        <f t="shared" si="8"/>
        <v>70.484852000000004</v>
      </c>
      <c r="AB10" s="5">
        <f t="shared" si="8"/>
        <v>70.484852000000004</v>
      </c>
      <c r="AC10" s="5">
        <f t="shared" si="8"/>
        <v>70.484852000000004</v>
      </c>
      <c r="AD10" s="5">
        <f t="shared" si="8"/>
        <v>70.484852000000004</v>
      </c>
      <c r="AE10" s="5">
        <f t="shared" si="8"/>
        <v>70.484852000000004</v>
      </c>
      <c r="AF10" s="5">
        <f t="shared" si="8"/>
        <v>70.484852000000004</v>
      </c>
      <c r="AG10" s="5">
        <f t="shared" si="8"/>
        <v>70.484852000000004</v>
      </c>
      <c r="AH10" s="5">
        <f t="shared" si="8"/>
        <v>70.484852000000004</v>
      </c>
      <c r="AI10" s="5">
        <f t="shared" si="8"/>
        <v>70.484852000000004</v>
      </c>
      <c r="AJ10" s="5">
        <f t="shared" si="8"/>
        <v>70.484852000000004</v>
      </c>
      <c r="AK10" s="5">
        <f t="shared" si="8"/>
        <v>70.484852000000004</v>
      </c>
      <c r="AL10" s="5">
        <f t="shared" si="8"/>
        <v>70.484852000000004</v>
      </c>
      <c r="AM10" s="5"/>
      <c r="AN10" s="5">
        <v>1</v>
      </c>
    </row>
    <row r="11" spans="1:40" x14ac:dyDescent="0.2">
      <c r="A11" s="69"/>
      <c r="B11" s="5" t="s">
        <v>108</v>
      </c>
      <c r="C11" s="5" t="s">
        <v>149</v>
      </c>
      <c r="D11" s="5" t="s">
        <v>148</v>
      </c>
      <c r="E11" s="5" t="s">
        <v>76</v>
      </c>
      <c r="F11" s="5" t="s">
        <v>50</v>
      </c>
      <c r="G11" s="5" t="s">
        <v>58</v>
      </c>
      <c r="H11" s="5">
        <v>70.23</v>
      </c>
      <c r="I11" s="5">
        <f t="shared" ref="I11:AL11" si="9">H11</f>
        <v>70.23</v>
      </c>
      <c r="J11" s="5">
        <f t="shared" si="9"/>
        <v>70.23</v>
      </c>
      <c r="K11" s="5">
        <f t="shared" si="9"/>
        <v>70.23</v>
      </c>
      <c r="L11" s="5">
        <f t="shared" si="9"/>
        <v>70.23</v>
      </c>
      <c r="M11" s="5">
        <f t="shared" si="9"/>
        <v>70.23</v>
      </c>
      <c r="N11" s="5">
        <f t="shared" si="9"/>
        <v>70.23</v>
      </c>
      <c r="O11" s="5">
        <f t="shared" si="9"/>
        <v>70.23</v>
      </c>
      <c r="P11" s="5">
        <f t="shared" si="9"/>
        <v>70.23</v>
      </c>
      <c r="Q11" s="5">
        <f t="shared" si="9"/>
        <v>70.23</v>
      </c>
      <c r="R11" s="5">
        <f t="shared" si="9"/>
        <v>70.23</v>
      </c>
      <c r="S11" s="5">
        <f t="shared" si="9"/>
        <v>70.23</v>
      </c>
      <c r="T11" s="5">
        <f t="shared" si="9"/>
        <v>70.23</v>
      </c>
      <c r="U11" s="5">
        <f t="shared" si="9"/>
        <v>70.23</v>
      </c>
      <c r="V11" s="5">
        <f t="shared" si="9"/>
        <v>70.23</v>
      </c>
      <c r="W11" s="5">
        <f t="shared" si="9"/>
        <v>70.23</v>
      </c>
      <c r="X11" s="5">
        <f t="shared" si="9"/>
        <v>70.23</v>
      </c>
      <c r="Y11" s="5">
        <f t="shared" si="9"/>
        <v>70.23</v>
      </c>
      <c r="Z11" s="5">
        <f t="shared" si="9"/>
        <v>70.23</v>
      </c>
      <c r="AA11" s="5">
        <f t="shared" si="9"/>
        <v>70.23</v>
      </c>
      <c r="AB11" s="5">
        <f t="shared" si="9"/>
        <v>70.23</v>
      </c>
      <c r="AC11" s="5">
        <f t="shared" si="9"/>
        <v>70.23</v>
      </c>
      <c r="AD11" s="5">
        <f t="shared" si="9"/>
        <v>70.23</v>
      </c>
      <c r="AE11" s="5">
        <f t="shared" si="9"/>
        <v>70.23</v>
      </c>
      <c r="AF11" s="5">
        <f t="shared" si="9"/>
        <v>70.23</v>
      </c>
      <c r="AG11" s="5">
        <f t="shared" si="9"/>
        <v>70.23</v>
      </c>
      <c r="AH11" s="5">
        <f t="shared" si="9"/>
        <v>70.23</v>
      </c>
      <c r="AI11" s="5">
        <f t="shared" si="9"/>
        <v>70.23</v>
      </c>
      <c r="AJ11" s="5">
        <f t="shared" si="9"/>
        <v>70.23</v>
      </c>
      <c r="AK11" s="5">
        <f t="shared" si="9"/>
        <v>70.23</v>
      </c>
      <c r="AL11" s="5">
        <f t="shared" si="9"/>
        <v>70.23</v>
      </c>
      <c r="AM11" s="5"/>
      <c r="AN11" s="5">
        <v>1</v>
      </c>
    </row>
    <row r="12" spans="1:40" x14ac:dyDescent="0.2">
      <c r="A12" s="69"/>
      <c r="B12" s="5" t="s">
        <v>108</v>
      </c>
      <c r="C12" s="5" t="s">
        <v>149</v>
      </c>
      <c r="D12" s="5" t="s">
        <v>148</v>
      </c>
      <c r="E12" s="5" t="s">
        <v>82</v>
      </c>
      <c r="F12" s="5" t="s">
        <v>50</v>
      </c>
      <c r="G12" s="5" t="s">
        <v>58</v>
      </c>
      <c r="H12" s="5">
        <v>6.7000000000000002E-4</v>
      </c>
      <c r="I12" s="5">
        <f t="shared" ref="I12:AL12" si="10">H12</f>
        <v>6.7000000000000002E-4</v>
      </c>
      <c r="J12" s="5">
        <f t="shared" si="10"/>
        <v>6.7000000000000002E-4</v>
      </c>
      <c r="K12" s="5">
        <f t="shared" si="10"/>
        <v>6.7000000000000002E-4</v>
      </c>
      <c r="L12" s="5">
        <f t="shared" si="10"/>
        <v>6.7000000000000002E-4</v>
      </c>
      <c r="M12" s="5">
        <f t="shared" si="10"/>
        <v>6.7000000000000002E-4</v>
      </c>
      <c r="N12" s="5">
        <f t="shared" si="10"/>
        <v>6.7000000000000002E-4</v>
      </c>
      <c r="O12" s="5">
        <f t="shared" si="10"/>
        <v>6.7000000000000002E-4</v>
      </c>
      <c r="P12" s="5">
        <f t="shared" si="10"/>
        <v>6.7000000000000002E-4</v>
      </c>
      <c r="Q12" s="5">
        <f t="shared" si="10"/>
        <v>6.7000000000000002E-4</v>
      </c>
      <c r="R12" s="5">
        <f t="shared" si="10"/>
        <v>6.7000000000000002E-4</v>
      </c>
      <c r="S12" s="5">
        <f t="shared" si="10"/>
        <v>6.7000000000000002E-4</v>
      </c>
      <c r="T12" s="5">
        <f t="shared" si="10"/>
        <v>6.7000000000000002E-4</v>
      </c>
      <c r="U12" s="5">
        <f t="shared" si="10"/>
        <v>6.7000000000000002E-4</v>
      </c>
      <c r="V12" s="5">
        <f t="shared" si="10"/>
        <v>6.7000000000000002E-4</v>
      </c>
      <c r="W12" s="5">
        <f t="shared" si="10"/>
        <v>6.7000000000000002E-4</v>
      </c>
      <c r="X12" s="5">
        <f t="shared" si="10"/>
        <v>6.7000000000000002E-4</v>
      </c>
      <c r="Y12" s="5">
        <f t="shared" si="10"/>
        <v>6.7000000000000002E-4</v>
      </c>
      <c r="Z12" s="5">
        <f t="shared" si="10"/>
        <v>6.7000000000000002E-4</v>
      </c>
      <c r="AA12" s="5">
        <f t="shared" si="10"/>
        <v>6.7000000000000002E-4</v>
      </c>
      <c r="AB12" s="5">
        <f t="shared" si="10"/>
        <v>6.7000000000000002E-4</v>
      </c>
      <c r="AC12" s="5">
        <f t="shared" si="10"/>
        <v>6.7000000000000002E-4</v>
      </c>
      <c r="AD12" s="5">
        <f t="shared" si="10"/>
        <v>6.7000000000000002E-4</v>
      </c>
      <c r="AE12" s="5">
        <f t="shared" si="10"/>
        <v>6.7000000000000002E-4</v>
      </c>
      <c r="AF12" s="5">
        <f t="shared" si="10"/>
        <v>6.7000000000000002E-4</v>
      </c>
      <c r="AG12" s="5">
        <f t="shared" si="10"/>
        <v>6.7000000000000002E-4</v>
      </c>
      <c r="AH12" s="5">
        <f t="shared" si="10"/>
        <v>6.7000000000000002E-4</v>
      </c>
      <c r="AI12" s="5">
        <f t="shared" si="10"/>
        <v>6.7000000000000002E-4</v>
      </c>
      <c r="AJ12" s="5">
        <f t="shared" si="10"/>
        <v>6.7000000000000002E-4</v>
      </c>
      <c r="AK12" s="5">
        <f t="shared" si="10"/>
        <v>6.7000000000000002E-4</v>
      </c>
      <c r="AL12" s="5">
        <f t="shared" si="10"/>
        <v>6.7000000000000002E-4</v>
      </c>
      <c r="AM12" s="5"/>
      <c r="AN12" s="5">
        <v>1</v>
      </c>
    </row>
    <row r="13" spans="1:40" x14ac:dyDescent="0.2">
      <c r="A13" s="70"/>
      <c r="B13" s="5" t="s">
        <v>108</v>
      </c>
      <c r="C13" s="5" t="s">
        <v>149</v>
      </c>
      <c r="D13" s="5" t="s">
        <v>148</v>
      </c>
      <c r="E13" s="5" t="s">
        <v>80</v>
      </c>
      <c r="F13" s="5" t="s">
        <v>50</v>
      </c>
      <c r="G13" s="5" t="s">
        <v>58</v>
      </c>
      <c r="H13" s="5">
        <v>7.9900000000000001E-4</v>
      </c>
      <c r="I13" s="5">
        <f t="shared" ref="I13:AL13" si="11">H13</f>
        <v>7.9900000000000001E-4</v>
      </c>
      <c r="J13" s="5">
        <f t="shared" si="11"/>
        <v>7.9900000000000001E-4</v>
      </c>
      <c r="K13" s="5">
        <f t="shared" si="11"/>
        <v>7.9900000000000001E-4</v>
      </c>
      <c r="L13" s="5">
        <f t="shared" si="11"/>
        <v>7.9900000000000001E-4</v>
      </c>
      <c r="M13" s="5">
        <f t="shared" si="11"/>
        <v>7.9900000000000001E-4</v>
      </c>
      <c r="N13" s="5">
        <f t="shared" si="11"/>
        <v>7.9900000000000001E-4</v>
      </c>
      <c r="O13" s="5">
        <f t="shared" si="11"/>
        <v>7.9900000000000001E-4</v>
      </c>
      <c r="P13" s="5">
        <f t="shared" si="11"/>
        <v>7.9900000000000001E-4</v>
      </c>
      <c r="Q13" s="5">
        <f t="shared" si="11"/>
        <v>7.9900000000000001E-4</v>
      </c>
      <c r="R13" s="5">
        <f t="shared" si="11"/>
        <v>7.9900000000000001E-4</v>
      </c>
      <c r="S13" s="5">
        <f t="shared" si="11"/>
        <v>7.9900000000000001E-4</v>
      </c>
      <c r="T13" s="5">
        <f t="shared" si="11"/>
        <v>7.9900000000000001E-4</v>
      </c>
      <c r="U13" s="5">
        <f t="shared" si="11"/>
        <v>7.9900000000000001E-4</v>
      </c>
      <c r="V13" s="5">
        <f t="shared" si="11"/>
        <v>7.9900000000000001E-4</v>
      </c>
      <c r="W13" s="5">
        <f t="shared" si="11"/>
        <v>7.9900000000000001E-4</v>
      </c>
      <c r="X13" s="5">
        <f t="shared" si="11"/>
        <v>7.9900000000000001E-4</v>
      </c>
      <c r="Y13" s="5">
        <f t="shared" si="11"/>
        <v>7.9900000000000001E-4</v>
      </c>
      <c r="Z13" s="5">
        <f t="shared" si="11"/>
        <v>7.9900000000000001E-4</v>
      </c>
      <c r="AA13" s="5">
        <f t="shared" si="11"/>
        <v>7.9900000000000001E-4</v>
      </c>
      <c r="AB13" s="5">
        <f t="shared" si="11"/>
        <v>7.9900000000000001E-4</v>
      </c>
      <c r="AC13" s="5">
        <f t="shared" si="11"/>
        <v>7.9900000000000001E-4</v>
      </c>
      <c r="AD13" s="5">
        <f t="shared" si="11"/>
        <v>7.9900000000000001E-4</v>
      </c>
      <c r="AE13" s="5">
        <f t="shared" si="11"/>
        <v>7.9900000000000001E-4</v>
      </c>
      <c r="AF13" s="5">
        <f t="shared" si="11"/>
        <v>7.9900000000000001E-4</v>
      </c>
      <c r="AG13" s="5">
        <f t="shared" si="11"/>
        <v>7.9900000000000001E-4</v>
      </c>
      <c r="AH13" s="5">
        <f t="shared" si="11"/>
        <v>7.9900000000000001E-4</v>
      </c>
      <c r="AI13" s="5">
        <f t="shared" si="11"/>
        <v>7.9900000000000001E-4</v>
      </c>
      <c r="AJ13" s="5">
        <f t="shared" si="11"/>
        <v>7.9900000000000001E-4</v>
      </c>
      <c r="AK13" s="5">
        <f t="shared" si="11"/>
        <v>7.9900000000000001E-4</v>
      </c>
      <c r="AL13" s="5">
        <f t="shared" si="11"/>
        <v>7.9900000000000001E-4</v>
      </c>
      <c r="AM13" s="5"/>
      <c r="AN13" s="5">
        <v>1</v>
      </c>
    </row>
    <row r="14" spans="1:40" x14ac:dyDescent="0.2">
      <c r="A14" s="68" t="s">
        <v>111</v>
      </c>
      <c r="B14" s="5" t="s">
        <v>108</v>
      </c>
      <c r="C14" s="5" t="s">
        <v>147</v>
      </c>
      <c r="D14" s="5" t="s">
        <v>148</v>
      </c>
      <c r="E14" s="5" t="s">
        <v>78</v>
      </c>
      <c r="F14" s="5" t="s">
        <v>50</v>
      </c>
      <c r="G14" s="5" t="s">
        <v>129</v>
      </c>
      <c r="H14" s="5">
        <f t="shared" ref="H14" si="12">H15*1+H16*25+H17*298</f>
        <v>113.776</v>
      </c>
      <c r="I14" s="5">
        <f t="shared" ref="I14:AL14" si="13">H14</f>
        <v>113.776</v>
      </c>
      <c r="J14" s="5">
        <f t="shared" si="13"/>
        <v>113.776</v>
      </c>
      <c r="K14" s="5">
        <f t="shared" si="13"/>
        <v>113.776</v>
      </c>
      <c r="L14" s="5">
        <f t="shared" si="13"/>
        <v>113.776</v>
      </c>
      <c r="M14" s="5">
        <f t="shared" si="13"/>
        <v>113.776</v>
      </c>
      <c r="N14" s="5">
        <f t="shared" si="13"/>
        <v>113.776</v>
      </c>
      <c r="O14" s="5">
        <f t="shared" si="13"/>
        <v>113.776</v>
      </c>
      <c r="P14" s="5">
        <f t="shared" si="13"/>
        <v>113.776</v>
      </c>
      <c r="Q14" s="5">
        <f t="shared" si="13"/>
        <v>113.776</v>
      </c>
      <c r="R14" s="5">
        <f t="shared" si="13"/>
        <v>113.776</v>
      </c>
      <c r="S14" s="5">
        <f t="shared" si="13"/>
        <v>113.776</v>
      </c>
      <c r="T14" s="5">
        <f t="shared" si="13"/>
        <v>113.776</v>
      </c>
      <c r="U14" s="5">
        <f t="shared" si="13"/>
        <v>113.776</v>
      </c>
      <c r="V14" s="5">
        <f t="shared" si="13"/>
        <v>113.776</v>
      </c>
      <c r="W14" s="5">
        <f t="shared" si="13"/>
        <v>113.776</v>
      </c>
      <c r="X14" s="5">
        <f t="shared" si="13"/>
        <v>113.776</v>
      </c>
      <c r="Y14" s="5">
        <f t="shared" si="13"/>
        <v>113.776</v>
      </c>
      <c r="Z14" s="5">
        <f t="shared" si="13"/>
        <v>113.776</v>
      </c>
      <c r="AA14" s="5">
        <f t="shared" si="13"/>
        <v>113.776</v>
      </c>
      <c r="AB14" s="5">
        <f t="shared" si="13"/>
        <v>113.776</v>
      </c>
      <c r="AC14" s="5">
        <f t="shared" si="13"/>
        <v>113.776</v>
      </c>
      <c r="AD14" s="5">
        <f t="shared" si="13"/>
        <v>113.776</v>
      </c>
      <c r="AE14" s="5">
        <f t="shared" si="13"/>
        <v>113.776</v>
      </c>
      <c r="AF14" s="5">
        <f t="shared" si="13"/>
        <v>113.776</v>
      </c>
      <c r="AG14" s="5">
        <f t="shared" si="13"/>
        <v>113.776</v>
      </c>
      <c r="AH14" s="5">
        <f t="shared" si="13"/>
        <v>113.776</v>
      </c>
      <c r="AI14" s="5">
        <f t="shared" si="13"/>
        <v>113.776</v>
      </c>
      <c r="AJ14" s="5">
        <f t="shared" si="13"/>
        <v>113.776</v>
      </c>
      <c r="AK14" s="5">
        <f t="shared" si="13"/>
        <v>113.776</v>
      </c>
      <c r="AL14" s="5">
        <f t="shared" si="13"/>
        <v>113.776</v>
      </c>
      <c r="AM14" s="5"/>
      <c r="AN14" s="5">
        <v>1</v>
      </c>
    </row>
    <row r="15" spans="1:40" x14ac:dyDescent="0.2">
      <c r="A15" s="69"/>
      <c r="B15" s="5" t="s">
        <v>108</v>
      </c>
      <c r="C15" s="5" t="s">
        <v>149</v>
      </c>
      <c r="D15" s="5" t="s">
        <v>148</v>
      </c>
      <c r="E15" s="5" t="s">
        <v>76</v>
      </c>
      <c r="F15" s="5" t="s">
        <v>50</v>
      </c>
      <c r="G15" s="5" t="s">
        <v>129</v>
      </c>
      <c r="H15" s="5">
        <v>93.71</v>
      </c>
      <c r="I15" s="5">
        <f t="shared" ref="I15:AL15" si="14">H15</f>
        <v>93.71</v>
      </c>
      <c r="J15" s="5">
        <f t="shared" si="14"/>
        <v>93.71</v>
      </c>
      <c r="K15" s="5">
        <f t="shared" si="14"/>
        <v>93.71</v>
      </c>
      <c r="L15" s="5">
        <f t="shared" si="14"/>
        <v>93.71</v>
      </c>
      <c r="M15" s="5">
        <f t="shared" si="14"/>
        <v>93.71</v>
      </c>
      <c r="N15" s="5">
        <f t="shared" si="14"/>
        <v>93.71</v>
      </c>
      <c r="O15" s="5">
        <f t="shared" si="14"/>
        <v>93.71</v>
      </c>
      <c r="P15" s="5">
        <f t="shared" si="14"/>
        <v>93.71</v>
      </c>
      <c r="Q15" s="5">
        <f t="shared" si="14"/>
        <v>93.71</v>
      </c>
      <c r="R15" s="5">
        <f t="shared" si="14"/>
        <v>93.71</v>
      </c>
      <c r="S15" s="5">
        <f t="shared" si="14"/>
        <v>93.71</v>
      </c>
      <c r="T15" s="5">
        <f t="shared" si="14"/>
        <v>93.71</v>
      </c>
      <c r="U15" s="5">
        <f t="shared" si="14"/>
        <v>93.71</v>
      </c>
      <c r="V15" s="5">
        <f t="shared" si="14"/>
        <v>93.71</v>
      </c>
      <c r="W15" s="5">
        <f t="shared" si="14"/>
        <v>93.71</v>
      </c>
      <c r="X15" s="5">
        <f t="shared" si="14"/>
        <v>93.71</v>
      </c>
      <c r="Y15" s="5">
        <f t="shared" si="14"/>
        <v>93.71</v>
      </c>
      <c r="Z15" s="5">
        <f t="shared" si="14"/>
        <v>93.71</v>
      </c>
      <c r="AA15" s="5">
        <f t="shared" si="14"/>
        <v>93.71</v>
      </c>
      <c r="AB15" s="5">
        <f t="shared" si="14"/>
        <v>93.71</v>
      </c>
      <c r="AC15" s="5">
        <f t="shared" si="14"/>
        <v>93.71</v>
      </c>
      <c r="AD15" s="5">
        <f t="shared" si="14"/>
        <v>93.71</v>
      </c>
      <c r="AE15" s="5">
        <f t="shared" si="14"/>
        <v>93.71</v>
      </c>
      <c r="AF15" s="5">
        <f t="shared" si="14"/>
        <v>93.71</v>
      </c>
      <c r="AG15" s="5">
        <f t="shared" si="14"/>
        <v>93.71</v>
      </c>
      <c r="AH15" s="5">
        <f t="shared" si="14"/>
        <v>93.71</v>
      </c>
      <c r="AI15" s="5">
        <f t="shared" si="14"/>
        <v>93.71</v>
      </c>
      <c r="AJ15" s="5">
        <f t="shared" si="14"/>
        <v>93.71</v>
      </c>
      <c r="AK15" s="5">
        <f t="shared" si="14"/>
        <v>93.71</v>
      </c>
      <c r="AL15" s="5">
        <f t="shared" si="14"/>
        <v>93.71</v>
      </c>
      <c r="AM15" s="5"/>
      <c r="AN15" s="5">
        <v>1</v>
      </c>
    </row>
    <row r="16" spans="1:40" x14ac:dyDescent="0.2">
      <c r="A16" s="69"/>
      <c r="B16" s="5" t="s">
        <v>108</v>
      </c>
      <c r="C16" s="5" t="s">
        <v>149</v>
      </c>
      <c r="D16" s="5" t="s">
        <v>148</v>
      </c>
      <c r="E16" s="5" t="s">
        <v>82</v>
      </c>
      <c r="F16" s="5" t="s">
        <v>50</v>
      </c>
      <c r="G16" s="5" t="s">
        <v>129</v>
      </c>
      <c r="H16" s="5">
        <v>0.30199999999999999</v>
      </c>
      <c r="I16" s="5">
        <f t="shared" ref="I16:AL16" si="15">H16</f>
        <v>0.30199999999999999</v>
      </c>
      <c r="J16" s="5">
        <f t="shared" si="15"/>
        <v>0.30199999999999999</v>
      </c>
      <c r="K16" s="5">
        <f t="shared" si="15"/>
        <v>0.30199999999999999</v>
      </c>
      <c r="L16" s="5">
        <f t="shared" si="15"/>
        <v>0.30199999999999999</v>
      </c>
      <c r="M16" s="5">
        <f t="shared" si="15"/>
        <v>0.30199999999999999</v>
      </c>
      <c r="N16" s="5">
        <f t="shared" si="15"/>
        <v>0.30199999999999999</v>
      </c>
      <c r="O16" s="5">
        <f t="shared" si="15"/>
        <v>0.30199999999999999</v>
      </c>
      <c r="P16" s="5">
        <f t="shared" si="15"/>
        <v>0.30199999999999999</v>
      </c>
      <c r="Q16" s="5">
        <f t="shared" si="15"/>
        <v>0.30199999999999999</v>
      </c>
      <c r="R16" s="5">
        <f t="shared" si="15"/>
        <v>0.30199999999999999</v>
      </c>
      <c r="S16" s="5">
        <f t="shared" si="15"/>
        <v>0.30199999999999999</v>
      </c>
      <c r="T16" s="5">
        <f t="shared" si="15"/>
        <v>0.30199999999999999</v>
      </c>
      <c r="U16" s="5">
        <f t="shared" si="15"/>
        <v>0.30199999999999999</v>
      </c>
      <c r="V16" s="5">
        <f t="shared" si="15"/>
        <v>0.30199999999999999</v>
      </c>
      <c r="W16" s="5">
        <f t="shared" si="15"/>
        <v>0.30199999999999999</v>
      </c>
      <c r="X16" s="5">
        <f t="shared" si="15"/>
        <v>0.30199999999999999</v>
      </c>
      <c r="Y16" s="5">
        <f t="shared" si="15"/>
        <v>0.30199999999999999</v>
      </c>
      <c r="Z16" s="5">
        <f t="shared" si="15"/>
        <v>0.30199999999999999</v>
      </c>
      <c r="AA16" s="5">
        <f t="shared" si="15"/>
        <v>0.30199999999999999</v>
      </c>
      <c r="AB16" s="5">
        <f t="shared" si="15"/>
        <v>0.30199999999999999</v>
      </c>
      <c r="AC16" s="5">
        <f t="shared" si="15"/>
        <v>0.30199999999999999</v>
      </c>
      <c r="AD16" s="5">
        <f t="shared" si="15"/>
        <v>0.30199999999999999</v>
      </c>
      <c r="AE16" s="5">
        <f t="shared" si="15"/>
        <v>0.30199999999999999</v>
      </c>
      <c r="AF16" s="5">
        <f t="shared" si="15"/>
        <v>0.30199999999999999</v>
      </c>
      <c r="AG16" s="5">
        <f t="shared" si="15"/>
        <v>0.30199999999999999</v>
      </c>
      <c r="AH16" s="5">
        <f t="shared" si="15"/>
        <v>0.30199999999999999</v>
      </c>
      <c r="AI16" s="5">
        <f t="shared" si="15"/>
        <v>0.30199999999999999</v>
      </c>
      <c r="AJ16" s="5">
        <f t="shared" si="15"/>
        <v>0.30199999999999999</v>
      </c>
      <c r="AK16" s="5">
        <f t="shared" si="15"/>
        <v>0.30199999999999999</v>
      </c>
      <c r="AL16" s="5">
        <f t="shared" si="15"/>
        <v>0.30199999999999999</v>
      </c>
      <c r="AM16" s="5"/>
      <c r="AN16" s="5">
        <v>1</v>
      </c>
    </row>
    <row r="17" spans="1:40" x14ac:dyDescent="0.2">
      <c r="A17" s="70"/>
      <c r="B17" s="5" t="s">
        <v>108</v>
      </c>
      <c r="C17" s="5" t="s">
        <v>149</v>
      </c>
      <c r="D17" s="5" t="s">
        <v>148</v>
      </c>
      <c r="E17" s="5" t="s">
        <v>80</v>
      </c>
      <c r="F17" s="5" t="s">
        <v>50</v>
      </c>
      <c r="G17" s="5" t="s">
        <v>129</v>
      </c>
      <c r="H17" s="5">
        <v>4.2000000000000003E-2</v>
      </c>
      <c r="I17" s="5">
        <f t="shared" ref="I17:AL17" si="16">H17</f>
        <v>4.2000000000000003E-2</v>
      </c>
      <c r="J17" s="5">
        <f t="shared" si="16"/>
        <v>4.2000000000000003E-2</v>
      </c>
      <c r="K17" s="5">
        <f t="shared" si="16"/>
        <v>4.2000000000000003E-2</v>
      </c>
      <c r="L17" s="5">
        <f t="shared" si="16"/>
        <v>4.2000000000000003E-2</v>
      </c>
      <c r="M17" s="5">
        <f t="shared" si="16"/>
        <v>4.2000000000000003E-2</v>
      </c>
      <c r="N17" s="5">
        <f t="shared" si="16"/>
        <v>4.2000000000000003E-2</v>
      </c>
      <c r="O17" s="5">
        <f t="shared" si="16"/>
        <v>4.2000000000000003E-2</v>
      </c>
      <c r="P17" s="5">
        <f t="shared" si="16"/>
        <v>4.2000000000000003E-2</v>
      </c>
      <c r="Q17" s="5">
        <f t="shared" si="16"/>
        <v>4.2000000000000003E-2</v>
      </c>
      <c r="R17" s="5">
        <f t="shared" si="16"/>
        <v>4.2000000000000003E-2</v>
      </c>
      <c r="S17" s="5">
        <f t="shared" si="16"/>
        <v>4.2000000000000003E-2</v>
      </c>
      <c r="T17" s="5">
        <f t="shared" si="16"/>
        <v>4.2000000000000003E-2</v>
      </c>
      <c r="U17" s="5">
        <f t="shared" si="16"/>
        <v>4.2000000000000003E-2</v>
      </c>
      <c r="V17" s="5">
        <f t="shared" si="16"/>
        <v>4.2000000000000003E-2</v>
      </c>
      <c r="W17" s="5">
        <f t="shared" si="16"/>
        <v>4.2000000000000003E-2</v>
      </c>
      <c r="X17" s="5">
        <f t="shared" si="16"/>
        <v>4.2000000000000003E-2</v>
      </c>
      <c r="Y17" s="5">
        <f t="shared" si="16"/>
        <v>4.2000000000000003E-2</v>
      </c>
      <c r="Z17" s="5">
        <f t="shared" si="16"/>
        <v>4.2000000000000003E-2</v>
      </c>
      <c r="AA17" s="5">
        <f t="shared" si="16"/>
        <v>4.2000000000000003E-2</v>
      </c>
      <c r="AB17" s="5">
        <f t="shared" si="16"/>
        <v>4.2000000000000003E-2</v>
      </c>
      <c r="AC17" s="5">
        <f t="shared" si="16"/>
        <v>4.2000000000000003E-2</v>
      </c>
      <c r="AD17" s="5">
        <f t="shared" si="16"/>
        <v>4.2000000000000003E-2</v>
      </c>
      <c r="AE17" s="5">
        <f t="shared" si="16"/>
        <v>4.2000000000000003E-2</v>
      </c>
      <c r="AF17" s="5">
        <f t="shared" si="16"/>
        <v>4.2000000000000003E-2</v>
      </c>
      <c r="AG17" s="5">
        <f t="shared" si="16"/>
        <v>4.2000000000000003E-2</v>
      </c>
      <c r="AH17" s="5">
        <f t="shared" si="16"/>
        <v>4.2000000000000003E-2</v>
      </c>
      <c r="AI17" s="5">
        <f t="shared" si="16"/>
        <v>4.2000000000000003E-2</v>
      </c>
      <c r="AJ17" s="5">
        <f t="shared" si="16"/>
        <v>4.2000000000000003E-2</v>
      </c>
      <c r="AK17" s="5">
        <f t="shared" si="16"/>
        <v>4.2000000000000003E-2</v>
      </c>
      <c r="AL17" s="5">
        <f t="shared" si="16"/>
        <v>4.2000000000000003E-2</v>
      </c>
      <c r="AM17" s="5"/>
      <c r="AN17" s="5">
        <v>1</v>
      </c>
    </row>
    <row r="18" spans="1:40" x14ac:dyDescent="0.2">
      <c r="A18" s="68" t="s">
        <v>27</v>
      </c>
      <c r="B18" s="5" t="s">
        <v>108</v>
      </c>
      <c r="C18" s="5" t="s">
        <v>147</v>
      </c>
      <c r="D18" s="5" t="s">
        <v>148</v>
      </c>
      <c r="E18" s="5" t="s">
        <v>78</v>
      </c>
      <c r="F18" s="5" t="s">
        <v>50</v>
      </c>
      <c r="G18" s="5" t="s">
        <v>60</v>
      </c>
      <c r="H18" s="5">
        <f>H19*1+H20*25+H21*298</f>
        <v>49.906974000000005</v>
      </c>
      <c r="I18" s="5">
        <f t="shared" ref="I18:AL18" si="17">H18</f>
        <v>49.906974000000005</v>
      </c>
      <c r="J18" s="5">
        <f t="shared" si="17"/>
        <v>49.906974000000005</v>
      </c>
      <c r="K18" s="5">
        <f t="shared" si="17"/>
        <v>49.906974000000005</v>
      </c>
      <c r="L18" s="5">
        <f t="shared" si="17"/>
        <v>49.906974000000005</v>
      </c>
      <c r="M18" s="5">
        <f t="shared" si="17"/>
        <v>49.906974000000005</v>
      </c>
      <c r="N18" s="5">
        <f t="shared" si="17"/>
        <v>49.906974000000005</v>
      </c>
      <c r="O18" s="5">
        <f t="shared" si="17"/>
        <v>49.906974000000005</v>
      </c>
      <c r="P18" s="5">
        <f t="shared" si="17"/>
        <v>49.906974000000005</v>
      </c>
      <c r="Q18" s="5">
        <f t="shared" si="17"/>
        <v>49.906974000000005</v>
      </c>
      <c r="R18" s="5">
        <f t="shared" si="17"/>
        <v>49.906974000000005</v>
      </c>
      <c r="S18" s="5">
        <f t="shared" si="17"/>
        <v>49.906974000000005</v>
      </c>
      <c r="T18" s="5">
        <f t="shared" si="17"/>
        <v>49.906974000000005</v>
      </c>
      <c r="U18" s="5">
        <f t="shared" si="17"/>
        <v>49.906974000000005</v>
      </c>
      <c r="V18" s="5">
        <f t="shared" si="17"/>
        <v>49.906974000000005</v>
      </c>
      <c r="W18" s="5">
        <f t="shared" si="17"/>
        <v>49.906974000000005</v>
      </c>
      <c r="X18" s="5">
        <f t="shared" si="17"/>
        <v>49.906974000000005</v>
      </c>
      <c r="Y18" s="5">
        <f t="shared" si="17"/>
        <v>49.906974000000005</v>
      </c>
      <c r="Z18" s="5">
        <f t="shared" si="17"/>
        <v>49.906974000000005</v>
      </c>
      <c r="AA18" s="5">
        <f t="shared" si="17"/>
        <v>49.906974000000005</v>
      </c>
      <c r="AB18" s="5">
        <f t="shared" si="17"/>
        <v>49.906974000000005</v>
      </c>
      <c r="AC18" s="5">
        <f t="shared" si="17"/>
        <v>49.906974000000005</v>
      </c>
      <c r="AD18" s="5">
        <f t="shared" si="17"/>
        <v>49.906974000000005</v>
      </c>
      <c r="AE18" s="5">
        <f t="shared" si="17"/>
        <v>49.906974000000005</v>
      </c>
      <c r="AF18" s="5">
        <f t="shared" si="17"/>
        <v>49.906974000000005</v>
      </c>
      <c r="AG18" s="5">
        <f t="shared" si="17"/>
        <v>49.906974000000005</v>
      </c>
      <c r="AH18" s="5">
        <f t="shared" si="17"/>
        <v>49.906974000000005</v>
      </c>
      <c r="AI18" s="5">
        <f t="shared" si="17"/>
        <v>49.906974000000005</v>
      </c>
      <c r="AJ18" s="5">
        <f t="shared" si="17"/>
        <v>49.906974000000005</v>
      </c>
      <c r="AK18" s="5">
        <f t="shared" si="17"/>
        <v>49.906974000000005</v>
      </c>
      <c r="AL18" s="5">
        <f t="shared" si="17"/>
        <v>49.906974000000005</v>
      </c>
      <c r="AM18" s="5"/>
      <c r="AN18" s="5">
        <v>1</v>
      </c>
    </row>
    <row r="19" spans="1:40" x14ac:dyDescent="0.2">
      <c r="A19" s="69"/>
      <c r="B19" s="5" t="s">
        <v>108</v>
      </c>
      <c r="C19" s="5" t="s">
        <v>149</v>
      </c>
      <c r="D19" s="5" t="s">
        <v>148</v>
      </c>
      <c r="E19" s="5" t="s">
        <v>76</v>
      </c>
      <c r="F19" s="5" t="s">
        <v>50</v>
      </c>
      <c r="G19" s="5" t="s">
        <v>60</v>
      </c>
      <c r="H19" s="5">
        <v>49.61</v>
      </c>
      <c r="I19" s="5">
        <f t="shared" ref="I19:AL19" si="18">H19</f>
        <v>49.61</v>
      </c>
      <c r="J19" s="5">
        <f t="shared" si="18"/>
        <v>49.61</v>
      </c>
      <c r="K19" s="5">
        <f t="shared" si="18"/>
        <v>49.61</v>
      </c>
      <c r="L19" s="5">
        <f t="shared" si="18"/>
        <v>49.61</v>
      </c>
      <c r="M19" s="5">
        <f t="shared" si="18"/>
        <v>49.61</v>
      </c>
      <c r="N19" s="5">
        <f t="shared" si="18"/>
        <v>49.61</v>
      </c>
      <c r="O19" s="5">
        <f t="shared" si="18"/>
        <v>49.61</v>
      </c>
      <c r="P19" s="5">
        <f t="shared" si="18"/>
        <v>49.61</v>
      </c>
      <c r="Q19" s="5">
        <f t="shared" si="18"/>
        <v>49.61</v>
      </c>
      <c r="R19" s="5">
        <f t="shared" si="18"/>
        <v>49.61</v>
      </c>
      <c r="S19" s="5">
        <f t="shared" si="18"/>
        <v>49.61</v>
      </c>
      <c r="T19" s="5">
        <f t="shared" si="18"/>
        <v>49.61</v>
      </c>
      <c r="U19" s="5">
        <f t="shared" si="18"/>
        <v>49.61</v>
      </c>
      <c r="V19" s="5">
        <f t="shared" si="18"/>
        <v>49.61</v>
      </c>
      <c r="W19" s="5">
        <f t="shared" si="18"/>
        <v>49.61</v>
      </c>
      <c r="X19" s="5">
        <f t="shared" si="18"/>
        <v>49.61</v>
      </c>
      <c r="Y19" s="5">
        <f t="shared" si="18"/>
        <v>49.61</v>
      </c>
      <c r="Z19" s="5">
        <f t="shared" si="18"/>
        <v>49.61</v>
      </c>
      <c r="AA19" s="5">
        <f t="shared" si="18"/>
        <v>49.61</v>
      </c>
      <c r="AB19" s="5">
        <f t="shared" si="18"/>
        <v>49.61</v>
      </c>
      <c r="AC19" s="5">
        <f t="shared" si="18"/>
        <v>49.61</v>
      </c>
      <c r="AD19" s="5">
        <f t="shared" si="18"/>
        <v>49.61</v>
      </c>
      <c r="AE19" s="5">
        <f t="shared" si="18"/>
        <v>49.61</v>
      </c>
      <c r="AF19" s="5">
        <f t="shared" si="18"/>
        <v>49.61</v>
      </c>
      <c r="AG19" s="5">
        <f t="shared" si="18"/>
        <v>49.61</v>
      </c>
      <c r="AH19" s="5">
        <f t="shared" si="18"/>
        <v>49.61</v>
      </c>
      <c r="AI19" s="5">
        <f t="shared" si="18"/>
        <v>49.61</v>
      </c>
      <c r="AJ19" s="5">
        <f t="shared" si="18"/>
        <v>49.61</v>
      </c>
      <c r="AK19" s="5">
        <f t="shared" si="18"/>
        <v>49.61</v>
      </c>
      <c r="AL19" s="5">
        <f t="shared" si="18"/>
        <v>49.61</v>
      </c>
      <c r="AM19" s="5"/>
      <c r="AN19" s="5">
        <v>1</v>
      </c>
    </row>
    <row r="20" spans="1:40" x14ac:dyDescent="0.2">
      <c r="A20" s="69"/>
      <c r="B20" s="5" t="s">
        <v>108</v>
      </c>
      <c r="C20" s="5" t="s">
        <v>149</v>
      </c>
      <c r="D20" s="5" t="s">
        <v>148</v>
      </c>
      <c r="E20" s="5" t="s">
        <v>82</v>
      </c>
      <c r="F20" s="5" t="s">
        <v>50</v>
      </c>
      <c r="G20" s="5" t="s">
        <v>60</v>
      </c>
      <c r="H20" s="5">
        <v>9.9599999999999992E-4</v>
      </c>
      <c r="I20" s="5">
        <f t="shared" ref="I20:AL20" si="19">H20</f>
        <v>9.9599999999999992E-4</v>
      </c>
      <c r="J20" s="5">
        <f t="shared" si="19"/>
        <v>9.9599999999999992E-4</v>
      </c>
      <c r="K20" s="5">
        <f t="shared" si="19"/>
        <v>9.9599999999999992E-4</v>
      </c>
      <c r="L20" s="5">
        <f t="shared" si="19"/>
        <v>9.9599999999999992E-4</v>
      </c>
      <c r="M20" s="5">
        <f t="shared" si="19"/>
        <v>9.9599999999999992E-4</v>
      </c>
      <c r="N20" s="5">
        <f t="shared" si="19"/>
        <v>9.9599999999999992E-4</v>
      </c>
      <c r="O20" s="5">
        <f t="shared" si="19"/>
        <v>9.9599999999999992E-4</v>
      </c>
      <c r="P20" s="5">
        <f t="shared" si="19"/>
        <v>9.9599999999999992E-4</v>
      </c>
      <c r="Q20" s="5">
        <f t="shared" si="19"/>
        <v>9.9599999999999992E-4</v>
      </c>
      <c r="R20" s="5">
        <f t="shared" si="19"/>
        <v>9.9599999999999992E-4</v>
      </c>
      <c r="S20" s="5">
        <f t="shared" si="19"/>
        <v>9.9599999999999992E-4</v>
      </c>
      <c r="T20" s="5">
        <f t="shared" si="19"/>
        <v>9.9599999999999992E-4</v>
      </c>
      <c r="U20" s="5">
        <f t="shared" si="19"/>
        <v>9.9599999999999992E-4</v>
      </c>
      <c r="V20" s="5">
        <f t="shared" si="19"/>
        <v>9.9599999999999992E-4</v>
      </c>
      <c r="W20" s="5">
        <f t="shared" si="19"/>
        <v>9.9599999999999992E-4</v>
      </c>
      <c r="X20" s="5">
        <f t="shared" si="19"/>
        <v>9.9599999999999992E-4</v>
      </c>
      <c r="Y20" s="5">
        <f t="shared" si="19"/>
        <v>9.9599999999999992E-4</v>
      </c>
      <c r="Z20" s="5">
        <f t="shared" si="19"/>
        <v>9.9599999999999992E-4</v>
      </c>
      <c r="AA20" s="5">
        <f t="shared" si="19"/>
        <v>9.9599999999999992E-4</v>
      </c>
      <c r="AB20" s="5">
        <f t="shared" si="19"/>
        <v>9.9599999999999992E-4</v>
      </c>
      <c r="AC20" s="5">
        <f t="shared" si="19"/>
        <v>9.9599999999999992E-4</v>
      </c>
      <c r="AD20" s="5">
        <f t="shared" si="19"/>
        <v>9.9599999999999992E-4</v>
      </c>
      <c r="AE20" s="5">
        <f t="shared" si="19"/>
        <v>9.9599999999999992E-4</v>
      </c>
      <c r="AF20" s="5">
        <f t="shared" si="19"/>
        <v>9.9599999999999992E-4</v>
      </c>
      <c r="AG20" s="5">
        <f t="shared" si="19"/>
        <v>9.9599999999999992E-4</v>
      </c>
      <c r="AH20" s="5">
        <f t="shared" si="19"/>
        <v>9.9599999999999992E-4</v>
      </c>
      <c r="AI20" s="5">
        <f t="shared" si="19"/>
        <v>9.9599999999999992E-4</v>
      </c>
      <c r="AJ20" s="5">
        <f t="shared" si="19"/>
        <v>9.9599999999999992E-4</v>
      </c>
      <c r="AK20" s="5">
        <f t="shared" si="19"/>
        <v>9.9599999999999992E-4</v>
      </c>
      <c r="AL20" s="5">
        <f t="shared" si="19"/>
        <v>9.9599999999999992E-4</v>
      </c>
      <c r="AM20" s="5"/>
      <c r="AN20" s="5">
        <v>1</v>
      </c>
    </row>
    <row r="21" spans="1:40" x14ac:dyDescent="0.2">
      <c r="A21" s="70"/>
      <c r="B21" s="5" t="s">
        <v>108</v>
      </c>
      <c r="C21" s="5" t="s">
        <v>149</v>
      </c>
      <c r="D21" s="5" t="s">
        <v>148</v>
      </c>
      <c r="E21" s="5" t="s">
        <v>80</v>
      </c>
      <c r="F21" s="5" t="s">
        <v>50</v>
      </c>
      <c r="G21" s="5" t="s">
        <v>60</v>
      </c>
      <c r="H21" s="5">
        <v>9.1299999999999997E-4</v>
      </c>
      <c r="I21" s="5">
        <f t="shared" ref="I21:AL21" si="20">H21</f>
        <v>9.1299999999999997E-4</v>
      </c>
      <c r="J21" s="5">
        <f t="shared" si="20"/>
        <v>9.1299999999999997E-4</v>
      </c>
      <c r="K21" s="5">
        <f t="shared" si="20"/>
        <v>9.1299999999999997E-4</v>
      </c>
      <c r="L21" s="5">
        <f t="shared" si="20"/>
        <v>9.1299999999999997E-4</v>
      </c>
      <c r="M21" s="5">
        <f t="shared" si="20"/>
        <v>9.1299999999999997E-4</v>
      </c>
      <c r="N21" s="5">
        <f t="shared" si="20"/>
        <v>9.1299999999999997E-4</v>
      </c>
      <c r="O21" s="5">
        <f t="shared" si="20"/>
        <v>9.1299999999999997E-4</v>
      </c>
      <c r="P21" s="5">
        <f t="shared" si="20"/>
        <v>9.1299999999999997E-4</v>
      </c>
      <c r="Q21" s="5">
        <f t="shared" si="20"/>
        <v>9.1299999999999997E-4</v>
      </c>
      <c r="R21" s="5">
        <f t="shared" si="20"/>
        <v>9.1299999999999997E-4</v>
      </c>
      <c r="S21" s="5">
        <f t="shared" si="20"/>
        <v>9.1299999999999997E-4</v>
      </c>
      <c r="T21" s="5">
        <f t="shared" si="20"/>
        <v>9.1299999999999997E-4</v>
      </c>
      <c r="U21" s="5">
        <f t="shared" si="20"/>
        <v>9.1299999999999997E-4</v>
      </c>
      <c r="V21" s="5">
        <f t="shared" si="20"/>
        <v>9.1299999999999997E-4</v>
      </c>
      <c r="W21" s="5">
        <f t="shared" si="20"/>
        <v>9.1299999999999997E-4</v>
      </c>
      <c r="X21" s="5">
        <f t="shared" si="20"/>
        <v>9.1299999999999997E-4</v>
      </c>
      <c r="Y21" s="5">
        <f t="shared" si="20"/>
        <v>9.1299999999999997E-4</v>
      </c>
      <c r="Z21" s="5">
        <f t="shared" si="20"/>
        <v>9.1299999999999997E-4</v>
      </c>
      <c r="AA21" s="5">
        <f t="shared" si="20"/>
        <v>9.1299999999999997E-4</v>
      </c>
      <c r="AB21" s="5">
        <f t="shared" si="20"/>
        <v>9.1299999999999997E-4</v>
      </c>
      <c r="AC21" s="5">
        <f t="shared" si="20"/>
        <v>9.1299999999999997E-4</v>
      </c>
      <c r="AD21" s="5">
        <f t="shared" si="20"/>
        <v>9.1299999999999997E-4</v>
      </c>
      <c r="AE21" s="5">
        <f t="shared" si="20"/>
        <v>9.1299999999999997E-4</v>
      </c>
      <c r="AF21" s="5">
        <f t="shared" si="20"/>
        <v>9.1299999999999997E-4</v>
      </c>
      <c r="AG21" s="5">
        <f t="shared" si="20"/>
        <v>9.1299999999999997E-4</v>
      </c>
      <c r="AH21" s="5">
        <f t="shared" si="20"/>
        <v>9.1299999999999997E-4</v>
      </c>
      <c r="AI21" s="5">
        <f t="shared" si="20"/>
        <v>9.1299999999999997E-4</v>
      </c>
      <c r="AJ21" s="5">
        <f t="shared" si="20"/>
        <v>9.1299999999999997E-4</v>
      </c>
      <c r="AK21" s="5">
        <f t="shared" si="20"/>
        <v>9.1299999999999997E-4</v>
      </c>
      <c r="AL21" s="5">
        <f t="shared" si="20"/>
        <v>9.1299999999999997E-4</v>
      </c>
      <c r="AM21" s="5"/>
      <c r="AN21" s="5">
        <v>1</v>
      </c>
    </row>
    <row r="22" spans="1:40" x14ac:dyDescent="0.2">
      <c r="A22" s="68" t="s">
        <v>31</v>
      </c>
      <c r="B22" s="5" t="s">
        <v>108</v>
      </c>
      <c r="C22" s="5" t="s">
        <v>147</v>
      </c>
      <c r="D22" s="5" t="s">
        <v>148</v>
      </c>
      <c r="E22" s="5" t="s">
        <v>78</v>
      </c>
      <c r="F22" s="5" t="s">
        <v>50</v>
      </c>
      <c r="G22" s="5" t="s">
        <v>62</v>
      </c>
      <c r="H22" s="5">
        <f>H23*1+H24*25+H25*298</f>
        <v>60.958240999999994</v>
      </c>
      <c r="I22" s="5">
        <f t="shared" ref="I22:AL22" si="21">H22</f>
        <v>60.958240999999994</v>
      </c>
      <c r="J22" s="5">
        <f t="shared" si="21"/>
        <v>60.958240999999994</v>
      </c>
      <c r="K22" s="5">
        <f t="shared" si="21"/>
        <v>60.958240999999994</v>
      </c>
      <c r="L22" s="5">
        <f t="shared" si="21"/>
        <v>60.958240999999994</v>
      </c>
      <c r="M22" s="5">
        <f t="shared" si="21"/>
        <v>60.958240999999994</v>
      </c>
      <c r="N22" s="5">
        <f t="shared" si="21"/>
        <v>60.958240999999994</v>
      </c>
      <c r="O22" s="5">
        <f t="shared" si="21"/>
        <v>60.958240999999994</v>
      </c>
      <c r="P22" s="5">
        <f t="shared" si="21"/>
        <v>60.958240999999994</v>
      </c>
      <c r="Q22" s="5">
        <f t="shared" si="21"/>
        <v>60.958240999999994</v>
      </c>
      <c r="R22" s="5">
        <f t="shared" si="21"/>
        <v>60.958240999999994</v>
      </c>
      <c r="S22" s="5">
        <f t="shared" si="21"/>
        <v>60.958240999999994</v>
      </c>
      <c r="T22" s="5">
        <f t="shared" si="21"/>
        <v>60.958240999999994</v>
      </c>
      <c r="U22" s="5">
        <f t="shared" si="21"/>
        <v>60.958240999999994</v>
      </c>
      <c r="V22" s="5">
        <f t="shared" si="21"/>
        <v>60.958240999999994</v>
      </c>
      <c r="W22" s="5">
        <f t="shared" si="21"/>
        <v>60.958240999999994</v>
      </c>
      <c r="X22" s="5">
        <f t="shared" si="21"/>
        <v>60.958240999999994</v>
      </c>
      <c r="Y22" s="5">
        <f t="shared" si="21"/>
        <v>60.958240999999994</v>
      </c>
      <c r="Z22" s="5">
        <f t="shared" si="21"/>
        <v>60.958240999999994</v>
      </c>
      <c r="AA22" s="5">
        <f t="shared" si="21"/>
        <v>60.958240999999994</v>
      </c>
      <c r="AB22" s="5">
        <f t="shared" si="21"/>
        <v>60.958240999999994</v>
      </c>
      <c r="AC22" s="5">
        <f t="shared" si="21"/>
        <v>60.958240999999994</v>
      </c>
      <c r="AD22" s="5">
        <f t="shared" si="21"/>
        <v>60.958240999999994</v>
      </c>
      <c r="AE22" s="5">
        <f t="shared" si="21"/>
        <v>60.958240999999994</v>
      </c>
      <c r="AF22" s="5">
        <f t="shared" si="21"/>
        <v>60.958240999999994</v>
      </c>
      <c r="AG22" s="5">
        <f t="shared" si="21"/>
        <v>60.958240999999994</v>
      </c>
      <c r="AH22" s="5">
        <f t="shared" si="21"/>
        <v>60.958240999999994</v>
      </c>
      <c r="AI22" s="5">
        <f t="shared" si="21"/>
        <v>60.958240999999994</v>
      </c>
      <c r="AJ22" s="5">
        <f t="shared" si="21"/>
        <v>60.958240999999994</v>
      </c>
      <c r="AK22" s="5">
        <f t="shared" si="21"/>
        <v>60.958240999999994</v>
      </c>
      <c r="AL22" s="5">
        <f t="shared" si="21"/>
        <v>60.958240999999994</v>
      </c>
      <c r="AM22" s="5"/>
      <c r="AN22" s="5">
        <v>1</v>
      </c>
    </row>
    <row r="23" spans="1:40" x14ac:dyDescent="0.2">
      <c r="A23" s="69"/>
      <c r="B23" s="5" t="s">
        <v>108</v>
      </c>
      <c r="C23" s="5" t="s">
        <v>149</v>
      </c>
      <c r="D23" s="5" t="s">
        <v>148</v>
      </c>
      <c r="E23" s="5" t="s">
        <v>76</v>
      </c>
      <c r="F23" s="5" t="s">
        <v>50</v>
      </c>
      <c r="G23" s="5" t="s">
        <v>62</v>
      </c>
      <c r="H23" s="5">
        <v>59.66</v>
      </c>
      <c r="I23" s="5">
        <f t="shared" ref="I23:AL23" si="22">H23</f>
        <v>59.66</v>
      </c>
      <c r="J23" s="5">
        <f t="shared" si="22"/>
        <v>59.66</v>
      </c>
      <c r="K23" s="5">
        <f t="shared" si="22"/>
        <v>59.66</v>
      </c>
      <c r="L23" s="5">
        <f t="shared" si="22"/>
        <v>59.66</v>
      </c>
      <c r="M23" s="5">
        <f t="shared" si="22"/>
        <v>59.66</v>
      </c>
      <c r="N23" s="5">
        <f t="shared" si="22"/>
        <v>59.66</v>
      </c>
      <c r="O23" s="5">
        <f t="shared" si="22"/>
        <v>59.66</v>
      </c>
      <c r="P23" s="5">
        <f t="shared" si="22"/>
        <v>59.66</v>
      </c>
      <c r="Q23" s="5">
        <f t="shared" si="22"/>
        <v>59.66</v>
      </c>
      <c r="R23" s="5">
        <f t="shared" si="22"/>
        <v>59.66</v>
      </c>
      <c r="S23" s="5">
        <f t="shared" si="22"/>
        <v>59.66</v>
      </c>
      <c r="T23" s="5">
        <f t="shared" si="22"/>
        <v>59.66</v>
      </c>
      <c r="U23" s="5">
        <f t="shared" si="22"/>
        <v>59.66</v>
      </c>
      <c r="V23" s="5">
        <f t="shared" si="22"/>
        <v>59.66</v>
      </c>
      <c r="W23" s="5">
        <f t="shared" si="22"/>
        <v>59.66</v>
      </c>
      <c r="X23" s="5">
        <f t="shared" si="22"/>
        <v>59.66</v>
      </c>
      <c r="Y23" s="5">
        <f t="shared" si="22"/>
        <v>59.66</v>
      </c>
      <c r="Z23" s="5">
        <f t="shared" si="22"/>
        <v>59.66</v>
      </c>
      <c r="AA23" s="5">
        <f t="shared" si="22"/>
        <v>59.66</v>
      </c>
      <c r="AB23" s="5">
        <f t="shared" si="22"/>
        <v>59.66</v>
      </c>
      <c r="AC23" s="5">
        <f t="shared" si="22"/>
        <v>59.66</v>
      </c>
      <c r="AD23" s="5">
        <f t="shared" si="22"/>
        <v>59.66</v>
      </c>
      <c r="AE23" s="5">
        <f t="shared" si="22"/>
        <v>59.66</v>
      </c>
      <c r="AF23" s="5">
        <f t="shared" si="22"/>
        <v>59.66</v>
      </c>
      <c r="AG23" s="5">
        <f t="shared" si="22"/>
        <v>59.66</v>
      </c>
      <c r="AH23" s="5">
        <f t="shared" si="22"/>
        <v>59.66</v>
      </c>
      <c r="AI23" s="5">
        <f t="shared" si="22"/>
        <v>59.66</v>
      </c>
      <c r="AJ23" s="5">
        <f t="shared" si="22"/>
        <v>59.66</v>
      </c>
      <c r="AK23" s="5">
        <f t="shared" si="22"/>
        <v>59.66</v>
      </c>
      <c r="AL23" s="5">
        <f t="shared" si="22"/>
        <v>59.66</v>
      </c>
      <c r="AM23" s="5"/>
      <c r="AN23" s="5">
        <v>1</v>
      </c>
    </row>
    <row r="24" spans="1:40" x14ac:dyDescent="0.2">
      <c r="A24" s="69"/>
      <c r="B24" s="5" t="s">
        <v>108</v>
      </c>
      <c r="C24" s="5" t="s">
        <v>149</v>
      </c>
      <c r="D24" s="5" t="s">
        <v>148</v>
      </c>
      <c r="E24" s="5" t="s">
        <v>82</v>
      </c>
      <c r="F24" s="5" t="s">
        <v>50</v>
      </c>
      <c r="G24" s="5" t="s">
        <v>62</v>
      </c>
      <c r="H24" s="5">
        <v>1.067E-3</v>
      </c>
      <c r="I24" s="5">
        <f t="shared" ref="I24:AL24" si="23">H24</f>
        <v>1.067E-3</v>
      </c>
      <c r="J24" s="5">
        <f t="shared" si="23"/>
        <v>1.067E-3</v>
      </c>
      <c r="K24" s="5">
        <f t="shared" si="23"/>
        <v>1.067E-3</v>
      </c>
      <c r="L24" s="5">
        <f t="shared" si="23"/>
        <v>1.067E-3</v>
      </c>
      <c r="M24" s="5">
        <f t="shared" si="23"/>
        <v>1.067E-3</v>
      </c>
      <c r="N24" s="5">
        <f t="shared" si="23"/>
        <v>1.067E-3</v>
      </c>
      <c r="O24" s="5">
        <f t="shared" si="23"/>
        <v>1.067E-3</v>
      </c>
      <c r="P24" s="5">
        <f t="shared" si="23"/>
        <v>1.067E-3</v>
      </c>
      <c r="Q24" s="5">
        <f t="shared" si="23"/>
        <v>1.067E-3</v>
      </c>
      <c r="R24" s="5">
        <f t="shared" si="23"/>
        <v>1.067E-3</v>
      </c>
      <c r="S24" s="5">
        <f t="shared" si="23"/>
        <v>1.067E-3</v>
      </c>
      <c r="T24" s="5">
        <f t="shared" si="23"/>
        <v>1.067E-3</v>
      </c>
      <c r="U24" s="5">
        <f t="shared" si="23"/>
        <v>1.067E-3</v>
      </c>
      <c r="V24" s="5">
        <f t="shared" si="23"/>
        <v>1.067E-3</v>
      </c>
      <c r="W24" s="5">
        <f t="shared" si="23"/>
        <v>1.067E-3</v>
      </c>
      <c r="X24" s="5">
        <f t="shared" si="23"/>
        <v>1.067E-3</v>
      </c>
      <c r="Y24" s="5">
        <f t="shared" si="23"/>
        <v>1.067E-3</v>
      </c>
      <c r="Z24" s="5">
        <f t="shared" si="23"/>
        <v>1.067E-3</v>
      </c>
      <c r="AA24" s="5">
        <f t="shared" si="23"/>
        <v>1.067E-3</v>
      </c>
      <c r="AB24" s="5">
        <f t="shared" si="23"/>
        <v>1.067E-3</v>
      </c>
      <c r="AC24" s="5">
        <f t="shared" si="23"/>
        <v>1.067E-3</v>
      </c>
      <c r="AD24" s="5">
        <f t="shared" si="23"/>
        <v>1.067E-3</v>
      </c>
      <c r="AE24" s="5">
        <f t="shared" si="23"/>
        <v>1.067E-3</v>
      </c>
      <c r="AF24" s="5">
        <f t="shared" si="23"/>
        <v>1.067E-3</v>
      </c>
      <c r="AG24" s="5">
        <f t="shared" si="23"/>
        <v>1.067E-3</v>
      </c>
      <c r="AH24" s="5">
        <f t="shared" si="23"/>
        <v>1.067E-3</v>
      </c>
      <c r="AI24" s="5">
        <f t="shared" si="23"/>
        <v>1.067E-3</v>
      </c>
      <c r="AJ24" s="5">
        <f t="shared" si="23"/>
        <v>1.067E-3</v>
      </c>
      <c r="AK24" s="5">
        <f t="shared" si="23"/>
        <v>1.067E-3</v>
      </c>
      <c r="AL24" s="5">
        <f t="shared" si="23"/>
        <v>1.067E-3</v>
      </c>
      <c r="AM24" s="5"/>
      <c r="AN24" s="5">
        <v>1</v>
      </c>
    </row>
    <row r="25" spans="1:40" x14ac:dyDescent="0.2">
      <c r="A25" s="70"/>
      <c r="B25" s="5" t="s">
        <v>108</v>
      </c>
      <c r="C25" s="5" t="s">
        <v>149</v>
      </c>
      <c r="D25" s="5" t="s">
        <v>148</v>
      </c>
      <c r="E25" s="5" t="s">
        <v>80</v>
      </c>
      <c r="F25" s="5" t="s">
        <v>50</v>
      </c>
      <c r="G25" s="5" t="s">
        <v>62</v>
      </c>
      <c r="H25" s="5">
        <v>4.267E-3</v>
      </c>
      <c r="I25" s="5">
        <f t="shared" ref="I25:AL25" si="24">H25</f>
        <v>4.267E-3</v>
      </c>
      <c r="J25" s="5">
        <f t="shared" si="24"/>
        <v>4.267E-3</v>
      </c>
      <c r="K25" s="5">
        <f t="shared" si="24"/>
        <v>4.267E-3</v>
      </c>
      <c r="L25" s="5">
        <f t="shared" si="24"/>
        <v>4.267E-3</v>
      </c>
      <c r="M25" s="5">
        <f t="shared" si="24"/>
        <v>4.267E-3</v>
      </c>
      <c r="N25" s="5">
        <f t="shared" si="24"/>
        <v>4.267E-3</v>
      </c>
      <c r="O25" s="5">
        <f t="shared" si="24"/>
        <v>4.267E-3</v>
      </c>
      <c r="P25" s="5">
        <f t="shared" si="24"/>
        <v>4.267E-3</v>
      </c>
      <c r="Q25" s="5">
        <f t="shared" si="24"/>
        <v>4.267E-3</v>
      </c>
      <c r="R25" s="5">
        <f t="shared" si="24"/>
        <v>4.267E-3</v>
      </c>
      <c r="S25" s="5">
        <f t="shared" si="24"/>
        <v>4.267E-3</v>
      </c>
      <c r="T25" s="5">
        <f t="shared" si="24"/>
        <v>4.267E-3</v>
      </c>
      <c r="U25" s="5">
        <f t="shared" si="24"/>
        <v>4.267E-3</v>
      </c>
      <c r="V25" s="5">
        <f t="shared" si="24"/>
        <v>4.267E-3</v>
      </c>
      <c r="W25" s="5">
        <f t="shared" si="24"/>
        <v>4.267E-3</v>
      </c>
      <c r="X25" s="5">
        <f t="shared" si="24"/>
        <v>4.267E-3</v>
      </c>
      <c r="Y25" s="5">
        <f t="shared" si="24"/>
        <v>4.267E-3</v>
      </c>
      <c r="Z25" s="5">
        <f t="shared" si="24"/>
        <v>4.267E-3</v>
      </c>
      <c r="AA25" s="5">
        <f t="shared" si="24"/>
        <v>4.267E-3</v>
      </c>
      <c r="AB25" s="5">
        <f t="shared" si="24"/>
        <v>4.267E-3</v>
      </c>
      <c r="AC25" s="5">
        <f t="shared" si="24"/>
        <v>4.267E-3</v>
      </c>
      <c r="AD25" s="5">
        <f t="shared" si="24"/>
        <v>4.267E-3</v>
      </c>
      <c r="AE25" s="5">
        <f t="shared" si="24"/>
        <v>4.267E-3</v>
      </c>
      <c r="AF25" s="5">
        <f t="shared" si="24"/>
        <v>4.267E-3</v>
      </c>
      <c r="AG25" s="5">
        <f t="shared" si="24"/>
        <v>4.267E-3</v>
      </c>
      <c r="AH25" s="5">
        <f t="shared" si="24"/>
        <v>4.267E-3</v>
      </c>
      <c r="AI25" s="5">
        <f t="shared" si="24"/>
        <v>4.267E-3</v>
      </c>
      <c r="AJ25" s="5">
        <f t="shared" si="24"/>
        <v>4.267E-3</v>
      </c>
      <c r="AK25" s="5">
        <f t="shared" si="24"/>
        <v>4.267E-3</v>
      </c>
      <c r="AL25" s="5">
        <f t="shared" si="24"/>
        <v>4.267E-3</v>
      </c>
      <c r="AM25" s="5"/>
      <c r="AN25" s="5">
        <v>1</v>
      </c>
    </row>
    <row r="26" spans="1:40" x14ac:dyDescent="0.2">
      <c r="A26" s="68" t="s">
        <v>29</v>
      </c>
      <c r="B26" s="5" t="s">
        <v>108</v>
      </c>
      <c r="C26" s="5" t="s">
        <v>147</v>
      </c>
      <c r="D26" s="5" t="s">
        <v>148</v>
      </c>
      <c r="E26" s="5" t="s">
        <v>78</v>
      </c>
      <c r="F26" s="5" t="s">
        <v>50</v>
      </c>
      <c r="G26" s="5" t="s">
        <v>64</v>
      </c>
      <c r="H26" s="5">
        <f>H27*1+H28*25+H29*298</f>
        <v>70.484852000000004</v>
      </c>
      <c r="I26" s="5">
        <f t="shared" ref="I26:AL26" si="25">H26</f>
        <v>70.484852000000004</v>
      </c>
      <c r="J26" s="5">
        <f t="shared" si="25"/>
        <v>70.484852000000004</v>
      </c>
      <c r="K26" s="5">
        <f t="shared" si="25"/>
        <v>70.484852000000004</v>
      </c>
      <c r="L26" s="5">
        <f t="shared" si="25"/>
        <v>70.484852000000004</v>
      </c>
      <c r="M26" s="5">
        <f t="shared" si="25"/>
        <v>70.484852000000004</v>
      </c>
      <c r="N26" s="5">
        <f t="shared" si="25"/>
        <v>70.484852000000004</v>
      </c>
      <c r="O26" s="5">
        <f t="shared" si="25"/>
        <v>70.484852000000004</v>
      </c>
      <c r="P26" s="5">
        <f t="shared" si="25"/>
        <v>70.484852000000004</v>
      </c>
      <c r="Q26" s="5">
        <f t="shared" si="25"/>
        <v>70.484852000000004</v>
      </c>
      <c r="R26" s="5">
        <f t="shared" si="25"/>
        <v>70.484852000000004</v>
      </c>
      <c r="S26" s="5">
        <f t="shared" si="25"/>
        <v>70.484852000000004</v>
      </c>
      <c r="T26" s="5">
        <f t="shared" si="25"/>
        <v>70.484852000000004</v>
      </c>
      <c r="U26" s="5">
        <f t="shared" si="25"/>
        <v>70.484852000000004</v>
      </c>
      <c r="V26" s="5">
        <f t="shared" si="25"/>
        <v>70.484852000000004</v>
      </c>
      <c r="W26" s="5">
        <f t="shared" si="25"/>
        <v>70.484852000000004</v>
      </c>
      <c r="X26" s="5">
        <f t="shared" si="25"/>
        <v>70.484852000000004</v>
      </c>
      <c r="Y26" s="5">
        <f t="shared" si="25"/>
        <v>70.484852000000004</v>
      </c>
      <c r="Z26" s="5">
        <f t="shared" si="25"/>
        <v>70.484852000000004</v>
      </c>
      <c r="AA26" s="5">
        <f t="shared" si="25"/>
        <v>70.484852000000004</v>
      </c>
      <c r="AB26" s="5">
        <f t="shared" si="25"/>
        <v>70.484852000000004</v>
      </c>
      <c r="AC26" s="5">
        <f t="shared" si="25"/>
        <v>70.484852000000004</v>
      </c>
      <c r="AD26" s="5">
        <f t="shared" si="25"/>
        <v>70.484852000000004</v>
      </c>
      <c r="AE26" s="5">
        <f t="shared" si="25"/>
        <v>70.484852000000004</v>
      </c>
      <c r="AF26" s="5">
        <f t="shared" si="25"/>
        <v>70.484852000000004</v>
      </c>
      <c r="AG26" s="5">
        <f t="shared" si="25"/>
        <v>70.484852000000004</v>
      </c>
      <c r="AH26" s="5">
        <f t="shared" si="25"/>
        <v>70.484852000000004</v>
      </c>
      <c r="AI26" s="5">
        <f t="shared" si="25"/>
        <v>70.484852000000004</v>
      </c>
      <c r="AJ26" s="5">
        <f t="shared" si="25"/>
        <v>70.484852000000004</v>
      </c>
      <c r="AK26" s="5">
        <f t="shared" si="25"/>
        <v>70.484852000000004</v>
      </c>
      <c r="AL26" s="5">
        <f t="shared" si="25"/>
        <v>70.484852000000004</v>
      </c>
      <c r="AM26" s="5"/>
      <c r="AN26" s="5">
        <v>1</v>
      </c>
    </row>
    <row r="27" spans="1:40" x14ac:dyDescent="0.2">
      <c r="A27" s="69"/>
      <c r="B27" s="5" t="s">
        <v>108</v>
      </c>
      <c r="C27" s="5" t="s">
        <v>149</v>
      </c>
      <c r="D27" s="5" t="s">
        <v>148</v>
      </c>
      <c r="E27" s="5" t="s">
        <v>76</v>
      </c>
      <c r="F27" s="5" t="s">
        <v>50</v>
      </c>
      <c r="G27" s="5" t="s">
        <v>64</v>
      </c>
      <c r="H27" s="5">
        <v>70.23</v>
      </c>
      <c r="I27" s="5">
        <f t="shared" ref="I27:AL27" si="26">H27</f>
        <v>70.23</v>
      </c>
      <c r="J27" s="5">
        <f t="shared" si="26"/>
        <v>70.23</v>
      </c>
      <c r="K27" s="5">
        <f t="shared" si="26"/>
        <v>70.23</v>
      </c>
      <c r="L27" s="5">
        <f t="shared" si="26"/>
        <v>70.23</v>
      </c>
      <c r="M27" s="5">
        <f t="shared" si="26"/>
        <v>70.23</v>
      </c>
      <c r="N27" s="5">
        <f t="shared" si="26"/>
        <v>70.23</v>
      </c>
      <c r="O27" s="5">
        <f t="shared" si="26"/>
        <v>70.23</v>
      </c>
      <c r="P27" s="5">
        <f t="shared" si="26"/>
        <v>70.23</v>
      </c>
      <c r="Q27" s="5">
        <f t="shared" si="26"/>
        <v>70.23</v>
      </c>
      <c r="R27" s="5">
        <f t="shared" si="26"/>
        <v>70.23</v>
      </c>
      <c r="S27" s="5">
        <f t="shared" si="26"/>
        <v>70.23</v>
      </c>
      <c r="T27" s="5">
        <f t="shared" si="26"/>
        <v>70.23</v>
      </c>
      <c r="U27" s="5">
        <f t="shared" si="26"/>
        <v>70.23</v>
      </c>
      <c r="V27" s="5">
        <f t="shared" si="26"/>
        <v>70.23</v>
      </c>
      <c r="W27" s="5">
        <f t="shared" si="26"/>
        <v>70.23</v>
      </c>
      <c r="X27" s="5">
        <f t="shared" si="26"/>
        <v>70.23</v>
      </c>
      <c r="Y27" s="5">
        <f t="shared" si="26"/>
        <v>70.23</v>
      </c>
      <c r="Z27" s="5">
        <f t="shared" si="26"/>
        <v>70.23</v>
      </c>
      <c r="AA27" s="5">
        <f t="shared" si="26"/>
        <v>70.23</v>
      </c>
      <c r="AB27" s="5">
        <f t="shared" si="26"/>
        <v>70.23</v>
      </c>
      <c r="AC27" s="5">
        <f t="shared" si="26"/>
        <v>70.23</v>
      </c>
      <c r="AD27" s="5">
        <f t="shared" si="26"/>
        <v>70.23</v>
      </c>
      <c r="AE27" s="5">
        <f t="shared" si="26"/>
        <v>70.23</v>
      </c>
      <c r="AF27" s="5">
        <f t="shared" si="26"/>
        <v>70.23</v>
      </c>
      <c r="AG27" s="5">
        <f t="shared" si="26"/>
        <v>70.23</v>
      </c>
      <c r="AH27" s="5">
        <f t="shared" si="26"/>
        <v>70.23</v>
      </c>
      <c r="AI27" s="5">
        <f t="shared" si="26"/>
        <v>70.23</v>
      </c>
      <c r="AJ27" s="5">
        <f t="shared" si="26"/>
        <v>70.23</v>
      </c>
      <c r="AK27" s="5">
        <f t="shared" si="26"/>
        <v>70.23</v>
      </c>
      <c r="AL27" s="5">
        <f t="shared" si="26"/>
        <v>70.23</v>
      </c>
      <c r="AM27" s="5"/>
      <c r="AN27" s="5">
        <v>1</v>
      </c>
    </row>
    <row r="28" spans="1:40" x14ac:dyDescent="0.2">
      <c r="A28" s="69"/>
      <c r="B28" s="5" t="s">
        <v>108</v>
      </c>
      <c r="C28" s="5" t="s">
        <v>149</v>
      </c>
      <c r="D28" s="5" t="s">
        <v>148</v>
      </c>
      <c r="E28" s="5" t="s">
        <v>82</v>
      </c>
      <c r="F28" s="5" t="s">
        <v>50</v>
      </c>
      <c r="G28" s="5" t="s">
        <v>64</v>
      </c>
      <c r="H28" s="5">
        <v>6.7000000000000002E-4</v>
      </c>
      <c r="I28" s="5">
        <f t="shared" ref="I28:AL28" si="27">H28</f>
        <v>6.7000000000000002E-4</v>
      </c>
      <c r="J28" s="5">
        <f t="shared" si="27"/>
        <v>6.7000000000000002E-4</v>
      </c>
      <c r="K28" s="5">
        <f t="shared" si="27"/>
        <v>6.7000000000000002E-4</v>
      </c>
      <c r="L28" s="5">
        <f t="shared" si="27"/>
        <v>6.7000000000000002E-4</v>
      </c>
      <c r="M28" s="5">
        <f t="shared" si="27"/>
        <v>6.7000000000000002E-4</v>
      </c>
      <c r="N28" s="5">
        <f t="shared" si="27"/>
        <v>6.7000000000000002E-4</v>
      </c>
      <c r="O28" s="5">
        <f t="shared" si="27"/>
        <v>6.7000000000000002E-4</v>
      </c>
      <c r="P28" s="5">
        <f t="shared" si="27"/>
        <v>6.7000000000000002E-4</v>
      </c>
      <c r="Q28" s="5">
        <f t="shared" si="27"/>
        <v>6.7000000000000002E-4</v>
      </c>
      <c r="R28" s="5">
        <f t="shared" si="27"/>
        <v>6.7000000000000002E-4</v>
      </c>
      <c r="S28" s="5">
        <f t="shared" si="27"/>
        <v>6.7000000000000002E-4</v>
      </c>
      <c r="T28" s="5">
        <f t="shared" si="27"/>
        <v>6.7000000000000002E-4</v>
      </c>
      <c r="U28" s="5">
        <f t="shared" si="27"/>
        <v>6.7000000000000002E-4</v>
      </c>
      <c r="V28" s="5">
        <f t="shared" si="27"/>
        <v>6.7000000000000002E-4</v>
      </c>
      <c r="W28" s="5">
        <f t="shared" si="27"/>
        <v>6.7000000000000002E-4</v>
      </c>
      <c r="X28" s="5">
        <f t="shared" si="27"/>
        <v>6.7000000000000002E-4</v>
      </c>
      <c r="Y28" s="5">
        <f t="shared" si="27"/>
        <v>6.7000000000000002E-4</v>
      </c>
      <c r="Z28" s="5">
        <f t="shared" si="27"/>
        <v>6.7000000000000002E-4</v>
      </c>
      <c r="AA28" s="5">
        <f t="shared" si="27"/>
        <v>6.7000000000000002E-4</v>
      </c>
      <c r="AB28" s="5">
        <f t="shared" si="27"/>
        <v>6.7000000000000002E-4</v>
      </c>
      <c r="AC28" s="5">
        <f t="shared" si="27"/>
        <v>6.7000000000000002E-4</v>
      </c>
      <c r="AD28" s="5">
        <f t="shared" si="27"/>
        <v>6.7000000000000002E-4</v>
      </c>
      <c r="AE28" s="5">
        <f t="shared" si="27"/>
        <v>6.7000000000000002E-4</v>
      </c>
      <c r="AF28" s="5">
        <f t="shared" si="27"/>
        <v>6.7000000000000002E-4</v>
      </c>
      <c r="AG28" s="5">
        <f t="shared" si="27"/>
        <v>6.7000000000000002E-4</v>
      </c>
      <c r="AH28" s="5">
        <f t="shared" si="27"/>
        <v>6.7000000000000002E-4</v>
      </c>
      <c r="AI28" s="5">
        <f t="shared" si="27"/>
        <v>6.7000000000000002E-4</v>
      </c>
      <c r="AJ28" s="5">
        <f t="shared" si="27"/>
        <v>6.7000000000000002E-4</v>
      </c>
      <c r="AK28" s="5">
        <f t="shared" si="27"/>
        <v>6.7000000000000002E-4</v>
      </c>
      <c r="AL28" s="5">
        <f t="shared" si="27"/>
        <v>6.7000000000000002E-4</v>
      </c>
      <c r="AM28" s="5"/>
      <c r="AN28" s="5">
        <v>1</v>
      </c>
    </row>
    <row r="29" spans="1:40" x14ac:dyDescent="0.2">
      <c r="A29" s="70"/>
      <c r="B29" s="5" t="s">
        <v>108</v>
      </c>
      <c r="C29" s="5" t="s">
        <v>149</v>
      </c>
      <c r="D29" s="5" t="s">
        <v>148</v>
      </c>
      <c r="E29" s="5" t="s">
        <v>80</v>
      </c>
      <c r="F29" s="5" t="s">
        <v>50</v>
      </c>
      <c r="G29" s="5" t="s">
        <v>64</v>
      </c>
      <c r="H29" s="5">
        <v>7.9900000000000001E-4</v>
      </c>
      <c r="I29" s="5">
        <f t="shared" ref="I29:AL29" si="28">H29</f>
        <v>7.9900000000000001E-4</v>
      </c>
      <c r="J29" s="5">
        <f t="shared" si="28"/>
        <v>7.9900000000000001E-4</v>
      </c>
      <c r="K29" s="5">
        <f t="shared" si="28"/>
        <v>7.9900000000000001E-4</v>
      </c>
      <c r="L29" s="5">
        <f t="shared" si="28"/>
        <v>7.9900000000000001E-4</v>
      </c>
      <c r="M29" s="5">
        <f t="shared" si="28"/>
        <v>7.9900000000000001E-4</v>
      </c>
      <c r="N29" s="5">
        <f t="shared" si="28"/>
        <v>7.9900000000000001E-4</v>
      </c>
      <c r="O29" s="5">
        <f t="shared" si="28"/>
        <v>7.9900000000000001E-4</v>
      </c>
      <c r="P29" s="5">
        <f t="shared" si="28"/>
        <v>7.9900000000000001E-4</v>
      </c>
      <c r="Q29" s="5">
        <f t="shared" si="28"/>
        <v>7.9900000000000001E-4</v>
      </c>
      <c r="R29" s="5">
        <f t="shared" si="28"/>
        <v>7.9900000000000001E-4</v>
      </c>
      <c r="S29" s="5">
        <f t="shared" si="28"/>
        <v>7.9900000000000001E-4</v>
      </c>
      <c r="T29" s="5">
        <f t="shared" si="28"/>
        <v>7.9900000000000001E-4</v>
      </c>
      <c r="U29" s="5">
        <f t="shared" si="28"/>
        <v>7.9900000000000001E-4</v>
      </c>
      <c r="V29" s="5">
        <f t="shared" si="28"/>
        <v>7.9900000000000001E-4</v>
      </c>
      <c r="W29" s="5">
        <f t="shared" si="28"/>
        <v>7.9900000000000001E-4</v>
      </c>
      <c r="X29" s="5">
        <f t="shared" si="28"/>
        <v>7.9900000000000001E-4</v>
      </c>
      <c r="Y29" s="5">
        <f t="shared" si="28"/>
        <v>7.9900000000000001E-4</v>
      </c>
      <c r="Z29" s="5">
        <f t="shared" si="28"/>
        <v>7.9900000000000001E-4</v>
      </c>
      <c r="AA29" s="5">
        <f t="shared" si="28"/>
        <v>7.9900000000000001E-4</v>
      </c>
      <c r="AB29" s="5">
        <f t="shared" si="28"/>
        <v>7.9900000000000001E-4</v>
      </c>
      <c r="AC29" s="5">
        <f t="shared" si="28"/>
        <v>7.9900000000000001E-4</v>
      </c>
      <c r="AD29" s="5">
        <f t="shared" si="28"/>
        <v>7.9900000000000001E-4</v>
      </c>
      <c r="AE29" s="5">
        <f t="shared" si="28"/>
        <v>7.9900000000000001E-4</v>
      </c>
      <c r="AF29" s="5">
        <f t="shared" si="28"/>
        <v>7.9900000000000001E-4</v>
      </c>
      <c r="AG29" s="5">
        <f t="shared" si="28"/>
        <v>7.9900000000000001E-4</v>
      </c>
      <c r="AH29" s="5">
        <f t="shared" si="28"/>
        <v>7.9900000000000001E-4</v>
      </c>
      <c r="AI29" s="5">
        <f t="shared" si="28"/>
        <v>7.9900000000000001E-4</v>
      </c>
      <c r="AJ29" s="5">
        <f t="shared" si="28"/>
        <v>7.9900000000000001E-4</v>
      </c>
      <c r="AK29" s="5">
        <f t="shared" si="28"/>
        <v>7.9900000000000001E-4</v>
      </c>
      <c r="AL29" s="5">
        <f t="shared" si="28"/>
        <v>7.9900000000000001E-4</v>
      </c>
      <c r="AM29" s="5"/>
      <c r="AN29" s="5">
        <v>1</v>
      </c>
    </row>
  </sheetData>
  <mergeCells count="7">
    <mergeCell ref="A2:A5"/>
    <mergeCell ref="A26:A29"/>
    <mergeCell ref="A22:A25"/>
    <mergeCell ref="A18:A21"/>
    <mergeCell ref="A14:A17"/>
    <mergeCell ref="A10:A13"/>
    <mergeCell ref="A6:A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6"/>
  <sheetViews>
    <sheetView showGridLines="0" zoomScale="90" zoomScaleNormal="90" workbookViewId="0">
      <selection activeCell="G32" sqref="G32"/>
    </sheetView>
  </sheetViews>
  <sheetFormatPr defaultColWidth="11.42578125" defaultRowHeight="12.75" x14ac:dyDescent="0.2"/>
  <cols>
    <col min="1" max="1" width="26.42578125" customWidth="1"/>
    <col min="3" max="3" width="18.140625" customWidth="1"/>
    <col min="23" max="23" width="12.28515625" customWidth="1"/>
    <col min="1046" max="1048" width="11.5703125" customWidth="1"/>
  </cols>
  <sheetData>
    <row r="1" spans="1:38" ht="15.75" x14ac:dyDescent="0.25">
      <c r="A1" s="6" t="s">
        <v>1</v>
      </c>
      <c r="B1" s="6" t="s">
        <v>85</v>
      </c>
      <c r="C1" s="6" t="s">
        <v>150</v>
      </c>
      <c r="D1" s="6" t="s">
        <v>87</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3</v>
      </c>
      <c r="AL1" s="6" t="s">
        <v>91</v>
      </c>
    </row>
    <row r="2" spans="1:38" x14ac:dyDescent="0.2">
      <c r="A2" s="76" t="s">
        <v>8</v>
      </c>
      <c r="B2" s="5" t="s">
        <v>92</v>
      </c>
      <c r="C2" s="5" t="s">
        <v>151</v>
      </c>
      <c r="D2" s="5" t="s">
        <v>116</v>
      </c>
      <c r="E2" s="5">
        <v>144.19999999999999</v>
      </c>
      <c r="F2" s="5">
        <v>144.19999999999999</v>
      </c>
      <c r="G2" s="5">
        <v>144.19999999999999</v>
      </c>
      <c r="H2" s="5">
        <v>144.19999999999999</v>
      </c>
      <c r="I2" s="5">
        <v>144.19999999999999</v>
      </c>
      <c r="J2" s="5">
        <v>144.19999999999999</v>
      </c>
      <c r="K2" s="5">
        <v>144.19999999999999</v>
      </c>
      <c r="L2" s="5">
        <v>144.19999999999999</v>
      </c>
      <c r="M2" s="5">
        <v>144.19999999999999</v>
      </c>
      <c r="N2" s="5">
        <v>144.19999999999999</v>
      </c>
      <c r="O2" s="5">
        <v>144.19999999999999</v>
      </c>
      <c r="P2" s="5">
        <v>144.19999999999999</v>
      </c>
      <c r="Q2" s="5">
        <v>144.19999999999999</v>
      </c>
      <c r="R2" s="5">
        <v>144.19999999999999</v>
      </c>
      <c r="S2" s="5">
        <v>144.19999999999999</v>
      </c>
      <c r="T2" s="5">
        <v>144.19999999999999</v>
      </c>
      <c r="U2" s="5">
        <v>144.19999999999999</v>
      </c>
      <c r="V2" s="5">
        <v>144.19999999999999</v>
      </c>
      <c r="W2" s="5">
        <v>144.19999999999999</v>
      </c>
      <c r="X2" s="5">
        <v>144.19999999999999</v>
      </c>
      <c r="Y2" s="5">
        <v>144.19999999999999</v>
      </c>
      <c r="Z2" s="5">
        <v>144.19999999999999</v>
      </c>
      <c r="AA2" s="5">
        <v>144.19999999999999</v>
      </c>
      <c r="AB2" s="5">
        <v>144.19999999999999</v>
      </c>
      <c r="AC2" s="5">
        <v>144.19999999999999</v>
      </c>
      <c r="AD2" s="5">
        <v>144.19999999999999</v>
      </c>
      <c r="AE2" s="5">
        <v>144.19999999999999</v>
      </c>
      <c r="AF2" s="5">
        <v>144.19999999999999</v>
      </c>
      <c r="AG2" s="5">
        <v>144.19999999999999</v>
      </c>
      <c r="AH2" s="5">
        <v>144.19999999999999</v>
      </c>
      <c r="AI2" s="5">
        <v>144.19999999999999</v>
      </c>
      <c r="AJ2" s="5" t="s">
        <v>152</v>
      </c>
      <c r="AK2" s="5" t="s">
        <v>153</v>
      </c>
      <c r="AL2" s="5">
        <v>1</v>
      </c>
    </row>
    <row r="3" spans="1:38" x14ac:dyDescent="0.2">
      <c r="A3" s="76"/>
      <c r="B3" s="5" t="s">
        <v>97</v>
      </c>
      <c r="C3" s="5" t="s">
        <v>151</v>
      </c>
      <c r="D3" s="5" t="s">
        <v>116</v>
      </c>
      <c r="E3" s="5">
        <v>95.13</v>
      </c>
      <c r="F3" s="5">
        <v>95.13</v>
      </c>
      <c r="G3" s="5">
        <v>95.13</v>
      </c>
      <c r="H3" s="5">
        <v>95.13</v>
      </c>
      <c r="I3" s="5">
        <v>95.13</v>
      </c>
      <c r="J3" s="5">
        <v>95.13</v>
      </c>
      <c r="K3" s="5">
        <v>95.13</v>
      </c>
      <c r="L3" s="5">
        <v>95.13</v>
      </c>
      <c r="M3" s="5">
        <v>95.13</v>
      </c>
      <c r="N3" s="5">
        <v>95.13</v>
      </c>
      <c r="O3" s="5">
        <v>95.13</v>
      </c>
      <c r="P3" s="5">
        <v>95.13</v>
      </c>
      <c r="Q3" s="5">
        <v>95.13</v>
      </c>
      <c r="R3" s="5">
        <v>95.13</v>
      </c>
      <c r="S3" s="5">
        <v>95.13</v>
      </c>
      <c r="T3" s="5">
        <v>95.13</v>
      </c>
      <c r="U3" s="5">
        <v>95.13</v>
      </c>
      <c r="V3" s="5">
        <v>95.13</v>
      </c>
      <c r="W3" s="5">
        <v>95.13</v>
      </c>
      <c r="X3" s="5">
        <v>95.13</v>
      </c>
      <c r="Y3" s="5">
        <v>95.13</v>
      </c>
      <c r="Z3" s="5">
        <v>95.13</v>
      </c>
      <c r="AA3" s="5">
        <v>95.13</v>
      </c>
      <c r="AB3" s="5">
        <v>95.13</v>
      </c>
      <c r="AC3" s="5">
        <v>95.13</v>
      </c>
      <c r="AD3" s="5">
        <v>95.13</v>
      </c>
      <c r="AE3" s="5">
        <v>95.13</v>
      </c>
      <c r="AF3" s="5">
        <v>95.13</v>
      </c>
      <c r="AG3" s="5">
        <v>95.13</v>
      </c>
      <c r="AH3" s="5">
        <v>95.13</v>
      </c>
      <c r="AI3" s="5">
        <v>95.13</v>
      </c>
      <c r="AJ3" s="5" t="s">
        <v>154</v>
      </c>
      <c r="AK3" s="5" t="s">
        <v>155</v>
      </c>
      <c r="AL3" s="5">
        <v>1</v>
      </c>
    </row>
    <row r="4" spans="1:38" x14ac:dyDescent="0.2">
      <c r="A4" s="76"/>
      <c r="B4" s="5" t="s">
        <v>98</v>
      </c>
      <c r="C4" s="5" t="s">
        <v>151</v>
      </c>
      <c r="D4" s="5" t="s">
        <v>116</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t="s">
        <v>156</v>
      </c>
      <c r="AK4" s="5"/>
      <c r="AL4" s="5">
        <v>1</v>
      </c>
    </row>
    <row r="5" spans="1:38" x14ac:dyDescent="0.2">
      <c r="A5" s="76"/>
      <c r="B5" s="5" t="s">
        <v>99</v>
      </c>
      <c r="C5" s="5" t="s">
        <v>151</v>
      </c>
      <c r="D5" s="5" t="s">
        <v>116</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t="s">
        <v>156</v>
      </c>
      <c r="AK5" s="5"/>
      <c r="AL5" s="5">
        <v>1</v>
      </c>
    </row>
    <row r="6" spans="1:38" x14ac:dyDescent="0.2">
      <c r="A6" s="76"/>
      <c r="B6" s="5" t="s">
        <v>100</v>
      </c>
      <c r="C6" s="5" t="s">
        <v>151</v>
      </c>
      <c r="D6" s="5" t="s">
        <v>116</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t="s">
        <v>156</v>
      </c>
      <c r="AK6" s="5"/>
      <c r="AL6" s="5">
        <v>1</v>
      </c>
    </row>
    <row r="7" spans="1:38" x14ac:dyDescent="0.2">
      <c r="A7" s="76" t="s">
        <v>22</v>
      </c>
      <c r="B7" s="5" t="s">
        <v>92</v>
      </c>
      <c r="C7" s="5" t="s">
        <v>151</v>
      </c>
      <c r="D7" s="5" t="s">
        <v>116</v>
      </c>
      <c r="E7" s="5">
        <v>32.39</v>
      </c>
      <c r="F7" s="5">
        <v>32.39</v>
      </c>
      <c r="G7" s="5">
        <v>32.39</v>
      </c>
      <c r="H7" s="5">
        <v>32.39</v>
      </c>
      <c r="I7" s="5">
        <v>32.39</v>
      </c>
      <c r="J7" s="5">
        <v>32.39</v>
      </c>
      <c r="K7" s="5">
        <v>32.39</v>
      </c>
      <c r="L7" s="5">
        <v>32.39</v>
      </c>
      <c r="M7" s="5">
        <v>32.39</v>
      </c>
      <c r="N7" s="5">
        <v>32.39</v>
      </c>
      <c r="O7" s="5">
        <v>32.39</v>
      </c>
      <c r="P7" s="5">
        <v>32.39</v>
      </c>
      <c r="Q7" s="5">
        <v>32.39</v>
      </c>
      <c r="R7" s="5">
        <v>32.39</v>
      </c>
      <c r="S7" s="5">
        <v>32.39</v>
      </c>
      <c r="T7" s="5">
        <v>32.39</v>
      </c>
      <c r="U7" s="5">
        <v>32.39</v>
      </c>
      <c r="V7" s="5">
        <v>32.39</v>
      </c>
      <c r="W7" s="5">
        <v>32.39</v>
      </c>
      <c r="X7" s="5">
        <v>32.39</v>
      </c>
      <c r="Y7" s="5">
        <v>32.39</v>
      </c>
      <c r="Z7" s="5">
        <v>32.39</v>
      </c>
      <c r="AA7" s="5">
        <v>32.39</v>
      </c>
      <c r="AB7" s="5">
        <v>32.39</v>
      </c>
      <c r="AC7" s="5">
        <v>32.39</v>
      </c>
      <c r="AD7" s="5">
        <v>32.39</v>
      </c>
      <c r="AE7" s="5">
        <v>32.39</v>
      </c>
      <c r="AF7" s="5">
        <v>32.39</v>
      </c>
      <c r="AG7" s="5">
        <v>32.39</v>
      </c>
      <c r="AH7" s="5">
        <v>32.39</v>
      </c>
      <c r="AI7" s="5">
        <v>32.39</v>
      </c>
      <c r="AJ7" s="5" t="s">
        <v>157</v>
      </c>
      <c r="AK7" s="5" t="s">
        <v>158</v>
      </c>
      <c r="AL7" s="5">
        <v>1</v>
      </c>
    </row>
    <row r="8" spans="1:38" x14ac:dyDescent="0.2">
      <c r="A8" s="76"/>
      <c r="B8" s="5" t="s">
        <v>97</v>
      </c>
      <c r="C8" s="5" t="s">
        <v>151</v>
      </c>
      <c r="D8" s="5" t="s">
        <v>116</v>
      </c>
      <c r="E8" s="5">
        <v>22.03</v>
      </c>
      <c r="F8" s="5">
        <v>22.03</v>
      </c>
      <c r="G8" s="5">
        <v>22.03</v>
      </c>
      <c r="H8" s="5">
        <v>22.03</v>
      </c>
      <c r="I8" s="5">
        <v>22.03</v>
      </c>
      <c r="J8" s="5">
        <v>22.03</v>
      </c>
      <c r="K8" s="5">
        <v>22.03</v>
      </c>
      <c r="L8" s="5">
        <v>22.03</v>
      </c>
      <c r="M8" s="5">
        <v>22.03</v>
      </c>
      <c r="N8" s="5">
        <v>22.03</v>
      </c>
      <c r="O8" s="5">
        <v>22.03</v>
      </c>
      <c r="P8" s="5">
        <v>22.03</v>
      </c>
      <c r="Q8" s="5">
        <v>22.03</v>
      </c>
      <c r="R8" s="5">
        <v>22.03</v>
      </c>
      <c r="S8" s="5">
        <v>22.03</v>
      </c>
      <c r="T8" s="5">
        <v>22.03</v>
      </c>
      <c r="U8" s="5">
        <v>22.03</v>
      </c>
      <c r="V8" s="5">
        <v>22.03</v>
      </c>
      <c r="W8" s="5">
        <v>22.03</v>
      </c>
      <c r="X8" s="5">
        <v>22.03</v>
      </c>
      <c r="Y8" s="5">
        <v>22.03</v>
      </c>
      <c r="Z8" s="5">
        <v>22.03</v>
      </c>
      <c r="AA8" s="5">
        <v>22.03</v>
      </c>
      <c r="AB8" s="5">
        <v>22.03</v>
      </c>
      <c r="AC8" s="5">
        <v>22.03</v>
      </c>
      <c r="AD8" s="5">
        <v>22.03</v>
      </c>
      <c r="AE8" s="5">
        <v>22.03</v>
      </c>
      <c r="AF8" s="5">
        <v>22.03</v>
      </c>
      <c r="AG8" s="5">
        <v>22.03</v>
      </c>
      <c r="AH8" s="5">
        <v>22.03</v>
      </c>
      <c r="AI8" s="5">
        <v>22.03</v>
      </c>
      <c r="AJ8" s="5" t="s">
        <v>159</v>
      </c>
      <c r="AK8" s="5" t="s">
        <v>158</v>
      </c>
      <c r="AL8" s="5">
        <v>1</v>
      </c>
    </row>
    <row r="9" spans="1:38" x14ac:dyDescent="0.2">
      <c r="A9" s="76"/>
      <c r="B9" s="5" t="s">
        <v>98</v>
      </c>
      <c r="C9" s="5" t="s">
        <v>151</v>
      </c>
      <c r="D9" s="5" t="s">
        <v>116</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t="s">
        <v>156</v>
      </c>
      <c r="AK9" s="5"/>
      <c r="AL9" s="5">
        <v>1</v>
      </c>
    </row>
    <row r="10" spans="1:38" x14ac:dyDescent="0.2">
      <c r="A10" s="76"/>
      <c r="B10" s="5" t="s">
        <v>99</v>
      </c>
      <c r="C10" s="5" t="s">
        <v>151</v>
      </c>
      <c r="D10" s="5" t="s">
        <v>116</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t="s">
        <v>156</v>
      </c>
      <c r="AK10" s="5"/>
      <c r="AL10" s="5">
        <v>1</v>
      </c>
    </row>
    <row r="11" spans="1:38" x14ac:dyDescent="0.2">
      <c r="A11" s="76"/>
      <c r="B11" s="5" t="s">
        <v>100</v>
      </c>
      <c r="C11" s="5" t="s">
        <v>151</v>
      </c>
      <c r="D11" s="5" t="s">
        <v>116</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t="s">
        <v>156</v>
      </c>
      <c r="AK11" s="5"/>
      <c r="AL11" s="5">
        <v>1</v>
      </c>
    </row>
    <row r="12" spans="1:38" x14ac:dyDescent="0.2">
      <c r="A12" s="76" t="s">
        <v>160</v>
      </c>
      <c r="B12" s="5" t="s">
        <v>92</v>
      </c>
      <c r="C12" s="5" t="s">
        <v>151</v>
      </c>
      <c r="D12" s="5" t="s">
        <v>116</v>
      </c>
      <c r="E12" s="5">
        <v>146.71799999999999</v>
      </c>
      <c r="F12" s="5">
        <v>146.71799999999999</v>
      </c>
      <c r="G12" s="5">
        <v>146.71799999999999</v>
      </c>
      <c r="H12" s="5">
        <v>146.71799999999999</v>
      </c>
      <c r="I12" s="5">
        <v>146.71799999999999</v>
      </c>
      <c r="J12" s="5">
        <v>146.71799999999999</v>
      </c>
      <c r="K12" s="5">
        <v>146.71799999999999</v>
      </c>
      <c r="L12" s="5">
        <v>146.71799999999999</v>
      </c>
      <c r="M12" s="5">
        <v>146.71799999999999</v>
      </c>
      <c r="N12" s="5">
        <v>146.71799999999999</v>
      </c>
      <c r="O12" s="5">
        <v>146.71799999999999</v>
      </c>
      <c r="P12" s="5">
        <v>146.71799999999999</v>
      </c>
      <c r="Q12" s="5">
        <v>146.71799999999999</v>
      </c>
      <c r="R12" s="5">
        <v>146.71799999999999</v>
      </c>
      <c r="S12" s="5">
        <v>146.71799999999999</v>
      </c>
      <c r="T12" s="5">
        <v>146.71799999999999</v>
      </c>
      <c r="U12" s="5">
        <v>146.71799999999999</v>
      </c>
      <c r="V12" s="5">
        <v>146.71799999999999</v>
      </c>
      <c r="W12" s="5">
        <v>146.71799999999999</v>
      </c>
      <c r="X12" s="5">
        <v>146.71799999999999</v>
      </c>
      <c r="Y12" s="5">
        <v>146.71799999999999</v>
      </c>
      <c r="Z12" s="5">
        <v>146.71799999999999</v>
      </c>
      <c r="AA12" s="5">
        <v>146.71799999999999</v>
      </c>
      <c r="AB12" s="5">
        <v>146.71799999999999</v>
      </c>
      <c r="AC12" s="5">
        <v>146.71799999999999</v>
      </c>
      <c r="AD12" s="5">
        <v>146.71799999999999</v>
      </c>
      <c r="AE12" s="5">
        <v>146.71799999999999</v>
      </c>
      <c r="AF12" s="5">
        <v>146.71799999999999</v>
      </c>
      <c r="AG12" s="5">
        <v>146.71799999999999</v>
      </c>
      <c r="AH12" s="5">
        <v>146.71799999999999</v>
      </c>
      <c r="AI12" s="5">
        <v>146.71799999999999</v>
      </c>
      <c r="AJ12" s="5" t="s">
        <v>152</v>
      </c>
      <c r="AK12" s="5" t="s">
        <v>161</v>
      </c>
      <c r="AL12" s="5">
        <v>1</v>
      </c>
    </row>
    <row r="13" spans="1:38" x14ac:dyDescent="0.2">
      <c r="A13" s="76"/>
      <c r="B13" s="5" t="s">
        <v>97</v>
      </c>
      <c r="C13" s="5" t="s">
        <v>151</v>
      </c>
      <c r="D13" s="5" t="s">
        <v>116</v>
      </c>
      <c r="E13" s="5">
        <v>97.545299999999997</v>
      </c>
      <c r="F13" s="5">
        <v>97.545299999999997</v>
      </c>
      <c r="G13" s="5">
        <v>97.545299999999997</v>
      </c>
      <c r="H13" s="5">
        <v>97.545299999999997</v>
      </c>
      <c r="I13" s="5">
        <v>97.545299999999997</v>
      </c>
      <c r="J13" s="5">
        <v>97.545299999999997</v>
      </c>
      <c r="K13" s="5">
        <v>97.545299999999997</v>
      </c>
      <c r="L13" s="5">
        <v>97.545299999999997</v>
      </c>
      <c r="M13" s="5">
        <v>97.545299999999997</v>
      </c>
      <c r="N13" s="5">
        <v>97.545299999999997</v>
      </c>
      <c r="O13" s="5">
        <v>97.545299999999997</v>
      </c>
      <c r="P13" s="5">
        <v>97.545299999999997</v>
      </c>
      <c r="Q13" s="5">
        <v>97.545299999999997</v>
      </c>
      <c r="R13" s="5">
        <v>97.545299999999997</v>
      </c>
      <c r="S13" s="5">
        <v>97.545299999999997</v>
      </c>
      <c r="T13" s="5">
        <v>97.545299999999997</v>
      </c>
      <c r="U13" s="5">
        <v>97.545299999999997</v>
      </c>
      <c r="V13" s="5">
        <v>97.545299999999997</v>
      </c>
      <c r="W13" s="5">
        <v>97.545299999999997</v>
      </c>
      <c r="X13" s="5">
        <v>97.545299999999997</v>
      </c>
      <c r="Y13" s="5">
        <v>97.545299999999997</v>
      </c>
      <c r="Z13" s="5">
        <v>97.545299999999997</v>
      </c>
      <c r="AA13" s="5">
        <v>97.545299999999997</v>
      </c>
      <c r="AB13" s="5">
        <v>97.545299999999997</v>
      </c>
      <c r="AC13" s="5">
        <v>97.545299999999997</v>
      </c>
      <c r="AD13" s="5">
        <v>97.545299999999997</v>
      </c>
      <c r="AE13" s="5">
        <v>97.545299999999997</v>
      </c>
      <c r="AF13" s="5">
        <v>97.545299999999997</v>
      </c>
      <c r="AG13" s="5">
        <v>97.545299999999997</v>
      </c>
      <c r="AH13" s="5">
        <v>97.545299999999997</v>
      </c>
      <c r="AI13" s="5">
        <v>97.545299999999997</v>
      </c>
      <c r="AJ13" s="5" t="s">
        <v>154</v>
      </c>
      <c r="AK13" s="5" t="s">
        <v>162</v>
      </c>
      <c r="AL13" s="5">
        <v>1</v>
      </c>
    </row>
    <row r="14" spans="1:38" x14ac:dyDescent="0.2">
      <c r="A14" s="76"/>
      <c r="B14" s="5" t="s">
        <v>98</v>
      </c>
      <c r="C14" s="5" t="s">
        <v>151</v>
      </c>
      <c r="D14" s="5" t="s">
        <v>116</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c r="AG14" s="5">
        <v>0</v>
      </c>
      <c r="AH14" s="5">
        <v>0</v>
      </c>
      <c r="AI14" s="5">
        <v>0</v>
      </c>
      <c r="AJ14" s="5" t="s">
        <v>156</v>
      </c>
      <c r="AK14" s="5"/>
      <c r="AL14" s="5">
        <v>1</v>
      </c>
    </row>
    <row r="15" spans="1:38" x14ac:dyDescent="0.2">
      <c r="A15" s="76"/>
      <c r="B15" s="5" t="s">
        <v>99</v>
      </c>
      <c r="C15" s="5" t="s">
        <v>151</v>
      </c>
      <c r="D15" s="5" t="s">
        <v>116</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t="s">
        <v>156</v>
      </c>
      <c r="AK15" s="5"/>
      <c r="AL15" s="5">
        <v>1</v>
      </c>
    </row>
    <row r="16" spans="1:38" x14ac:dyDescent="0.2">
      <c r="A16" s="76"/>
      <c r="B16" s="5" t="s">
        <v>100</v>
      </c>
      <c r="C16" s="5" t="s">
        <v>151</v>
      </c>
      <c r="D16" s="5" t="s">
        <v>116</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t="s">
        <v>156</v>
      </c>
      <c r="AK16" s="5"/>
      <c r="AL16" s="5">
        <v>1</v>
      </c>
    </row>
  </sheetData>
  <mergeCells count="3">
    <mergeCell ref="A12:A16"/>
    <mergeCell ref="A7:A11"/>
    <mergeCell ref="A2:A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5"/>
  <sheetViews>
    <sheetView showGridLines="0" zoomScale="90" zoomScaleNormal="90" workbookViewId="0">
      <selection activeCell="B9" sqref="B9"/>
    </sheetView>
  </sheetViews>
  <sheetFormatPr defaultColWidth="11.42578125" defaultRowHeight="12.75" x14ac:dyDescent="0.2"/>
  <cols>
    <col min="1" max="1" width="7.140625" customWidth="1"/>
    <col min="2" max="2" width="255.7109375" bestFit="1" customWidth="1"/>
  </cols>
  <sheetData>
    <row r="1" spans="1:2" ht="15.75" x14ac:dyDescent="0.25">
      <c r="A1" s="78" t="s">
        <v>86</v>
      </c>
      <c r="B1" s="78"/>
    </row>
    <row r="2" spans="1:2" x14ac:dyDescent="0.2">
      <c r="A2" s="5" t="s">
        <v>118</v>
      </c>
      <c r="B2" s="5" t="s">
        <v>163</v>
      </c>
    </row>
    <row r="3" spans="1:2" x14ac:dyDescent="0.2">
      <c r="A3" s="5" t="s">
        <v>121</v>
      </c>
      <c r="B3" s="5" t="s">
        <v>164</v>
      </c>
    </row>
    <row r="4" spans="1:2" x14ac:dyDescent="0.2">
      <c r="A4" s="5" t="s">
        <v>93</v>
      </c>
      <c r="B4" s="5" t="s">
        <v>165</v>
      </c>
    </row>
    <row r="5" spans="1:2" x14ac:dyDescent="0.2">
      <c r="A5" s="5" t="s">
        <v>166</v>
      </c>
      <c r="B5" s="5" t="s">
        <v>167</v>
      </c>
    </row>
    <row r="6" spans="1:2" x14ac:dyDescent="0.2">
      <c r="A6" s="5" t="s">
        <v>102</v>
      </c>
      <c r="B6" s="5" t="s">
        <v>168</v>
      </c>
    </row>
    <row r="7" spans="1:2" x14ac:dyDescent="0.2">
      <c r="A7" s="5" t="s">
        <v>103</v>
      </c>
      <c r="B7" s="5" t="s">
        <v>169</v>
      </c>
    </row>
    <row r="8" spans="1:2" x14ac:dyDescent="0.2">
      <c r="A8" s="5" t="s">
        <v>104</v>
      </c>
      <c r="B8" s="5" t="s">
        <v>170</v>
      </c>
    </row>
    <row r="9" spans="1:2" ht="15" x14ac:dyDescent="0.25">
      <c r="A9" s="5" t="s">
        <v>106</v>
      </c>
      <c r="B9" s="16" t="s">
        <v>228</v>
      </c>
    </row>
    <row r="10" spans="1:2" ht="15" x14ac:dyDescent="0.25">
      <c r="A10" s="5" t="s">
        <v>109</v>
      </c>
      <c r="B10" s="5" t="s">
        <v>222</v>
      </c>
    </row>
    <row r="11" spans="1:2" x14ac:dyDescent="0.2">
      <c r="A11" s="5" t="s">
        <v>112</v>
      </c>
      <c r="B11" s="5" t="s">
        <v>171</v>
      </c>
    </row>
    <row r="12" spans="1:2" x14ac:dyDescent="0.2">
      <c r="A12" s="5" t="s">
        <v>130</v>
      </c>
      <c r="B12" s="5" t="s">
        <v>172</v>
      </c>
    </row>
    <row r="13" spans="1:2" x14ac:dyDescent="0.2">
      <c r="A13" s="5" t="s">
        <v>132</v>
      </c>
      <c r="B13" s="5" t="s">
        <v>173</v>
      </c>
    </row>
    <row r="14" spans="1:2" x14ac:dyDescent="0.2">
      <c r="A14" s="5" t="s">
        <v>133</v>
      </c>
      <c r="B14" s="5" t="s">
        <v>174</v>
      </c>
    </row>
    <row r="15" spans="1:2" x14ac:dyDescent="0.2">
      <c r="A15" s="5" t="s">
        <v>175</v>
      </c>
      <c r="B15" s="5" t="s">
        <v>219</v>
      </c>
    </row>
    <row r="16" spans="1:2" x14ac:dyDescent="0.2">
      <c r="A16" s="5" t="s">
        <v>176</v>
      </c>
      <c r="B16" s="5" t="s">
        <v>177</v>
      </c>
    </row>
    <row r="17" spans="1:2" x14ac:dyDescent="0.2">
      <c r="A17" s="5" t="s">
        <v>178</v>
      </c>
      <c r="B17" s="5" t="s">
        <v>179</v>
      </c>
    </row>
    <row r="18" spans="1:2" x14ac:dyDescent="0.2">
      <c r="A18" s="5" t="s">
        <v>135</v>
      </c>
      <c r="B18" s="5" t="s">
        <v>180</v>
      </c>
    </row>
    <row r="19" spans="1:2" x14ac:dyDescent="0.2">
      <c r="A19" s="5" t="s">
        <v>137</v>
      </c>
      <c r="B19" s="5" t="s">
        <v>181</v>
      </c>
    </row>
    <row r="20" spans="1:2" x14ac:dyDescent="0.2">
      <c r="A20" s="5" t="s">
        <v>140</v>
      </c>
      <c r="B20" s="5" t="s">
        <v>182</v>
      </c>
    </row>
    <row r="21" spans="1:2" x14ac:dyDescent="0.2">
      <c r="A21" s="5" t="s">
        <v>142</v>
      </c>
      <c r="B21" s="5" t="s">
        <v>183</v>
      </c>
    </row>
    <row r="22" spans="1:2" x14ac:dyDescent="0.2">
      <c r="A22" s="5" t="s">
        <v>144</v>
      </c>
      <c r="B22" s="5" t="s">
        <v>184</v>
      </c>
    </row>
    <row r="23" spans="1:2" ht="15" x14ac:dyDescent="0.25">
      <c r="A23" s="5" t="s">
        <v>149</v>
      </c>
      <c r="B23" s="5" t="s">
        <v>185</v>
      </c>
    </row>
    <row r="24" spans="1:2" ht="15" x14ac:dyDescent="0.25">
      <c r="A24" s="5" t="s">
        <v>186</v>
      </c>
      <c r="B24" s="5" t="s">
        <v>220</v>
      </c>
    </row>
    <row r="25" spans="1:2" x14ac:dyDescent="0.2">
      <c r="A25" s="5" t="s">
        <v>187</v>
      </c>
      <c r="B25" s="5" t="s">
        <v>188</v>
      </c>
    </row>
  </sheetData>
  <mergeCells count="1">
    <mergeCell ref="A1:B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37"/>
  <sheetViews>
    <sheetView showGridLines="0" topLeftCell="A12" zoomScale="90" zoomScaleNormal="90" workbookViewId="0">
      <selection activeCell="AI23" sqref="AI23"/>
    </sheetView>
  </sheetViews>
  <sheetFormatPr defaultColWidth="8.7109375" defaultRowHeight="12.75" x14ac:dyDescent="0.2"/>
  <cols>
    <col min="2" max="2" width="41.5703125" customWidth="1"/>
    <col min="8" max="12" width="9.140625" customWidth="1"/>
  </cols>
  <sheetData>
    <row r="1" spans="1:34" ht="15.75" x14ac:dyDescent="0.25">
      <c r="A1" s="6" t="s">
        <v>189</v>
      </c>
      <c r="B1" s="6" t="s">
        <v>190</v>
      </c>
      <c r="C1" s="6" t="s">
        <v>191</v>
      </c>
      <c r="D1" s="6">
        <v>2021</v>
      </c>
      <c r="E1" s="6">
        <v>2022</v>
      </c>
      <c r="F1" s="6">
        <v>2023</v>
      </c>
      <c r="G1" s="6">
        <v>2024</v>
      </c>
      <c r="H1" s="6">
        <v>2025</v>
      </c>
      <c r="I1" s="6">
        <v>2026</v>
      </c>
      <c r="J1" s="6">
        <v>2027</v>
      </c>
      <c r="K1" s="6">
        <v>2028</v>
      </c>
      <c r="L1" s="6">
        <v>2029</v>
      </c>
      <c r="M1" s="6">
        <v>2030</v>
      </c>
      <c r="N1" s="6">
        <v>2031</v>
      </c>
      <c r="O1" s="6">
        <v>2032</v>
      </c>
      <c r="P1" s="6">
        <v>2033</v>
      </c>
      <c r="Q1" s="6">
        <v>2034</v>
      </c>
      <c r="R1" s="6">
        <v>2035</v>
      </c>
      <c r="S1" s="6">
        <v>2036</v>
      </c>
      <c r="T1" s="6">
        <v>2037</v>
      </c>
      <c r="U1" s="6">
        <v>2038</v>
      </c>
      <c r="V1" s="6">
        <v>2039</v>
      </c>
      <c r="W1" s="6">
        <v>2040</v>
      </c>
      <c r="X1" s="6">
        <v>2041</v>
      </c>
      <c r="Y1" s="6">
        <v>2042</v>
      </c>
      <c r="Z1" s="6">
        <v>2043</v>
      </c>
      <c r="AA1" s="6">
        <v>2044</v>
      </c>
      <c r="AB1" s="6">
        <v>2045</v>
      </c>
      <c r="AC1" s="6">
        <v>2046</v>
      </c>
      <c r="AD1" s="6">
        <v>2047</v>
      </c>
      <c r="AE1" s="6">
        <v>2048</v>
      </c>
      <c r="AF1" s="6">
        <v>2049</v>
      </c>
      <c r="AG1" s="6">
        <v>2050</v>
      </c>
      <c r="AH1" s="6" t="s">
        <v>192</v>
      </c>
    </row>
    <row r="2" spans="1:34" x14ac:dyDescent="0.2">
      <c r="A2" s="82" t="s">
        <v>92</v>
      </c>
      <c r="B2" s="5" t="s">
        <v>193</v>
      </c>
      <c r="C2" s="31">
        <v>39695</v>
      </c>
      <c r="D2" s="31">
        <v>41177</v>
      </c>
      <c r="E2" s="31">
        <v>42037</v>
      </c>
      <c r="F2" s="31">
        <v>42739</v>
      </c>
      <c r="G2" s="31">
        <v>43329</v>
      </c>
      <c r="H2" s="31">
        <v>44019</v>
      </c>
      <c r="I2" s="31">
        <v>44592</v>
      </c>
      <c r="J2" s="31">
        <v>45313</v>
      </c>
      <c r="K2" s="31">
        <v>46055</v>
      </c>
      <c r="L2" s="31">
        <v>46739</v>
      </c>
      <c r="M2" s="31">
        <v>47373</v>
      </c>
      <c r="N2" s="31">
        <v>48015</v>
      </c>
      <c r="O2" s="31">
        <v>48701</v>
      </c>
      <c r="P2" s="31">
        <v>49345</v>
      </c>
      <c r="Q2" s="31">
        <v>49909</v>
      </c>
      <c r="R2" s="31">
        <v>50432</v>
      </c>
      <c r="S2" s="31">
        <v>50930</v>
      </c>
      <c r="T2" s="31">
        <v>51399</v>
      </c>
      <c r="U2" s="31">
        <v>51860</v>
      </c>
      <c r="V2" s="31">
        <v>52313</v>
      </c>
      <c r="W2" s="31">
        <v>52762</v>
      </c>
      <c r="X2" s="31">
        <v>53203</v>
      </c>
      <c r="Y2" s="31">
        <v>53658</v>
      </c>
      <c r="Z2" s="31">
        <v>54090</v>
      </c>
      <c r="AA2" s="31">
        <v>54588</v>
      </c>
      <c r="AB2" s="31">
        <v>54791</v>
      </c>
      <c r="AC2" s="31">
        <v>54912</v>
      </c>
      <c r="AD2" s="31">
        <v>55265</v>
      </c>
      <c r="AE2" s="31">
        <v>55689</v>
      </c>
      <c r="AF2" s="31">
        <v>56147</v>
      </c>
      <c r="AG2" s="31">
        <v>56632</v>
      </c>
      <c r="AH2" s="5" t="s">
        <v>106</v>
      </c>
    </row>
    <row r="3" spans="1:34" x14ac:dyDescent="0.2">
      <c r="A3" s="82"/>
      <c r="B3" s="5" t="s">
        <v>194</v>
      </c>
      <c r="C3" s="33">
        <v>978.4</v>
      </c>
      <c r="D3" s="33">
        <v>987.7</v>
      </c>
      <c r="E3" s="33">
        <v>996.2</v>
      </c>
      <c r="F3" s="33">
        <v>1003.3</v>
      </c>
      <c r="G3" s="33">
        <v>1008.9</v>
      </c>
      <c r="H3" s="33">
        <v>1013.6</v>
      </c>
      <c r="I3" s="33">
        <v>1017.9</v>
      </c>
      <c r="J3" s="33">
        <v>1022.7</v>
      </c>
      <c r="K3" s="33">
        <v>1028.0999999999999</v>
      </c>
      <c r="L3" s="33">
        <v>1033.5</v>
      </c>
      <c r="M3" s="33">
        <v>1039.2</v>
      </c>
      <c r="N3" s="33">
        <v>1044.7</v>
      </c>
      <c r="O3" s="33">
        <v>1049.5999999999999</v>
      </c>
      <c r="P3" s="33">
        <v>1054</v>
      </c>
      <c r="Q3" s="33">
        <v>1057.7</v>
      </c>
      <c r="R3" s="33">
        <v>1060.8</v>
      </c>
      <c r="S3" s="33">
        <v>1063.4000000000001</v>
      </c>
      <c r="T3" s="33">
        <v>1065.7</v>
      </c>
      <c r="U3" s="33">
        <v>1067.3</v>
      </c>
      <c r="V3" s="33">
        <v>1068.5</v>
      </c>
      <c r="W3" s="33">
        <v>1069.2</v>
      </c>
      <c r="X3" s="33">
        <v>1069.5</v>
      </c>
      <c r="Y3" s="33">
        <v>1069.5999999999999</v>
      </c>
      <c r="Z3" s="33">
        <v>1070.3</v>
      </c>
      <c r="AA3" s="33">
        <v>1071</v>
      </c>
      <c r="AB3" s="33">
        <v>1071.5</v>
      </c>
      <c r="AC3" s="33">
        <v>1071.8</v>
      </c>
      <c r="AD3" s="33">
        <v>1071.9000000000001</v>
      </c>
      <c r="AE3" s="33">
        <v>1072.2</v>
      </c>
      <c r="AF3" s="33">
        <v>1072.7</v>
      </c>
      <c r="AG3" s="29">
        <v>1073.4000000000001</v>
      </c>
      <c r="AH3" s="5" t="s">
        <v>106</v>
      </c>
    </row>
    <row r="4" spans="1:34" x14ac:dyDescent="0.2">
      <c r="A4" s="82"/>
      <c r="B4" s="5" t="s">
        <v>195</v>
      </c>
      <c r="C4" s="5">
        <v>1.1299999999999999</v>
      </c>
      <c r="D4" s="5">
        <v>1.1599999999999999</v>
      </c>
      <c r="E4" s="5">
        <v>1.18</v>
      </c>
      <c r="F4" s="5">
        <v>1.2</v>
      </c>
      <c r="G4" s="5">
        <v>1.22</v>
      </c>
      <c r="H4" s="5">
        <v>1.25</v>
      </c>
      <c r="I4" s="5">
        <v>1.27</v>
      </c>
      <c r="J4" s="5">
        <v>1.3</v>
      </c>
      <c r="K4" s="5">
        <v>1.33</v>
      </c>
      <c r="L4" s="5">
        <v>1.36</v>
      </c>
      <c r="M4" s="5">
        <v>1.39</v>
      </c>
      <c r="N4" s="5">
        <v>1.42</v>
      </c>
      <c r="O4" s="5">
        <v>1.45</v>
      </c>
      <c r="P4" s="5">
        <v>1.47</v>
      </c>
      <c r="Q4" s="5">
        <v>1.51</v>
      </c>
      <c r="R4" s="5">
        <v>1.54</v>
      </c>
      <c r="S4" s="5">
        <v>1.57</v>
      </c>
      <c r="T4" s="5">
        <v>1.59</v>
      </c>
      <c r="U4" s="5">
        <v>1.63</v>
      </c>
      <c r="V4" s="5">
        <v>1.66</v>
      </c>
      <c r="W4" s="5">
        <v>1.69</v>
      </c>
      <c r="X4" s="5">
        <v>1.72</v>
      </c>
      <c r="Y4" s="5">
        <v>1.75</v>
      </c>
      <c r="Z4" s="5">
        <v>1.8</v>
      </c>
      <c r="AA4" s="5">
        <v>1.83</v>
      </c>
      <c r="AB4" s="5">
        <v>1.86</v>
      </c>
      <c r="AC4" s="5">
        <v>1.89</v>
      </c>
      <c r="AD4" s="5">
        <v>1.93</v>
      </c>
      <c r="AE4" s="5">
        <v>1.97</v>
      </c>
      <c r="AF4" s="5">
        <v>2.0099999999999998</v>
      </c>
      <c r="AG4" s="5">
        <v>2.06</v>
      </c>
      <c r="AH4" s="5" t="s">
        <v>106</v>
      </c>
    </row>
    <row r="5" spans="1:34" x14ac:dyDescent="0.2">
      <c r="A5" s="82"/>
      <c r="B5" s="5" t="s">
        <v>196</v>
      </c>
      <c r="C5" s="5">
        <v>1</v>
      </c>
      <c r="D5" s="8">
        <f t="shared" ref="D5:AG5" si="0">(D3-$C3)/$C3+1</f>
        <v>1.0095053147996731</v>
      </c>
      <c r="E5" s="8">
        <f t="shared" si="0"/>
        <v>1.0181929681112021</v>
      </c>
      <c r="F5" s="8">
        <f t="shared" si="0"/>
        <v>1.025449713818479</v>
      </c>
      <c r="G5" s="8">
        <f t="shared" si="0"/>
        <v>1.0311733442354865</v>
      </c>
      <c r="H5" s="8">
        <f t="shared" ref="H5:AB5" si="1">(H3-$C3)/$C3+1</f>
        <v>1.035977105478332</v>
      </c>
      <c r="I5" s="8">
        <f t="shared" si="0"/>
        <v>1.0403720359771054</v>
      </c>
      <c r="J5" s="8">
        <f t="shared" si="0"/>
        <v>1.0452780049059689</v>
      </c>
      <c r="K5" s="8">
        <f t="shared" si="0"/>
        <v>1.0507972199509403</v>
      </c>
      <c r="L5" s="8">
        <f t="shared" si="0"/>
        <v>1.0563164349959118</v>
      </c>
      <c r="M5" s="8">
        <f t="shared" si="1"/>
        <v>1.0621422730989372</v>
      </c>
      <c r="N5" s="8">
        <f t="shared" si="0"/>
        <v>1.0677636958299266</v>
      </c>
      <c r="O5" s="8">
        <f t="shared" si="0"/>
        <v>1.0727718724448079</v>
      </c>
      <c r="P5" s="8">
        <f t="shared" si="0"/>
        <v>1.0772690106295995</v>
      </c>
      <c r="Q5" s="8">
        <f t="shared" si="0"/>
        <v>1.0810506950122649</v>
      </c>
      <c r="R5" s="8">
        <f t="shared" si="1"/>
        <v>1.0842191332788225</v>
      </c>
      <c r="S5" s="8">
        <f t="shared" si="0"/>
        <v>1.0868765331152903</v>
      </c>
      <c r="T5" s="8">
        <f t="shared" si="0"/>
        <v>1.089227309893704</v>
      </c>
      <c r="U5" s="8">
        <f t="shared" si="0"/>
        <v>1.0908626328699917</v>
      </c>
      <c r="V5" s="8">
        <f t="shared" si="0"/>
        <v>1.0920891251022078</v>
      </c>
      <c r="W5" s="8">
        <f t="shared" si="1"/>
        <v>1.0928045789043337</v>
      </c>
      <c r="X5" s="8">
        <f t="shared" si="0"/>
        <v>1.0931112019623876</v>
      </c>
      <c r="Y5" s="8">
        <f t="shared" si="0"/>
        <v>1.0932134096484054</v>
      </c>
      <c r="Z5" s="8">
        <f t="shared" si="0"/>
        <v>1.0939288634505315</v>
      </c>
      <c r="AA5" s="8">
        <f t="shared" si="0"/>
        <v>1.0946443172526574</v>
      </c>
      <c r="AB5" s="8">
        <f t="shared" si="1"/>
        <v>1.0951553556827474</v>
      </c>
      <c r="AC5" s="8">
        <f t="shared" si="0"/>
        <v>1.0954619787408013</v>
      </c>
      <c r="AD5" s="8">
        <f t="shared" si="0"/>
        <v>1.0955641864268193</v>
      </c>
      <c r="AE5" s="8">
        <f t="shared" si="0"/>
        <v>1.0958708094848733</v>
      </c>
      <c r="AF5" s="8">
        <f t="shared" si="0"/>
        <v>1.0963818479149632</v>
      </c>
      <c r="AG5" s="8">
        <f t="shared" si="0"/>
        <v>1.0970973017170893</v>
      </c>
      <c r="AH5" s="5" t="s">
        <v>106</v>
      </c>
    </row>
    <row r="6" spans="1:34" x14ac:dyDescent="0.2">
      <c r="A6" s="82" t="s">
        <v>97</v>
      </c>
      <c r="B6" s="5" t="s">
        <v>193</v>
      </c>
      <c r="C6" s="31">
        <v>32248</v>
      </c>
      <c r="D6" s="31">
        <v>33091</v>
      </c>
      <c r="E6" s="31">
        <v>33637</v>
      </c>
      <c r="F6" s="31">
        <v>33959</v>
      </c>
      <c r="G6" s="31">
        <v>34383</v>
      </c>
      <c r="H6" s="31">
        <v>34795</v>
      </c>
      <c r="I6" s="31">
        <v>35173</v>
      </c>
      <c r="J6" s="31">
        <v>35891</v>
      </c>
      <c r="K6" s="31">
        <v>36443</v>
      </c>
      <c r="L6" s="31">
        <v>36919</v>
      </c>
      <c r="M6" s="31">
        <v>37300</v>
      </c>
      <c r="N6" s="31">
        <v>37570</v>
      </c>
      <c r="O6" s="31">
        <v>37943</v>
      </c>
      <c r="P6" s="31">
        <v>38254</v>
      </c>
      <c r="Q6" s="31">
        <v>38512</v>
      </c>
      <c r="R6" s="31">
        <v>38766</v>
      </c>
      <c r="S6" s="31">
        <v>38998</v>
      </c>
      <c r="T6" s="31">
        <v>39214</v>
      </c>
      <c r="U6" s="31">
        <v>39438</v>
      </c>
      <c r="V6" s="31">
        <v>39658</v>
      </c>
      <c r="W6" s="31">
        <v>39883</v>
      </c>
      <c r="X6" s="31">
        <v>40088</v>
      </c>
      <c r="Y6" s="31">
        <v>40294</v>
      </c>
      <c r="Z6" s="31">
        <v>40495</v>
      </c>
      <c r="AA6" s="31">
        <v>40705</v>
      </c>
      <c r="AB6" s="31">
        <v>40905</v>
      </c>
      <c r="AC6" s="31">
        <v>41079</v>
      </c>
      <c r="AD6" s="31">
        <v>41235</v>
      </c>
      <c r="AE6" s="31">
        <v>41381</v>
      </c>
      <c r="AF6" s="31">
        <v>41522</v>
      </c>
      <c r="AG6" s="31">
        <v>41661</v>
      </c>
      <c r="AH6" s="5" t="s">
        <v>106</v>
      </c>
    </row>
    <row r="7" spans="1:34" x14ac:dyDescent="0.2">
      <c r="A7" s="82"/>
      <c r="B7" s="5" t="s">
        <v>194</v>
      </c>
      <c r="C7" s="33">
        <v>781.3</v>
      </c>
      <c r="D7" s="33">
        <v>785.8</v>
      </c>
      <c r="E7" s="33">
        <v>790</v>
      </c>
      <c r="F7" s="33">
        <v>794.9</v>
      </c>
      <c r="G7" s="33">
        <v>800.3</v>
      </c>
      <c r="H7" s="33">
        <v>805.6</v>
      </c>
      <c r="I7" s="33">
        <v>810.9</v>
      </c>
      <c r="J7" s="33">
        <v>816.1</v>
      </c>
      <c r="K7" s="33">
        <v>821.3</v>
      </c>
      <c r="L7" s="33">
        <v>826.4</v>
      </c>
      <c r="M7" s="33">
        <v>831.5</v>
      </c>
      <c r="N7" s="33">
        <v>836.2</v>
      </c>
      <c r="O7" s="33">
        <v>840</v>
      </c>
      <c r="P7" s="33">
        <v>843.3</v>
      </c>
      <c r="Q7" s="33">
        <v>846.1</v>
      </c>
      <c r="R7" s="33">
        <v>848.5</v>
      </c>
      <c r="S7" s="33">
        <v>850.5</v>
      </c>
      <c r="T7" s="33">
        <v>852.3</v>
      </c>
      <c r="U7" s="33">
        <v>853.8</v>
      </c>
      <c r="V7" s="33">
        <v>855.2</v>
      </c>
      <c r="W7" s="33">
        <v>856.5</v>
      </c>
      <c r="X7" s="33">
        <v>857.7</v>
      </c>
      <c r="Y7" s="33">
        <v>858.6</v>
      </c>
      <c r="Z7" s="33">
        <v>859.4</v>
      </c>
      <c r="AA7" s="33">
        <v>860</v>
      </c>
      <c r="AB7" s="33">
        <v>860.5</v>
      </c>
      <c r="AC7" s="33">
        <v>860.8</v>
      </c>
      <c r="AD7" s="33">
        <v>861</v>
      </c>
      <c r="AE7" s="33">
        <v>861.1</v>
      </c>
      <c r="AF7" s="33">
        <v>861.1</v>
      </c>
      <c r="AG7" s="33">
        <v>861.1</v>
      </c>
      <c r="AH7" s="5" t="s">
        <v>106</v>
      </c>
    </row>
    <row r="8" spans="1:34" x14ac:dyDescent="0.2">
      <c r="A8" s="82"/>
      <c r="B8" s="5" t="s">
        <v>195</v>
      </c>
      <c r="C8" s="5">
        <v>1.1200000000000001</v>
      </c>
      <c r="D8" s="5">
        <v>1.1599999999999999</v>
      </c>
      <c r="E8" s="5">
        <v>1.19</v>
      </c>
      <c r="F8" s="5">
        <v>1.21</v>
      </c>
      <c r="G8" s="5">
        <v>1.24</v>
      </c>
      <c r="H8" s="5">
        <v>1.27</v>
      </c>
      <c r="I8" s="5">
        <v>1.3</v>
      </c>
      <c r="J8" s="5">
        <v>1.33</v>
      </c>
      <c r="K8" s="5">
        <v>1.36</v>
      </c>
      <c r="L8" s="5">
        <v>1.4</v>
      </c>
      <c r="M8" s="5">
        <v>1.43</v>
      </c>
      <c r="N8" s="5">
        <v>1.47</v>
      </c>
      <c r="O8" s="5">
        <v>1.5</v>
      </c>
      <c r="P8" s="5">
        <v>1.54</v>
      </c>
      <c r="Q8" s="5">
        <v>1.57</v>
      </c>
      <c r="R8" s="5">
        <v>1.6</v>
      </c>
      <c r="S8" s="5">
        <v>1.64</v>
      </c>
      <c r="T8" s="5">
        <v>1.67</v>
      </c>
      <c r="U8" s="5">
        <v>1.7</v>
      </c>
      <c r="V8" s="5">
        <v>1.74</v>
      </c>
      <c r="W8" s="5">
        <v>1.77</v>
      </c>
      <c r="X8" s="5">
        <v>1.81</v>
      </c>
      <c r="Y8" s="5">
        <v>1.85</v>
      </c>
      <c r="Z8" s="5">
        <v>1.89</v>
      </c>
      <c r="AA8" s="5">
        <v>1.93</v>
      </c>
      <c r="AB8" s="5">
        <v>1.98</v>
      </c>
      <c r="AC8" s="5">
        <v>2.02</v>
      </c>
      <c r="AD8" s="5">
        <v>2.0699999999999998</v>
      </c>
      <c r="AE8" s="5">
        <v>2.11</v>
      </c>
      <c r="AF8" s="5">
        <v>2.16</v>
      </c>
      <c r="AG8" s="5">
        <v>2.21</v>
      </c>
      <c r="AH8" s="5" t="s">
        <v>106</v>
      </c>
    </row>
    <row r="9" spans="1:34" x14ac:dyDescent="0.2">
      <c r="A9" s="82"/>
      <c r="B9" s="5" t="s">
        <v>196</v>
      </c>
      <c r="C9" s="5">
        <v>1</v>
      </c>
      <c r="D9" s="8">
        <f t="shared" ref="D9:G9" si="2">(D7-$C7)/$C7+1</f>
        <v>1.0057596313835915</v>
      </c>
      <c r="E9" s="8">
        <f t="shared" si="2"/>
        <v>1.0111352873416102</v>
      </c>
      <c r="F9" s="8">
        <f t="shared" si="2"/>
        <v>1.0174068859592986</v>
      </c>
      <c r="G9" s="8">
        <f t="shared" si="2"/>
        <v>1.0243184436196084</v>
      </c>
      <c r="H9" s="8">
        <f t="shared" ref="H9:AG9" si="3">(H7-$C7)/$C7+1</f>
        <v>1.0311020094713939</v>
      </c>
      <c r="I9" s="8">
        <f t="shared" si="3"/>
        <v>1.0378855753231793</v>
      </c>
      <c r="J9" s="8">
        <f t="shared" si="3"/>
        <v>1.0445411493664407</v>
      </c>
      <c r="K9" s="8">
        <f t="shared" si="3"/>
        <v>1.0511967234097017</v>
      </c>
      <c r="L9" s="8">
        <f t="shared" si="3"/>
        <v>1.0577243056444388</v>
      </c>
      <c r="M9" s="8">
        <f t="shared" si="3"/>
        <v>1.0642518878791758</v>
      </c>
      <c r="N9" s="8">
        <f t="shared" si="3"/>
        <v>1.0702675028798159</v>
      </c>
      <c r="O9" s="8">
        <f t="shared" si="3"/>
        <v>1.0751311916037374</v>
      </c>
      <c r="P9" s="8">
        <f t="shared" si="3"/>
        <v>1.0793549212850377</v>
      </c>
      <c r="Q9" s="8">
        <f t="shared" si="3"/>
        <v>1.0829386919237169</v>
      </c>
      <c r="R9" s="8">
        <f t="shared" si="3"/>
        <v>1.086010495328299</v>
      </c>
      <c r="S9" s="8">
        <f t="shared" si="3"/>
        <v>1.0885703314987842</v>
      </c>
      <c r="T9" s="8">
        <f t="shared" si="3"/>
        <v>1.0908741840522207</v>
      </c>
      <c r="U9" s="8">
        <f t="shared" si="3"/>
        <v>1.0927940611800846</v>
      </c>
      <c r="V9" s="8">
        <f t="shared" si="3"/>
        <v>1.0945859464994241</v>
      </c>
      <c r="W9" s="8">
        <f t="shared" si="3"/>
        <v>1.0962498400102394</v>
      </c>
      <c r="X9" s="8">
        <f t="shared" si="3"/>
        <v>1.0977857417125305</v>
      </c>
      <c r="Y9" s="8">
        <f t="shared" si="3"/>
        <v>1.0989376679892489</v>
      </c>
      <c r="Z9" s="8">
        <f t="shared" si="3"/>
        <v>1.0999616024574428</v>
      </c>
      <c r="AA9" s="8">
        <f t="shared" si="3"/>
        <v>1.1007295533085883</v>
      </c>
      <c r="AB9" s="8">
        <f t="shared" si="3"/>
        <v>1.1013695123512095</v>
      </c>
      <c r="AC9" s="8">
        <f t="shared" si="3"/>
        <v>1.1017534877767823</v>
      </c>
      <c r="AD9" s="8">
        <f t="shared" si="3"/>
        <v>1.1020094713938309</v>
      </c>
      <c r="AE9" s="8">
        <f t="shared" si="3"/>
        <v>1.1021374632023551</v>
      </c>
      <c r="AF9" s="8">
        <f t="shared" si="3"/>
        <v>1.1021374632023551</v>
      </c>
      <c r="AG9" s="8">
        <f t="shared" si="3"/>
        <v>1.1021374632023551</v>
      </c>
      <c r="AH9" s="5" t="s">
        <v>106</v>
      </c>
    </row>
    <row r="10" spans="1:34" x14ac:dyDescent="0.2">
      <c r="A10" s="82" t="s">
        <v>98</v>
      </c>
      <c r="B10" s="5" t="s">
        <v>193</v>
      </c>
      <c r="C10" s="31">
        <v>6342</v>
      </c>
      <c r="D10" s="31">
        <v>6684</v>
      </c>
      <c r="E10" s="31">
        <v>6854</v>
      </c>
      <c r="F10" s="31">
        <v>6976</v>
      </c>
      <c r="G10" s="31">
        <v>7119</v>
      </c>
      <c r="H10" s="31">
        <v>7262</v>
      </c>
      <c r="I10" s="31">
        <v>7365</v>
      </c>
      <c r="J10" s="31">
        <v>7519</v>
      </c>
      <c r="K10" s="31">
        <v>7685</v>
      </c>
      <c r="L10" s="31">
        <v>7850</v>
      </c>
      <c r="M10" s="31">
        <v>8020</v>
      </c>
      <c r="N10" s="31">
        <v>8199</v>
      </c>
      <c r="O10" s="31">
        <v>8384</v>
      </c>
      <c r="P10" s="31">
        <v>8564</v>
      </c>
      <c r="Q10" s="31">
        <v>8731</v>
      </c>
      <c r="R10" s="31">
        <v>8884</v>
      </c>
      <c r="S10" s="31">
        <v>9024</v>
      </c>
      <c r="T10" s="31">
        <v>9157</v>
      </c>
      <c r="U10" s="31">
        <v>9288</v>
      </c>
      <c r="V10" s="31">
        <v>9417</v>
      </c>
      <c r="W10" s="31">
        <v>9546</v>
      </c>
      <c r="X10" s="31">
        <v>9680</v>
      </c>
      <c r="Y10" s="31">
        <v>9813</v>
      </c>
      <c r="Z10" s="31">
        <v>9954</v>
      </c>
      <c r="AA10" s="31">
        <v>10099</v>
      </c>
      <c r="AB10" s="31">
        <v>10246</v>
      </c>
      <c r="AC10" s="31">
        <v>10394</v>
      </c>
      <c r="AD10" s="31">
        <v>10544</v>
      </c>
      <c r="AE10" s="31">
        <v>10697</v>
      </c>
      <c r="AF10" s="31">
        <v>10855</v>
      </c>
      <c r="AG10" s="31">
        <v>11022</v>
      </c>
      <c r="AH10" s="5" t="s">
        <v>106</v>
      </c>
    </row>
    <row r="11" spans="1:34" x14ac:dyDescent="0.2">
      <c r="A11" s="82"/>
      <c r="B11" s="5" t="s">
        <v>194</v>
      </c>
      <c r="C11" s="5">
        <v>159.19999999999999</v>
      </c>
      <c r="D11" s="5">
        <v>162.1</v>
      </c>
      <c r="E11" s="5">
        <v>164.7</v>
      </c>
      <c r="F11" s="5">
        <v>167.1</v>
      </c>
      <c r="G11" s="5">
        <v>169.2</v>
      </c>
      <c r="H11" s="5">
        <v>171.5</v>
      </c>
      <c r="I11" s="5">
        <v>173.7</v>
      </c>
      <c r="J11" s="5">
        <v>176.1</v>
      </c>
      <c r="K11" s="5">
        <v>178.6</v>
      </c>
      <c r="L11" s="5">
        <v>181.3</v>
      </c>
      <c r="M11" s="5">
        <v>184</v>
      </c>
      <c r="N11" s="5">
        <v>186.6</v>
      </c>
      <c r="O11" s="5">
        <v>189.2</v>
      </c>
      <c r="P11" s="5">
        <v>191.8</v>
      </c>
      <c r="Q11" s="5">
        <v>194.2</v>
      </c>
      <c r="R11" s="5">
        <v>196.4</v>
      </c>
      <c r="S11" s="5">
        <v>198.4</v>
      </c>
      <c r="T11" s="5">
        <v>200.3</v>
      </c>
      <c r="U11" s="5">
        <v>202.1</v>
      </c>
      <c r="V11" s="5">
        <v>203.9</v>
      </c>
      <c r="W11" s="5">
        <v>205.4</v>
      </c>
      <c r="X11" s="5">
        <v>207</v>
      </c>
      <c r="Y11" s="5">
        <v>208.6</v>
      </c>
      <c r="Z11" s="5">
        <v>210.2</v>
      </c>
      <c r="AA11" s="5">
        <v>211.9</v>
      </c>
      <c r="AB11" s="5">
        <v>213.6</v>
      </c>
      <c r="AC11" s="5">
        <v>215.3</v>
      </c>
      <c r="AD11" s="5">
        <v>217</v>
      </c>
      <c r="AE11" s="5">
        <v>218.8</v>
      </c>
      <c r="AF11" s="5">
        <v>220.6</v>
      </c>
      <c r="AG11" s="5">
        <v>222.5</v>
      </c>
      <c r="AH11" s="5" t="s">
        <v>106</v>
      </c>
    </row>
    <row r="12" spans="1:34" x14ac:dyDescent="0.2">
      <c r="A12" s="82"/>
      <c r="B12" s="5" t="s">
        <v>195</v>
      </c>
      <c r="C12" s="5">
        <v>1.1200000000000001</v>
      </c>
      <c r="D12" s="5">
        <v>1.1499999999999999</v>
      </c>
      <c r="E12" s="5">
        <v>1.1599999999999999</v>
      </c>
      <c r="F12" s="5">
        <v>1.17</v>
      </c>
      <c r="G12" s="5">
        <v>1.18</v>
      </c>
      <c r="H12" s="5">
        <v>1.19</v>
      </c>
      <c r="I12" s="5">
        <v>1.2</v>
      </c>
      <c r="J12" s="5">
        <v>1.22</v>
      </c>
      <c r="K12" s="5">
        <v>1.23</v>
      </c>
      <c r="L12" s="5">
        <v>1.26</v>
      </c>
      <c r="M12" s="5">
        <v>1.28</v>
      </c>
      <c r="N12" s="5">
        <v>1.3</v>
      </c>
      <c r="O12" s="5">
        <v>1.32</v>
      </c>
      <c r="P12" s="5">
        <v>1.35</v>
      </c>
      <c r="Q12" s="5">
        <v>1.37</v>
      </c>
      <c r="R12" s="5">
        <v>1.4</v>
      </c>
      <c r="S12" s="5">
        <v>1.42</v>
      </c>
      <c r="T12" s="5">
        <v>1.45</v>
      </c>
      <c r="U12" s="5">
        <v>1.48</v>
      </c>
      <c r="V12" s="5">
        <v>1.5</v>
      </c>
      <c r="W12" s="5">
        <v>1.53</v>
      </c>
      <c r="X12" s="5">
        <v>1.56</v>
      </c>
      <c r="Y12" s="5">
        <v>1.59</v>
      </c>
      <c r="Z12" s="5">
        <v>1.62</v>
      </c>
      <c r="AA12" s="5">
        <v>1.65</v>
      </c>
      <c r="AB12" s="5">
        <v>1.68</v>
      </c>
      <c r="AC12" s="5">
        <v>1.71</v>
      </c>
      <c r="AD12" s="5">
        <v>1.74</v>
      </c>
      <c r="AE12" s="5">
        <v>1.76</v>
      </c>
      <c r="AF12" s="5">
        <v>1.79</v>
      </c>
      <c r="AG12" s="5">
        <v>1.82</v>
      </c>
      <c r="AH12" s="5" t="s">
        <v>106</v>
      </c>
    </row>
    <row r="13" spans="1:34" x14ac:dyDescent="0.2">
      <c r="A13" s="82"/>
      <c r="B13" s="5" t="s">
        <v>196</v>
      </c>
      <c r="C13" s="5">
        <v>1</v>
      </c>
      <c r="D13" s="8">
        <f t="shared" ref="D13:G13" si="4">(D11-$C11)/$C11+1</f>
        <v>1.0182160804020102</v>
      </c>
      <c r="E13" s="8">
        <f t="shared" si="4"/>
        <v>1.0345477386934674</v>
      </c>
      <c r="F13" s="8">
        <f t="shared" si="4"/>
        <v>1.0496231155778895</v>
      </c>
      <c r="G13" s="8">
        <f t="shared" si="4"/>
        <v>1.0628140703517588</v>
      </c>
      <c r="H13" s="8">
        <f t="shared" ref="H13:AF13" si="5">(H11-$C11)/$C11+1</f>
        <v>1.0772613065326633</v>
      </c>
      <c r="I13" s="8">
        <f t="shared" si="5"/>
        <v>1.0910804020100502</v>
      </c>
      <c r="J13" s="8">
        <f t="shared" si="5"/>
        <v>1.1061557788944725</v>
      </c>
      <c r="K13" s="8">
        <f t="shared" si="5"/>
        <v>1.1218592964824121</v>
      </c>
      <c r="L13" s="8">
        <f t="shared" si="5"/>
        <v>1.1388190954773871</v>
      </c>
      <c r="M13" s="8">
        <f t="shared" si="5"/>
        <v>1.1557788944723619</v>
      </c>
      <c r="N13" s="8">
        <f t="shared" si="5"/>
        <v>1.1721105527638191</v>
      </c>
      <c r="O13" s="8">
        <f t="shared" si="5"/>
        <v>1.1884422110552764</v>
      </c>
      <c r="P13" s="8">
        <f t="shared" si="5"/>
        <v>1.2047738693467338</v>
      </c>
      <c r="Q13" s="8">
        <f t="shared" si="5"/>
        <v>1.2198492462311559</v>
      </c>
      <c r="R13" s="8">
        <f t="shared" si="5"/>
        <v>1.2336683417085428</v>
      </c>
      <c r="S13" s="8">
        <f t="shared" si="5"/>
        <v>1.2462311557788945</v>
      </c>
      <c r="T13" s="8">
        <f t="shared" si="5"/>
        <v>1.2581658291457289</v>
      </c>
      <c r="U13" s="8">
        <f t="shared" si="5"/>
        <v>1.2694723618090453</v>
      </c>
      <c r="V13" s="8">
        <f t="shared" si="5"/>
        <v>1.2807788944723619</v>
      </c>
      <c r="W13" s="8">
        <f t="shared" si="5"/>
        <v>1.2902010050251258</v>
      </c>
      <c r="X13" s="8">
        <f t="shared" si="5"/>
        <v>1.300251256281407</v>
      </c>
      <c r="Y13" s="8">
        <f t="shared" si="5"/>
        <v>1.3103015075376885</v>
      </c>
      <c r="Z13" s="8">
        <f t="shared" si="5"/>
        <v>1.3203517587939699</v>
      </c>
      <c r="AA13" s="8">
        <f t="shared" si="5"/>
        <v>1.331030150753769</v>
      </c>
      <c r="AB13" s="8">
        <f t="shared" si="5"/>
        <v>1.341708542713568</v>
      </c>
      <c r="AC13" s="8">
        <f t="shared" si="5"/>
        <v>1.352386934673367</v>
      </c>
      <c r="AD13" s="8">
        <f t="shared" si="5"/>
        <v>1.363065326633166</v>
      </c>
      <c r="AE13" s="8">
        <f t="shared" si="5"/>
        <v>1.3743718592964826</v>
      </c>
      <c r="AF13" s="8">
        <f t="shared" si="5"/>
        <v>1.385678391959799</v>
      </c>
      <c r="AG13" s="8">
        <f>(AG11-$C11)/$C11+1</f>
        <v>1.3976130653266332</v>
      </c>
      <c r="AH13" s="5" t="s">
        <v>106</v>
      </c>
    </row>
    <row r="14" spans="1:34" x14ac:dyDescent="0.2">
      <c r="A14" s="82" t="s">
        <v>120</v>
      </c>
      <c r="B14" s="5" t="s">
        <v>193</v>
      </c>
      <c r="C14" s="31">
        <v>30594</v>
      </c>
      <c r="D14" s="31">
        <v>32093</v>
      </c>
      <c r="E14" s="31">
        <v>32634</v>
      </c>
      <c r="F14" s="31">
        <v>31898</v>
      </c>
      <c r="G14" s="31">
        <v>31808</v>
      </c>
      <c r="H14" s="31">
        <v>31191</v>
      </c>
      <c r="I14" s="31">
        <v>30679</v>
      </c>
      <c r="J14" s="31">
        <v>29658</v>
      </c>
      <c r="K14" s="31">
        <v>28754</v>
      </c>
      <c r="L14" s="31">
        <v>28354</v>
      </c>
      <c r="M14" s="31">
        <v>27550</v>
      </c>
      <c r="N14" s="31">
        <v>27173</v>
      </c>
      <c r="O14" s="31">
        <v>26924</v>
      </c>
      <c r="P14" s="31">
        <v>26752</v>
      </c>
      <c r="Q14" s="31">
        <v>26311</v>
      </c>
      <c r="R14" s="31">
        <v>26364</v>
      </c>
      <c r="S14" s="31">
        <v>26407</v>
      </c>
      <c r="T14" s="31">
        <v>26544</v>
      </c>
      <c r="U14" s="31">
        <v>26538</v>
      </c>
      <c r="V14" s="31">
        <v>26590</v>
      </c>
      <c r="W14" s="31">
        <v>26603</v>
      </c>
      <c r="X14" s="31">
        <v>26580</v>
      </c>
      <c r="Y14" s="31">
        <v>26566</v>
      </c>
      <c r="Z14" s="31">
        <v>26571</v>
      </c>
      <c r="AA14" s="31">
        <v>26692</v>
      </c>
      <c r="AB14" s="31">
        <v>26696</v>
      </c>
      <c r="AC14" s="31">
        <v>26675</v>
      </c>
      <c r="AD14" s="31">
        <v>26798</v>
      </c>
      <c r="AE14" s="31">
        <v>26392</v>
      </c>
      <c r="AF14" s="31">
        <v>26420</v>
      </c>
      <c r="AG14" s="31">
        <v>26561</v>
      </c>
      <c r="AH14" s="5" t="s">
        <v>106</v>
      </c>
    </row>
    <row r="15" spans="1:34" x14ac:dyDescent="0.2">
      <c r="A15" s="82"/>
      <c r="B15" s="5" t="s">
        <v>194</v>
      </c>
      <c r="C15" s="5">
        <v>520.29999999999995</v>
      </c>
      <c r="D15" s="5">
        <v>518.70000000000005</v>
      </c>
      <c r="E15" s="5">
        <v>516.79999999999995</v>
      </c>
      <c r="F15" s="5">
        <v>515.1</v>
      </c>
      <c r="G15" s="5">
        <v>513.6</v>
      </c>
      <c r="H15" s="5">
        <v>511.6</v>
      </c>
      <c r="I15" s="5">
        <v>509.6</v>
      </c>
      <c r="J15" s="5">
        <v>507.4</v>
      </c>
      <c r="K15" s="5">
        <v>505.2</v>
      </c>
      <c r="L15" s="5">
        <v>503</v>
      </c>
      <c r="M15" s="5">
        <v>501.1</v>
      </c>
      <c r="N15" s="5">
        <v>499.6</v>
      </c>
      <c r="O15" s="5">
        <v>498.3</v>
      </c>
      <c r="P15" s="5">
        <v>497.7</v>
      </c>
      <c r="Q15" s="5">
        <v>497.5</v>
      </c>
      <c r="R15" s="5">
        <v>497.3</v>
      </c>
      <c r="S15" s="5">
        <v>497</v>
      </c>
      <c r="T15" s="5">
        <v>496.7</v>
      </c>
      <c r="U15" s="5">
        <v>496.3</v>
      </c>
      <c r="V15" s="5">
        <v>495.7</v>
      </c>
      <c r="W15" s="5">
        <v>494.6</v>
      </c>
      <c r="X15" s="5">
        <v>493.5</v>
      </c>
      <c r="Y15" s="5">
        <v>492.2</v>
      </c>
      <c r="Z15" s="5">
        <v>490.7</v>
      </c>
      <c r="AA15" s="5">
        <v>489.2</v>
      </c>
      <c r="AB15" s="5">
        <v>487.7</v>
      </c>
      <c r="AC15" s="5">
        <v>486.8</v>
      </c>
      <c r="AD15" s="5">
        <v>485.9</v>
      </c>
      <c r="AE15" s="5">
        <v>485.4</v>
      </c>
      <c r="AF15" s="5">
        <v>485</v>
      </c>
      <c r="AG15" s="5">
        <v>484.3</v>
      </c>
      <c r="AH15" s="5" t="s">
        <v>106</v>
      </c>
    </row>
    <row r="16" spans="1:34" x14ac:dyDescent="0.2">
      <c r="A16" s="82"/>
      <c r="B16" s="5" t="s">
        <v>195</v>
      </c>
      <c r="C16" s="5">
        <v>0.94</v>
      </c>
      <c r="D16" s="5">
        <v>0.96</v>
      </c>
      <c r="E16" s="5">
        <v>0.98</v>
      </c>
      <c r="F16" s="5">
        <v>1.02</v>
      </c>
      <c r="G16" s="5">
        <v>1.06</v>
      </c>
      <c r="H16" s="5">
        <v>1.0900000000000001</v>
      </c>
      <c r="I16" s="5">
        <v>1.1399999999999999</v>
      </c>
      <c r="J16" s="5">
        <v>1.19</v>
      </c>
      <c r="K16" s="5">
        <v>1.24</v>
      </c>
      <c r="L16" s="5">
        <v>1.29</v>
      </c>
      <c r="M16" s="5">
        <v>1.35</v>
      </c>
      <c r="N16" s="5">
        <v>1.4</v>
      </c>
      <c r="O16" s="5">
        <v>1.45</v>
      </c>
      <c r="P16" s="5">
        <v>1.51</v>
      </c>
      <c r="Q16" s="5">
        <v>1.57</v>
      </c>
      <c r="R16" s="5">
        <v>1.62</v>
      </c>
      <c r="S16" s="5">
        <v>1.68</v>
      </c>
      <c r="T16" s="5">
        <v>1.73</v>
      </c>
      <c r="U16" s="5">
        <v>1.79</v>
      </c>
      <c r="V16" s="5">
        <v>1.86</v>
      </c>
      <c r="W16" s="5">
        <v>1.92</v>
      </c>
      <c r="X16" s="5">
        <v>1.99</v>
      </c>
      <c r="Y16" s="5">
        <v>2.06</v>
      </c>
      <c r="Z16" s="5">
        <v>2.13</v>
      </c>
      <c r="AA16" s="5">
        <v>2.2000000000000002</v>
      </c>
      <c r="AB16" s="5">
        <v>2.27</v>
      </c>
      <c r="AC16" s="5">
        <v>2.34</v>
      </c>
      <c r="AD16" s="5">
        <v>2.41</v>
      </c>
      <c r="AE16" s="5">
        <v>2.4900000000000002</v>
      </c>
      <c r="AF16" s="5">
        <v>2.57</v>
      </c>
      <c r="AG16" s="5">
        <v>2.64</v>
      </c>
      <c r="AH16" s="5" t="s">
        <v>106</v>
      </c>
    </row>
    <row r="17" spans="1:35" x14ac:dyDescent="0.2">
      <c r="A17" s="82"/>
      <c r="B17" s="5" t="s">
        <v>196</v>
      </c>
      <c r="C17" s="5">
        <v>1</v>
      </c>
      <c r="D17" s="8">
        <f t="shared" ref="D17:G17" si="6">(D15-$C15)/$C15+1</f>
        <v>0.99692485104747275</v>
      </c>
      <c r="E17" s="8">
        <f t="shared" si="6"/>
        <v>0.99327311166634635</v>
      </c>
      <c r="F17" s="8">
        <f t="shared" si="6"/>
        <v>0.99000576590428613</v>
      </c>
      <c r="G17" s="8">
        <f t="shared" si="6"/>
        <v>0.98712281376129174</v>
      </c>
      <c r="H17" s="8">
        <f t="shared" ref="H17:AG17" si="7">(H15-$C15)/$C15+1</f>
        <v>0.98327887757063248</v>
      </c>
      <c r="I17" s="8">
        <f t="shared" si="7"/>
        <v>0.97943494137997322</v>
      </c>
      <c r="J17" s="8">
        <f t="shared" si="7"/>
        <v>0.97520661157024802</v>
      </c>
      <c r="K17" s="8">
        <f t="shared" si="7"/>
        <v>0.97097828176052281</v>
      </c>
      <c r="L17" s="8">
        <f t="shared" si="7"/>
        <v>0.96674995195079771</v>
      </c>
      <c r="M17" s="8">
        <f t="shared" si="7"/>
        <v>0.96309821256967143</v>
      </c>
      <c r="N17" s="8">
        <f t="shared" si="7"/>
        <v>0.96021526042667704</v>
      </c>
      <c r="O17" s="8">
        <f t="shared" si="7"/>
        <v>0.95771670190274849</v>
      </c>
      <c r="P17" s="8">
        <f t="shared" si="7"/>
        <v>0.95656352104555076</v>
      </c>
      <c r="Q17" s="8">
        <f t="shared" si="7"/>
        <v>0.95617912742648481</v>
      </c>
      <c r="R17" s="8">
        <f t="shared" si="7"/>
        <v>0.95579473380741886</v>
      </c>
      <c r="S17" s="8">
        <f t="shared" si="7"/>
        <v>0.95521814337882005</v>
      </c>
      <c r="T17" s="8">
        <f t="shared" si="7"/>
        <v>0.95464155295022113</v>
      </c>
      <c r="U17" s="8">
        <f t="shared" si="7"/>
        <v>0.95387276571208934</v>
      </c>
      <c r="V17" s="8">
        <f t="shared" si="7"/>
        <v>0.9527195848548915</v>
      </c>
      <c r="W17" s="8">
        <f t="shared" si="7"/>
        <v>0.95060541995002901</v>
      </c>
      <c r="X17" s="8">
        <f t="shared" si="7"/>
        <v>0.94849125504516629</v>
      </c>
      <c r="Y17" s="8">
        <f t="shared" si="7"/>
        <v>0.94599269652123785</v>
      </c>
      <c r="Z17" s="8">
        <f t="shared" si="7"/>
        <v>0.94310974437824335</v>
      </c>
      <c r="AA17" s="8">
        <f t="shared" si="7"/>
        <v>0.94022679223524896</v>
      </c>
      <c r="AB17" s="8">
        <f t="shared" si="7"/>
        <v>0.93734384009225458</v>
      </c>
      <c r="AC17" s="8">
        <f t="shared" si="7"/>
        <v>0.93561406880645792</v>
      </c>
      <c r="AD17" s="8">
        <f t="shared" si="7"/>
        <v>0.93388429752066116</v>
      </c>
      <c r="AE17" s="8">
        <f t="shared" si="7"/>
        <v>0.9329233134729964</v>
      </c>
      <c r="AF17" s="8">
        <f t="shared" si="7"/>
        <v>0.93215452623486461</v>
      </c>
      <c r="AG17" s="8">
        <f t="shared" si="7"/>
        <v>0.9308091485681339</v>
      </c>
      <c r="AH17" s="5" t="s">
        <v>106</v>
      </c>
    </row>
    <row r="18" spans="1:35" x14ac:dyDescent="0.2">
      <c r="A18" s="82"/>
      <c r="B18" s="5" t="s">
        <v>197</v>
      </c>
      <c r="C18" s="5">
        <v>282.67</v>
      </c>
      <c r="D18" s="5">
        <v>267.37</v>
      </c>
      <c r="E18" s="5">
        <v>270.63</v>
      </c>
      <c r="F18" s="5">
        <v>269.45</v>
      </c>
      <c r="G18" s="5">
        <v>256.79000000000002</v>
      </c>
      <c r="H18" s="5">
        <v>248</v>
      </c>
      <c r="I18" s="5">
        <v>229.24</v>
      </c>
      <c r="J18" s="5">
        <v>191.34</v>
      </c>
      <c r="K18" s="5">
        <v>164.5</v>
      </c>
      <c r="L18" s="5">
        <v>154.77000000000001</v>
      </c>
      <c r="M18" s="5">
        <v>148.55000000000001</v>
      </c>
      <c r="N18" s="5">
        <v>153.55000000000001</v>
      </c>
      <c r="O18" s="5">
        <v>148.46</v>
      </c>
      <c r="P18" s="5">
        <v>137.6</v>
      </c>
      <c r="Q18" s="5">
        <v>142.59</v>
      </c>
      <c r="R18" s="5">
        <v>104.23</v>
      </c>
      <c r="S18" s="5">
        <v>89.6</v>
      </c>
      <c r="T18" s="5">
        <v>89.78</v>
      </c>
      <c r="U18" s="5">
        <v>81.709999999999994</v>
      </c>
      <c r="V18" s="5">
        <v>75.7</v>
      </c>
      <c r="W18" s="5">
        <v>69.209999999999994</v>
      </c>
      <c r="X18" s="5">
        <v>69.41</v>
      </c>
      <c r="Y18" s="5">
        <v>70.45</v>
      </c>
      <c r="Z18" s="5">
        <v>66.319999999999993</v>
      </c>
      <c r="AA18" s="5">
        <v>63.36</v>
      </c>
      <c r="AB18" s="5">
        <v>54.83</v>
      </c>
      <c r="AC18" s="5">
        <v>44.95</v>
      </c>
      <c r="AD18" s="5">
        <v>31.1</v>
      </c>
      <c r="AE18" s="5">
        <v>15.75</v>
      </c>
      <c r="AF18" s="5">
        <v>10.8</v>
      </c>
      <c r="AG18" s="5">
        <v>8.41</v>
      </c>
      <c r="AH18" s="5" t="s">
        <v>106</v>
      </c>
    </row>
    <row r="19" spans="1:35" x14ac:dyDescent="0.2">
      <c r="A19" s="82"/>
      <c r="B19" s="5" t="s">
        <v>198</v>
      </c>
      <c r="C19" s="10">
        <f t="shared" ref="C19:AG19" si="8">C18*2.182</f>
        <v>616.78593999999998</v>
      </c>
      <c r="D19" s="10">
        <f t="shared" si="8"/>
        <v>583.40134</v>
      </c>
      <c r="E19" s="10">
        <f t="shared" si="8"/>
        <v>590.51465999999994</v>
      </c>
      <c r="F19" s="10">
        <f t="shared" si="8"/>
        <v>587.93989999999997</v>
      </c>
      <c r="G19" s="10">
        <f t="shared" si="8"/>
        <v>560.31578000000002</v>
      </c>
      <c r="H19" s="10">
        <f t="shared" si="8"/>
        <v>541.13599999999997</v>
      </c>
      <c r="I19" s="10">
        <f t="shared" si="8"/>
        <v>500.20168000000001</v>
      </c>
      <c r="J19" s="10">
        <f t="shared" si="8"/>
        <v>417.50387999999998</v>
      </c>
      <c r="K19" s="10">
        <f t="shared" si="8"/>
        <v>358.93899999999996</v>
      </c>
      <c r="L19" s="10">
        <f t="shared" si="8"/>
        <v>337.70814000000001</v>
      </c>
      <c r="M19" s="10">
        <f t="shared" si="8"/>
        <v>324.1361</v>
      </c>
      <c r="N19" s="10">
        <f t="shared" si="8"/>
        <v>335.04610000000002</v>
      </c>
      <c r="O19" s="10">
        <f t="shared" si="8"/>
        <v>323.93972000000002</v>
      </c>
      <c r="P19" s="10">
        <f t="shared" si="8"/>
        <v>300.2432</v>
      </c>
      <c r="Q19" s="10">
        <f t="shared" si="8"/>
        <v>311.13137999999998</v>
      </c>
      <c r="R19" s="10">
        <f t="shared" si="8"/>
        <v>227.42985999999999</v>
      </c>
      <c r="S19" s="10">
        <f t="shared" si="8"/>
        <v>195.50719999999998</v>
      </c>
      <c r="T19" s="10">
        <f t="shared" si="8"/>
        <v>195.89995999999999</v>
      </c>
      <c r="U19" s="10">
        <f t="shared" si="8"/>
        <v>178.29121999999998</v>
      </c>
      <c r="V19" s="10">
        <f t="shared" si="8"/>
        <v>165.17740000000001</v>
      </c>
      <c r="W19" s="10">
        <f t="shared" si="8"/>
        <v>151.01621999999998</v>
      </c>
      <c r="X19" s="10">
        <f t="shared" si="8"/>
        <v>151.45262</v>
      </c>
      <c r="Y19" s="10">
        <f t="shared" si="8"/>
        <v>153.72190000000001</v>
      </c>
      <c r="Z19" s="10">
        <f t="shared" si="8"/>
        <v>144.71023999999997</v>
      </c>
      <c r="AA19" s="10">
        <f t="shared" si="8"/>
        <v>138.25152</v>
      </c>
      <c r="AB19" s="10">
        <f t="shared" si="8"/>
        <v>119.63905999999999</v>
      </c>
      <c r="AC19" s="10">
        <f t="shared" si="8"/>
        <v>98.0809</v>
      </c>
      <c r="AD19" s="10">
        <f t="shared" si="8"/>
        <v>67.860200000000006</v>
      </c>
      <c r="AE19" s="10">
        <f t="shared" si="8"/>
        <v>34.366500000000002</v>
      </c>
      <c r="AF19" s="10">
        <f t="shared" si="8"/>
        <v>23.5656</v>
      </c>
      <c r="AG19" s="10">
        <f t="shared" si="8"/>
        <v>18.350619999999999</v>
      </c>
      <c r="AH19" s="5" t="s">
        <v>106</v>
      </c>
    </row>
    <row r="20" spans="1:35" x14ac:dyDescent="0.2">
      <c r="A20" s="82"/>
      <c r="B20" s="5" t="s">
        <v>199</v>
      </c>
      <c r="C20" s="32">
        <f t="shared" ref="C20:AG20" si="9">C18/$C18</f>
        <v>1</v>
      </c>
      <c r="D20" s="10">
        <f t="shared" si="9"/>
        <v>0.94587327979622882</v>
      </c>
      <c r="E20" s="10">
        <f t="shared" si="9"/>
        <v>0.95740616266317602</v>
      </c>
      <c r="F20" s="10">
        <f t="shared" si="9"/>
        <v>0.95323168358863686</v>
      </c>
      <c r="G20" s="10">
        <f t="shared" si="9"/>
        <v>0.9084444758906145</v>
      </c>
      <c r="H20" s="10">
        <f t="shared" si="9"/>
        <v>0.87734814447942822</v>
      </c>
      <c r="I20" s="10">
        <f t="shared" si="9"/>
        <v>0.81098100258251671</v>
      </c>
      <c r="J20" s="10">
        <f t="shared" si="9"/>
        <v>0.67690239501892668</v>
      </c>
      <c r="K20" s="10">
        <f t="shared" si="9"/>
        <v>0.58195068454381427</v>
      </c>
      <c r="L20" s="10">
        <f t="shared" si="9"/>
        <v>0.54752892064952063</v>
      </c>
      <c r="M20" s="10">
        <f t="shared" si="9"/>
        <v>0.52552446315491563</v>
      </c>
      <c r="N20" s="10">
        <f t="shared" si="9"/>
        <v>0.54321293380974278</v>
      </c>
      <c r="O20" s="10">
        <f t="shared" si="9"/>
        <v>0.52520607068312875</v>
      </c>
      <c r="P20" s="10">
        <f t="shared" si="9"/>
        <v>0.48678671242084404</v>
      </c>
      <c r="Q20" s="10">
        <f t="shared" si="9"/>
        <v>0.50443980613436157</v>
      </c>
      <c r="R20" s="10">
        <f t="shared" si="9"/>
        <v>0.36873385927052749</v>
      </c>
      <c r="S20" s="10">
        <f t="shared" si="9"/>
        <v>0.3169773941345031</v>
      </c>
      <c r="T20" s="10">
        <f t="shared" si="9"/>
        <v>0.31761417907807687</v>
      </c>
      <c r="U20" s="10">
        <f t="shared" si="9"/>
        <v>0.28906498744118581</v>
      </c>
      <c r="V20" s="10">
        <f t="shared" si="9"/>
        <v>0.26780344571408354</v>
      </c>
      <c r="W20" s="10">
        <f t="shared" si="9"/>
        <v>0.24484381080411785</v>
      </c>
      <c r="X20" s="10">
        <f t="shared" si="9"/>
        <v>0.24555134963031094</v>
      </c>
      <c r="Y20" s="10">
        <f t="shared" si="9"/>
        <v>0.24923055152651502</v>
      </c>
      <c r="Z20" s="10">
        <f t="shared" si="9"/>
        <v>0.23461987476562773</v>
      </c>
      <c r="AA20" s="10">
        <f t="shared" si="9"/>
        <v>0.22414830013797005</v>
      </c>
      <c r="AB20" s="10">
        <f t="shared" si="9"/>
        <v>0.19397176920083489</v>
      </c>
      <c r="AC20" s="10">
        <f t="shared" si="9"/>
        <v>0.15901935118689639</v>
      </c>
      <c r="AD20" s="10">
        <f t="shared" si="9"/>
        <v>0.11002228747302509</v>
      </c>
      <c r="AE20" s="10">
        <f t="shared" si="9"/>
        <v>5.5718682562705624E-2</v>
      </c>
      <c r="AF20" s="10">
        <f t="shared" si="9"/>
        <v>3.8207096614426714E-2</v>
      </c>
      <c r="AG20" s="10">
        <f t="shared" si="9"/>
        <v>2.9752007641419321E-2</v>
      </c>
      <c r="AH20" s="5" t="s">
        <v>106</v>
      </c>
    </row>
    <row r="21" spans="1:35" x14ac:dyDescent="0.2">
      <c r="A21" s="82" t="s">
        <v>200</v>
      </c>
      <c r="B21" s="5" t="s">
        <v>201</v>
      </c>
      <c r="C21" s="30">
        <v>11274.06</v>
      </c>
      <c r="D21" s="30">
        <v>11779.53</v>
      </c>
      <c r="E21" s="30">
        <v>12072.65</v>
      </c>
      <c r="F21" s="30">
        <v>12093.72</v>
      </c>
      <c r="G21" s="30">
        <v>12077.88</v>
      </c>
      <c r="H21" s="30">
        <v>12017.66</v>
      </c>
      <c r="I21" s="30">
        <v>11971.91</v>
      </c>
      <c r="J21" s="30">
        <v>11924.06</v>
      </c>
      <c r="K21" s="30">
        <v>11835.65</v>
      </c>
      <c r="L21" s="30">
        <v>11753.41</v>
      </c>
      <c r="M21" s="30">
        <v>11659.25</v>
      </c>
      <c r="N21" s="30">
        <v>11570.98</v>
      </c>
      <c r="O21" s="30">
        <v>11467.28</v>
      </c>
      <c r="P21" s="30">
        <v>11329.66</v>
      </c>
      <c r="Q21" s="30">
        <v>11169.45</v>
      </c>
      <c r="R21" s="30">
        <v>11018.63</v>
      </c>
      <c r="S21" s="30">
        <v>10849.98</v>
      </c>
      <c r="T21" s="30">
        <v>10690.71</v>
      </c>
      <c r="U21" s="30">
        <v>10556.87</v>
      </c>
      <c r="V21" s="30">
        <v>10425.67</v>
      </c>
      <c r="W21" s="30">
        <v>10263.41</v>
      </c>
      <c r="X21" s="30">
        <v>10099.36</v>
      </c>
      <c r="Y21" s="30">
        <v>9927.61</v>
      </c>
      <c r="Z21" s="30">
        <v>9788.94</v>
      </c>
      <c r="AA21" s="30">
        <v>9657.5300000000007</v>
      </c>
      <c r="AB21" s="30">
        <v>9519.7999999999993</v>
      </c>
      <c r="AC21" s="30">
        <v>9392.77</v>
      </c>
      <c r="AD21" s="30">
        <v>9276.0400000000009</v>
      </c>
      <c r="AE21" s="30">
        <v>9171.06</v>
      </c>
      <c r="AF21" s="30">
        <v>9075.49</v>
      </c>
      <c r="AG21" s="30">
        <v>8991.19</v>
      </c>
      <c r="AH21" s="5" t="s">
        <v>106</v>
      </c>
    </row>
    <row r="22" spans="1:35" x14ac:dyDescent="0.2">
      <c r="A22" s="82"/>
      <c r="B22" s="5" t="s">
        <v>202</v>
      </c>
      <c r="C22" s="5">
        <f t="shared" ref="C22:AG22" si="10">C21/$C21</f>
        <v>1</v>
      </c>
      <c r="D22" s="7">
        <f t="shared" si="10"/>
        <v>1.0448347800171367</v>
      </c>
      <c r="E22" s="7">
        <f t="shared" si="10"/>
        <v>1.0708342868496354</v>
      </c>
      <c r="F22" s="7">
        <f t="shared" si="10"/>
        <v>1.072703178801603</v>
      </c>
      <c r="G22" s="7">
        <f t="shared" si="10"/>
        <v>1.0712981836179689</v>
      </c>
      <c r="H22" s="7">
        <f t="shared" si="10"/>
        <v>1.0659567183428154</v>
      </c>
      <c r="I22" s="7">
        <f t="shared" si="10"/>
        <v>1.0618987303597818</v>
      </c>
      <c r="J22" s="7">
        <f t="shared" si="10"/>
        <v>1.0576544740758875</v>
      </c>
      <c r="K22" s="7">
        <f t="shared" si="10"/>
        <v>1.0498125786096579</v>
      </c>
      <c r="L22" s="7">
        <f t="shared" si="10"/>
        <v>1.0425179571511949</v>
      </c>
      <c r="M22" s="7">
        <f t="shared" si="10"/>
        <v>1.034166041337371</v>
      </c>
      <c r="N22" s="7">
        <f t="shared" si="10"/>
        <v>1.0263365637578654</v>
      </c>
      <c r="O22" s="7">
        <f t="shared" si="10"/>
        <v>1.0171384576629894</v>
      </c>
      <c r="P22" s="7">
        <f t="shared" si="10"/>
        <v>1.0049316750132606</v>
      </c>
      <c r="Q22" s="7">
        <f t="shared" si="10"/>
        <v>0.99072117764141765</v>
      </c>
      <c r="R22" s="7">
        <f t="shared" si="10"/>
        <v>0.97734356567199387</v>
      </c>
      <c r="S22" s="7">
        <f t="shared" si="10"/>
        <v>0.96238444712907334</v>
      </c>
      <c r="T22" s="7">
        <f t="shared" si="10"/>
        <v>0.9482573269966631</v>
      </c>
      <c r="U22" s="7">
        <f t="shared" si="10"/>
        <v>0.93638582728848363</v>
      </c>
      <c r="V22" s="7">
        <f t="shared" si="10"/>
        <v>0.92474849344424281</v>
      </c>
      <c r="W22" s="7">
        <f t="shared" si="10"/>
        <v>0.91035616273108355</v>
      </c>
      <c r="X22" s="7">
        <f t="shared" si="10"/>
        <v>0.89580506046623853</v>
      </c>
      <c r="Y22" s="7">
        <f t="shared" si="10"/>
        <v>0.88057097443157129</v>
      </c>
      <c r="Z22" s="7">
        <f t="shared" si="10"/>
        <v>0.86827105763141232</v>
      </c>
      <c r="AA22" s="7">
        <f t="shared" si="10"/>
        <v>0.85661509695708571</v>
      </c>
      <c r="AB22" s="7">
        <f t="shared" si="10"/>
        <v>0.84439855739635938</v>
      </c>
      <c r="AC22" s="7">
        <f t="shared" si="10"/>
        <v>0.83313109917811334</v>
      </c>
      <c r="AD22" s="7">
        <f t="shared" si="10"/>
        <v>0.82277724262599283</v>
      </c>
      <c r="AE22" s="7">
        <f t="shared" si="10"/>
        <v>0.81346560156678249</v>
      </c>
      <c r="AF22" s="7">
        <f t="shared" si="10"/>
        <v>0.80498861989380932</v>
      </c>
      <c r="AG22" s="7">
        <f t="shared" si="10"/>
        <v>0.79751127810212119</v>
      </c>
      <c r="AH22" s="5" t="s">
        <v>106</v>
      </c>
    </row>
    <row r="23" spans="1:35" x14ac:dyDescent="0.2">
      <c r="A23" s="82"/>
      <c r="B23" s="5" t="s">
        <v>203</v>
      </c>
      <c r="C23" s="10">
        <v>1.38</v>
      </c>
      <c r="D23" s="10">
        <v>1.35</v>
      </c>
      <c r="E23" s="10">
        <v>1.34</v>
      </c>
      <c r="F23" s="10">
        <v>1.34</v>
      </c>
      <c r="G23" s="10">
        <v>1.33</v>
      </c>
      <c r="H23" s="10">
        <v>1.32</v>
      </c>
      <c r="I23" s="10">
        <v>1.32</v>
      </c>
      <c r="J23" s="10">
        <v>1.32</v>
      </c>
      <c r="K23" s="10">
        <v>1.32</v>
      </c>
      <c r="L23" s="10">
        <v>1.3</v>
      </c>
      <c r="M23" s="10">
        <v>1.3</v>
      </c>
      <c r="N23" s="10">
        <v>1.29</v>
      </c>
      <c r="O23" s="10">
        <v>1.29</v>
      </c>
      <c r="P23" s="10">
        <v>1.28</v>
      </c>
      <c r="Q23" s="10">
        <v>1.28</v>
      </c>
      <c r="R23" s="10">
        <v>1.28</v>
      </c>
      <c r="S23" s="10">
        <v>1.28</v>
      </c>
      <c r="T23" s="10">
        <v>1.28</v>
      </c>
      <c r="U23" s="10">
        <v>1.28</v>
      </c>
      <c r="V23" s="10">
        <v>1.28</v>
      </c>
      <c r="W23" s="10">
        <v>1.28</v>
      </c>
      <c r="X23" s="10">
        <v>1.28</v>
      </c>
      <c r="Y23" s="10">
        <v>1.28</v>
      </c>
      <c r="Z23" s="10">
        <v>1.28</v>
      </c>
      <c r="AA23" s="10">
        <v>1.28</v>
      </c>
      <c r="AB23" s="10">
        <v>1.28</v>
      </c>
      <c r="AC23" s="10">
        <v>1.28</v>
      </c>
      <c r="AD23" s="10">
        <v>1.28</v>
      </c>
      <c r="AE23" s="10">
        <v>1.28</v>
      </c>
      <c r="AF23" s="10">
        <v>1.28</v>
      </c>
      <c r="AG23" s="10">
        <v>1.28</v>
      </c>
      <c r="AH23" s="5" t="s">
        <v>106</v>
      </c>
      <c r="AI23" t="s">
        <v>224</v>
      </c>
    </row>
    <row r="26" spans="1:35" ht="15.75" x14ac:dyDescent="0.25">
      <c r="B26" s="6" t="s">
        <v>204</v>
      </c>
      <c r="C26" s="5">
        <v>1.02</v>
      </c>
    </row>
    <row r="28" spans="1:35" ht="15.75" x14ac:dyDescent="0.25">
      <c r="A28" s="79" t="s">
        <v>205</v>
      </c>
      <c r="B28" s="80"/>
      <c r="C28" s="80"/>
      <c r="D28" s="81"/>
      <c r="E28" s="34"/>
      <c r="F28" s="34"/>
      <c r="G28" s="34"/>
      <c r="H28" s="34"/>
    </row>
    <row r="29" spans="1:35" ht="15.75" x14ac:dyDescent="0.25">
      <c r="A29" s="6" t="s">
        <v>189</v>
      </c>
      <c r="B29" s="6" t="s">
        <v>206</v>
      </c>
      <c r="C29" s="6" t="s">
        <v>207</v>
      </c>
      <c r="D29" s="6" t="s">
        <v>192</v>
      </c>
      <c r="E29" s="35"/>
      <c r="F29" s="35"/>
      <c r="G29" s="35"/>
      <c r="H29" s="35"/>
    </row>
    <row r="30" spans="1:35" x14ac:dyDescent="0.2">
      <c r="A30" s="5" t="s">
        <v>120</v>
      </c>
      <c r="B30" s="17">
        <v>510550</v>
      </c>
      <c r="C30" s="18">
        <f>B30/B30</f>
        <v>1</v>
      </c>
      <c r="D30" s="9" t="s">
        <v>186</v>
      </c>
      <c r="E30" s="1"/>
      <c r="F30" s="1"/>
      <c r="G30" s="1"/>
      <c r="H30" s="1"/>
    </row>
    <row r="31" spans="1:35" x14ac:dyDescent="0.2">
      <c r="A31" s="5" t="s">
        <v>99</v>
      </c>
      <c r="B31" s="17">
        <f>B30-B32</f>
        <v>483895</v>
      </c>
      <c r="C31" s="18">
        <f>B31/B30</f>
        <v>0.94779159729703266</v>
      </c>
      <c r="D31" s="9" t="s">
        <v>208</v>
      </c>
      <c r="E31" s="1"/>
      <c r="F31" s="1"/>
      <c r="G31" s="1"/>
      <c r="H31" s="1"/>
    </row>
    <row r="32" spans="1:35" x14ac:dyDescent="0.2">
      <c r="A32" s="5" t="s">
        <v>100</v>
      </c>
      <c r="B32" s="17">
        <v>26655</v>
      </c>
      <c r="C32" s="18">
        <f>B32/B30</f>
        <v>5.2208402702967387E-2</v>
      </c>
      <c r="D32" s="9" t="s">
        <v>187</v>
      </c>
      <c r="E32" s="1"/>
      <c r="F32" s="1"/>
      <c r="G32" s="1"/>
      <c r="H32" s="1"/>
      <c r="M32" s="2"/>
      <c r="N32" s="2"/>
      <c r="O32" s="2"/>
      <c r="P32" s="2"/>
      <c r="Q32" s="2"/>
      <c r="R32" s="2"/>
      <c r="S32" s="2"/>
      <c r="T32" s="2"/>
      <c r="U32" s="2"/>
      <c r="V32" s="2"/>
    </row>
    <row r="34" spans="2:12" x14ac:dyDescent="0.2">
      <c r="B34" s="36"/>
    </row>
    <row r="35" spans="2:12" x14ac:dyDescent="0.2">
      <c r="C35" s="19"/>
      <c r="D35" s="23" t="s">
        <v>209</v>
      </c>
      <c r="E35" s="23" t="s">
        <v>210</v>
      </c>
      <c r="F35" s="19"/>
      <c r="G35" s="19"/>
      <c r="J35" s="19"/>
      <c r="K35" s="19"/>
      <c r="L35" s="19"/>
    </row>
    <row r="36" spans="2:12" x14ac:dyDescent="0.2">
      <c r="B36" s="3"/>
      <c r="C36" s="20" t="s">
        <v>209</v>
      </c>
      <c r="D36" s="21">
        <v>1</v>
      </c>
      <c r="E36" s="22">
        <f>1/D37</f>
        <v>1.0550749103186325E-6</v>
      </c>
      <c r="F36" s="27"/>
      <c r="G36" s="27"/>
      <c r="H36" s="27"/>
    </row>
    <row r="37" spans="2:12" x14ac:dyDescent="0.2">
      <c r="C37" s="23" t="s">
        <v>210</v>
      </c>
      <c r="D37" s="22">
        <v>947800</v>
      </c>
      <c r="E37" s="21">
        <v>1</v>
      </c>
      <c r="F37" s="28"/>
      <c r="G37" s="28"/>
      <c r="H37" s="28"/>
    </row>
  </sheetData>
  <mergeCells count="6">
    <mergeCell ref="A28:D28"/>
    <mergeCell ref="A2:A5"/>
    <mergeCell ref="A6:A9"/>
    <mergeCell ref="A10:A13"/>
    <mergeCell ref="A14:A20"/>
    <mergeCell ref="A21:A23"/>
  </mergeCells>
  <phoneticPr fontId="13" type="noConversion"/>
  <pageMargins left="0.7" right="0.7" top="0.75" bottom="0.75" header="0.511811023622047" footer="0.511811023622047"/>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15"/>
  <sheetViews>
    <sheetView showGridLines="0" zoomScale="90" zoomScaleNormal="90" workbookViewId="0">
      <selection activeCell="G12" sqref="G12"/>
    </sheetView>
  </sheetViews>
  <sheetFormatPr defaultColWidth="11.42578125" defaultRowHeight="12.75" x14ac:dyDescent="0.2"/>
  <cols>
    <col min="1" max="1" width="29.7109375" customWidth="1"/>
    <col min="1038" max="1048" width="11.5703125" customWidth="1"/>
  </cols>
  <sheetData>
    <row r="1" spans="1:33" x14ac:dyDescent="0.2">
      <c r="A1" s="83" t="s">
        <v>211</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row>
    <row r="2" spans="1:33" x14ac:dyDescent="0.2">
      <c r="A2" s="24" t="s">
        <v>212</v>
      </c>
      <c r="B2" s="24">
        <v>2020</v>
      </c>
      <c r="C2" s="24">
        <v>2021</v>
      </c>
      <c r="D2" s="24">
        <v>2022</v>
      </c>
      <c r="E2" s="24">
        <v>2023</v>
      </c>
      <c r="F2" s="24">
        <v>2024</v>
      </c>
      <c r="G2" s="24">
        <v>2025</v>
      </c>
      <c r="H2" s="24">
        <v>2026</v>
      </c>
      <c r="I2" s="24">
        <v>2027</v>
      </c>
      <c r="J2" s="24">
        <v>2028</v>
      </c>
      <c r="K2" s="24">
        <v>2029</v>
      </c>
      <c r="L2" s="24">
        <v>2030</v>
      </c>
      <c r="M2" s="24">
        <v>2031</v>
      </c>
      <c r="N2" s="24">
        <v>2032</v>
      </c>
      <c r="O2" s="24">
        <v>2033</v>
      </c>
      <c r="P2" s="24">
        <v>2034</v>
      </c>
      <c r="Q2" s="24">
        <v>2035</v>
      </c>
      <c r="R2" s="24">
        <v>2036</v>
      </c>
      <c r="S2" s="24">
        <v>2037</v>
      </c>
      <c r="T2" s="24">
        <v>2038</v>
      </c>
      <c r="U2" s="24">
        <v>2039</v>
      </c>
      <c r="V2" s="24">
        <v>2040</v>
      </c>
      <c r="W2" s="24">
        <v>2041</v>
      </c>
      <c r="X2" s="24">
        <v>2042</v>
      </c>
      <c r="Y2" s="24">
        <v>2043</v>
      </c>
      <c r="Z2" s="24">
        <v>2044</v>
      </c>
      <c r="AA2" s="24">
        <v>2045</v>
      </c>
      <c r="AB2" s="24">
        <v>2046</v>
      </c>
      <c r="AC2" s="24">
        <v>2047</v>
      </c>
      <c r="AD2" s="24">
        <v>2048</v>
      </c>
      <c r="AE2" s="24">
        <v>2049</v>
      </c>
      <c r="AF2" s="24">
        <v>2050</v>
      </c>
      <c r="AG2" s="24" t="s">
        <v>192</v>
      </c>
    </row>
    <row r="3" spans="1:33" x14ac:dyDescent="0.2">
      <c r="A3" s="5" t="s">
        <v>213</v>
      </c>
      <c r="B3" s="5">
        <v>1</v>
      </c>
      <c r="C3" s="25">
        <v>0.99179060083283754</v>
      </c>
      <c r="D3" s="25">
        <v>0.9835812016656752</v>
      </c>
      <c r="E3" s="25">
        <v>0.97537180249851274</v>
      </c>
      <c r="F3" s="25">
        <v>0.96716240333135028</v>
      </c>
      <c r="G3" s="25">
        <v>0.95895300416418783</v>
      </c>
      <c r="H3" s="25">
        <v>0.95074360499702548</v>
      </c>
      <c r="I3" s="25">
        <v>0.94253420582986303</v>
      </c>
      <c r="J3" s="25">
        <v>0.93432480666270057</v>
      </c>
      <c r="K3" s="25">
        <v>0.92611540749553822</v>
      </c>
      <c r="L3" s="25">
        <v>0.91790600832837599</v>
      </c>
      <c r="M3" s="25">
        <v>0.90969660916121353</v>
      </c>
      <c r="N3" s="25">
        <v>0.90148720999405108</v>
      </c>
      <c r="O3" s="25">
        <v>0.89327781082688862</v>
      </c>
      <c r="P3" s="25">
        <v>0.88506841165972616</v>
      </c>
      <c r="Q3" s="25">
        <v>0.87685901249256371</v>
      </c>
      <c r="R3" s="25">
        <v>0.86864961332540136</v>
      </c>
      <c r="S3" s="25">
        <v>0.8604402141582389</v>
      </c>
      <c r="T3" s="25">
        <v>0.85223081499107645</v>
      </c>
      <c r="U3" s="25">
        <v>0.84402141582391399</v>
      </c>
      <c r="V3" s="25">
        <v>0.83581201665675187</v>
      </c>
      <c r="W3" s="25">
        <v>0.82760261748958941</v>
      </c>
      <c r="X3" s="25">
        <v>0.81939321832242695</v>
      </c>
      <c r="Y3" s="25">
        <v>0.81118381915526461</v>
      </c>
      <c r="Z3" s="25">
        <v>0.80297441998810215</v>
      </c>
      <c r="AA3" s="25">
        <v>0.79476502082093969</v>
      </c>
      <c r="AB3" s="25">
        <v>0.78655562165377724</v>
      </c>
      <c r="AC3" s="25">
        <v>0.77834622248661478</v>
      </c>
      <c r="AD3" s="25">
        <v>0.77013682331945243</v>
      </c>
      <c r="AE3" s="25">
        <v>0.76192742415228998</v>
      </c>
      <c r="AF3" s="25">
        <v>0.75371802498512785</v>
      </c>
      <c r="AG3" s="5" t="s">
        <v>175</v>
      </c>
    </row>
    <row r="4" spans="1:33" x14ac:dyDescent="0.2">
      <c r="A4" s="5" t="s">
        <v>214</v>
      </c>
      <c r="B4" s="5">
        <v>1</v>
      </c>
      <c r="C4" s="25">
        <v>0.99179060083283754</v>
      </c>
      <c r="D4" s="25">
        <v>0.9835812016656752</v>
      </c>
      <c r="E4" s="25">
        <v>0.97537180249851274</v>
      </c>
      <c r="F4" s="25">
        <v>0.96716240333135028</v>
      </c>
      <c r="G4" s="25">
        <v>0.95895300416418783</v>
      </c>
      <c r="H4" s="25">
        <v>0.95074360499702548</v>
      </c>
      <c r="I4" s="25">
        <v>0.94253420582986303</v>
      </c>
      <c r="J4" s="25">
        <v>0.93432480666270057</v>
      </c>
      <c r="K4" s="25">
        <v>0.92611540749553822</v>
      </c>
      <c r="L4" s="25">
        <v>0.91790600832837599</v>
      </c>
      <c r="M4" s="25">
        <v>0.90969660916121353</v>
      </c>
      <c r="N4" s="25">
        <v>0.90148720999405108</v>
      </c>
      <c r="O4" s="25">
        <v>0.89327781082688862</v>
      </c>
      <c r="P4" s="25">
        <v>0.88506841165972616</v>
      </c>
      <c r="Q4" s="25">
        <v>0.87685901249256371</v>
      </c>
      <c r="R4" s="25">
        <v>0.86864961332540136</v>
      </c>
      <c r="S4" s="25">
        <v>0.8604402141582389</v>
      </c>
      <c r="T4" s="25">
        <v>0.85223081499107645</v>
      </c>
      <c r="U4" s="25">
        <v>0.84402141582391399</v>
      </c>
      <c r="V4" s="25">
        <v>0.83581201665675187</v>
      </c>
      <c r="W4" s="25">
        <v>0.82760261748958941</v>
      </c>
      <c r="X4" s="25">
        <v>0.81939321832242695</v>
      </c>
      <c r="Y4" s="25">
        <v>0.81118381915526461</v>
      </c>
      <c r="Z4" s="25">
        <v>0.80297441998810215</v>
      </c>
      <c r="AA4" s="25">
        <v>0.79476502082093969</v>
      </c>
      <c r="AB4" s="25">
        <v>0.78655562165377724</v>
      </c>
      <c r="AC4" s="25">
        <v>0.77834622248661478</v>
      </c>
      <c r="AD4" s="25">
        <v>0.77013682331945243</v>
      </c>
      <c r="AE4" s="25">
        <v>0.76192742415228998</v>
      </c>
      <c r="AF4" s="25">
        <v>0.75371802498512785</v>
      </c>
      <c r="AG4" s="5" t="s">
        <v>175</v>
      </c>
    </row>
    <row r="5" spans="1:33" x14ac:dyDescent="0.2">
      <c r="A5" s="5" t="s">
        <v>215</v>
      </c>
      <c r="B5" s="5">
        <v>1</v>
      </c>
      <c r="C5" s="25">
        <v>0.98588235294117643</v>
      </c>
      <c r="D5" s="25">
        <v>0.97176470588235297</v>
      </c>
      <c r="E5" s="25">
        <v>0.95764705882352941</v>
      </c>
      <c r="F5" s="25">
        <v>0.94352941176470595</v>
      </c>
      <c r="G5" s="25">
        <v>0.92941176470588249</v>
      </c>
      <c r="H5" s="25">
        <v>0.91529411764705904</v>
      </c>
      <c r="I5" s="25">
        <v>0.90117647058823558</v>
      </c>
      <c r="J5" s="25">
        <v>0.88705882352941201</v>
      </c>
      <c r="K5" s="25">
        <v>0.87294117647058855</v>
      </c>
      <c r="L5" s="25">
        <v>0.85882352941176476</v>
      </c>
      <c r="M5" s="25">
        <v>0.84941176470588231</v>
      </c>
      <c r="N5" s="25">
        <v>0.84</v>
      </c>
      <c r="O5" s="25">
        <v>0.83058823529411752</v>
      </c>
      <c r="P5" s="25">
        <v>0.82117647058823517</v>
      </c>
      <c r="Q5" s="25">
        <v>0.81176470588235272</v>
      </c>
      <c r="R5" s="25">
        <v>0.80235294117647027</v>
      </c>
      <c r="S5" s="25">
        <v>0.79294117647058793</v>
      </c>
      <c r="T5" s="25">
        <v>0.78352941176470547</v>
      </c>
      <c r="U5" s="25">
        <v>0.77411764705882313</v>
      </c>
      <c r="V5" s="25">
        <v>0.76470588235294101</v>
      </c>
      <c r="W5" s="25">
        <v>0.75917219908554978</v>
      </c>
      <c r="X5" s="25">
        <v>0.75363851581815855</v>
      </c>
      <c r="Y5" s="25">
        <v>0.74810483255076721</v>
      </c>
      <c r="Z5" s="25">
        <v>0.74257114928337598</v>
      </c>
      <c r="AA5" s="25">
        <v>0.73703746601598474</v>
      </c>
      <c r="AB5" s="25">
        <v>0.73150378274859351</v>
      </c>
      <c r="AC5" s="25">
        <v>0.72597009948120228</v>
      </c>
      <c r="AD5" s="25">
        <v>0.72043641621381094</v>
      </c>
      <c r="AE5" s="25">
        <v>0.71490273294641971</v>
      </c>
      <c r="AF5" s="25">
        <v>0.70936904967902825</v>
      </c>
      <c r="AG5" s="5" t="s">
        <v>175</v>
      </c>
    </row>
    <row r="6" spans="1:33" x14ac:dyDescent="0.2">
      <c r="A6" s="5" t="s">
        <v>216</v>
      </c>
      <c r="B6" s="5">
        <v>1</v>
      </c>
      <c r="C6" s="25">
        <v>0.98588235294117643</v>
      </c>
      <c r="D6" s="25">
        <v>0.97176470588235297</v>
      </c>
      <c r="E6" s="25">
        <v>0.95764705882352941</v>
      </c>
      <c r="F6" s="25">
        <v>0.94352941176470595</v>
      </c>
      <c r="G6" s="25">
        <v>0.92941176470588249</v>
      </c>
      <c r="H6" s="25">
        <v>0.91529411764705904</v>
      </c>
      <c r="I6" s="25">
        <v>0.90117647058823558</v>
      </c>
      <c r="J6" s="25">
        <v>0.88705882352941201</v>
      </c>
      <c r="K6" s="25">
        <v>0.87294117647058855</v>
      </c>
      <c r="L6" s="25">
        <v>0.85882352941176476</v>
      </c>
      <c r="M6" s="25">
        <v>0.84941176470588231</v>
      </c>
      <c r="N6" s="25">
        <v>0.84</v>
      </c>
      <c r="O6" s="25">
        <v>0.83058823529411752</v>
      </c>
      <c r="P6" s="25">
        <v>0.82117647058823517</v>
      </c>
      <c r="Q6" s="25">
        <v>0.81176470588235272</v>
      </c>
      <c r="R6" s="25">
        <v>0.80235294117647027</v>
      </c>
      <c r="S6" s="25">
        <v>0.79294117647058793</v>
      </c>
      <c r="T6" s="25">
        <v>0.78352941176470547</v>
      </c>
      <c r="U6" s="25">
        <v>0.77411764705882313</v>
      </c>
      <c r="V6" s="25">
        <v>0.76470588235294101</v>
      </c>
      <c r="W6" s="25">
        <v>0.75917219908554978</v>
      </c>
      <c r="X6" s="25">
        <v>0.75363851581815855</v>
      </c>
      <c r="Y6" s="25">
        <v>0.74810483255076721</v>
      </c>
      <c r="Z6" s="25">
        <v>0.74257114928337598</v>
      </c>
      <c r="AA6" s="25">
        <v>0.73703746601598474</v>
      </c>
      <c r="AB6" s="25">
        <v>0.73150378274859351</v>
      </c>
      <c r="AC6" s="25">
        <v>0.72597009948120228</v>
      </c>
      <c r="AD6" s="25">
        <v>0.72043641621381094</v>
      </c>
      <c r="AE6" s="25">
        <v>0.71490273294641971</v>
      </c>
      <c r="AF6" s="25">
        <v>0.70936904967902825</v>
      </c>
      <c r="AG6" s="5" t="s">
        <v>175</v>
      </c>
    </row>
    <row r="7" spans="1:33" x14ac:dyDescent="0.2">
      <c r="A7" s="5" t="s">
        <v>217</v>
      </c>
      <c r="B7" s="5">
        <v>1</v>
      </c>
      <c r="C7" s="25">
        <v>0.98602132352187688</v>
      </c>
      <c r="D7" s="25">
        <v>0.97204264704375376</v>
      </c>
      <c r="E7" s="25">
        <v>0.95806397056563064</v>
      </c>
      <c r="F7" s="25">
        <v>0.94408529408750752</v>
      </c>
      <c r="G7" s="25">
        <v>0.9301066176093844</v>
      </c>
      <c r="H7" s="25">
        <v>0.91612794113126128</v>
      </c>
      <c r="I7" s="25">
        <v>0.90214926465313816</v>
      </c>
      <c r="J7" s="25">
        <v>0.88817058817501504</v>
      </c>
      <c r="K7" s="25">
        <v>0.87419191169689192</v>
      </c>
      <c r="L7" s="25">
        <v>0.8602132352187688</v>
      </c>
      <c r="M7" s="25">
        <v>0.84818859270144598</v>
      </c>
      <c r="N7" s="25">
        <v>0.83616395018412315</v>
      </c>
      <c r="O7" s="25">
        <v>0.82413930766680044</v>
      </c>
      <c r="P7" s="25">
        <v>0.81211466514947761</v>
      </c>
      <c r="Q7" s="25">
        <v>0.80009002263215478</v>
      </c>
      <c r="R7" s="25">
        <v>0.78806538011483196</v>
      </c>
      <c r="S7" s="25">
        <v>0.77604073759750913</v>
      </c>
      <c r="T7" s="25">
        <v>0.76401609508018642</v>
      </c>
      <c r="U7" s="25">
        <v>0.75199145256286359</v>
      </c>
      <c r="V7" s="25">
        <v>0.73996681004554099</v>
      </c>
      <c r="W7" s="25">
        <v>0.73012267634435368</v>
      </c>
      <c r="X7" s="25">
        <v>0.72027854264316638</v>
      </c>
      <c r="Y7" s="25">
        <v>0.71043440894197918</v>
      </c>
      <c r="Z7" s="25">
        <v>0.70059027524079187</v>
      </c>
      <c r="AA7" s="25">
        <v>0.69074614153960456</v>
      </c>
      <c r="AB7" s="25">
        <v>0.68090200783841726</v>
      </c>
      <c r="AC7" s="25">
        <v>0.67105787413722995</v>
      </c>
      <c r="AD7" s="25">
        <v>0.66121374043604275</v>
      </c>
      <c r="AE7" s="25">
        <v>0.65136960673485544</v>
      </c>
      <c r="AF7" s="25">
        <v>0.64152547303366858</v>
      </c>
      <c r="AG7" s="5" t="s">
        <v>175</v>
      </c>
    </row>
    <row r="9" spans="1:33" x14ac:dyDescent="0.2">
      <c r="A9" s="83" t="s">
        <v>218</v>
      </c>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row>
    <row r="10" spans="1:33" x14ac:dyDescent="0.2">
      <c r="A10" s="24" t="s">
        <v>212</v>
      </c>
      <c r="B10" s="24">
        <v>2020</v>
      </c>
      <c r="C10" s="24">
        <v>2021</v>
      </c>
      <c r="D10" s="24">
        <v>2022</v>
      </c>
      <c r="E10" s="24">
        <v>2023</v>
      </c>
      <c r="F10" s="24">
        <v>2024</v>
      </c>
      <c r="G10" s="24">
        <v>2025</v>
      </c>
      <c r="H10" s="24">
        <v>2026</v>
      </c>
      <c r="I10" s="24">
        <v>2027</v>
      </c>
      <c r="J10" s="24">
        <v>2028</v>
      </c>
      <c r="K10" s="24">
        <v>2029</v>
      </c>
      <c r="L10" s="24">
        <v>2030</v>
      </c>
      <c r="M10" s="24">
        <v>2031</v>
      </c>
      <c r="N10" s="24">
        <v>2032</v>
      </c>
      <c r="O10" s="24">
        <v>2033</v>
      </c>
      <c r="P10" s="24">
        <v>2034</v>
      </c>
      <c r="Q10" s="24">
        <v>2035</v>
      </c>
      <c r="R10" s="24">
        <v>2036</v>
      </c>
      <c r="S10" s="24">
        <v>2037</v>
      </c>
      <c r="T10" s="24">
        <v>2038</v>
      </c>
      <c r="U10" s="24">
        <v>2039</v>
      </c>
      <c r="V10" s="24">
        <v>2040</v>
      </c>
      <c r="W10" s="24">
        <v>2041</v>
      </c>
      <c r="X10" s="24">
        <v>2042</v>
      </c>
      <c r="Y10" s="24">
        <v>2043</v>
      </c>
      <c r="Z10" s="24">
        <v>2044</v>
      </c>
      <c r="AA10" s="24">
        <v>2045</v>
      </c>
      <c r="AB10" s="24">
        <v>2046</v>
      </c>
      <c r="AC10" s="24">
        <v>2047</v>
      </c>
      <c r="AD10" s="24">
        <v>2048</v>
      </c>
      <c r="AE10" s="24">
        <v>2049</v>
      </c>
      <c r="AF10" s="24">
        <v>2050</v>
      </c>
      <c r="AG10" s="24" t="s">
        <v>192</v>
      </c>
    </row>
    <row r="11" spans="1:33" x14ac:dyDescent="0.2">
      <c r="A11" s="5" t="s">
        <v>213</v>
      </c>
      <c r="B11" s="5">
        <v>1</v>
      </c>
      <c r="C11" s="25">
        <v>0.97499999999999998</v>
      </c>
      <c r="D11" s="25">
        <v>0.95</v>
      </c>
      <c r="E11" s="25">
        <v>0.92500000000000004</v>
      </c>
      <c r="F11" s="25">
        <v>0.9</v>
      </c>
      <c r="G11" s="25">
        <v>0.875</v>
      </c>
      <c r="H11" s="25">
        <v>0.85</v>
      </c>
      <c r="I11" s="25">
        <v>0.82499999999999996</v>
      </c>
      <c r="J11" s="25">
        <v>0.8</v>
      </c>
      <c r="K11" s="25">
        <v>0.77500000000000002</v>
      </c>
      <c r="L11" s="25">
        <v>0.75000000000000011</v>
      </c>
      <c r="M11" s="25">
        <v>0.7350000000000001</v>
      </c>
      <c r="N11" s="25">
        <v>0.72</v>
      </c>
      <c r="O11" s="25">
        <v>0.70499999999999985</v>
      </c>
      <c r="P11" s="25">
        <v>0.68999999999999984</v>
      </c>
      <c r="Q11" s="25">
        <v>0.67499999999999971</v>
      </c>
      <c r="R11" s="25">
        <v>0.65999999999999959</v>
      </c>
      <c r="S11" s="25">
        <v>0.64499999999999957</v>
      </c>
      <c r="T11" s="25">
        <v>0.62999999999999945</v>
      </c>
      <c r="U11" s="25">
        <v>0.61499999999999944</v>
      </c>
      <c r="V11" s="25">
        <v>0.60000000000000009</v>
      </c>
      <c r="W11" s="25">
        <v>0.59660377358490568</v>
      </c>
      <c r="X11" s="25">
        <v>0.59320754716981139</v>
      </c>
      <c r="Y11" s="25">
        <v>0.58981132075471698</v>
      </c>
      <c r="Z11" s="25">
        <v>0.58641509433962269</v>
      </c>
      <c r="AA11" s="25">
        <v>0.58301886792452828</v>
      </c>
      <c r="AB11" s="25">
        <v>0.57962264150943388</v>
      </c>
      <c r="AC11" s="25">
        <v>0.57622641509433958</v>
      </c>
      <c r="AD11" s="25">
        <v>0.57283018867924518</v>
      </c>
      <c r="AE11" s="25">
        <v>0.56943396226415088</v>
      </c>
      <c r="AF11" s="25">
        <v>0.56603773584905659</v>
      </c>
      <c r="AG11" s="5" t="s">
        <v>175</v>
      </c>
    </row>
    <row r="12" spans="1:33" x14ac:dyDescent="0.2">
      <c r="A12" s="5" t="s">
        <v>214</v>
      </c>
      <c r="B12" s="5">
        <v>1</v>
      </c>
      <c r="C12" s="25">
        <v>0.96666666666666679</v>
      </c>
      <c r="D12" s="25">
        <v>0.93333333333333335</v>
      </c>
      <c r="E12" s="25">
        <v>0.89999999999999991</v>
      </c>
      <c r="F12" s="25">
        <v>0.86666666666666659</v>
      </c>
      <c r="G12" s="25">
        <v>0.83333333333333326</v>
      </c>
      <c r="H12" s="25">
        <v>0.79999999999999982</v>
      </c>
      <c r="I12" s="25">
        <v>0.76666666666666639</v>
      </c>
      <c r="J12" s="25">
        <v>0.73333333333333306</v>
      </c>
      <c r="K12" s="25">
        <v>0.69999999999999973</v>
      </c>
      <c r="L12" s="25">
        <v>0.66666666666666663</v>
      </c>
      <c r="M12" s="25">
        <v>0.66153846153846152</v>
      </c>
      <c r="N12" s="25">
        <v>0.65641025641025641</v>
      </c>
      <c r="O12" s="25">
        <v>0.6512820512820513</v>
      </c>
      <c r="P12" s="25">
        <v>0.64615384615384619</v>
      </c>
      <c r="Q12" s="25">
        <v>0.64102564102564108</v>
      </c>
      <c r="R12" s="25">
        <v>0.63589743589743597</v>
      </c>
      <c r="S12" s="25">
        <v>0.63076923076923086</v>
      </c>
      <c r="T12" s="25">
        <v>0.62564102564102575</v>
      </c>
      <c r="U12" s="25">
        <v>0.62051282051282064</v>
      </c>
      <c r="V12" s="25">
        <v>0.61538461538461531</v>
      </c>
      <c r="W12" s="25">
        <v>0.61098901098901093</v>
      </c>
      <c r="X12" s="25">
        <v>0.60659340659340655</v>
      </c>
      <c r="Y12" s="25">
        <v>0.60219780219780217</v>
      </c>
      <c r="Z12" s="25">
        <v>0.59780219780219779</v>
      </c>
      <c r="AA12" s="25">
        <v>0.59340659340659341</v>
      </c>
      <c r="AB12" s="25">
        <v>0.58901098901098903</v>
      </c>
      <c r="AC12" s="25">
        <v>0.58461538461538465</v>
      </c>
      <c r="AD12" s="25">
        <v>0.58021978021978027</v>
      </c>
      <c r="AE12" s="25">
        <v>0.57582417582417589</v>
      </c>
      <c r="AF12" s="26">
        <v>0.5714285714285714</v>
      </c>
      <c r="AG12" s="5" t="s">
        <v>175</v>
      </c>
    </row>
    <row r="13" spans="1:33" x14ac:dyDescent="0.2">
      <c r="A13" s="5" t="s">
        <v>215</v>
      </c>
      <c r="B13" s="5">
        <v>1</v>
      </c>
      <c r="C13" s="25">
        <v>0.98571428571428565</v>
      </c>
      <c r="D13" s="25">
        <v>0.97142857142857142</v>
      </c>
      <c r="E13" s="25">
        <v>0.95714285714285718</v>
      </c>
      <c r="F13" s="25">
        <v>0.94285714285714295</v>
      </c>
      <c r="G13" s="25">
        <v>0.9285714285714286</v>
      </c>
      <c r="H13" s="25">
        <v>0.91428571428571437</v>
      </c>
      <c r="I13" s="25">
        <v>0.90000000000000013</v>
      </c>
      <c r="J13" s="25">
        <v>0.8857142857142859</v>
      </c>
      <c r="K13" s="25">
        <v>0.87142857142857166</v>
      </c>
      <c r="L13" s="25">
        <v>0.8571428571428571</v>
      </c>
      <c r="M13" s="25">
        <v>0.85142857142857142</v>
      </c>
      <c r="N13" s="25">
        <v>0.84571428571428575</v>
      </c>
      <c r="O13" s="25">
        <v>0.84</v>
      </c>
      <c r="P13" s="25">
        <v>0.8342857142857143</v>
      </c>
      <c r="Q13" s="25">
        <v>0.82857142857142863</v>
      </c>
      <c r="R13" s="25">
        <v>0.82285714285714295</v>
      </c>
      <c r="S13" s="25">
        <v>0.81714285714285728</v>
      </c>
      <c r="T13" s="25">
        <v>0.8114285714285715</v>
      </c>
      <c r="U13" s="25">
        <v>0.80571428571428583</v>
      </c>
      <c r="V13" s="25">
        <v>0.8</v>
      </c>
      <c r="W13" s="25">
        <v>0.8</v>
      </c>
      <c r="X13" s="25">
        <v>0.8</v>
      </c>
      <c r="Y13" s="25">
        <v>0.8</v>
      </c>
      <c r="Z13" s="25">
        <v>0.8</v>
      </c>
      <c r="AA13" s="25">
        <v>0.8</v>
      </c>
      <c r="AB13" s="25">
        <v>0.8</v>
      </c>
      <c r="AC13" s="25">
        <v>0.8</v>
      </c>
      <c r="AD13" s="25">
        <v>0.8</v>
      </c>
      <c r="AE13" s="25">
        <v>0.8</v>
      </c>
      <c r="AF13" s="25">
        <v>0.8</v>
      </c>
      <c r="AG13" s="5" t="s">
        <v>175</v>
      </c>
    </row>
    <row r="14" spans="1:33" x14ac:dyDescent="0.2">
      <c r="A14" s="5" t="s">
        <v>216</v>
      </c>
      <c r="B14" s="5">
        <v>1</v>
      </c>
      <c r="C14" s="25">
        <v>0.98888888888888893</v>
      </c>
      <c r="D14" s="25">
        <v>0.97777777777777786</v>
      </c>
      <c r="E14" s="25">
        <v>0.96666666666666679</v>
      </c>
      <c r="F14" s="25">
        <v>0.95555555555555571</v>
      </c>
      <c r="G14" s="25">
        <v>0.94444444444444464</v>
      </c>
      <c r="H14" s="25">
        <v>0.93333333333333346</v>
      </c>
      <c r="I14" s="25">
        <v>0.92222222222222239</v>
      </c>
      <c r="J14" s="25">
        <v>0.91111111111111132</v>
      </c>
      <c r="K14" s="25">
        <v>0.90000000000000024</v>
      </c>
      <c r="L14" s="25">
        <v>0.88888888888888884</v>
      </c>
      <c r="M14" s="25">
        <v>0.88421052631578934</v>
      </c>
      <c r="N14" s="25">
        <v>0.87953216374268994</v>
      </c>
      <c r="O14" s="25">
        <v>0.87485380116959044</v>
      </c>
      <c r="P14" s="25">
        <v>0.87017543859649105</v>
      </c>
      <c r="Q14" s="25">
        <v>0.86549707602339154</v>
      </c>
      <c r="R14" s="25">
        <v>0.86081871345029204</v>
      </c>
      <c r="S14" s="25">
        <v>0.85614035087719265</v>
      </c>
      <c r="T14" s="25">
        <v>0.85146198830409314</v>
      </c>
      <c r="U14" s="25">
        <v>0.84678362573099375</v>
      </c>
      <c r="V14" s="25">
        <v>0.8421052631578948</v>
      </c>
      <c r="W14" s="25">
        <v>0.83789473684210536</v>
      </c>
      <c r="X14" s="25">
        <v>0.83368421052631581</v>
      </c>
      <c r="Y14" s="25">
        <v>0.82947368421052636</v>
      </c>
      <c r="Z14" s="25">
        <v>0.82526315789473681</v>
      </c>
      <c r="AA14" s="25">
        <v>0.82105263157894737</v>
      </c>
      <c r="AB14" s="25">
        <v>0.81684210526315792</v>
      </c>
      <c r="AC14" s="25">
        <v>0.81263157894736837</v>
      </c>
      <c r="AD14" s="25">
        <v>0.80842105263157893</v>
      </c>
      <c r="AE14" s="25">
        <v>0.80421052631578938</v>
      </c>
      <c r="AF14" s="25">
        <v>0.8</v>
      </c>
      <c r="AG14" s="5" t="s">
        <v>175</v>
      </c>
    </row>
    <row r="15" spans="1:33" x14ac:dyDescent="0.2">
      <c r="A15" s="5" t="s">
        <v>217</v>
      </c>
      <c r="B15" s="5">
        <v>1</v>
      </c>
      <c r="C15" s="25">
        <v>0.99230769230769234</v>
      </c>
      <c r="D15" s="25">
        <v>0.98461538461538467</v>
      </c>
      <c r="E15" s="25">
        <v>0.97692307692307701</v>
      </c>
      <c r="F15" s="25">
        <v>0.96923076923076934</v>
      </c>
      <c r="G15" s="25">
        <v>0.96153846153846168</v>
      </c>
      <c r="H15" s="25">
        <v>0.9538461538461539</v>
      </c>
      <c r="I15" s="25">
        <v>0.94615384615384623</v>
      </c>
      <c r="J15" s="25">
        <v>0.93846153846153857</v>
      </c>
      <c r="K15" s="25">
        <v>0.9307692307692309</v>
      </c>
      <c r="L15" s="25">
        <v>0.92307692307692324</v>
      </c>
      <c r="M15" s="25">
        <v>0.92032146957520111</v>
      </c>
      <c r="N15" s="25">
        <v>0.91756601607347887</v>
      </c>
      <c r="O15" s="25">
        <v>0.91481056257175664</v>
      </c>
      <c r="P15" s="25">
        <v>0.91205510907003451</v>
      </c>
      <c r="Q15" s="25">
        <v>0.90929965556831238</v>
      </c>
      <c r="R15" s="25">
        <v>0.90654420206659014</v>
      </c>
      <c r="S15" s="25">
        <v>0.90378874856486791</v>
      </c>
      <c r="T15" s="25">
        <v>0.90103329506314578</v>
      </c>
      <c r="U15" s="25">
        <v>0.89827784156142365</v>
      </c>
      <c r="V15" s="25">
        <v>0.89552238805970164</v>
      </c>
      <c r="W15" s="25">
        <v>0.89343370610504336</v>
      </c>
      <c r="X15" s="25">
        <v>0.89134502415038508</v>
      </c>
      <c r="Y15" s="25">
        <v>0.88925634219572691</v>
      </c>
      <c r="Z15" s="25">
        <v>0.88716766024106863</v>
      </c>
      <c r="AA15" s="25">
        <v>0.88507897828641036</v>
      </c>
      <c r="AB15" s="25">
        <v>0.88299029633175208</v>
      </c>
      <c r="AC15" s="25">
        <v>0.8809016143770938</v>
      </c>
      <c r="AD15" s="25">
        <v>0.87881293242243563</v>
      </c>
      <c r="AE15" s="25">
        <v>0.87672425046777736</v>
      </c>
      <c r="AF15" s="25">
        <v>0.87463556851311952</v>
      </c>
      <c r="AG15" s="5" t="s">
        <v>175</v>
      </c>
    </row>
  </sheetData>
  <mergeCells count="2">
    <mergeCell ref="A1:AG1"/>
    <mergeCell ref="A9:AG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71"/>
  <sheetViews>
    <sheetView showGridLines="0" zoomScale="90" zoomScaleNormal="90" workbookViewId="0">
      <selection activeCell="A7" sqref="A7:A11"/>
    </sheetView>
  </sheetViews>
  <sheetFormatPr defaultColWidth="11.42578125" defaultRowHeight="12.75" x14ac:dyDescent="0.2"/>
  <cols>
    <col min="1" max="1" width="29.140625" customWidth="1"/>
    <col min="3" max="3" width="15" customWidth="1"/>
    <col min="5" max="5" width="17.42578125" customWidth="1"/>
    <col min="38" max="38" width="83" bestFit="1" customWidth="1"/>
  </cols>
  <sheetData>
    <row r="1" spans="1:39" ht="15.75" x14ac:dyDescent="0.2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
      <c r="A2" s="68" t="s">
        <v>4</v>
      </c>
      <c r="B2" s="5" t="s">
        <v>92</v>
      </c>
      <c r="C2" s="5" t="s">
        <v>93</v>
      </c>
      <c r="D2" s="5" t="s">
        <v>94</v>
      </c>
      <c r="E2" s="5">
        <v>2020</v>
      </c>
      <c r="F2" s="5" t="s">
        <v>95</v>
      </c>
      <c r="G2" s="8">
        <v>1.3049999999999999</v>
      </c>
      <c r="H2" s="8">
        <v>1.3049999999999999</v>
      </c>
      <c r="I2" s="8">
        <v>1.3049999999999999</v>
      </c>
      <c r="J2" s="8">
        <v>1.3049999999999999</v>
      </c>
      <c r="K2" s="8">
        <v>1.3049999999999999</v>
      </c>
      <c r="L2" s="8">
        <v>1.3049999999999999</v>
      </c>
      <c r="M2" s="8">
        <v>1.3049999999999999</v>
      </c>
      <c r="N2" s="8">
        <v>1.3049999999999999</v>
      </c>
      <c r="O2" s="8">
        <v>1.3049999999999999</v>
      </c>
      <c r="P2" s="8">
        <v>1.3049999999999999</v>
      </c>
      <c r="Q2" s="8">
        <v>1.3049999999999999</v>
      </c>
      <c r="R2" s="8">
        <v>1.3049999999999999</v>
      </c>
      <c r="S2" s="8">
        <v>1.3049999999999999</v>
      </c>
      <c r="T2" s="8">
        <v>1.3049999999999999</v>
      </c>
      <c r="U2" s="8">
        <v>1.3049999999999999</v>
      </c>
      <c r="V2" s="8">
        <v>1.3049999999999999</v>
      </c>
      <c r="W2" s="8">
        <v>1.3049999999999999</v>
      </c>
      <c r="X2" s="8">
        <v>1.3049999999999999</v>
      </c>
      <c r="Y2" s="8">
        <v>1.3049999999999999</v>
      </c>
      <c r="Z2" s="8">
        <v>1.3049999999999999</v>
      </c>
      <c r="AA2" s="8">
        <v>1.3049999999999999</v>
      </c>
      <c r="AB2" s="8">
        <v>1.3049999999999999</v>
      </c>
      <c r="AC2" s="8">
        <v>1.3049999999999999</v>
      </c>
      <c r="AD2" s="8">
        <v>1.3049999999999999</v>
      </c>
      <c r="AE2" s="8">
        <v>1.3049999999999999</v>
      </c>
      <c r="AF2" s="8">
        <v>1.3049999999999999</v>
      </c>
      <c r="AG2" s="8">
        <v>1.3049999999999999</v>
      </c>
      <c r="AH2" s="8">
        <v>1.3049999999999999</v>
      </c>
      <c r="AI2" s="8">
        <v>1.3049999999999999</v>
      </c>
      <c r="AJ2" s="8">
        <v>1.3049999999999999</v>
      </c>
      <c r="AK2" s="8">
        <v>1.3049999999999999</v>
      </c>
      <c r="AL2" s="5" t="s">
        <v>96</v>
      </c>
      <c r="AM2" s="5"/>
    </row>
    <row r="3" spans="1:39" x14ac:dyDescent="0.2">
      <c r="A3" s="69"/>
      <c r="B3" s="5" t="s">
        <v>97</v>
      </c>
      <c r="C3" s="5" t="s">
        <v>93</v>
      </c>
      <c r="D3" s="5" t="s">
        <v>94</v>
      </c>
      <c r="E3" s="5">
        <v>2020</v>
      </c>
      <c r="F3" s="5" t="s">
        <v>95</v>
      </c>
      <c r="G3" s="8">
        <v>1.5740000000000001</v>
      </c>
      <c r="H3" s="8">
        <v>1.5740000000000001</v>
      </c>
      <c r="I3" s="8">
        <v>1.5740000000000001</v>
      </c>
      <c r="J3" s="8">
        <v>1.5740000000000001</v>
      </c>
      <c r="K3" s="8">
        <v>1.5740000000000001</v>
      </c>
      <c r="L3" s="8">
        <v>1.5740000000000001</v>
      </c>
      <c r="M3" s="8">
        <v>1.5740000000000001</v>
      </c>
      <c r="N3" s="8">
        <v>1.5740000000000001</v>
      </c>
      <c r="O3" s="8">
        <v>1.5740000000000001</v>
      </c>
      <c r="P3" s="8">
        <v>1.5740000000000001</v>
      </c>
      <c r="Q3" s="8">
        <v>1.5740000000000001</v>
      </c>
      <c r="R3" s="8">
        <v>1.5740000000000001</v>
      </c>
      <c r="S3" s="8">
        <v>1.5740000000000001</v>
      </c>
      <c r="T3" s="8">
        <v>1.5740000000000001</v>
      </c>
      <c r="U3" s="8">
        <v>1.5740000000000001</v>
      </c>
      <c r="V3" s="8">
        <v>1.5740000000000001</v>
      </c>
      <c r="W3" s="8">
        <v>1.5740000000000001</v>
      </c>
      <c r="X3" s="8">
        <v>1.5740000000000001</v>
      </c>
      <c r="Y3" s="8">
        <v>1.5740000000000001</v>
      </c>
      <c r="Z3" s="8">
        <v>1.5740000000000001</v>
      </c>
      <c r="AA3" s="8">
        <v>1.5740000000000001</v>
      </c>
      <c r="AB3" s="8">
        <v>1.5740000000000001</v>
      </c>
      <c r="AC3" s="8">
        <v>1.5740000000000001</v>
      </c>
      <c r="AD3" s="8">
        <v>1.5740000000000001</v>
      </c>
      <c r="AE3" s="8">
        <v>1.5740000000000001</v>
      </c>
      <c r="AF3" s="8">
        <v>1.5740000000000001</v>
      </c>
      <c r="AG3" s="8">
        <v>1.5740000000000001</v>
      </c>
      <c r="AH3" s="8">
        <v>1.5740000000000001</v>
      </c>
      <c r="AI3" s="8">
        <v>1.5740000000000001</v>
      </c>
      <c r="AJ3" s="8">
        <v>1.5740000000000001</v>
      </c>
      <c r="AK3" s="8">
        <v>1.5740000000000001</v>
      </c>
      <c r="AL3" s="5" t="s">
        <v>96</v>
      </c>
      <c r="AM3" s="5"/>
    </row>
    <row r="4" spans="1:39" x14ac:dyDescent="0.2">
      <c r="A4" s="69"/>
      <c r="B4" s="5" t="s">
        <v>98</v>
      </c>
      <c r="C4" s="5" t="s">
        <v>93</v>
      </c>
      <c r="D4" s="5" t="s">
        <v>94</v>
      </c>
      <c r="E4" s="5">
        <v>2020</v>
      </c>
      <c r="F4" s="5" t="s">
        <v>95</v>
      </c>
      <c r="G4" s="8">
        <v>1.5835724193548399</v>
      </c>
      <c r="H4" s="8">
        <v>1.5835724193548399</v>
      </c>
      <c r="I4" s="8">
        <v>1.5835724193548399</v>
      </c>
      <c r="J4" s="8">
        <v>1.5835724193548399</v>
      </c>
      <c r="K4" s="8">
        <v>1.5835724193548399</v>
      </c>
      <c r="L4" s="8">
        <v>1.5835724193548399</v>
      </c>
      <c r="M4" s="8">
        <v>1.5835724193548399</v>
      </c>
      <c r="N4" s="8">
        <v>1.5835724193548399</v>
      </c>
      <c r="O4" s="8">
        <v>1.5835724193548399</v>
      </c>
      <c r="P4" s="8">
        <v>1.5835724193548399</v>
      </c>
      <c r="Q4" s="8">
        <v>1.5835724193548399</v>
      </c>
      <c r="R4" s="8">
        <v>1.5835724193548399</v>
      </c>
      <c r="S4" s="8">
        <v>1.5835724193548399</v>
      </c>
      <c r="T4" s="8">
        <v>1.5835724193548399</v>
      </c>
      <c r="U4" s="8">
        <v>1.5835724193548399</v>
      </c>
      <c r="V4" s="8">
        <v>1.5835724193548399</v>
      </c>
      <c r="W4" s="8">
        <v>1.5835724193548399</v>
      </c>
      <c r="X4" s="8">
        <v>1.5835724193548399</v>
      </c>
      <c r="Y4" s="8">
        <v>1.5835724193548399</v>
      </c>
      <c r="Z4" s="8">
        <v>1.5835724193548399</v>
      </c>
      <c r="AA4" s="8">
        <v>1.5835724193548399</v>
      </c>
      <c r="AB4" s="8">
        <v>1.5835724193548399</v>
      </c>
      <c r="AC4" s="8">
        <v>1.5835724193548399</v>
      </c>
      <c r="AD4" s="8">
        <v>1.5835724193548399</v>
      </c>
      <c r="AE4" s="8">
        <v>1.5835724193548399</v>
      </c>
      <c r="AF4" s="8">
        <v>1.5835724193548399</v>
      </c>
      <c r="AG4" s="8">
        <v>1.5835724193548399</v>
      </c>
      <c r="AH4" s="8">
        <v>1.5835724193548399</v>
      </c>
      <c r="AI4" s="8">
        <v>1.5835724193548399</v>
      </c>
      <c r="AJ4" s="8">
        <v>1.5835724193548399</v>
      </c>
      <c r="AK4" s="8">
        <v>1.5835724193548399</v>
      </c>
      <c r="AL4" s="5" t="s">
        <v>96</v>
      </c>
      <c r="AM4" s="5"/>
    </row>
    <row r="5" spans="1:39" x14ac:dyDescent="0.2">
      <c r="A5" s="69"/>
      <c r="B5" s="5" t="s">
        <v>99</v>
      </c>
      <c r="C5" s="5" t="s">
        <v>93</v>
      </c>
      <c r="D5" s="5" t="s">
        <v>94</v>
      </c>
      <c r="E5" s="5">
        <v>2020</v>
      </c>
      <c r="F5" s="5" t="s">
        <v>95</v>
      </c>
      <c r="G5" s="8">
        <v>1.3394980645161301</v>
      </c>
      <c r="H5" s="8">
        <v>1.3394980645161301</v>
      </c>
      <c r="I5" s="8">
        <v>1.3394980645161301</v>
      </c>
      <c r="J5" s="8">
        <v>1.3394980645161301</v>
      </c>
      <c r="K5" s="8">
        <v>1.3394980645161301</v>
      </c>
      <c r="L5" s="8">
        <v>1.3394980645161301</v>
      </c>
      <c r="M5" s="8">
        <v>1.3394980645161301</v>
      </c>
      <c r="N5" s="8">
        <v>1.3394980645161301</v>
      </c>
      <c r="O5" s="8">
        <v>1.3394980645161301</v>
      </c>
      <c r="P5" s="8">
        <v>1.3394980645161301</v>
      </c>
      <c r="Q5" s="8">
        <v>1.3394980645161301</v>
      </c>
      <c r="R5" s="8">
        <v>1.3394980645161301</v>
      </c>
      <c r="S5" s="8">
        <v>1.3394980645161301</v>
      </c>
      <c r="T5" s="8">
        <v>1.3394980645161301</v>
      </c>
      <c r="U5" s="8">
        <v>1.3394980645161301</v>
      </c>
      <c r="V5" s="8">
        <v>1.3394980645161301</v>
      </c>
      <c r="W5" s="8">
        <v>1.3394980645161301</v>
      </c>
      <c r="X5" s="8">
        <v>1.3394980645161301</v>
      </c>
      <c r="Y5" s="8">
        <v>1.3394980645161301</v>
      </c>
      <c r="Z5" s="8">
        <v>1.3394980645161301</v>
      </c>
      <c r="AA5" s="8">
        <v>1.3394980645161301</v>
      </c>
      <c r="AB5" s="8">
        <v>1.3394980645161301</v>
      </c>
      <c r="AC5" s="8">
        <v>1.3394980645161301</v>
      </c>
      <c r="AD5" s="8">
        <v>1.3394980645161301</v>
      </c>
      <c r="AE5" s="8">
        <v>1.3394980645161301</v>
      </c>
      <c r="AF5" s="8">
        <v>1.3394980645161301</v>
      </c>
      <c r="AG5" s="8">
        <v>1.3394980645161301</v>
      </c>
      <c r="AH5" s="8">
        <v>1.3394980645161301</v>
      </c>
      <c r="AI5" s="8">
        <v>1.3394980645161301</v>
      </c>
      <c r="AJ5" s="8">
        <v>1.3394980645161301</v>
      </c>
      <c r="AK5" s="8">
        <v>1.3394980645161301</v>
      </c>
      <c r="AL5" s="5" t="s">
        <v>96</v>
      </c>
      <c r="AM5" s="5"/>
    </row>
    <row r="6" spans="1:39" x14ac:dyDescent="0.2">
      <c r="A6" s="70"/>
      <c r="B6" s="5" t="s">
        <v>100</v>
      </c>
      <c r="C6" s="5" t="s">
        <v>93</v>
      </c>
      <c r="D6" s="5" t="s">
        <v>94</v>
      </c>
      <c r="E6" s="5">
        <v>2020</v>
      </c>
      <c r="F6" s="5" t="s">
        <v>95</v>
      </c>
      <c r="G6" s="8">
        <v>1.3394980645161301</v>
      </c>
      <c r="H6" s="8">
        <v>1.3394980645161301</v>
      </c>
      <c r="I6" s="8">
        <v>1.3394980645161301</v>
      </c>
      <c r="J6" s="8">
        <v>1.3394980645161301</v>
      </c>
      <c r="K6" s="8">
        <v>1.3394980645161301</v>
      </c>
      <c r="L6" s="8">
        <v>1.3394980645161301</v>
      </c>
      <c r="M6" s="8">
        <v>1.3394980645161301</v>
      </c>
      <c r="N6" s="8">
        <v>1.3394980645161301</v>
      </c>
      <c r="O6" s="8">
        <v>1.3394980645161301</v>
      </c>
      <c r="P6" s="8">
        <v>1.3394980645161301</v>
      </c>
      <c r="Q6" s="8">
        <v>1.3394980645161301</v>
      </c>
      <c r="R6" s="8">
        <v>1.3394980645161301</v>
      </c>
      <c r="S6" s="8">
        <v>1.3394980645161301</v>
      </c>
      <c r="T6" s="8">
        <v>1.3394980645161301</v>
      </c>
      <c r="U6" s="8">
        <v>1.3394980645161301</v>
      </c>
      <c r="V6" s="8">
        <v>1.3394980645161301</v>
      </c>
      <c r="W6" s="8">
        <v>1.3394980645161301</v>
      </c>
      <c r="X6" s="8">
        <v>1.3394980645161301</v>
      </c>
      <c r="Y6" s="8">
        <v>1.3394980645161301</v>
      </c>
      <c r="Z6" s="8">
        <v>1.3394980645161301</v>
      </c>
      <c r="AA6" s="8">
        <v>1.3394980645161301</v>
      </c>
      <c r="AB6" s="8">
        <v>1.3394980645161301</v>
      </c>
      <c r="AC6" s="8">
        <v>1.3394980645161301</v>
      </c>
      <c r="AD6" s="8">
        <v>1.3394980645161301</v>
      </c>
      <c r="AE6" s="8">
        <v>1.3394980645161301</v>
      </c>
      <c r="AF6" s="8">
        <v>1.3394980645161301</v>
      </c>
      <c r="AG6" s="8">
        <v>1.3394980645161301</v>
      </c>
      <c r="AH6" s="8">
        <v>1.3394980645161301</v>
      </c>
      <c r="AI6" s="8">
        <v>1.3394980645161301</v>
      </c>
      <c r="AJ6" s="8">
        <v>1.3394980645161301</v>
      </c>
      <c r="AK6" s="8">
        <v>1.3394980645161301</v>
      </c>
      <c r="AL6" s="5" t="s">
        <v>96</v>
      </c>
      <c r="AM6" s="5"/>
    </row>
    <row r="7" spans="1:39" x14ac:dyDescent="0.2">
      <c r="A7" s="68" t="s">
        <v>6</v>
      </c>
      <c r="B7" s="5" t="s">
        <v>92</v>
      </c>
      <c r="C7" s="5" t="s">
        <v>93</v>
      </c>
      <c r="D7" s="5" t="s">
        <v>94</v>
      </c>
      <c r="E7" s="5">
        <v>2020</v>
      </c>
      <c r="F7" s="5" t="s">
        <v>95</v>
      </c>
      <c r="G7" s="8">
        <v>17.154</v>
      </c>
      <c r="H7" s="8">
        <f>$G7*'Performance Curves'!C$4</f>
        <v>17.013175966686497</v>
      </c>
      <c r="I7" s="8">
        <f>$G7*'Performance Curves'!D$4</f>
        <v>16.872351933372993</v>
      </c>
      <c r="J7" s="8">
        <f>$G7*'Performance Curves'!E$4</f>
        <v>16.731527900059486</v>
      </c>
      <c r="K7" s="8">
        <f>$G7*'Performance Curves'!F$4</f>
        <v>16.590703866745983</v>
      </c>
      <c r="L7" s="8">
        <f>$G7*'Performance Curves'!G$4</f>
        <v>16.44987983343248</v>
      </c>
      <c r="M7" s="8">
        <f>$G7*'Performance Curves'!H$4</f>
        <v>16.309055800118976</v>
      </c>
      <c r="N7" s="8">
        <f>$G7*'Performance Curves'!I$4</f>
        <v>16.168231766805469</v>
      </c>
      <c r="O7" s="8">
        <f>$G7*'Performance Curves'!J$4</f>
        <v>16.027407733491966</v>
      </c>
      <c r="P7" s="8">
        <f>$G7*'Performance Curves'!K$4</f>
        <v>15.886583700178463</v>
      </c>
      <c r="Q7" s="8">
        <f>$G7*'Performance Curves'!L$4</f>
        <v>15.745759666864961</v>
      </c>
      <c r="R7" s="8">
        <f>$G7*'Performance Curves'!M$4</f>
        <v>15.604935633551456</v>
      </c>
      <c r="S7" s="8">
        <f>$G7*'Performance Curves'!N$4</f>
        <v>15.464111600237953</v>
      </c>
      <c r="T7" s="8">
        <f>$G7*'Performance Curves'!O$4</f>
        <v>15.323287566924447</v>
      </c>
      <c r="U7" s="8">
        <f>$G7*'Performance Curves'!P$4</f>
        <v>15.182463533610942</v>
      </c>
      <c r="V7" s="8">
        <f>$G7*'Performance Curves'!Q$4</f>
        <v>15.041639500297437</v>
      </c>
      <c r="W7" s="8">
        <f>$G7*'Performance Curves'!R$4</f>
        <v>14.900815466983936</v>
      </c>
      <c r="X7" s="8">
        <f>$G7*'Performance Curves'!S$4</f>
        <v>14.759991433670431</v>
      </c>
      <c r="Y7" s="8">
        <f>$G7*'Performance Curves'!T$4</f>
        <v>14.619167400356925</v>
      </c>
      <c r="Z7" s="8">
        <f>$G7*'Performance Curves'!U$4</f>
        <v>14.47834336704342</v>
      </c>
      <c r="AA7" s="8">
        <f>$G7*'Performance Curves'!V$4</f>
        <v>14.337519333729922</v>
      </c>
      <c r="AB7" s="8">
        <f>$G7*'Performance Curves'!W$4</f>
        <v>14.196695300416417</v>
      </c>
      <c r="AC7" s="8">
        <f>$G7*'Performance Curves'!X$4</f>
        <v>14.055871267102912</v>
      </c>
      <c r="AD7" s="8">
        <f>$G7*'Performance Curves'!Y$4</f>
        <v>13.915047233789409</v>
      </c>
      <c r="AE7" s="8">
        <f>$G7*'Performance Curves'!Z$4</f>
        <v>13.774223200475904</v>
      </c>
      <c r="AF7" s="8">
        <f>$G7*'Performance Curves'!AA$4</f>
        <v>13.6333991671624</v>
      </c>
      <c r="AG7" s="8">
        <f>$G7*'Performance Curves'!AB$4</f>
        <v>13.492575133848895</v>
      </c>
      <c r="AH7" s="8">
        <f>$G7*'Performance Curves'!AC$4</f>
        <v>13.35175110053539</v>
      </c>
      <c r="AI7" s="8">
        <f>$G7*'Performance Curves'!AD$4</f>
        <v>13.210927067221887</v>
      </c>
      <c r="AJ7" s="8">
        <f>$G7*'Performance Curves'!AE$4</f>
        <v>13.070103033908381</v>
      </c>
      <c r="AK7" s="8">
        <f>$G7*'Performance Curves'!AF$4</f>
        <v>12.929279000594883</v>
      </c>
      <c r="AL7" s="5" t="s">
        <v>101</v>
      </c>
      <c r="AM7" s="5"/>
    </row>
    <row r="8" spans="1:39" x14ac:dyDescent="0.2">
      <c r="A8" s="69"/>
      <c r="B8" s="5" t="s">
        <v>97</v>
      </c>
      <c r="C8" s="5" t="s">
        <v>93</v>
      </c>
      <c r="D8" s="5" t="s">
        <v>94</v>
      </c>
      <c r="E8" s="5">
        <v>2020</v>
      </c>
      <c r="F8" s="5" t="s">
        <v>95</v>
      </c>
      <c r="G8" s="8">
        <v>17.663</v>
      </c>
      <c r="H8" s="8">
        <f>$G8*'Performance Curves'!C$4</f>
        <v>17.517997382510408</v>
      </c>
      <c r="I8" s="8">
        <f>$G8*'Performance Curves'!D$4</f>
        <v>17.37299476502082</v>
      </c>
      <c r="J8" s="8">
        <f>$G8*'Performance Curves'!E$4</f>
        <v>17.227992147531232</v>
      </c>
      <c r="K8" s="8">
        <f>$G8*'Performance Curves'!F$4</f>
        <v>17.08298953004164</v>
      </c>
      <c r="L8" s="8">
        <f>$G8*'Performance Curves'!G$4</f>
        <v>16.937986912552049</v>
      </c>
      <c r="M8" s="8">
        <f>$G8*'Performance Curves'!H$4</f>
        <v>16.79298429506246</v>
      </c>
      <c r="N8" s="8">
        <f>$G8*'Performance Curves'!I$4</f>
        <v>16.647981677572872</v>
      </c>
      <c r="O8" s="8">
        <f>$G8*'Performance Curves'!J$4</f>
        <v>16.50297906008328</v>
      </c>
      <c r="P8" s="8">
        <f>$G8*'Performance Curves'!K$4</f>
        <v>16.357976442593692</v>
      </c>
      <c r="Q8" s="8">
        <f>$G8*'Performance Curves'!L$4</f>
        <v>16.212973825104104</v>
      </c>
      <c r="R8" s="8">
        <f>$G8*'Performance Curves'!M$4</f>
        <v>16.067971207614516</v>
      </c>
      <c r="S8" s="8">
        <f>$G8*'Performance Curves'!N$4</f>
        <v>15.922968590124924</v>
      </c>
      <c r="T8" s="8">
        <f>$G8*'Performance Curves'!O$4</f>
        <v>15.777965972635334</v>
      </c>
      <c r="U8" s="8">
        <f>$G8*'Performance Curves'!P$4</f>
        <v>15.632963355145744</v>
      </c>
      <c r="V8" s="8">
        <f>$G8*'Performance Curves'!Q$4</f>
        <v>15.487960737656152</v>
      </c>
      <c r="W8" s="8">
        <f>$G8*'Performance Curves'!R$4</f>
        <v>15.342958120166564</v>
      </c>
      <c r="X8" s="8">
        <f>$G8*'Performance Curves'!S$4</f>
        <v>15.197955502676974</v>
      </c>
      <c r="Y8" s="8">
        <f>$G8*'Performance Curves'!T$4</f>
        <v>15.052952885187384</v>
      </c>
      <c r="Z8" s="8">
        <f>$G8*'Performance Curves'!U$4</f>
        <v>14.907950267697792</v>
      </c>
      <c r="AA8" s="8">
        <f>$G8*'Performance Curves'!V$4</f>
        <v>14.762947650208208</v>
      </c>
      <c r="AB8" s="8">
        <f>$G8*'Performance Curves'!W$4</f>
        <v>14.617945032718618</v>
      </c>
      <c r="AC8" s="8">
        <f>$G8*'Performance Curves'!X$4</f>
        <v>14.472942415229028</v>
      </c>
      <c r="AD8" s="8">
        <f>$G8*'Performance Curves'!Y$4</f>
        <v>14.32793979773944</v>
      </c>
      <c r="AE8" s="8">
        <f>$G8*'Performance Curves'!Z$4</f>
        <v>14.182937180249848</v>
      </c>
      <c r="AF8" s="8">
        <f>$G8*'Performance Curves'!AA$4</f>
        <v>14.037934562760258</v>
      </c>
      <c r="AG8" s="8">
        <f>$G8*'Performance Curves'!AB$4</f>
        <v>13.892931945270668</v>
      </c>
      <c r="AH8" s="8">
        <f>$G8*'Performance Curves'!AC$4</f>
        <v>13.747929327781078</v>
      </c>
      <c r="AI8" s="8">
        <f>$G8*'Performance Curves'!AD$4</f>
        <v>13.602926710291488</v>
      </c>
      <c r="AJ8" s="8">
        <f>$G8*'Performance Curves'!AE$4</f>
        <v>13.457924092801898</v>
      </c>
      <c r="AK8" s="8">
        <f>$G8*'Performance Curves'!AF$4</f>
        <v>13.312921475312313</v>
      </c>
      <c r="AL8" s="5" t="s">
        <v>101</v>
      </c>
      <c r="AM8" s="5"/>
    </row>
    <row r="9" spans="1:39" x14ac:dyDescent="0.2">
      <c r="A9" s="69"/>
      <c r="B9" s="5" t="s">
        <v>98</v>
      </c>
      <c r="C9" s="5" t="s">
        <v>93</v>
      </c>
      <c r="D9" s="5" t="s">
        <v>94</v>
      </c>
      <c r="E9" s="5">
        <v>2020</v>
      </c>
      <c r="F9" s="5" t="s">
        <v>95</v>
      </c>
      <c r="G9" s="8">
        <v>17.931000000000001</v>
      </c>
      <c r="H9" s="8">
        <f>$G9*'Performance Curves'!C$4</f>
        <v>17.783797263533611</v>
      </c>
      <c r="I9" s="8">
        <f>$G9*'Performance Curves'!D$4</f>
        <v>17.636594527067224</v>
      </c>
      <c r="J9" s="8">
        <f>$G9*'Performance Curves'!E$4</f>
        <v>17.489391790600834</v>
      </c>
      <c r="K9" s="8">
        <f>$G9*'Performance Curves'!F$4</f>
        <v>17.342189054134444</v>
      </c>
      <c r="L9" s="8">
        <f>$G9*'Performance Curves'!G$4</f>
        <v>17.194986317668054</v>
      </c>
      <c r="M9" s="8">
        <f>$G9*'Performance Curves'!H$4</f>
        <v>17.047783581201664</v>
      </c>
      <c r="N9" s="8">
        <f>$G9*'Performance Curves'!I$4</f>
        <v>16.900580844735273</v>
      </c>
      <c r="O9" s="8">
        <f>$G9*'Performance Curves'!J$4</f>
        <v>16.753378108268883</v>
      </c>
      <c r="P9" s="8">
        <f>$G9*'Performance Curves'!K$4</f>
        <v>16.606175371802497</v>
      </c>
      <c r="Q9" s="8">
        <f>$G9*'Performance Curves'!L$4</f>
        <v>16.45897263533611</v>
      </c>
      <c r="R9" s="8">
        <f>$G9*'Performance Curves'!M$4</f>
        <v>16.31176989886972</v>
      </c>
      <c r="S9" s="8">
        <f>$G9*'Performance Curves'!N$4</f>
        <v>16.16456716240333</v>
      </c>
      <c r="T9" s="8">
        <f>$G9*'Performance Curves'!O$4</f>
        <v>16.01736442593694</v>
      </c>
      <c r="U9" s="8">
        <f>$G9*'Performance Curves'!P$4</f>
        <v>15.870161689470551</v>
      </c>
      <c r="V9" s="8">
        <f>$G9*'Performance Curves'!Q$4</f>
        <v>15.722958953004161</v>
      </c>
      <c r="W9" s="8">
        <f>$G9*'Performance Curves'!R$4</f>
        <v>15.575756216537773</v>
      </c>
      <c r="X9" s="8">
        <f>$G9*'Performance Curves'!S$4</f>
        <v>15.428553480071383</v>
      </c>
      <c r="Y9" s="8">
        <f>$G9*'Performance Curves'!T$4</f>
        <v>15.281350743604992</v>
      </c>
      <c r="Z9" s="8">
        <f>$G9*'Performance Curves'!U$4</f>
        <v>15.134148007138602</v>
      </c>
      <c r="AA9" s="8">
        <f>$G9*'Performance Curves'!V$4</f>
        <v>14.986945270672219</v>
      </c>
      <c r="AB9" s="8">
        <f>$G9*'Performance Curves'!W$4</f>
        <v>14.839742534205829</v>
      </c>
      <c r="AC9" s="8">
        <f>$G9*'Performance Curves'!X$4</f>
        <v>14.692539797739439</v>
      </c>
      <c r="AD9" s="8">
        <f>$G9*'Performance Curves'!Y$4</f>
        <v>14.545337061273051</v>
      </c>
      <c r="AE9" s="8">
        <f>$G9*'Performance Curves'!Z$4</f>
        <v>14.39813432480666</v>
      </c>
      <c r="AF9" s="8">
        <f>$G9*'Performance Curves'!AA$4</f>
        <v>14.25093158834027</v>
      </c>
      <c r="AG9" s="8">
        <f>$G9*'Performance Curves'!AB$4</f>
        <v>14.10372885187388</v>
      </c>
      <c r="AH9" s="8">
        <f>$G9*'Performance Curves'!AC$4</f>
        <v>13.95652611540749</v>
      </c>
      <c r="AI9" s="8">
        <f>$G9*'Performance Curves'!AD$4</f>
        <v>13.809323378941102</v>
      </c>
      <c r="AJ9" s="8">
        <f>$G9*'Performance Curves'!AE$4</f>
        <v>13.662120642474711</v>
      </c>
      <c r="AK9" s="8">
        <f>$G9*'Performance Curves'!AF$4</f>
        <v>13.514917906008328</v>
      </c>
      <c r="AL9" s="5" t="s">
        <v>101</v>
      </c>
      <c r="AM9" s="5"/>
    </row>
    <row r="10" spans="1:39" x14ac:dyDescent="0.2">
      <c r="A10" s="69"/>
      <c r="B10" s="5" t="s">
        <v>99</v>
      </c>
      <c r="C10" s="5" t="s">
        <v>93</v>
      </c>
      <c r="D10" s="5" t="s">
        <v>94</v>
      </c>
      <c r="E10" s="5">
        <v>2020</v>
      </c>
      <c r="F10" s="5" t="s">
        <v>95</v>
      </c>
      <c r="G10" s="8">
        <v>17.739999999999998</v>
      </c>
      <c r="H10" s="8">
        <f>$G10*'Performance Curves'!C$4</f>
        <v>17.594365258774538</v>
      </c>
      <c r="I10" s="8">
        <f>$G10*'Performance Curves'!D$4</f>
        <v>17.448730517549077</v>
      </c>
      <c r="J10" s="8">
        <f>$G10*'Performance Curves'!E$4</f>
        <v>17.303095776323616</v>
      </c>
      <c r="K10" s="8">
        <f>$G10*'Performance Curves'!F$4</f>
        <v>17.157461035098152</v>
      </c>
      <c r="L10" s="8">
        <f>$G10*'Performance Curves'!G$4</f>
        <v>17.011826293872691</v>
      </c>
      <c r="M10" s="8">
        <f>$G10*'Performance Curves'!H$4</f>
        <v>16.86619155264723</v>
      </c>
      <c r="N10" s="8">
        <f>$G10*'Performance Curves'!I$4</f>
        <v>16.720556811421769</v>
      </c>
      <c r="O10" s="8">
        <f>$G10*'Performance Curves'!J$4</f>
        <v>16.574922070196308</v>
      </c>
      <c r="P10" s="8">
        <f>$G10*'Performance Curves'!K$4</f>
        <v>16.429287328970847</v>
      </c>
      <c r="Q10" s="8">
        <f>$G10*'Performance Curves'!L$4</f>
        <v>16.28365258774539</v>
      </c>
      <c r="R10" s="8">
        <f>$G10*'Performance Curves'!M$4</f>
        <v>16.138017846519926</v>
      </c>
      <c r="S10" s="8">
        <f>$G10*'Performance Curves'!N$4</f>
        <v>15.992383105294465</v>
      </c>
      <c r="T10" s="8">
        <f>$G10*'Performance Curves'!O$4</f>
        <v>15.846748364069002</v>
      </c>
      <c r="U10" s="8">
        <f>$G10*'Performance Curves'!P$4</f>
        <v>15.701113622843542</v>
      </c>
      <c r="V10" s="8">
        <f>$G10*'Performance Curves'!Q$4</f>
        <v>15.555478881618079</v>
      </c>
      <c r="W10" s="8">
        <f>$G10*'Performance Curves'!R$4</f>
        <v>15.409844140392618</v>
      </c>
      <c r="X10" s="8">
        <f>$G10*'Performance Curves'!S$4</f>
        <v>15.264209399167157</v>
      </c>
      <c r="Y10" s="8">
        <f>$G10*'Performance Curves'!T$4</f>
        <v>15.118574657941695</v>
      </c>
      <c r="Z10" s="8">
        <f>$G10*'Performance Curves'!U$4</f>
        <v>14.972939916716232</v>
      </c>
      <c r="AA10" s="8">
        <f>$G10*'Performance Curves'!V$4</f>
        <v>14.827305175490777</v>
      </c>
      <c r="AB10" s="8">
        <f>$G10*'Performance Curves'!W$4</f>
        <v>14.681670434265316</v>
      </c>
      <c r="AC10" s="8">
        <f>$G10*'Performance Curves'!X$4</f>
        <v>14.536035693039853</v>
      </c>
      <c r="AD10" s="8">
        <f>$G10*'Performance Curves'!Y$4</f>
        <v>14.390400951814392</v>
      </c>
      <c r="AE10" s="8">
        <f>$G10*'Performance Curves'!Z$4</f>
        <v>14.244766210588931</v>
      </c>
      <c r="AF10" s="8">
        <f>$G10*'Performance Curves'!AA$4</f>
        <v>14.099131469363469</v>
      </c>
      <c r="AG10" s="8">
        <f>$G10*'Performance Curves'!AB$4</f>
        <v>13.953496728138006</v>
      </c>
      <c r="AH10" s="8">
        <f>$G10*'Performance Curves'!AC$4</f>
        <v>13.807861986912545</v>
      </c>
      <c r="AI10" s="8">
        <f>$G10*'Performance Curves'!AD$4</f>
        <v>13.662227245687085</v>
      </c>
      <c r="AJ10" s="8">
        <f>$G10*'Performance Curves'!AE$4</f>
        <v>13.516592504461624</v>
      </c>
      <c r="AK10" s="8">
        <f>$G10*'Performance Curves'!AF$4</f>
        <v>13.370957763236166</v>
      </c>
      <c r="AL10" s="5" t="s">
        <v>101</v>
      </c>
      <c r="AM10" s="5"/>
    </row>
    <row r="11" spans="1:39" x14ac:dyDescent="0.2">
      <c r="A11" s="70"/>
      <c r="B11" s="5" t="s">
        <v>100</v>
      </c>
      <c r="C11" s="5" t="s">
        <v>93</v>
      </c>
      <c r="D11" s="5" t="s">
        <v>94</v>
      </c>
      <c r="E11" s="5">
        <v>2020</v>
      </c>
      <c r="F11" s="5" t="s">
        <v>95</v>
      </c>
      <c r="G11" s="8">
        <v>17.739999999999998</v>
      </c>
      <c r="H11" s="8">
        <f>$G11*'Performance Curves'!C$4</f>
        <v>17.594365258774538</v>
      </c>
      <c r="I11" s="8">
        <f>$G11*'Performance Curves'!D$4</f>
        <v>17.448730517549077</v>
      </c>
      <c r="J11" s="8">
        <f>$G11*'Performance Curves'!E$4</f>
        <v>17.303095776323616</v>
      </c>
      <c r="K11" s="8">
        <f>$G11*'Performance Curves'!F$4</f>
        <v>17.157461035098152</v>
      </c>
      <c r="L11" s="8">
        <f>$G11*'Performance Curves'!G$4</f>
        <v>17.011826293872691</v>
      </c>
      <c r="M11" s="8">
        <f>$G11*'Performance Curves'!H$4</f>
        <v>16.86619155264723</v>
      </c>
      <c r="N11" s="8">
        <f>$G11*'Performance Curves'!I$4</f>
        <v>16.720556811421769</v>
      </c>
      <c r="O11" s="8">
        <f>$G11*'Performance Curves'!J$4</f>
        <v>16.574922070196308</v>
      </c>
      <c r="P11" s="8">
        <f>$G11*'Performance Curves'!K$4</f>
        <v>16.429287328970847</v>
      </c>
      <c r="Q11" s="8">
        <f>$G11*'Performance Curves'!L$4</f>
        <v>16.28365258774539</v>
      </c>
      <c r="R11" s="8">
        <f>$G11*'Performance Curves'!M$4</f>
        <v>16.138017846519926</v>
      </c>
      <c r="S11" s="8">
        <f>$G11*'Performance Curves'!N$4</f>
        <v>15.992383105294465</v>
      </c>
      <c r="T11" s="8">
        <f>$G11*'Performance Curves'!O$4</f>
        <v>15.846748364069002</v>
      </c>
      <c r="U11" s="8">
        <f>$G11*'Performance Curves'!P$4</f>
        <v>15.701113622843542</v>
      </c>
      <c r="V11" s="8">
        <f>$G11*'Performance Curves'!Q$4</f>
        <v>15.555478881618079</v>
      </c>
      <c r="W11" s="8">
        <f>$G11*'Performance Curves'!R$4</f>
        <v>15.409844140392618</v>
      </c>
      <c r="X11" s="8">
        <f>$G11*'Performance Curves'!S$4</f>
        <v>15.264209399167157</v>
      </c>
      <c r="Y11" s="8">
        <f>$G11*'Performance Curves'!T$4</f>
        <v>15.118574657941695</v>
      </c>
      <c r="Z11" s="8">
        <f>$G11*'Performance Curves'!U$4</f>
        <v>14.972939916716232</v>
      </c>
      <c r="AA11" s="8">
        <f>$G11*'Performance Curves'!V$4</f>
        <v>14.827305175490777</v>
      </c>
      <c r="AB11" s="8">
        <f>$G11*'Performance Curves'!W$4</f>
        <v>14.681670434265316</v>
      </c>
      <c r="AC11" s="8">
        <f>$G11*'Performance Curves'!X$4</f>
        <v>14.536035693039853</v>
      </c>
      <c r="AD11" s="8">
        <f>$G11*'Performance Curves'!Y$4</f>
        <v>14.390400951814392</v>
      </c>
      <c r="AE11" s="8">
        <f>$G11*'Performance Curves'!Z$4</f>
        <v>14.244766210588931</v>
      </c>
      <c r="AF11" s="8">
        <f>$G11*'Performance Curves'!AA$4</f>
        <v>14.099131469363469</v>
      </c>
      <c r="AG11" s="8">
        <f>$G11*'Performance Curves'!AB$4</f>
        <v>13.953496728138006</v>
      </c>
      <c r="AH11" s="8">
        <f>$G11*'Performance Curves'!AC$4</f>
        <v>13.807861986912545</v>
      </c>
      <c r="AI11" s="8">
        <f>$G11*'Performance Curves'!AD$4</f>
        <v>13.662227245687085</v>
      </c>
      <c r="AJ11" s="8">
        <f>$G11*'Performance Curves'!AE$4</f>
        <v>13.516592504461624</v>
      </c>
      <c r="AK11" s="8">
        <f>$G11*'Performance Curves'!AF$4</f>
        <v>13.370957763236166</v>
      </c>
      <c r="AL11" s="5" t="s">
        <v>101</v>
      </c>
      <c r="AM11" s="5"/>
    </row>
    <row r="12" spans="1:39" x14ac:dyDescent="0.2">
      <c r="A12" s="68" t="s">
        <v>8</v>
      </c>
      <c r="B12" s="5" t="s">
        <v>92</v>
      </c>
      <c r="C12" s="5" t="s">
        <v>102</v>
      </c>
      <c r="D12" s="5" t="s">
        <v>94</v>
      </c>
      <c r="E12" s="5">
        <v>2020</v>
      </c>
      <c r="F12" s="5" t="s">
        <v>95</v>
      </c>
      <c r="G12" s="8">
        <v>1.079</v>
      </c>
      <c r="H12" s="8">
        <v>1.079</v>
      </c>
      <c r="I12" s="8">
        <v>1.079</v>
      </c>
      <c r="J12" s="8">
        <v>1.079</v>
      </c>
      <c r="K12" s="8">
        <v>1.079</v>
      </c>
      <c r="L12" s="8">
        <v>1.079</v>
      </c>
      <c r="M12" s="8">
        <v>1.079</v>
      </c>
      <c r="N12" s="8">
        <v>1.079</v>
      </c>
      <c r="O12" s="8">
        <v>1.079</v>
      </c>
      <c r="P12" s="8">
        <v>1.079</v>
      </c>
      <c r="Q12" s="8">
        <v>1.079</v>
      </c>
      <c r="R12" s="8">
        <v>1.079</v>
      </c>
      <c r="S12" s="8">
        <v>1.079</v>
      </c>
      <c r="T12" s="8">
        <v>1.079</v>
      </c>
      <c r="U12" s="8">
        <v>1.079</v>
      </c>
      <c r="V12" s="8">
        <v>1.079</v>
      </c>
      <c r="W12" s="8">
        <v>1.079</v>
      </c>
      <c r="X12" s="8">
        <v>1.079</v>
      </c>
      <c r="Y12" s="8">
        <v>1.079</v>
      </c>
      <c r="Z12" s="8">
        <v>1.079</v>
      </c>
      <c r="AA12" s="8">
        <v>1.079</v>
      </c>
      <c r="AB12" s="8">
        <v>1.079</v>
      </c>
      <c r="AC12" s="8">
        <v>1.079</v>
      </c>
      <c r="AD12" s="8">
        <v>1.079</v>
      </c>
      <c r="AE12" s="8">
        <v>1.079</v>
      </c>
      <c r="AF12" s="8">
        <v>1.079</v>
      </c>
      <c r="AG12" s="8">
        <v>1.079</v>
      </c>
      <c r="AH12" s="8">
        <v>1.079</v>
      </c>
      <c r="AI12" s="8">
        <v>1.079</v>
      </c>
      <c r="AJ12" s="8">
        <v>1.079</v>
      </c>
      <c r="AK12" s="8">
        <v>1.079</v>
      </c>
      <c r="AL12" s="5" t="s">
        <v>96</v>
      </c>
      <c r="AM12" s="5"/>
    </row>
    <row r="13" spans="1:39" x14ac:dyDescent="0.2">
      <c r="A13" s="69"/>
      <c r="B13" s="5" t="s">
        <v>97</v>
      </c>
      <c r="C13" s="5" t="s">
        <v>102</v>
      </c>
      <c r="D13" s="5" t="s">
        <v>94</v>
      </c>
      <c r="E13" s="5">
        <v>2020</v>
      </c>
      <c r="F13" s="5" t="s">
        <v>95</v>
      </c>
      <c r="G13" s="8">
        <v>1.073</v>
      </c>
      <c r="H13" s="8">
        <v>1.073</v>
      </c>
      <c r="I13" s="8">
        <v>1.073</v>
      </c>
      <c r="J13" s="8">
        <v>1.073</v>
      </c>
      <c r="K13" s="8">
        <v>1.073</v>
      </c>
      <c r="L13" s="8">
        <v>1.073</v>
      </c>
      <c r="M13" s="8">
        <v>1.073</v>
      </c>
      <c r="N13" s="8">
        <v>1.073</v>
      </c>
      <c r="O13" s="8">
        <v>1.073</v>
      </c>
      <c r="P13" s="8">
        <v>1.073</v>
      </c>
      <c r="Q13" s="8">
        <v>1.073</v>
      </c>
      <c r="R13" s="8">
        <v>1.073</v>
      </c>
      <c r="S13" s="8">
        <v>1.073</v>
      </c>
      <c r="T13" s="8">
        <v>1.073</v>
      </c>
      <c r="U13" s="8">
        <v>1.073</v>
      </c>
      <c r="V13" s="8">
        <v>1.073</v>
      </c>
      <c r="W13" s="8">
        <v>1.073</v>
      </c>
      <c r="X13" s="8">
        <v>1.073</v>
      </c>
      <c r="Y13" s="8">
        <v>1.073</v>
      </c>
      <c r="Z13" s="8">
        <v>1.073</v>
      </c>
      <c r="AA13" s="8">
        <v>1.073</v>
      </c>
      <c r="AB13" s="8">
        <v>1.073</v>
      </c>
      <c r="AC13" s="8">
        <v>1.073</v>
      </c>
      <c r="AD13" s="8">
        <v>1.073</v>
      </c>
      <c r="AE13" s="8">
        <v>1.073</v>
      </c>
      <c r="AF13" s="8">
        <v>1.073</v>
      </c>
      <c r="AG13" s="8">
        <v>1.073</v>
      </c>
      <c r="AH13" s="8">
        <v>1.073</v>
      </c>
      <c r="AI13" s="8">
        <v>1.073</v>
      </c>
      <c r="AJ13" s="8">
        <v>1.073</v>
      </c>
      <c r="AK13" s="8">
        <v>1.073</v>
      </c>
      <c r="AL13" s="5" t="s">
        <v>96</v>
      </c>
      <c r="AM13" s="5"/>
    </row>
    <row r="14" spans="1:39" x14ac:dyDescent="0.2">
      <c r="A14" s="69"/>
      <c r="B14" s="5" t="s">
        <v>98</v>
      </c>
      <c r="C14" s="5" t="s">
        <v>102</v>
      </c>
      <c r="D14" s="5" t="s">
        <v>94</v>
      </c>
      <c r="E14" s="5">
        <v>2020</v>
      </c>
      <c r="F14" s="5" t="s">
        <v>95</v>
      </c>
      <c r="G14" s="8">
        <v>1.06</v>
      </c>
      <c r="H14" s="8">
        <v>1.06</v>
      </c>
      <c r="I14" s="8">
        <v>1.06</v>
      </c>
      <c r="J14" s="8">
        <v>1.06</v>
      </c>
      <c r="K14" s="8">
        <v>1.06</v>
      </c>
      <c r="L14" s="8">
        <v>1.06</v>
      </c>
      <c r="M14" s="8">
        <v>1.06</v>
      </c>
      <c r="N14" s="8">
        <v>1.06</v>
      </c>
      <c r="O14" s="8">
        <v>1.06</v>
      </c>
      <c r="P14" s="8">
        <v>1.06</v>
      </c>
      <c r="Q14" s="8">
        <v>1.06</v>
      </c>
      <c r="R14" s="8">
        <v>1.06</v>
      </c>
      <c r="S14" s="8">
        <v>1.06</v>
      </c>
      <c r="T14" s="8">
        <v>1.06</v>
      </c>
      <c r="U14" s="8">
        <v>1.06</v>
      </c>
      <c r="V14" s="8">
        <v>1.06</v>
      </c>
      <c r="W14" s="8">
        <v>1.06</v>
      </c>
      <c r="X14" s="8">
        <v>1.06</v>
      </c>
      <c r="Y14" s="8">
        <v>1.06</v>
      </c>
      <c r="Z14" s="8">
        <v>1.06</v>
      </c>
      <c r="AA14" s="8">
        <v>1.06</v>
      </c>
      <c r="AB14" s="8">
        <v>1.06</v>
      </c>
      <c r="AC14" s="8">
        <v>1.06</v>
      </c>
      <c r="AD14" s="8">
        <v>1.06</v>
      </c>
      <c r="AE14" s="8">
        <v>1.06</v>
      </c>
      <c r="AF14" s="8">
        <v>1.06</v>
      </c>
      <c r="AG14" s="8">
        <v>1.06</v>
      </c>
      <c r="AH14" s="8">
        <v>1.06</v>
      </c>
      <c r="AI14" s="8">
        <v>1.06</v>
      </c>
      <c r="AJ14" s="8">
        <v>1.06</v>
      </c>
      <c r="AK14" s="8">
        <v>1.06</v>
      </c>
      <c r="AL14" s="5" t="s">
        <v>96</v>
      </c>
      <c r="AM14" s="5"/>
    </row>
    <row r="15" spans="1:39" x14ac:dyDescent="0.2">
      <c r="A15" s="69"/>
      <c r="B15" s="5" t="s">
        <v>99</v>
      </c>
      <c r="C15" s="5" t="s">
        <v>102</v>
      </c>
      <c r="D15" s="5" t="s">
        <v>94</v>
      </c>
      <c r="E15" s="5">
        <v>2020</v>
      </c>
      <c r="F15" s="5" t="s">
        <v>95</v>
      </c>
      <c r="G15" s="8">
        <v>1.1160000000000001</v>
      </c>
      <c r="H15" s="8">
        <v>1.1160000000000001</v>
      </c>
      <c r="I15" s="8">
        <v>1.1160000000000001</v>
      </c>
      <c r="J15" s="8">
        <v>1.1160000000000001</v>
      </c>
      <c r="K15" s="8">
        <v>1.1160000000000001</v>
      </c>
      <c r="L15" s="8">
        <v>1.1160000000000001</v>
      </c>
      <c r="M15" s="8">
        <v>1.1160000000000001</v>
      </c>
      <c r="N15" s="8">
        <v>1.1160000000000001</v>
      </c>
      <c r="O15" s="8">
        <v>1.1160000000000001</v>
      </c>
      <c r="P15" s="8">
        <v>1.1160000000000001</v>
      </c>
      <c r="Q15" s="8">
        <v>1.1160000000000001</v>
      </c>
      <c r="R15" s="8">
        <v>1.1160000000000001</v>
      </c>
      <c r="S15" s="8">
        <v>1.1160000000000001</v>
      </c>
      <c r="T15" s="8">
        <v>1.1160000000000001</v>
      </c>
      <c r="U15" s="8">
        <v>1.1160000000000001</v>
      </c>
      <c r="V15" s="8">
        <v>1.1160000000000001</v>
      </c>
      <c r="W15" s="8">
        <v>1.1160000000000001</v>
      </c>
      <c r="X15" s="8">
        <v>1.1160000000000001</v>
      </c>
      <c r="Y15" s="8">
        <v>1.1160000000000001</v>
      </c>
      <c r="Z15" s="8">
        <v>1.1160000000000001</v>
      </c>
      <c r="AA15" s="8">
        <v>1.1160000000000001</v>
      </c>
      <c r="AB15" s="8">
        <v>1.1160000000000001</v>
      </c>
      <c r="AC15" s="8">
        <v>1.1160000000000001</v>
      </c>
      <c r="AD15" s="8">
        <v>1.1160000000000001</v>
      </c>
      <c r="AE15" s="8">
        <v>1.1160000000000001</v>
      </c>
      <c r="AF15" s="8">
        <v>1.1160000000000001</v>
      </c>
      <c r="AG15" s="8">
        <v>1.1160000000000001</v>
      </c>
      <c r="AH15" s="8">
        <v>1.1160000000000001</v>
      </c>
      <c r="AI15" s="8">
        <v>1.1160000000000001</v>
      </c>
      <c r="AJ15" s="8">
        <v>1.1160000000000001</v>
      </c>
      <c r="AK15" s="8">
        <v>1.1160000000000001</v>
      </c>
      <c r="AL15" s="5" t="s">
        <v>96</v>
      </c>
      <c r="AM15" s="5"/>
    </row>
    <row r="16" spans="1:39" x14ac:dyDescent="0.2">
      <c r="A16" s="70"/>
      <c r="B16" s="5" t="s">
        <v>100</v>
      </c>
      <c r="C16" s="5" t="s">
        <v>102</v>
      </c>
      <c r="D16" s="5" t="s">
        <v>94</v>
      </c>
      <c r="E16" s="5">
        <v>2020</v>
      </c>
      <c r="F16" s="5" t="s">
        <v>95</v>
      </c>
      <c r="G16" s="8">
        <v>1.1160000000000001</v>
      </c>
      <c r="H16" s="8">
        <v>1.1160000000000001</v>
      </c>
      <c r="I16" s="8">
        <v>1.1160000000000001</v>
      </c>
      <c r="J16" s="8">
        <v>1.1160000000000001</v>
      </c>
      <c r="K16" s="8">
        <v>1.1160000000000001</v>
      </c>
      <c r="L16" s="8">
        <v>1.1160000000000001</v>
      </c>
      <c r="M16" s="8">
        <v>1.1160000000000001</v>
      </c>
      <c r="N16" s="8">
        <v>1.1160000000000001</v>
      </c>
      <c r="O16" s="8">
        <v>1.1160000000000001</v>
      </c>
      <c r="P16" s="8">
        <v>1.1160000000000001</v>
      </c>
      <c r="Q16" s="8">
        <v>1.1160000000000001</v>
      </c>
      <c r="R16" s="8">
        <v>1.1160000000000001</v>
      </c>
      <c r="S16" s="8">
        <v>1.1160000000000001</v>
      </c>
      <c r="T16" s="8">
        <v>1.1160000000000001</v>
      </c>
      <c r="U16" s="8">
        <v>1.1160000000000001</v>
      </c>
      <c r="V16" s="8">
        <v>1.1160000000000001</v>
      </c>
      <c r="W16" s="8">
        <v>1.1160000000000001</v>
      </c>
      <c r="X16" s="8">
        <v>1.1160000000000001</v>
      </c>
      <c r="Y16" s="8">
        <v>1.1160000000000001</v>
      </c>
      <c r="Z16" s="8">
        <v>1.1160000000000001</v>
      </c>
      <c r="AA16" s="8">
        <v>1.1160000000000001</v>
      </c>
      <c r="AB16" s="8">
        <v>1.1160000000000001</v>
      </c>
      <c r="AC16" s="8">
        <v>1.1160000000000001</v>
      </c>
      <c r="AD16" s="8">
        <v>1.1160000000000001</v>
      </c>
      <c r="AE16" s="8">
        <v>1.1160000000000001</v>
      </c>
      <c r="AF16" s="8">
        <v>1.1160000000000001</v>
      </c>
      <c r="AG16" s="8">
        <v>1.1160000000000001</v>
      </c>
      <c r="AH16" s="8">
        <v>1.1160000000000001</v>
      </c>
      <c r="AI16" s="8">
        <v>1.1160000000000001</v>
      </c>
      <c r="AJ16" s="8">
        <v>1.1160000000000001</v>
      </c>
      <c r="AK16" s="8">
        <v>1.1160000000000001</v>
      </c>
      <c r="AL16" s="5" t="s">
        <v>96</v>
      </c>
      <c r="AM16" s="5"/>
    </row>
    <row r="17" spans="1:39" x14ac:dyDescent="0.2">
      <c r="A17" s="68" t="s">
        <v>10</v>
      </c>
      <c r="B17" s="5" t="s">
        <v>92</v>
      </c>
      <c r="C17" s="5" t="s">
        <v>102</v>
      </c>
      <c r="D17" s="5" t="s">
        <v>94</v>
      </c>
      <c r="E17" s="5">
        <v>2020</v>
      </c>
      <c r="F17" s="5" t="s">
        <v>95</v>
      </c>
      <c r="G17" s="8">
        <v>1.079</v>
      </c>
      <c r="H17" s="8">
        <v>1.079</v>
      </c>
      <c r="I17" s="8">
        <v>1.079</v>
      </c>
      <c r="J17" s="8">
        <v>1.079</v>
      </c>
      <c r="K17" s="8">
        <v>1.079</v>
      </c>
      <c r="L17" s="8">
        <v>1.079</v>
      </c>
      <c r="M17" s="8">
        <v>1.079</v>
      </c>
      <c r="N17" s="8">
        <v>1.079</v>
      </c>
      <c r="O17" s="8">
        <v>1.079</v>
      </c>
      <c r="P17" s="8">
        <v>1.079</v>
      </c>
      <c r="Q17" s="8">
        <v>1.079</v>
      </c>
      <c r="R17" s="8">
        <v>1.079</v>
      </c>
      <c r="S17" s="8">
        <v>1.079</v>
      </c>
      <c r="T17" s="8">
        <v>1.079</v>
      </c>
      <c r="U17" s="8">
        <v>1.079</v>
      </c>
      <c r="V17" s="8">
        <v>1.079</v>
      </c>
      <c r="W17" s="8">
        <v>1.079</v>
      </c>
      <c r="X17" s="8">
        <v>1.079</v>
      </c>
      <c r="Y17" s="8">
        <v>1.079</v>
      </c>
      <c r="Z17" s="8">
        <v>1.079</v>
      </c>
      <c r="AA17" s="8">
        <v>1.079</v>
      </c>
      <c r="AB17" s="8">
        <v>1.079</v>
      </c>
      <c r="AC17" s="8">
        <v>1.079</v>
      </c>
      <c r="AD17" s="8">
        <v>1.079</v>
      </c>
      <c r="AE17" s="8">
        <v>1.079</v>
      </c>
      <c r="AF17" s="8">
        <v>1.079</v>
      </c>
      <c r="AG17" s="8">
        <v>1.079</v>
      </c>
      <c r="AH17" s="8">
        <v>1.079</v>
      </c>
      <c r="AI17" s="8">
        <v>1.079</v>
      </c>
      <c r="AJ17" s="8">
        <v>1.079</v>
      </c>
      <c r="AK17" s="8">
        <v>1.079</v>
      </c>
      <c r="AL17" s="5" t="s">
        <v>96</v>
      </c>
      <c r="AM17" s="5"/>
    </row>
    <row r="18" spans="1:39" x14ac:dyDescent="0.2">
      <c r="A18" s="69"/>
      <c r="B18" s="5" t="s">
        <v>97</v>
      </c>
      <c r="C18" s="5" t="s">
        <v>102</v>
      </c>
      <c r="D18" s="5" t="s">
        <v>94</v>
      </c>
      <c r="E18" s="5">
        <v>2020</v>
      </c>
      <c r="F18" s="5" t="s">
        <v>95</v>
      </c>
      <c r="G18" s="8">
        <v>1.073</v>
      </c>
      <c r="H18" s="8">
        <v>1.073</v>
      </c>
      <c r="I18" s="8">
        <v>1.073</v>
      </c>
      <c r="J18" s="8">
        <v>1.073</v>
      </c>
      <c r="K18" s="8">
        <v>1.073</v>
      </c>
      <c r="L18" s="8">
        <v>1.073</v>
      </c>
      <c r="M18" s="8">
        <v>1.073</v>
      </c>
      <c r="N18" s="8">
        <v>1.073</v>
      </c>
      <c r="O18" s="8">
        <v>1.073</v>
      </c>
      <c r="P18" s="8">
        <v>1.073</v>
      </c>
      <c r="Q18" s="8">
        <v>1.073</v>
      </c>
      <c r="R18" s="8">
        <v>1.073</v>
      </c>
      <c r="S18" s="8">
        <v>1.073</v>
      </c>
      <c r="T18" s="8">
        <v>1.073</v>
      </c>
      <c r="U18" s="8">
        <v>1.073</v>
      </c>
      <c r="V18" s="8">
        <v>1.073</v>
      </c>
      <c r="W18" s="8">
        <v>1.073</v>
      </c>
      <c r="X18" s="8">
        <v>1.073</v>
      </c>
      <c r="Y18" s="8">
        <v>1.073</v>
      </c>
      <c r="Z18" s="8">
        <v>1.073</v>
      </c>
      <c r="AA18" s="8">
        <v>1.073</v>
      </c>
      <c r="AB18" s="8">
        <v>1.073</v>
      </c>
      <c r="AC18" s="8">
        <v>1.073</v>
      </c>
      <c r="AD18" s="8">
        <v>1.073</v>
      </c>
      <c r="AE18" s="8">
        <v>1.073</v>
      </c>
      <c r="AF18" s="8">
        <v>1.073</v>
      </c>
      <c r="AG18" s="8">
        <v>1.073</v>
      </c>
      <c r="AH18" s="8">
        <v>1.073</v>
      </c>
      <c r="AI18" s="8">
        <v>1.073</v>
      </c>
      <c r="AJ18" s="8">
        <v>1.073</v>
      </c>
      <c r="AK18" s="8">
        <v>1.073</v>
      </c>
      <c r="AL18" s="5" t="s">
        <v>96</v>
      </c>
      <c r="AM18" s="5"/>
    </row>
    <row r="19" spans="1:39" x14ac:dyDescent="0.2">
      <c r="A19" s="69"/>
      <c r="B19" s="5" t="s">
        <v>98</v>
      </c>
      <c r="C19" s="5" t="s">
        <v>102</v>
      </c>
      <c r="D19" s="5" t="s">
        <v>94</v>
      </c>
      <c r="E19" s="5">
        <v>2020</v>
      </c>
      <c r="F19" s="5" t="s">
        <v>95</v>
      </c>
      <c r="G19" s="8">
        <v>1.06</v>
      </c>
      <c r="H19" s="8">
        <v>1.06</v>
      </c>
      <c r="I19" s="8">
        <v>1.06</v>
      </c>
      <c r="J19" s="8">
        <v>1.06</v>
      </c>
      <c r="K19" s="8">
        <v>1.06</v>
      </c>
      <c r="L19" s="8">
        <v>1.06</v>
      </c>
      <c r="M19" s="8">
        <v>1.06</v>
      </c>
      <c r="N19" s="8">
        <v>1.06</v>
      </c>
      <c r="O19" s="8">
        <v>1.06</v>
      </c>
      <c r="P19" s="8">
        <v>1.06</v>
      </c>
      <c r="Q19" s="8">
        <v>1.06</v>
      </c>
      <c r="R19" s="8">
        <v>1.06</v>
      </c>
      <c r="S19" s="8">
        <v>1.06</v>
      </c>
      <c r="T19" s="8">
        <v>1.06</v>
      </c>
      <c r="U19" s="8">
        <v>1.06</v>
      </c>
      <c r="V19" s="8">
        <v>1.06</v>
      </c>
      <c r="W19" s="8">
        <v>1.06</v>
      </c>
      <c r="X19" s="8">
        <v>1.06</v>
      </c>
      <c r="Y19" s="8">
        <v>1.06</v>
      </c>
      <c r="Z19" s="8">
        <v>1.06</v>
      </c>
      <c r="AA19" s="8">
        <v>1.06</v>
      </c>
      <c r="AB19" s="8">
        <v>1.06</v>
      </c>
      <c r="AC19" s="8">
        <v>1.06</v>
      </c>
      <c r="AD19" s="8">
        <v>1.06</v>
      </c>
      <c r="AE19" s="8">
        <v>1.06</v>
      </c>
      <c r="AF19" s="8">
        <v>1.06</v>
      </c>
      <c r="AG19" s="8">
        <v>1.06</v>
      </c>
      <c r="AH19" s="8">
        <v>1.06</v>
      </c>
      <c r="AI19" s="8">
        <v>1.06</v>
      </c>
      <c r="AJ19" s="8">
        <v>1.06</v>
      </c>
      <c r="AK19" s="8">
        <v>1.06</v>
      </c>
      <c r="AL19" s="5" t="s">
        <v>96</v>
      </c>
      <c r="AM19" s="5"/>
    </row>
    <row r="20" spans="1:39" x14ac:dyDescent="0.2">
      <c r="A20" s="69"/>
      <c r="B20" s="5" t="s">
        <v>99</v>
      </c>
      <c r="C20" s="5" t="s">
        <v>102</v>
      </c>
      <c r="D20" s="5" t="s">
        <v>94</v>
      </c>
      <c r="E20" s="5">
        <v>2020</v>
      </c>
      <c r="F20" s="5" t="s">
        <v>95</v>
      </c>
      <c r="G20" s="8">
        <v>1.1160000000000001</v>
      </c>
      <c r="H20" s="8">
        <v>1.1160000000000001</v>
      </c>
      <c r="I20" s="8">
        <v>1.1160000000000001</v>
      </c>
      <c r="J20" s="8">
        <v>1.1160000000000001</v>
      </c>
      <c r="K20" s="8">
        <v>1.1160000000000001</v>
      </c>
      <c r="L20" s="8">
        <v>1.1160000000000001</v>
      </c>
      <c r="M20" s="8">
        <v>1.1160000000000001</v>
      </c>
      <c r="N20" s="8">
        <v>1.1160000000000001</v>
      </c>
      <c r="O20" s="8">
        <v>1.1160000000000001</v>
      </c>
      <c r="P20" s="8">
        <v>1.1160000000000001</v>
      </c>
      <c r="Q20" s="8">
        <v>1.1160000000000001</v>
      </c>
      <c r="R20" s="8">
        <v>1.1160000000000001</v>
      </c>
      <c r="S20" s="8">
        <v>1.1160000000000001</v>
      </c>
      <c r="T20" s="8">
        <v>1.1160000000000001</v>
      </c>
      <c r="U20" s="8">
        <v>1.1160000000000001</v>
      </c>
      <c r="V20" s="8">
        <v>1.1160000000000001</v>
      </c>
      <c r="W20" s="8">
        <v>1.1160000000000001</v>
      </c>
      <c r="X20" s="8">
        <v>1.1160000000000001</v>
      </c>
      <c r="Y20" s="8">
        <v>1.1160000000000001</v>
      </c>
      <c r="Z20" s="8">
        <v>1.1160000000000001</v>
      </c>
      <c r="AA20" s="8">
        <v>1.1160000000000001</v>
      </c>
      <c r="AB20" s="8">
        <v>1.1160000000000001</v>
      </c>
      <c r="AC20" s="8">
        <v>1.1160000000000001</v>
      </c>
      <c r="AD20" s="8">
        <v>1.1160000000000001</v>
      </c>
      <c r="AE20" s="8">
        <v>1.1160000000000001</v>
      </c>
      <c r="AF20" s="8">
        <v>1.1160000000000001</v>
      </c>
      <c r="AG20" s="8">
        <v>1.1160000000000001</v>
      </c>
      <c r="AH20" s="8">
        <v>1.1160000000000001</v>
      </c>
      <c r="AI20" s="8">
        <v>1.1160000000000001</v>
      </c>
      <c r="AJ20" s="8">
        <v>1.1160000000000001</v>
      </c>
      <c r="AK20" s="8">
        <v>1.1160000000000001</v>
      </c>
      <c r="AL20" s="5" t="s">
        <v>96</v>
      </c>
      <c r="AM20" s="5"/>
    </row>
    <row r="21" spans="1:39" x14ac:dyDescent="0.2">
      <c r="A21" s="70"/>
      <c r="B21" s="5" t="s">
        <v>100</v>
      </c>
      <c r="C21" s="5" t="s">
        <v>102</v>
      </c>
      <c r="D21" s="5" t="s">
        <v>94</v>
      </c>
      <c r="E21" s="5">
        <v>2020</v>
      </c>
      <c r="F21" s="5" t="s">
        <v>95</v>
      </c>
      <c r="G21" s="8">
        <v>1.1160000000000001</v>
      </c>
      <c r="H21" s="8">
        <v>1.1160000000000001</v>
      </c>
      <c r="I21" s="8">
        <v>1.1160000000000001</v>
      </c>
      <c r="J21" s="8">
        <v>1.1160000000000001</v>
      </c>
      <c r="K21" s="8">
        <v>1.1160000000000001</v>
      </c>
      <c r="L21" s="8">
        <v>1.1160000000000001</v>
      </c>
      <c r="M21" s="8">
        <v>1.1160000000000001</v>
      </c>
      <c r="N21" s="8">
        <v>1.1160000000000001</v>
      </c>
      <c r="O21" s="8">
        <v>1.1160000000000001</v>
      </c>
      <c r="P21" s="8">
        <v>1.1160000000000001</v>
      </c>
      <c r="Q21" s="8">
        <v>1.1160000000000001</v>
      </c>
      <c r="R21" s="8">
        <v>1.1160000000000001</v>
      </c>
      <c r="S21" s="8">
        <v>1.1160000000000001</v>
      </c>
      <c r="T21" s="8">
        <v>1.1160000000000001</v>
      </c>
      <c r="U21" s="8">
        <v>1.1160000000000001</v>
      </c>
      <c r="V21" s="8">
        <v>1.1160000000000001</v>
      </c>
      <c r="W21" s="8">
        <v>1.1160000000000001</v>
      </c>
      <c r="X21" s="8">
        <v>1.1160000000000001</v>
      </c>
      <c r="Y21" s="8">
        <v>1.1160000000000001</v>
      </c>
      <c r="Z21" s="8">
        <v>1.1160000000000001</v>
      </c>
      <c r="AA21" s="8">
        <v>1.1160000000000001</v>
      </c>
      <c r="AB21" s="8">
        <v>1.1160000000000001</v>
      </c>
      <c r="AC21" s="8">
        <v>1.1160000000000001</v>
      </c>
      <c r="AD21" s="8">
        <v>1.1160000000000001</v>
      </c>
      <c r="AE21" s="8">
        <v>1.1160000000000001</v>
      </c>
      <c r="AF21" s="8">
        <v>1.1160000000000001</v>
      </c>
      <c r="AG21" s="8">
        <v>1.1160000000000001</v>
      </c>
      <c r="AH21" s="8">
        <v>1.1160000000000001</v>
      </c>
      <c r="AI21" s="8">
        <v>1.1160000000000001</v>
      </c>
      <c r="AJ21" s="8">
        <v>1.1160000000000001</v>
      </c>
      <c r="AK21" s="8">
        <v>1.1160000000000001</v>
      </c>
      <c r="AL21" s="5" t="s">
        <v>96</v>
      </c>
      <c r="AM21" s="5"/>
    </row>
    <row r="22" spans="1:39" x14ac:dyDescent="0.2">
      <c r="A22" s="68" t="s">
        <v>12</v>
      </c>
      <c r="B22" s="5" t="s">
        <v>92</v>
      </c>
      <c r="C22" s="5" t="s">
        <v>102</v>
      </c>
      <c r="D22" s="5" t="s">
        <v>94</v>
      </c>
      <c r="E22" s="5">
        <v>2020</v>
      </c>
      <c r="F22" s="5" t="s">
        <v>95</v>
      </c>
      <c r="G22" s="8">
        <v>3.2330000000000001</v>
      </c>
      <c r="H22" s="8">
        <v>3.2330000000000001</v>
      </c>
      <c r="I22" s="8">
        <v>3.2330000000000001</v>
      </c>
      <c r="J22" s="8">
        <v>3.2330000000000001</v>
      </c>
      <c r="K22" s="8">
        <v>3.2330000000000001</v>
      </c>
      <c r="L22" s="8">
        <v>3.2330000000000001</v>
      </c>
      <c r="M22" s="8">
        <v>3.2330000000000001</v>
      </c>
      <c r="N22" s="8">
        <v>3.2330000000000001</v>
      </c>
      <c r="O22" s="8">
        <v>3.2330000000000001</v>
      </c>
      <c r="P22" s="8">
        <v>3.2330000000000001</v>
      </c>
      <c r="Q22" s="8">
        <v>3.2330000000000001</v>
      </c>
      <c r="R22" s="8">
        <v>3.2330000000000001</v>
      </c>
      <c r="S22" s="8">
        <v>3.2330000000000001</v>
      </c>
      <c r="T22" s="8">
        <v>3.2330000000000001</v>
      </c>
      <c r="U22" s="8">
        <v>3.2330000000000001</v>
      </c>
      <c r="V22" s="8">
        <v>3.2330000000000001</v>
      </c>
      <c r="W22" s="8">
        <v>3.2330000000000001</v>
      </c>
      <c r="X22" s="8">
        <v>3.2330000000000001</v>
      </c>
      <c r="Y22" s="8">
        <v>3.2330000000000001</v>
      </c>
      <c r="Z22" s="8">
        <v>3.2330000000000001</v>
      </c>
      <c r="AA22" s="8">
        <v>3.2330000000000001</v>
      </c>
      <c r="AB22" s="8">
        <v>3.2330000000000001</v>
      </c>
      <c r="AC22" s="8">
        <v>3.2330000000000001</v>
      </c>
      <c r="AD22" s="8">
        <v>3.2330000000000001</v>
      </c>
      <c r="AE22" s="8">
        <v>3.2330000000000001</v>
      </c>
      <c r="AF22" s="8">
        <v>3.2330000000000001</v>
      </c>
      <c r="AG22" s="8">
        <v>3.2330000000000001</v>
      </c>
      <c r="AH22" s="8">
        <v>3.2330000000000001</v>
      </c>
      <c r="AI22" s="8">
        <v>3.2330000000000001</v>
      </c>
      <c r="AJ22" s="8">
        <v>3.2330000000000001</v>
      </c>
      <c r="AK22" s="8">
        <v>3.2330000000000001</v>
      </c>
      <c r="AL22" s="5" t="s">
        <v>96</v>
      </c>
      <c r="AM22" s="5"/>
    </row>
    <row r="23" spans="1:39" x14ac:dyDescent="0.2">
      <c r="A23" s="69"/>
      <c r="B23" s="5" t="s">
        <v>97</v>
      </c>
      <c r="C23" s="5" t="s">
        <v>102</v>
      </c>
      <c r="D23" s="5" t="s">
        <v>94</v>
      </c>
      <c r="E23" s="5">
        <v>2020</v>
      </c>
      <c r="F23" s="5" t="s">
        <v>95</v>
      </c>
      <c r="G23" s="8">
        <v>4.2039999999999997</v>
      </c>
      <c r="H23" s="8">
        <v>4.2039999999999997</v>
      </c>
      <c r="I23" s="8">
        <v>4.2039999999999997</v>
      </c>
      <c r="J23" s="8">
        <v>4.2039999999999997</v>
      </c>
      <c r="K23" s="8">
        <v>4.2039999999999997</v>
      </c>
      <c r="L23" s="8">
        <v>4.2039999999999997</v>
      </c>
      <c r="M23" s="8">
        <v>4.2039999999999997</v>
      </c>
      <c r="N23" s="8">
        <v>4.2039999999999997</v>
      </c>
      <c r="O23" s="8">
        <v>4.2039999999999997</v>
      </c>
      <c r="P23" s="8">
        <v>4.2039999999999997</v>
      </c>
      <c r="Q23" s="8">
        <v>4.2039999999999997</v>
      </c>
      <c r="R23" s="8">
        <v>4.2039999999999997</v>
      </c>
      <c r="S23" s="8">
        <v>4.2039999999999997</v>
      </c>
      <c r="T23" s="8">
        <v>4.2039999999999997</v>
      </c>
      <c r="U23" s="8">
        <v>4.2039999999999997</v>
      </c>
      <c r="V23" s="8">
        <v>4.2039999999999997</v>
      </c>
      <c r="W23" s="8">
        <v>4.2039999999999997</v>
      </c>
      <c r="X23" s="8">
        <v>4.2039999999999997</v>
      </c>
      <c r="Y23" s="8">
        <v>4.2039999999999997</v>
      </c>
      <c r="Z23" s="8">
        <v>4.2039999999999997</v>
      </c>
      <c r="AA23" s="8">
        <v>4.2039999999999997</v>
      </c>
      <c r="AB23" s="8">
        <v>4.2039999999999997</v>
      </c>
      <c r="AC23" s="8">
        <v>4.2039999999999997</v>
      </c>
      <c r="AD23" s="8">
        <v>4.2039999999999997</v>
      </c>
      <c r="AE23" s="8">
        <v>4.2039999999999997</v>
      </c>
      <c r="AF23" s="8">
        <v>4.2039999999999997</v>
      </c>
      <c r="AG23" s="8">
        <v>4.2039999999999997</v>
      </c>
      <c r="AH23" s="8">
        <v>4.2039999999999997</v>
      </c>
      <c r="AI23" s="8">
        <v>4.2039999999999997</v>
      </c>
      <c r="AJ23" s="8">
        <v>4.2039999999999997</v>
      </c>
      <c r="AK23" s="8">
        <v>4.2039999999999997</v>
      </c>
      <c r="AL23" s="5" t="s">
        <v>96</v>
      </c>
      <c r="AM23" s="5"/>
    </row>
    <row r="24" spans="1:39" x14ac:dyDescent="0.2">
      <c r="A24" s="69"/>
      <c r="B24" s="5" t="s">
        <v>98</v>
      </c>
      <c r="C24" s="5" t="s">
        <v>102</v>
      </c>
      <c r="D24" s="5" t="s">
        <v>94</v>
      </c>
      <c r="E24" s="5">
        <v>2020</v>
      </c>
      <c r="F24" s="5" t="s">
        <v>95</v>
      </c>
      <c r="G24" s="8">
        <v>4.2699999999999996</v>
      </c>
      <c r="H24" s="8">
        <v>4.2699999999999996</v>
      </c>
      <c r="I24" s="8">
        <v>4.2699999999999996</v>
      </c>
      <c r="J24" s="8">
        <v>4.2699999999999996</v>
      </c>
      <c r="K24" s="8">
        <v>4.2699999999999996</v>
      </c>
      <c r="L24" s="8">
        <v>4.2699999999999996</v>
      </c>
      <c r="M24" s="8">
        <v>4.2699999999999996</v>
      </c>
      <c r="N24" s="8">
        <v>4.2699999999999996</v>
      </c>
      <c r="O24" s="8">
        <v>4.2699999999999996</v>
      </c>
      <c r="P24" s="8">
        <v>4.2699999999999996</v>
      </c>
      <c r="Q24" s="8">
        <v>4.2699999999999996</v>
      </c>
      <c r="R24" s="8">
        <v>4.2699999999999996</v>
      </c>
      <c r="S24" s="8">
        <v>4.2699999999999996</v>
      </c>
      <c r="T24" s="8">
        <v>4.2699999999999996</v>
      </c>
      <c r="U24" s="8">
        <v>4.2699999999999996</v>
      </c>
      <c r="V24" s="8">
        <v>4.2699999999999996</v>
      </c>
      <c r="W24" s="8">
        <v>4.2699999999999996</v>
      </c>
      <c r="X24" s="8">
        <v>4.2699999999999996</v>
      </c>
      <c r="Y24" s="8">
        <v>4.2699999999999996</v>
      </c>
      <c r="Z24" s="8">
        <v>4.2699999999999996</v>
      </c>
      <c r="AA24" s="8">
        <v>4.2699999999999996</v>
      </c>
      <c r="AB24" s="8">
        <v>4.2699999999999996</v>
      </c>
      <c r="AC24" s="8">
        <v>4.2699999999999996</v>
      </c>
      <c r="AD24" s="8">
        <v>4.2699999999999996</v>
      </c>
      <c r="AE24" s="8">
        <v>4.2699999999999996</v>
      </c>
      <c r="AF24" s="8">
        <v>4.2699999999999996</v>
      </c>
      <c r="AG24" s="8">
        <v>4.2699999999999996</v>
      </c>
      <c r="AH24" s="8">
        <v>4.2699999999999996</v>
      </c>
      <c r="AI24" s="8">
        <v>4.2699999999999996</v>
      </c>
      <c r="AJ24" s="8">
        <v>4.2699999999999996</v>
      </c>
      <c r="AK24" s="8">
        <v>4.2699999999999996</v>
      </c>
      <c r="AL24" s="5" t="s">
        <v>96</v>
      </c>
      <c r="AM24" s="5"/>
    </row>
    <row r="25" spans="1:39" x14ac:dyDescent="0.2">
      <c r="A25" s="69"/>
      <c r="B25" s="5" t="s">
        <v>99</v>
      </c>
      <c r="C25" s="5" t="s">
        <v>102</v>
      </c>
      <c r="D25" s="5" t="s">
        <v>94</v>
      </c>
      <c r="E25" s="5">
        <v>2020</v>
      </c>
      <c r="F25" s="5" t="s">
        <v>95</v>
      </c>
      <c r="G25" s="8">
        <v>3.3439999999999999</v>
      </c>
      <c r="H25" s="8">
        <v>3.3439999999999999</v>
      </c>
      <c r="I25" s="8">
        <v>3.3439999999999999</v>
      </c>
      <c r="J25" s="8">
        <v>3.3439999999999999</v>
      </c>
      <c r="K25" s="8">
        <v>3.3439999999999999</v>
      </c>
      <c r="L25" s="8">
        <v>3.3439999999999999</v>
      </c>
      <c r="M25" s="8">
        <v>3.3439999999999999</v>
      </c>
      <c r="N25" s="8">
        <v>3.3439999999999999</v>
      </c>
      <c r="O25" s="8">
        <v>3.3439999999999999</v>
      </c>
      <c r="P25" s="8">
        <v>3.3439999999999999</v>
      </c>
      <c r="Q25" s="8">
        <v>3.3439999999999999</v>
      </c>
      <c r="R25" s="8">
        <v>3.3439999999999999</v>
      </c>
      <c r="S25" s="8">
        <v>3.3439999999999999</v>
      </c>
      <c r="T25" s="8">
        <v>3.3439999999999999</v>
      </c>
      <c r="U25" s="8">
        <v>3.3439999999999999</v>
      </c>
      <c r="V25" s="8">
        <v>3.3439999999999999</v>
      </c>
      <c r="W25" s="8">
        <v>3.3439999999999999</v>
      </c>
      <c r="X25" s="8">
        <v>3.3439999999999999</v>
      </c>
      <c r="Y25" s="8">
        <v>3.3439999999999999</v>
      </c>
      <c r="Z25" s="8">
        <v>3.3439999999999999</v>
      </c>
      <c r="AA25" s="8">
        <v>3.3439999999999999</v>
      </c>
      <c r="AB25" s="8">
        <v>3.3439999999999999</v>
      </c>
      <c r="AC25" s="8">
        <v>3.3439999999999999</v>
      </c>
      <c r="AD25" s="8">
        <v>3.3439999999999999</v>
      </c>
      <c r="AE25" s="8">
        <v>3.3439999999999999</v>
      </c>
      <c r="AF25" s="8">
        <v>3.3439999999999999</v>
      </c>
      <c r="AG25" s="8">
        <v>3.3439999999999999</v>
      </c>
      <c r="AH25" s="8">
        <v>3.3439999999999999</v>
      </c>
      <c r="AI25" s="8">
        <v>3.3439999999999999</v>
      </c>
      <c r="AJ25" s="8">
        <v>3.3439999999999999</v>
      </c>
      <c r="AK25" s="8">
        <v>3.3439999999999999</v>
      </c>
      <c r="AL25" s="5" t="s">
        <v>96</v>
      </c>
      <c r="AM25" s="5"/>
    </row>
    <row r="26" spans="1:39" x14ac:dyDescent="0.2">
      <c r="A26" s="70"/>
      <c r="B26" s="5" t="s">
        <v>100</v>
      </c>
      <c r="C26" s="5" t="s">
        <v>102</v>
      </c>
      <c r="D26" s="5" t="s">
        <v>94</v>
      </c>
      <c r="E26" s="5">
        <v>2020</v>
      </c>
      <c r="F26" s="5" t="s">
        <v>95</v>
      </c>
      <c r="G26" s="8">
        <v>3.3439999999999999</v>
      </c>
      <c r="H26" s="8">
        <v>3.3439999999999999</v>
      </c>
      <c r="I26" s="8">
        <v>3.3439999999999999</v>
      </c>
      <c r="J26" s="8">
        <v>3.3439999999999999</v>
      </c>
      <c r="K26" s="8">
        <v>3.3439999999999999</v>
      </c>
      <c r="L26" s="8">
        <v>3.3439999999999999</v>
      </c>
      <c r="M26" s="8">
        <v>3.3439999999999999</v>
      </c>
      <c r="N26" s="8">
        <v>3.3439999999999999</v>
      </c>
      <c r="O26" s="8">
        <v>3.3439999999999999</v>
      </c>
      <c r="P26" s="8">
        <v>3.3439999999999999</v>
      </c>
      <c r="Q26" s="8">
        <v>3.3439999999999999</v>
      </c>
      <c r="R26" s="8">
        <v>3.3439999999999999</v>
      </c>
      <c r="S26" s="8">
        <v>3.3439999999999999</v>
      </c>
      <c r="T26" s="8">
        <v>3.3439999999999999</v>
      </c>
      <c r="U26" s="8">
        <v>3.3439999999999999</v>
      </c>
      <c r="V26" s="8">
        <v>3.3439999999999999</v>
      </c>
      <c r="W26" s="8">
        <v>3.3439999999999999</v>
      </c>
      <c r="X26" s="8">
        <v>3.3439999999999999</v>
      </c>
      <c r="Y26" s="8">
        <v>3.3439999999999999</v>
      </c>
      <c r="Z26" s="8">
        <v>3.3439999999999999</v>
      </c>
      <c r="AA26" s="8">
        <v>3.3439999999999999</v>
      </c>
      <c r="AB26" s="8">
        <v>3.3439999999999999</v>
      </c>
      <c r="AC26" s="8">
        <v>3.3439999999999999</v>
      </c>
      <c r="AD26" s="8">
        <v>3.3439999999999999</v>
      </c>
      <c r="AE26" s="8">
        <v>3.3439999999999999</v>
      </c>
      <c r="AF26" s="8">
        <v>3.3439999999999999</v>
      </c>
      <c r="AG26" s="8">
        <v>3.3439999999999999</v>
      </c>
      <c r="AH26" s="8">
        <v>3.3439999999999999</v>
      </c>
      <c r="AI26" s="8">
        <v>3.3439999999999999</v>
      </c>
      <c r="AJ26" s="8">
        <v>3.3439999999999999</v>
      </c>
      <c r="AK26" s="8">
        <v>3.3439999999999999</v>
      </c>
      <c r="AL26" s="5" t="s">
        <v>96</v>
      </c>
      <c r="AM26" s="5"/>
    </row>
    <row r="27" spans="1:39" x14ac:dyDescent="0.2">
      <c r="A27" s="68" t="s">
        <v>20</v>
      </c>
      <c r="B27" s="5" t="s">
        <v>92</v>
      </c>
      <c r="C27" s="5" t="s">
        <v>102</v>
      </c>
      <c r="D27" s="5" t="s">
        <v>94</v>
      </c>
      <c r="E27" s="5">
        <v>2020</v>
      </c>
      <c r="F27" s="5" t="s">
        <v>95</v>
      </c>
      <c r="G27" s="8">
        <v>20.602764000000001</v>
      </c>
      <c r="H27" s="8">
        <f>$G27*'Performance Curves'!C$6</f>
        <v>20.311901449411764</v>
      </c>
      <c r="I27" s="8">
        <f>$G27*'Performance Curves'!D$6</f>
        <v>20.02103889882353</v>
      </c>
      <c r="J27" s="8">
        <f>$G27*'Performance Curves'!E$6</f>
        <v>19.730176348235293</v>
      </c>
      <c r="K27" s="8">
        <f>$G27*'Performance Curves'!F$6</f>
        <v>19.43931379764706</v>
      </c>
      <c r="L27" s="8">
        <f>$G27*'Performance Curves'!G$6</f>
        <v>19.148451247058826</v>
      </c>
      <c r="M27" s="8">
        <f>$G27*'Performance Curves'!H$6</f>
        <v>18.857588696470593</v>
      </c>
      <c r="N27" s="8">
        <f>$G27*'Performance Curves'!I$6</f>
        <v>18.56672614588236</v>
      </c>
      <c r="O27" s="8">
        <f>$G27*'Performance Curves'!J$6</f>
        <v>18.275863595294123</v>
      </c>
      <c r="P27" s="8">
        <f>$G27*'Performance Curves'!K$6</f>
        <v>17.985001044705889</v>
      </c>
      <c r="Q27" s="8">
        <f>$G27*'Performance Curves'!L$6</f>
        <v>17.694138494117649</v>
      </c>
      <c r="R27" s="8">
        <f>$G27*'Performance Curves'!M$6</f>
        <v>17.500230127058824</v>
      </c>
      <c r="S27" s="8">
        <f>$G27*'Performance Curves'!N$6</f>
        <v>17.306321759999999</v>
      </c>
      <c r="T27" s="8">
        <f>$G27*'Performance Curves'!O$6</f>
        <v>17.112413392941175</v>
      </c>
      <c r="U27" s="8">
        <f>$G27*'Performance Curves'!P$6</f>
        <v>16.91850502588235</v>
      </c>
      <c r="V27" s="8">
        <f>$G27*'Performance Curves'!Q$6</f>
        <v>16.724596658823526</v>
      </c>
      <c r="W27" s="8">
        <f>$G27*'Performance Curves'!R$6</f>
        <v>16.530688291764701</v>
      </c>
      <c r="X27" s="8">
        <f>$G27*'Performance Curves'!S$6</f>
        <v>16.336779924705876</v>
      </c>
      <c r="Y27" s="8">
        <f>$G27*'Performance Curves'!T$6</f>
        <v>16.142871557647052</v>
      </c>
      <c r="Z27" s="8">
        <f>$G27*'Performance Curves'!U$6</f>
        <v>15.948963190588227</v>
      </c>
      <c r="AA27" s="8">
        <f>$G27*'Performance Curves'!V$6</f>
        <v>15.755054823529409</v>
      </c>
      <c r="AB27" s="8">
        <f>$G27*'Performance Curves'!W$6</f>
        <v>15.641045653120598</v>
      </c>
      <c r="AC27" s="8">
        <f>$G27*'Performance Curves'!X$6</f>
        <v>15.527036482711788</v>
      </c>
      <c r="AD27" s="8">
        <f>$G27*'Performance Curves'!Y$6</f>
        <v>15.413027312302976</v>
      </c>
      <c r="AE27" s="8">
        <f>$G27*'Performance Curves'!Z$6</f>
        <v>15.299018141894164</v>
      </c>
      <c r="AF27" s="8">
        <f>$G27*'Performance Curves'!AA$6</f>
        <v>15.185008971485354</v>
      </c>
      <c r="AG27" s="8">
        <f>$G27*'Performance Curves'!AB$6</f>
        <v>15.070999801076544</v>
      </c>
      <c r="AH27" s="8">
        <f>$G27*'Performance Curves'!AC$6</f>
        <v>14.956990630667734</v>
      </c>
      <c r="AI27" s="8">
        <f>$G27*'Performance Curves'!AD$6</f>
        <v>14.842981460258921</v>
      </c>
      <c r="AJ27" s="8">
        <f>$G27*'Performance Curves'!AE$6</f>
        <v>14.728972289850111</v>
      </c>
      <c r="AK27" s="8">
        <f>$G27*'Performance Curves'!AF$6</f>
        <v>14.614963119441295</v>
      </c>
      <c r="AL27" s="5" t="s">
        <v>101</v>
      </c>
      <c r="AM27" s="5"/>
    </row>
    <row r="28" spans="1:39" x14ac:dyDescent="0.2">
      <c r="A28" s="69"/>
      <c r="B28" s="5" t="s">
        <v>97</v>
      </c>
      <c r="C28" s="5" t="s">
        <v>102</v>
      </c>
      <c r="D28" s="5" t="s">
        <v>94</v>
      </c>
      <c r="E28" s="5">
        <v>2020</v>
      </c>
      <c r="F28" s="5" t="s">
        <v>95</v>
      </c>
      <c r="G28" s="8">
        <v>20.219380999999998</v>
      </c>
      <c r="H28" s="8">
        <f>$G28*'Performance Curves'!C$6</f>
        <v>19.933930915294116</v>
      </c>
      <c r="I28" s="8">
        <f>$G28*'Performance Curves'!D$6</f>
        <v>19.648480830588234</v>
      </c>
      <c r="J28" s="8">
        <f>$G28*'Performance Curves'!E$6</f>
        <v>19.363030745882352</v>
      </c>
      <c r="K28" s="8">
        <f>$G28*'Performance Curves'!F$6</f>
        <v>19.077580661176469</v>
      </c>
      <c r="L28" s="8">
        <f>$G28*'Performance Curves'!G$6</f>
        <v>18.792130576470591</v>
      </c>
      <c r="M28" s="8">
        <f>$G28*'Performance Curves'!H$6</f>
        <v>18.506680491764708</v>
      </c>
      <c r="N28" s="8">
        <f>$G28*'Performance Curves'!I$6</f>
        <v>18.22123040705883</v>
      </c>
      <c r="O28" s="8">
        <f>$G28*'Performance Curves'!J$6</f>
        <v>17.935780322352944</v>
      </c>
      <c r="P28" s="8">
        <f>$G28*'Performance Curves'!K$6</f>
        <v>17.650330237647065</v>
      </c>
      <c r="Q28" s="8">
        <f>$G28*'Performance Curves'!L$6</f>
        <v>17.364880152941176</v>
      </c>
      <c r="R28" s="8">
        <f>$G28*'Performance Curves'!M$6</f>
        <v>17.174580096470585</v>
      </c>
      <c r="S28" s="8">
        <f>$G28*'Performance Curves'!N$6</f>
        <v>16.984280039999998</v>
      </c>
      <c r="T28" s="8">
        <f>$G28*'Performance Curves'!O$6</f>
        <v>16.793979983529407</v>
      </c>
      <c r="U28" s="8">
        <f>$G28*'Performance Curves'!P$6</f>
        <v>16.60367992705882</v>
      </c>
      <c r="V28" s="8">
        <f>$G28*'Performance Curves'!Q$6</f>
        <v>16.41337987058823</v>
      </c>
      <c r="W28" s="8">
        <f>$G28*'Performance Curves'!R$6</f>
        <v>16.223079814117639</v>
      </c>
      <c r="X28" s="8">
        <f>$G28*'Performance Curves'!S$6</f>
        <v>16.032779757647052</v>
      </c>
      <c r="Y28" s="8">
        <f>$G28*'Performance Curves'!T$6</f>
        <v>15.842479701176462</v>
      </c>
      <c r="Z28" s="8">
        <f>$G28*'Performance Curves'!U$6</f>
        <v>15.652179644705873</v>
      </c>
      <c r="AA28" s="8">
        <f>$G28*'Performance Curves'!V$6</f>
        <v>15.46187958823529</v>
      </c>
      <c r="AB28" s="8">
        <f>$G28*'Performance Curves'!W$6</f>
        <v>15.349991937918581</v>
      </c>
      <c r="AC28" s="8">
        <f>$G28*'Performance Curves'!X$6</f>
        <v>15.238104287601873</v>
      </c>
      <c r="AD28" s="8">
        <f>$G28*'Performance Curves'!Y$6</f>
        <v>15.126216637285163</v>
      </c>
      <c r="AE28" s="8">
        <f>$G28*'Performance Curves'!Z$6</f>
        <v>15.014328986968454</v>
      </c>
      <c r="AF28" s="8">
        <f>$G28*'Performance Curves'!AA$6</f>
        <v>14.902441336651746</v>
      </c>
      <c r="AG28" s="8">
        <f>$G28*'Performance Curves'!AB$6</f>
        <v>14.790553686335038</v>
      </c>
      <c r="AH28" s="8">
        <f>$G28*'Performance Curves'!AC$6</f>
        <v>14.678666036018329</v>
      </c>
      <c r="AI28" s="8">
        <f>$G28*'Performance Curves'!AD$6</f>
        <v>14.566778385701619</v>
      </c>
      <c r="AJ28" s="8">
        <f>$G28*'Performance Curves'!AE$6</f>
        <v>14.454890735384911</v>
      </c>
      <c r="AK28" s="8">
        <f>$G28*'Performance Curves'!AF$6</f>
        <v>14.343003085068199</v>
      </c>
      <c r="AL28" s="5" t="s">
        <v>101</v>
      </c>
      <c r="AM28" s="5"/>
    </row>
    <row r="29" spans="1:39" x14ac:dyDescent="0.2">
      <c r="A29" s="69"/>
      <c r="B29" s="5" t="s">
        <v>98</v>
      </c>
      <c r="C29" s="5" t="s">
        <v>102</v>
      </c>
      <c r="D29" s="5" t="s">
        <v>94</v>
      </c>
      <c r="E29" s="5">
        <v>2020</v>
      </c>
      <c r="F29" s="5" t="s">
        <v>95</v>
      </c>
      <c r="G29" s="8">
        <v>20.283536000000002</v>
      </c>
      <c r="H29" s="8">
        <f>$G29*'Performance Curves'!C$6</f>
        <v>19.997180197647058</v>
      </c>
      <c r="I29" s="8">
        <f>$G29*'Performance Curves'!D$6</f>
        <v>19.710824395294122</v>
      </c>
      <c r="J29" s="8">
        <f>$G29*'Performance Curves'!E$6</f>
        <v>19.424468592941178</v>
      </c>
      <c r="K29" s="8">
        <f>$G29*'Performance Curves'!F$6</f>
        <v>19.138112790588238</v>
      </c>
      <c r="L29" s="8">
        <f>$G29*'Performance Curves'!G$6</f>
        <v>18.851756988235298</v>
      </c>
      <c r="M29" s="8">
        <f>$G29*'Performance Curves'!H$6</f>
        <v>18.565401185882358</v>
      </c>
      <c r="N29" s="8">
        <f>$G29*'Performance Curves'!I$6</f>
        <v>18.279045383529418</v>
      </c>
      <c r="O29" s="8">
        <f>$G29*'Performance Curves'!J$6</f>
        <v>17.992689581176478</v>
      </c>
      <c r="P29" s="8">
        <f>$G29*'Performance Curves'!K$6</f>
        <v>17.706333778823538</v>
      </c>
      <c r="Q29" s="8">
        <f>$G29*'Performance Curves'!L$6</f>
        <v>17.419977976470591</v>
      </c>
      <c r="R29" s="8">
        <f>$G29*'Performance Curves'!M$6</f>
        <v>17.229074108235295</v>
      </c>
      <c r="S29" s="8">
        <f>$G29*'Performance Curves'!N$6</f>
        <v>17.038170239999999</v>
      </c>
      <c r="T29" s="8">
        <f>$G29*'Performance Curves'!O$6</f>
        <v>16.847266371764704</v>
      </c>
      <c r="U29" s="8">
        <f>$G29*'Performance Curves'!P$6</f>
        <v>16.656362503529412</v>
      </c>
      <c r="V29" s="8">
        <f>$G29*'Performance Curves'!Q$6</f>
        <v>16.465458635294116</v>
      </c>
      <c r="W29" s="8">
        <f>$G29*'Performance Curves'!R$6</f>
        <v>16.274554767058817</v>
      </c>
      <c r="X29" s="8">
        <f>$G29*'Performance Curves'!S$6</f>
        <v>16.083650898823524</v>
      </c>
      <c r="Y29" s="8">
        <f>$G29*'Performance Curves'!T$6</f>
        <v>15.892747030588229</v>
      </c>
      <c r="Z29" s="8">
        <f>$G29*'Performance Curves'!U$6</f>
        <v>15.701843162352935</v>
      </c>
      <c r="AA29" s="8">
        <f>$G29*'Performance Curves'!V$6</f>
        <v>15.510939294117644</v>
      </c>
      <c r="AB29" s="8">
        <f>$G29*'Performance Curves'!W$6</f>
        <v>15.398696630350917</v>
      </c>
      <c r="AC29" s="8">
        <f>$G29*'Performance Curves'!X$6</f>
        <v>15.28645396658419</v>
      </c>
      <c r="AD29" s="8">
        <f>$G29*'Performance Curves'!Y$6</f>
        <v>15.17421130281746</v>
      </c>
      <c r="AE29" s="8">
        <f>$G29*'Performance Curves'!Z$6</f>
        <v>15.061968639050733</v>
      </c>
      <c r="AF29" s="8">
        <f>$G29*'Performance Curves'!AA$6</f>
        <v>14.949725975284004</v>
      </c>
      <c r="AG29" s="8">
        <f>$G29*'Performance Curves'!AB$6</f>
        <v>14.837483311517277</v>
      </c>
      <c r="AH29" s="8">
        <f>$G29*'Performance Curves'!AC$6</f>
        <v>14.72524064775055</v>
      </c>
      <c r="AI29" s="8">
        <f>$G29*'Performance Curves'!AD$6</f>
        <v>14.612997983983819</v>
      </c>
      <c r="AJ29" s="8">
        <f>$G29*'Performance Curves'!AE$6</f>
        <v>14.500755320217092</v>
      </c>
      <c r="AK29" s="8">
        <f>$G29*'Performance Curves'!AF$6</f>
        <v>14.388512656450359</v>
      </c>
      <c r="AL29" s="5" t="s">
        <v>101</v>
      </c>
      <c r="AM29" s="5"/>
    </row>
    <row r="30" spans="1:39" x14ac:dyDescent="0.2">
      <c r="A30" s="69"/>
      <c r="B30" s="5" t="s">
        <v>99</v>
      </c>
      <c r="C30" s="5" t="s">
        <v>102</v>
      </c>
      <c r="D30" s="5" t="s">
        <v>94</v>
      </c>
      <c r="E30" s="5">
        <v>2020</v>
      </c>
      <c r="F30" s="5" t="s">
        <v>95</v>
      </c>
      <c r="G30" s="8">
        <v>21.308105000000001</v>
      </c>
      <c r="H30" s="8">
        <f>$G30*'Performance Curves'!C$6</f>
        <v>21.007284694117647</v>
      </c>
      <c r="I30" s="8">
        <f>$G30*'Performance Curves'!D$6</f>
        <v>20.706464388235297</v>
      </c>
      <c r="J30" s="8">
        <f>$G30*'Performance Curves'!E$6</f>
        <v>20.405644082352943</v>
      </c>
      <c r="K30" s="8">
        <f>$G30*'Performance Curves'!F$6</f>
        <v>20.104823776470592</v>
      </c>
      <c r="L30" s="8">
        <f>$G30*'Performance Curves'!G$6</f>
        <v>19.804003470588238</v>
      </c>
      <c r="M30" s="8">
        <f>$G30*'Performance Curves'!H$6</f>
        <v>19.503183164705888</v>
      </c>
      <c r="N30" s="8">
        <f>$G30*'Performance Curves'!I$6</f>
        <v>19.202362858823538</v>
      </c>
      <c r="O30" s="8">
        <f>$G30*'Performance Curves'!J$6</f>
        <v>18.901542552941184</v>
      </c>
      <c r="P30" s="8">
        <f>$G30*'Performance Curves'!K$6</f>
        <v>18.60072224705883</v>
      </c>
      <c r="Q30" s="8">
        <f>$G30*'Performance Curves'!L$6</f>
        <v>18.299901941176472</v>
      </c>
      <c r="R30" s="8">
        <f>$G30*'Performance Curves'!M$6</f>
        <v>18.099355070588235</v>
      </c>
      <c r="S30" s="8">
        <f>$G30*'Performance Curves'!N$6</f>
        <v>17.898808200000001</v>
      </c>
      <c r="T30" s="8">
        <f>$G30*'Performance Curves'!O$6</f>
        <v>17.698261329411764</v>
      </c>
      <c r="U30" s="8">
        <f>$G30*'Performance Curves'!P$6</f>
        <v>17.497714458823527</v>
      </c>
      <c r="V30" s="8">
        <f>$G30*'Performance Curves'!Q$6</f>
        <v>17.29716758823529</v>
      </c>
      <c r="W30" s="8">
        <f>$G30*'Performance Curves'!R$6</f>
        <v>17.096620717647053</v>
      </c>
      <c r="X30" s="8">
        <f>$G30*'Performance Curves'!S$6</f>
        <v>16.896073847058819</v>
      </c>
      <c r="Y30" s="8">
        <f>$G30*'Performance Curves'!T$6</f>
        <v>16.695526976470582</v>
      </c>
      <c r="Z30" s="8">
        <f>$G30*'Performance Curves'!U$6</f>
        <v>16.494980105882345</v>
      </c>
      <c r="AA30" s="8">
        <f>$G30*'Performance Curves'!V$6</f>
        <v>16.294433235294115</v>
      </c>
      <c r="AB30" s="8">
        <f>$G30*'Performance Curves'!W$6</f>
        <v>16.1765209311958</v>
      </c>
      <c r="AC30" s="8">
        <f>$G30*'Performance Curves'!X$6</f>
        <v>16.058608627097485</v>
      </c>
      <c r="AD30" s="8">
        <f>$G30*'Performance Curves'!Y$6</f>
        <v>15.940696322999166</v>
      </c>
      <c r="AE30" s="8">
        <f>$G30*'Performance Curves'!Z$6</f>
        <v>15.822784018900851</v>
      </c>
      <c r="AF30" s="8">
        <f>$G30*'Performance Curves'!AA$6</f>
        <v>15.704871714802536</v>
      </c>
      <c r="AG30" s="8">
        <f>$G30*'Performance Curves'!AB$6</f>
        <v>15.586959410704219</v>
      </c>
      <c r="AH30" s="8">
        <f>$G30*'Performance Curves'!AC$6</f>
        <v>15.469047106605904</v>
      </c>
      <c r="AI30" s="8">
        <f>$G30*'Performance Curves'!AD$6</f>
        <v>15.351134802507588</v>
      </c>
      <c r="AJ30" s="8">
        <f>$G30*'Performance Curves'!AE$6</f>
        <v>15.233222498409271</v>
      </c>
      <c r="AK30" s="8">
        <f>$G30*'Performance Curves'!AF$6</f>
        <v>15.11531019431095</v>
      </c>
      <c r="AL30" s="5" t="s">
        <v>101</v>
      </c>
      <c r="AM30" s="5"/>
    </row>
    <row r="31" spans="1:39" x14ac:dyDescent="0.2">
      <c r="A31" s="70"/>
      <c r="B31" s="5" t="s">
        <v>100</v>
      </c>
      <c r="C31" s="5" t="s">
        <v>102</v>
      </c>
      <c r="D31" s="5" t="s">
        <v>94</v>
      </c>
      <c r="E31" s="5">
        <v>2020</v>
      </c>
      <c r="F31" s="5" t="s">
        <v>95</v>
      </c>
      <c r="G31" s="8">
        <v>21.308105000000001</v>
      </c>
      <c r="H31" s="8">
        <f>$G31*'Performance Curves'!C$6</f>
        <v>21.007284694117647</v>
      </c>
      <c r="I31" s="8">
        <f>$G31*'Performance Curves'!D$6</f>
        <v>20.706464388235297</v>
      </c>
      <c r="J31" s="8">
        <f>$G31*'Performance Curves'!E$6</f>
        <v>20.405644082352943</v>
      </c>
      <c r="K31" s="8">
        <f>$G31*'Performance Curves'!F$6</f>
        <v>20.104823776470592</v>
      </c>
      <c r="L31" s="8">
        <f>$G31*'Performance Curves'!G$6</f>
        <v>19.804003470588238</v>
      </c>
      <c r="M31" s="8">
        <f>$G31*'Performance Curves'!H$6</f>
        <v>19.503183164705888</v>
      </c>
      <c r="N31" s="8">
        <f>$G31*'Performance Curves'!I$6</f>
        <v>19.202362858823538</v>
      </c>
      <c r="O31" s="8">
        <f>$G31*'Performance Curves'!J$6</f>
        <v>18.901542552941184</v>
      </c>
      <c r="P31" s="8">
        <f>$G31*'Performance Curves'!K$6</f>
        <v>18.60072224705883</v>
      </c>
      <c r="Q31" s="8">
        <f>$G31*'Performance Curves'!L$6</f>
        <v>18.299901941176472</v>
      </c>
      <c r="R31" s="8">
        <f>$G31*'Performance Curves'!M$6</f>
        <v>18.099355070588235</v>
      </c>
      <c r="S31" s="8">
        <f>$G31*'Performance Curves'!N$6</f>
        <v>17.898808200000001</v>
      </c>
      <c r="T31" s="8">
        <f>$G31*'Performance Curves'!O$6</f>
        <v>17.698261329411764</v>
      </c>
      <c r="U31" s="8">
        <f>$G31*'Performance Curves'!P$6</f>
        <v>17.497714458823527</v>
      </c>
      <c r="V31" s="8">
        <f>$G31*'Performance Curves'!Q$6</f>
        <v>17.29716758823529</v>
      </c>
      <c r="W31" s="8">
        <f>$G31*'Performance Curves'!R$6</f>
        <v>17.096620717647053</v>
      </c>
      <c r="X31" s="8">
        <f>$G31*'Performance Curves'!S$6</f>
        <v>16.896073847058819</v>
      </c>
      <c r="Y31" s="8">
        <f>$G31*'Performance Curves'!T$6</f>
        <v>16.695526976470582</v>
      </c>
      <c r="Z31" s="8">
        <f>$G31*'Performance Curves'!U$6</f>
        <v>16.494980105882345</v>
      </c>
      <c r="AA31" s="8">
        <f>$G31*'Performance Curves'!V$6</f>
        <v>16.294433235294115</v>
      </c>
      <c r="AB31" s="8">
        <f>$G31*'Performance Curves'!W$6</f>
        <v>16.1765209311958</v>
      </c>
      <c r="AC31" s="8">
        <f>$G31*'Performance Curves'!X$6</f>
        <v>16.058608627097485</v>
      </c>
      <c r="AD31" s="8">
        <f>$G31*'Performance Curves'!Y$6</f>
        <v>15.940696322999166</v>
      </c>
      <c r="AE31" s="8">
        <f>$G31*'Performance Curves'!Z$6</f>
        <v>15.822784018900851</v>
      </c>
      <c r="AF31" s="8">
        <f>$G31*'Performance Curves'!AA$6</f>
        <v>15.704871714802536</v>
      </c>
      <c r="AG31" s="8">
        <f>$G31*'Performance Curves'!AB$6</f>
        <v>15.586959410704219</v>
      </c>
      <c r="AH31" s="8">
        <f>$G31*'Performance Curves'!AC$6</f>
        <v>15.469047106605904</v>
      </c>
      <c r="AI31" s="8">
        <f>$G31*'Performance Curves'!AD$6</f>
        <v>15.351134802507588</v>
      </c>
      <c r="AJ31" s="8">
        <f>$G31*'Performance Curves'!AE$6</f>
        <v>15.233222498409271</v>
      </c>
      <c r="AK31" s="8">
        <f>$G31*'Performance Curves'!AF$6</f>
        <v>15.11531019431095</v>
      </c>
      <c r="AL31" s="5" t="s">
        <v>101</v>
      </c>
      <c r="AM31" s="5"/>
    </row>
    <row r="32" spans="1:39" s="40" customFormat="1" x14ac:dyDescent="0.2">
      <c r="A32" s="71" t="s">
        <v>22</v>
      </c>
      <c r="B32" s="38" t="s">
        <v>92</v>
      </c>
      <c r="C32" s="38" t="s">
        <v>103</v>
      </c>
      <c r="D32" s="38" t="s">
        <v>94</v>
      </c>
      <c r="E32" s="38">
        <v>2020</v>
      </c>
      <c r="F32" s="38" t="s">
        <v>95</v>
      </c>
      <c r="G32" s="39">
        <v>11.3884875</v>
      </c>
      <c r="H32" s="39">
        <v>11.3884875</v>
      </c>
      <c r="I32" s="39">
        <v>11.3884875</v>
      </c>
      <c r="J32" s="39">
        <v>11.3884875</v>
      </c>
      <c r="K32" s="39">
        <v>11.3884875</v>
      </c>
      <c r="L32" s="39">
        <v>11.3884875</v>
      </c>
      <c r="M32" s="39">
        <v>11.3884875</v>
      </c>
      <c r="N32" s="39">
        <v>11.3884875</v>
      </c>
      <c r="O32" s="39">
        <v>11.3884875</v>
      </c>
      <c r="P32" s="39">
        <v>11.3884875</v>
      </c>
      <c r="Q32" s="39">
        <v>11.3884875</v>
      </c>
      <c r="R32" s="39">
        <v>11.3884875</v>
      </c>
      <c r="S32" s="39">
        <v>11.3884875</v>
      </c>
      <c r="T32" s="39">
        <v>11.3884875</v>
      </c>
      <c r="U32" s="39">
        <v>11.3884875</v>
      </c>
      <c r="V32" s="39">
        <v>11.3884875</v>
      </c>
      <c r="W32" s="39">
        <v>11.3884875</v>
      </c>
      <c r="X32" s="39">
        <v>11.3884875</v>
      </c>
      <c r="Y32" s="39">
        <v>11.3884875</v>
      </c>
      <c r="Z32" s="39">
        <v>11.3884875</v>
      </c>
      <c r="AA32" s="39">
        <v>11.3884875</v>
      </c>
      <c r="AB32" s="39">
        <v>11.3884875</v>
      </c>
      <c r="AC32" s="39">
        <v>11.3884875</v>
      </c>
      <c r="AD32" s="39">
        <v>11.3884875</v>
      </c>
      <c r="AE32" s="39">
        <v>11.3884875</v>
      </c>
      <c r="AF32" s="39">
        <v>11.3884875</v>
      </c>
      <c r="AG32" s="39">
        <v>11.3884875</v>
      </c>
      <c r="AH32" s="39">
        <v>11.3884875</v>
      </c>
      <c r="AI32" s="39">
        <v>11.3884875</v>
      </c>
      <c r="AJ32" s="39">
        <v>11.3884875</v>
      </c>
      <c r="AK32" s="39">
        <v>11.3884875</v>
      </c>
      <c r="AL32" s="38" t="s">
        <v>96</v>
      </c>
      <c r="AM32" s="5"/>
    </row>
    <row r="33" spans="1:39" s="40" customFormat="1" x14ac:dyDescent="0.2">
      <c r="A33" s="72"/>
      <c r="B33" s="38" t="s">
        <v>97</v>
      </c>
      <c r="C33" s="38" t="s">
        <v>103</v>
      </c>
      <c r="D33" s="38" t="s">
        <v>94</v>
      </c>
      <c r="E33" s="38">
        <v>2020</v>
      </c>
      <c r="F33" s="38" t="s">
        <v>95</v>
      </c>
      <c r="G33" s="39">
        <v>10.910825000000001</v>
      </c>
      <c r="H33" s="39">
        <v>10.910825000000001</v>
      </c>
      <c r="I33" s="39">
        <v>10.910825000000001</v>
      </c>
      <c r="J33" s="39">
        <v>10.910825000000001</v>
      </c>
      <c r="K33" s="39">
        <v>10.910825000000001</v>
      </c>
      <c r="L33" s="39">
        <v>10.910825000000001</v>
      </c>
      <c r="M33" s="39">
        <v>10.910825000000001</v>
      </c>
      <c r="N33" s="39">
        <v>10.910825000000001</v>
      </c>
      <c r="O33" s="39">
        <v>10.910825000000001</v>
      </c>
      <c r="P33" s="39">
        <v>10.910825000000001</v>
      </c>
      <c r="Q33" s="39">
        <v>10.910825000000001</v>
      </c>
      <c r="R33" s="39">
        <v>10.910825000000001</v>
      </c>
      <c r="S33" s="39">
        <v>10.910825000000001</v>
      </c>
      <c r="T33" s="39">
        <v>10.910825000000001</v>
      </c>
      <c r="U33" s="39">
        <v>10.910825000000001</v>
      </c>
      <c r="V33" s="39">
        <v>10.910825000000001</v>
      </c>
      <c r="W33" s="39">
        <v>10.910825000000001</v>
      </c>
      <c r="X33" s="39">
        <v>10.910825000000001</v>
      </c>
      <c r="Y33" s="39">
        <v>10.910825000000001</v>
      </c>
      <c r="Z33" s="39">
        <v>10.910825000000001</v>
      </c>
      <c r="AA33" s="39">
        <v>10.910825000000001</v>
      </c>
      <c r="AB33" s="39">
        <v>10.910825000000001</v>
      </c>
      <c r="AC33" s="39">
        <v>10.910825000000001</v>
      </c>
      <c r="AD33" s="39">
        <v>10.910825000000001</v>
      </c>
      <c r="AE33" s="39">
        <v>10.910825000000001</v>
      </c>
      <c r="AF33" s="39">
        <v>10.910825000000001</v>
      </c>
      <c r="AG33" s="39">
        <v>10.910825000000001</v>
      </c>
      <c r="AH33" s="39">
        <v>10.910825000000001</v>
      </c>
      <c r="AI33" s="39">
        <v>10.910825000000001</v>
      </c>
      <c r="AJ33" s="39">
        <v>10.910825000000001</v>
      </c>
      <c r="AK33" s="39">
        <v>10.910825000000001</v>
      </c>
      <c r="AL33" s="38" t="s">
        <v>96</v>
      </c>
      <c r="AM33" s="5"/>
    </row>
    <row r="34" spans="1:39" s="40" customFormat="1" x14ac:dyDescent="0.2">
      <c r="A34" s="72"/>
      <c r="B34" s="38" t="s">
        <v>98</v>
      </c>
      <c r="C34" s="38" t="s">
        <v>103</v>
      </c>
      <c r="D34" s="38" t="s">
        <v>94</v>
      </c>
      <c r="E34" s="38">
        <v>2020</v>
      </c>
      <c r="F34" s="38" t="s">
        <v>95</v>
      </c>
      <c r="G34" s="39">
        <v>10.725837500000001</v>
      </c>
      <c r="H34" s="39">
        <v>10.725837500000001</v>
      </c>
      <c r="I34" s="39">
        <v>10.725837500000001</v>
      </c>
      <c r="J34" s="39">
        <v>10.725837500000001</v>
      </c>
      <c r="K34" s="39">
        <v>10.725837500000001</v>
      </c>
      <c r="L34" s="39">
        <v>10.725837500000001</v>
      </c>
      <c r="M34" s="39">
        <v>10.725837500000001</v>
      </c>
      <c r="N34" s="39">
        <v>10.725837500000001</v>
      </c>
      <c r="O34" s="39">
        <v>10.725837500000001</v>
      </c>
      <c r="P34" s="39">
        <v>10.725837500000001</v>
      </c>
      <c r="Q34" s="39">
        <v>10.725837500000001</v>
      </c>
      <c r="R34" s="39">
        <v>10.725837500000001</v>
      </c>
      <c r="S34" s="39">
        <v>10.725837500000001</v>
      </c>
      <c r="T34" s="39">
        <v>10.725837500000001</v>
      </c>
      <c r="U34" s="39">
        <v>10.725837500000001</v>
      </c>
      <c r="V34" s="39">
        <v>10.725837500000001</v>
      </c>
      <c r="W34" s="39">
        <v>10.725837500000001</v>
      </c>
      <c r="X34" s="39">
        <v>10.725837500000001</v>
      </c>
      <c r="Y34" s="39">
        <v>10.725837500000001</v>
      </c>
      <c r="Z34" s="39">
        <v>10.725837500000001</v>
      </c>
      <c r="AA34" s="39">
        <v>10.725837500000001</v>
      </c>
      <c r="AB34" s="39">
        <v>10.725837500000001</v>
      </c>
      <c r="AC34" s="39">
        <v>10.725837500000001</v>
      </c>
      <c r="AD34" s="39">
        <v>10.725837500000001</v>
      </c>
      <c r="AE34" s="39">
        <v>10.725837500000001</v>
      </c>
      <c r="AF34" s="39">
        <v>10.725837500000001</v>
      </c>
      <c r="AG34" s="39">
        <v>10.725837500000001</v>
      </c>
      <c r="AH34" s="39">
        <v>10.725837500000001</v>
      </c>
      <c r="AI34" s="39">
        <v>10.725837500000001</v>
      </c>
      <c r="AJ34" s="39">
        <v>10.725837500000001</v>
      </c>
      <c r="AK34" s="39">
        <v>10.725837500000001</v>
      </c>
      <c r="AL34" s="38" t="s">
        <v>96</v>
      </c>
      <c r="AM34" s="5"/>
    </row>
    <row r="35" spans="1:39" s="40" customFormat="1" x14ac:dyDescent="0.2">
      <c r="A35" s="72"/>
      <c r="B35" s="38" t="s">
        <v>99</v>
      </c>
      <c r="C35" s="38" t="s">
        <v>103</v>
      </c>
      <c r="D35" s="38" t="s">
        <v>94</v>
      </c>
      <c r="E35" s="38">
        <v>2020</v>
      </c>
      <c r="F35" s="38" t="s">
        <v>95</v>
      </c>
      <c r="G35" s="39">
        <v>11.7788375</v>
      </c>
      <c r="H35" s="39">
        <v>11.7788375</v>
      </c>
      <c r="I35" s="39">
        <v>11.7788375</v>
      </c>
      <c r="J35" s="39">
        <v>11.7788375</v>
      </c>
      <c r="K35" s="39">
        <v>11.7788375</v>
      </c>
      <c r="L35" s="39">
        <v>11.7788375</v>
      </c>
      <c r="M35" s="39">
        <v>11.7788375</v>
      </c>
      <c r="N35" s="39">
        <v>11.7788375</v>
      </c>
      <c r="O35" s="39">
        <v>11.7788375</v>
      </c>
      <c r="P35" s="39">
        <v>11.7788375</v>
      </c>
      <c r="Q35" s="39">
        <v>11.7788375</v>
      </c>
      <c r="R35" s="39">
        <v>11.7788375</v>
      </c>
      <c r="S35" s="39">
        <v>11.7788375</v>
      </c>
      <c r="T35" s="39">
        <v>11.7788375</v>
      </c>
      <c r="U35" s="39">
        <v>11.7788375</v>
      </c>
      <c r="V35" s="39">
        <v>11.7788375</v>
      </c>
      <c r="W35" s="39">
        <v>11.7788375</v>
      </c>
      <c r="X35" s="39">
        <v>11.7788375</v>
      </c>
      <c r="Y35" s="39">
        <v>11.7788375</v>
      </c>
      <c r="Z35" s="39">
        <v>11.7788375</v>
      </c>
      <c r="AA35" s="39">
        <v>11.7788375</v>
      </c>
      <c r="AB35" s="39">
        <v>11.7788375</v>
      </c>
      <c r="AC35" s="39">
        <v>11.7788375</v>
      </c>
      <c r="AD35" s="39">
        <v>11.7788375</v>
      </c>
      <c r="AE35" s="39">
        <v>11.7788375</v>
      </c>
      <c r="AF35" s="39">
        <v>11.7788375</v>
      </c>
      <c r="AG35" s="39">
        <v>11.7788375</v>
      </c>
      <c r="AH35" s="39">
        <v>11.7788375</v>
      </c>
      <c r="AI35" s="39">
        <v>11.7788375</v>
      </c>
      <c r="AJ35" s="39">
        <v>11.7788375</v>
      </c>
      <c r="AK35" s="39">
        <v>11.7788375</v>
      </c>
      <c r="AL35" s="38" t="s">
        <v>96</v>
      </c>
      <c r="AM35" s="5"/>
    </row>
    <row r="36" spans="1:39" s="40" customFormat="1" x14ac:dyDescent="0.2">
      <c r="A36" s="73"/>
      <c r="B36" s="38" t="s">
        <v>100</v>
      </c>
      <c r="C36" s="38" t="s">
        <v>103</v>
      </c>
      <c r="D36" s="38" t="s">
        <v>94</v>
      </c>
      <c r="E36" s="38">
        <v>2020</v>
      </c>
      <c r="F36" s="38" t="s">
        <v>95</v>
      </c>
      <c r="G36" s="39">
        <v>11.7788375</v>
      </c>
      <c r="H36" s="39">
        <v>11.7788375</v>
      </c>
      <c r="I36" s="39">
        <v>11.7788375</v>
      </c>
      <c r="J36" s="39">
        <v>11.7788375</v>
      </c>
      <c r="K36" s="39">
        <v>11.7788375</v>
      </c>
      <c r="L36" s="39">
        <v>11.7788375</v>
      </c>
      <c r="M36" s="39">
        <v>11.7788375</v>
      </c>
      <c r="N36" s="39">
        <v>11.7788375</v>
      </c>
      <c r="O36" s="39">
        <v>11.7788375</v>
      </c>
      <c r="P36" s="39">
        <v>11.7788375</v>
      </c>
      <c r="Q36" s="39">
        <v>11.7788375</v>
      </c>
      <c r="R36" s="39">
        <v>11.7788375</v>
      </c>
      <c r="S36" s="39">
        <v>11.7788375</v>
      </c>
      <c r="T36" s="39">
        <v>11.7788375</v>
      </c>
      <c r="U36" s="39">
        <v>11.7788375</v>
      </c>
      <c r="V36" s="39">
        <v>11.7788375</v>
      </c>
      <c r="W36" s="39">
        <v>11.7788375</v>
      </c>
      <c r="X36" s="39">
        <v>11.7788375</v>
      </c>
      <c r="Y36" s="39">
        <v>11.7788375</v>
      </c>
      <c r="Z36" s="39">
        <v>11.7788375</v>
      </c>
      <c r="AA36" s="39">
        <v>11.7788375</v>
      </c>
      <c r="AB36" s="39">
        <v>11.7788375</v>
      </c>
      <c r="AC36" s="39">
        <v>11.7788375</v>
      </c>
      <c r="AD36" s="39">
        <v>11.7788375</v>
      </c>
      <c r="AE36" s="39">
        <v>11.7788375</v>
      </c>
      <c r="AF36" s="39">
        <v>11.7788375</v>
      </c>
      <c r="AG36" s="39">
        <v>11.7788375</v>
      </c>
      <c r="AH36" s="39">
        <v>11.7788375</v>
      </c>
      <c r="AI36" s="39">
        <v>11.7788375</v>
      </c>
      <c r="AJ36" s="39">
        <v>11.7788375</v>
      </c>
      <c r="AK36" s="39">
        <v>11.7788375</v>
      </c>
      <c r="AL36" s="38" t="s">
        <v>96</v>
      </c>
      <c r="AM36" s="5"/>
    </row>
    <row r="37" spans="1:39" x14ac:dyDescent="0.2">
      <c r="A37" s="68" t="s">
        <v>24</v>
      </c>
      <c r="B37" s="5" t="s">
        <v>92</v>
      </c>
      <c r="C37" s="5" t="s">
        <v>103</v>
      </c>
      <c r="D37" s="5" t="s">
        <v>94</v>
      </c>
      <c r="E37" s="5">
        <v>2020</v>
      </c>
      <c r="F37" s="5" t="s">
        <v>95</v>
      </c>
      <c r="G37" s="8">
        <v>11.3884875</v>
      </c>
      <c r="H37" s="8">
        <v>11.3884875</v>
      </c>
      <c r="I37" s="8">
        <v>11.3884875</v>
      </c>
      <c r="J37" s="8">
        <v>11.3884875</v>
      </c>
      <c r="K37" s="8">
        <v>11.3884875</v>
      </c>
      <c r="L37" s="8">
        <v>11.3884875</v>
      </c>
      <c r="M37" s="8">
        <v>11.3884875</v>
      </c>
      <c r="N37" s="8">
        <v>11.3884875</v>
      </c>
      <c r="O37" s="8">
        <v>11.3884875</v>
      </c>
      <c r="P37" s="8">
        <v>11.3884875</v>
      </c>
      <c r="Q37" s="8">
        <v>11.3884875</v>
      </c>
      <c r="R37" s="8">
        <v>11.3884875</v>
      </c>
      <c r="S37" s="8">
        <v>11.3884875</v>
      </c>
      <c r="T37" s="8">
        <v>11.3884875</v>
      </c>
      <c r="U37" s="8">
        <v>11.3884875</v>
      </c>
      <c r="V37" s="8">
        <v>11.3884875</v>
      </c>
      <c r="W37" s="8">
        <v>11.3884875</v>
      </c>
      <c r="X37" s="8">
        <v>11.3884875</v>
      </c>
      <c r="Y37" s="8">
        <v>11.3884875</v>
      </c>
      <c r="Z37" s="8">
        <v>11.3884875</v>
      </c>
      <c r="AA37" s="8">
        <v>11.3884875</v>
      </c>
      <c r="AB37" s="8">
        <v>11.3884875</v>
      </c>
      <c r="AC37" s="8">
        <v>11.3884875</v>
      </c>
      <c r="AD37" s="8">
        <v>11.3884875</v>
      </c>
      <c r="AE37" s="8">
        <v>11.3884875</v>
      </c>
      <c r="AF37" s="8">
        <v>11.3884875</v>
      </c>
      <c r="AG37" s="8">
        <v>11.3884875</v>
      </c>
      <c r="AH37" s="8">
        <v>11.3884875</v>
      </c>
      <c r="AI37" s="8">
        <v>11.3884875</v>
      </c>
      <c r="AJ37" s="8">
        <v>11.3884875</v>
      </c>
      <c r="AK37" s="8">
        <v>11.3884875</v>
      </c>
      <c r="AL37" s="5" t="s">
        <v>96</v>
      </c>
      <c r="AM37" s="5"/>
    </row>
    <row r="38" spans="1:39" x14ac:dyDescent="0.2">
      <c r="A38" s="69"/>
      <c r="B38" s="5" t="s">
        <v>97</v>
      </c>
      <c r="C38" s="5" t="s">
        <v>103</v>
      </c>
      <c r="D38" s="5" t="s">
        <v>94</v>
      </c>
      <c r="E38" s="5">
        <v>2020</v>
      </c>
      <c r="F38" s="5" t="s">
        <v>95</v>
      </c>
      <c r="G38" s="8">
        <v>10.910825000000001</v>
      </c>
      <c r="H38" s="8">
        <v>10.910825000000001</v>
      </c>
      <c r="I38" s="8">
        <v>10.910825000000001</v>
      </c>
      <c r="J38" s="8">
        <v>10.910825000000001</v>
      </c>
      <c r="K38" s="8">
        <v>10.910825000000001</v>
      </c>
      <c r="L38" s="8">
        <v>10.910825000000001</v>
      </c>
      <c r="M38" s="8">
        <v>10.910825000000001</v>
      </c>
      <c r="N38" s="8">
        <v>10.910825000000001</v>
      </c>
      <c r="O38" s="8">
        <v>10.910825000000001</v>
      </c>
      <c r="P38" s="8">
        <v>10.910825000000001</v>
      </c>
      <c r="Q38" s="8">
        <v>10.910825000000001</v>
      </c>
      <c r="R38" s="8">
        <v>10.910825000000001</v>
      </c>
      <c r="S38" s="8">
        <v>10.910825000000001</v>
      </c>
      <c r="T38" s="8">
        <v>10.910825000000001</v>
      </c>
      <c r="U38" s="8">
        <v>10.910825000000001</v>
      </c>
      <c r="V38" s="8">
        <v>10.910825000000001</v>
      </c>
      <c r="W38" s="8">
        <v>10.910825000000001</v>
      </c>
      <c r="X38" s="8">
        <v>10.910825000000001</v>
      </c>
      <c r="Y38" s="8">
        <v>10.910825000000001</v>
      </c>
      <c r="Z38" s="8">
        <v>10.910825000000001</v>
      </c>
      <c r="AA38" s="8">
        <v>10.910825000000001</v>
      </c>
      <c r="AB38" s="8">
        <v>10.910825000000001</v>
      </c>
      <c r="AC38" s="8">
        <v>10.910825000000001</v>
      </c>
      <c r="AD38" s="8">
        <v>10.910825000000001</v>
      </c>
      <c r="AE38" s="8">
        <v>10.910825000000001</v>
      </c>
      <c r="AF38" s="8">
        <v>10.910825000000001</v>
      </c>
      <c r="AG38" s="8">
        <v>10.910825000000001</v>
      </c>
      <c r="AH38" s="8">
        <v>10.910825000000001</v>
      </c>
      <c r="AI38" s="8">
        <v>10.910825000000001</v>
      </c>
      <c r="AJ38" s="8">
        <v>10.910825000000001</v>
      </c>
      <c r="AK38" s="8">
        <v>10.910825000000001</v>
      </c>
      <c r="AL38" s="5" t="s">
        <v>96</v>
      </c>
      <c r="AM38" s="5"/>
    </row>
    <row r="39" spans="1:39" x14ac:dyDescent="0.2">
      <c r="A39" s="69"/>
      <c r="B39" s="5" t="s">
        <v>98</v>
      </c>
      <c r="C39" s="5" t="s">
        <v>103</v>
      </c>
      <c r="D39" s="5" t="s">
        <v>94</v>
      </c>
      <c r="E39" s="5">
        <v>2020</v>
      </c>
      <c r="F39" s="5" t="s">
        <v>95</v>
      </c>
      <c r="G39" s="8">
        <v>10.725837500000001</v>
      </c>
      <c r="H39" s="8">
        <v>10.725837500000001</v>
      </c>
      <c r="I39" s="8">
        <v>10.725837500000001</v>
      </c>
      <c r="J39" s="8">
        <v>10.725837500000001</v>
      </c>
      <c r="K39" s="8">
        <v>10.725837500000001</v>
      </c>
      <c r="L39" s="8">
        <v>10.725837500000001</v>
      </c>
      <c r="M39" s="8">
        <v>10.725837500000001</v>
      </c>
      <c r="N39" s="8">
        <v>10.725837500000001</v>
      </c>
      <c r="O39" s="8">
        <v>10.725837500000001</v>
      </c>
      <c r="P39" s="8">
        <v>10.725837500000001</v>
      </c>
      <c r="Q39" s="8">
        <v>10.725837500000001</v>
      </c>
      <c r="R39" s="8">
        <v>10.725837500000001</v>
      </c>
      <c r="S39" s="8">
        <v>10.725837500000001</v>
      </c>
      <c r="T39" s="8">
        <v>10.725837500000001</v>
      </c>
      <c r="U39" s="8">
        <v>10.725837500000001</v>
      </c>
      <c r="V39" s="8">
        <v>10.725837500000001</v>
      </c>
      <c r="W39" s="8">
        <v>10.725837500000001</v>
      </c>
      <c r="X39" s="8">
        <v>10.725837500000001</v>
      </c>
      <c r="Y39" s="8">
        <v>10.725837500000001</v>
      </c>
      <c r="Z39" s="8">
        <v>10.725837500000001</v>
      </c>
      <c r="AA39" s="8">
        <v>10.725837500000001</v>
      </c>
      <c r="AB39" s="8">
        <v>10.725837500000001</v>
      </c>
      <c r="AC39" s="8">
        <v>10.725837500000001</v>
      </c>
      <c r="AD39" s="8">
        <v>10.725837500000001</v>
      </c>
      <c r="AE39" s="8">
        <v>10.725837500000001</v>
      </c>
      <c r="AF39" s="8">
        <v>10.725837500000001</v>
      </c>
      <c r="AG39" s="8">
        <v>10.725837500000001</v>
      </c>
      <c r="AH39" s="8">
        <v>10.725837500000001</v>
      </c>
      <c r="AI39" s="8">
        <v>10.725837500000001</v>
      </c>
      <c r="AJ39" s="8">
        <v>10.725837500000001</v>
      </c>
      <c r="AK39" s="8">
        <v>10.725837500000001</v>
      </c>
      <c r="AL39" s="5" t="s">
        <v>96</v>
      </c>
      <c r="AM39" s="5"/>
    </row>
    <row r="40" spans="1:39" x14ac:dyDescent="0.2">
      <c r="A40" s="69"/>
      <c r="B40" s="5" t="s">
        <v>99</v>
      </c>
      <c r="C40" s="5" t="s">
        <v>103</v>
      </c>
      <c r="D40" s="5" t="s">
        <v>94</v>
      </c>
      <c r="E40" s="5">
        <v>2020</v>
      </c>
      <c r="F40" s="5" t="s">
        <v>95</v>
      </c>
      <c r="G40" s="8">
        <v>11.7788375</v>
      </c>
      <c r="H40" s="8">
        <v>11.7788375</v>
      </c>
      <c r="I40" s="8">
        <v>11.7788375</v>
      </c>
      <c r="J40" s="8">
        <v>11.7788375</v>
      </c>
      <c r="K40" s="8">
        <v>11.7788375</v>
      </c>
      <c r="L40" s="8">
        <v>11.7788375</v>
      </c>
      <c r="M40" s="8">
        <v>11.7788375</v>
      </c>
      <c r="N40" s="8">
        <v>11.7788375</v>
      </c>
      <c r="O40" s="8">
        <v>11.7788375</v>
      </c>
      <c r="P40" s="8">
        <v>11.7788375</v>
      </c>
      <c r="Q40" s="8">
        <v>11.7788375</v>
      </c>
      <c r="R40" s="8">
        <v>11.7788375</v>
      </c>
      <c r="S40" s="8">
        <v>11.7788375</v>
      </c>
      <c r="T40" s="8">
        <v>11.7788375</v>
      </c>
      <c r="U40" s="8">
        <v>11.7788375</v>
      </c>
      <c r="V40" s="8">
        <v>11.7788375</v>
      </c>
      <c r="W40" s="8">
        <v>11.7788375</v>
      </c>
      <c r="X40" s="8">
        <v>11.7788375</v>
      </c>
      <c r="Y40" s="8">
        <v>11.7788375</v>
      </c>
      <c r="Z40" s="8">
        <v>11.7788375</v>
      </c>
      <c r="AA40" s="8">
        <v>11.7788375</v>
      </c>
      <c r="AB40" s="8">
        <v>11.7788375</v>
      </c>
      <c r="AC40" s="8">
        <v>11.7788375</v>
      </c>
      <c r="AD40" s="8">
        <v>11.7788375</v>
      </c>
      <c r="AE40" s="8">
        <v>11.7788375</v>
      </c>
      <c r="AF40" s="8">
        <v>11.7788375</v>
      </c>
      <c r="AG40" s="8">
        <v>11.7788375</v>
      </c>
      <c r="AH40" s="8">
        <v>11.7788375</v>
      </c>
      <c r="AI40" s="8">
        <v>11.7788375</v>
      </c>
      <c r="AJ40" s="8">
        <v>11.7788375</v>
      </c>
      <c r="AK40" s="8">
        <v>11.7788375</v>
      </c>
      <c r="AL40" s="5" t="s">
        <v>96</v>
      </c>
      <c r="AM40" s="5"/>
    </row>
    <row r="41" spans="1:39" x14ac:dyDescent="0.2">
      <c r="A41" s="70"/>
      <c r="B41" s="5" t="s">
        <v>100</v>
      </c>
      <c r="C41" s="5" t="s">
        <v>103</v>
      </c>
      <c r="D41" s="5" t="s">
        <v>94</v>
      </c>
      <c r="E41" s="5">
        <v>2020</v>
      </c>
      <c r="F41" s="5" t="s">
        <v>95</v>
      </c>
      <c r="G41" s="8">
        <v>11.7788375</v>
      </c>
      <c r="H41" s="8">
        <v>11.7788375</v>
      </c>
      <c r="I41" s="8">
        <v>11.7788375</v>
      </c>
      <c r="J41" s="8">
        <v>11.7788375</v>
      </c>
      <c r="K41" s="8">
        <v>11.7788375</v>
      </c>
      <c r="L41" s="8">
        <v>11.7788375</v>
      </c>
      <c r="M41" s="8">
        <v>11.7788375</v>
      </c>
      <c r="N41" s="8">
        <v>11.7788375</v>
      </c>
      <c r="O41" s="8">
        <v>11.7788375</v>
      </c>
      <c r="P41" s="8">
        <v>11.7788375</v>
      </c>
      <c r="Q41" s="8">
        <v>11.7788375</v>
      </c>
      <c r="R41" s="8">
        <v>11.7788375</v>
      </c>
      <c r="S41" s="8">
        <v>11.7788375</v>
      </c>
      <c r="T41" s="8">
        <v>11.7788375</v>
      </c>
      <c r="U41" s="8">
        <v>11.7788375</v>
      </c>
      <c r="V41" s="8">
        <v>11.7788375</v>
      </c>
      <c r="W41" s="8">
        <v>11.7788375</v>
      </c>
      <c r="X41" s="8">
        <v>11.7788375</v>
      </c>
      <c r="Y41" s="8">
        <v>11.7788375</v>
      </c>
      <c r="Z41" s="8">
        <v>11.7788375</v>
      </c>
      <c r="AA41" s="8">
        <v>11.7788375</v>
      </c>
      <c r="AB41" s="8">
        <v>11.7788375</v>
      </c>
      <c r="AC41" s="8">
        <v>11.7788375</v>
      </c>
      <c r="AD41" s="8">
        <v>11.7788375</v>
      </c>
      <c r="AE41" s="8">
        <v>11.7788375</v>
      </c>
      <c r="AF41" s="8">
        <v>11.7788375</v>
      </c>
      <c r="AG41" s="8">
        <v>11.7788375</v>
      </c>
      <c r="AH41" s="8">
        <v>11.7788375</v>
      </c>
      <c r="AI41" s="8">
        <v>11.7788375</v>
      </c>
      <c r="AJ41" s="8">
        <v>11.7788375</v>
      </c>
      <c r="AK41" s="8">
        <v>11.7788375</v>
      </c>
      <c r="AL41" s="5" t="s">
        <v>96</v>
      </c>
      <c r="AM41" s="5"/>
    </row>
    <row r="42" spans="1:39" x14ac:dyDescent="0.2">
      <c r="A42" s="68" t="s">
        <v>26</v>
      </c>
      <c r="B42" s="5" t="s">
        <v>92</v>
      </c>
      <c r="C42" s="5" t="s">
        <v>103</v>
      </c>
      <c r="D42" s="5" t="s">
        <v>94</v>
      </c>
      <c r="E42" s="5">
        <v>2020</v>
      </c>
      <c r="F42" s="5" t="s">
        <v>95</v>
      </c>
      <c r="G42" s="8">
        <v>11.3124375</v>
      </c>
      <c r="H42" s="8">
        <v>11.3124375</v>
      </c>
      <c r="I42" s="8">
        <v>11.3124375</v>
      </c>
      <c r="J42" s="8">
        <v>11.3124375</v>
      </c>
      <c r="K42" s="8">
        <v>11.3124375</v>
      </c>
      <c r="L42" s="8">
        <v>11.3124375</v>
      </c>
      <c r="M42" s="8">
        <v>11.3124375</v>
      </c>
      <c r="N42" s="8">
        <v>11.3124375</v>
      </c>
      <c r="O42" s="8">
        <v>11.3124375</v>
      </c>
      <c r="P42" s="8">
        <v>11.3124375</v>
      </c>
      <c r="Q42" s="8">
        <v>11.3124375</v>
      </c>
      <c r="R42" s="8">
        <v>11.3124375</v>
      </c>
      <c r="S42" s="8">
        <v>11.3124375</v>
      </c>
      <c r="T42" s="8">
        <v>11.3124375</v>
      </c>
      <c r="U42" s="8">
        <v>11.3124375</v>
      </c>
      <c r="V42" s="8">
        <v>11.3124375</v>
      </c>
      <c r="W42" s="8">
        <v>11.3124375</v>
      </c>
      <c r="X42" s="8">
        <v>11.3124375</v>
      </c>
      <c r="Y42" s="8">
        <v>11.3124375</v>
      </c>
      <c r="Z42" s="8">
        <v>11.3124375</v>
      </c>
      <c r="AA42" s="8">
        <v>11.3124375</v>
      </c>
      <c r="AB42" s="8">
        <v>11.3124375</v>
      </c>
      <c r="AC42" s="8">
        <v>11.3124375</v>
      </c>
      <c r="AD42" s="8">
        <v>11.3124375</v>
      </c>
      <c r="AE42" s="8">
        <v>11.3124375</v>
      </c>
      <c r="AF42" s="8">
        <v>11.3124375</v>
      </c>
      <c r="AG42" s="8">
        <v>11.3124375</v>
      </c>
      <c r="AH42" s="8">
        <v>11.3124375</v>
      </c>
      <c r="AI42" s="8">
        <v>11.3124375</v>
      </c>
      <c r="AJ42" s="8">
        <v>11.3124375</v>
      </c>
      <c r="AK42" s="8">
        <v>11.3124375</v>
      </c>
      <c r="AL42" s="5" t="s">
        <v>96</v>
      </c>
      <c r="AM42" s="5"/>
    </row>
    <row r="43" spans="1:39" x14ac:dyDescent="0.2">
      <c r="A43" s="69"/>
      <c r="B43" s="5" t="s">
        <v>97</v>
      </c>
      <c r="C43" s="5" t="s">
        <v>103</v>
      </c>
      <c r="D43" s="5" t="s">
        <v>94</v>
      </c>
      <c r="E43" s="5">
        <v>2020</v>
      </c>
      <c r="F43" s="5" t="s">
        <v>95</v>
      </c>
      <c r="G43" s="8">
        <v>10.834125</v>
      </c>
      <c r="H43" s="8">
        <v>10.834125</v>
      </c>
      <c r="I43" s="8">
        <v>10.834125</v>
      </c>
      <c r="J43" s="8">
        <v>10.834125</v>
      </c>
      <c r="K43" s="8">
        <v>10.834125</v>
      </c>
      <c r="L43" s="8">
        <v>10.834125</v>
      </c>
      <c r="M43" s="8">
        <v>10.834125</v>
      </c>
      <c r="N43" s="8">
        <v>10.834125</v>
      </c>
      <c r="O43" s="8">
        <v>10.834125</v>
      </c>
      <c r="P43" s="8">
        <v>10.834125</v>
      </c>
      <c r="Q43" s="8">
        <v>10.834125</v>
      </c>
      <c r="R43" s="8">
        <v>10.834125</v>
      </c>
      <c r="S43" s="8">
        <v>10.834125</v>
      </c>
      <c r="T43" s="8">
        <v>10.834125</v>
      </c>
      <c r="U43" s="8">
        <v>10.834125</v>
      </c>
      <c r="V43" s="8">
        <v>10.834125</v>
      </c>
      <c r="W43" s="8">
        <v>10.834125</v>
      </c>
      <c r="X43" s="8">
        <v>10.834125</v>
      </c>
      <c r="Y43" s="8">
        <v>10.834125</v>
      </c>
      <c r="Z43" s="8">
        <v>10.834125</v>
      </c>
      <c r="AA43" s="8">
        <v>10.834125</v>
      </c>
      <c r="AB43" s="8">
        <v>10.834125</v>
      </c>
      <c r="AC43" s="8">
        <v>10.834125</v>
      </c>
      <c r="AD43" s="8">
        <v>10.834125</v>
      </c>
      <c r="AE43" s="8">
        <v>10.834125</v>
      </c>
      <c r="AF43" s="8">
        <v>10.834125</v>
      </c>
      <c r="AG43" s="8">
        <v>10.834125</v>
      </c>
      <c r="AH43" s="8">
        <v>10.834125</v>
      </c>
      <c r="AI43" s="8">
        <v>10.834125</v>
      </c>
      <c r="AJ43" s="8">
        <v>10.834125</v>
      </c>
      <c r="AK43" s="8">
        <v>10.834125</v>
      </c>
      <c r="AL43" s="5" t="s">
        <v>96</v>
      </c>
      <c r="AM43" s="5"/>
    </row>
    <row r="44" spans="1:39" x14ac:dyDescent="0.2">
      <c r="A44" s="69"/>
      <c r="B44" s="5" t="s">
        <v>98</v>
      </c>
      <c r="C44" s="5" t="s">
        <v>103</v>
      </c>
      <c r="D44" s="5" t="s">
        <v>94</v>
      </c>
      <c r="E44" s="5">
        <v>2020</v>
      </c>
      <c r="F44" s="5" t="s">
        <v>95</v>
      </c>
      <c r="G44" s="8">
        <v>10.647187499999999</v>
      </c>
      <c r="H44" s="8">
        <v>10.647187499999999</v>
      </c>
      <c r="I44" s="8">
        <v>10.647187499999999</v>
      </c>
      <c r="J44" s="8">
        <v>10.647187499999999</v>
      </c>
      <c r="K44" s="8">
        <v>10.647187499999999</v>
      </c>
      <c r="L44" s="8">
        <v>10.647187499999999</v>
      </c>
      <c r="M44" s="8">
        <v>10.647187499999999</v>
      </c>
      <c r="N44" s="8">
        <v>10.647187499999999</v>
      </c>
      <c r="O44" s="8">
        <v>10.647187499999999</v>
      </c>
      <c r="P44" s="8">
        <v>10.647187499999999</v>
      </c>
      <c r="Q44" s="8">
        <v>10.647187499999999</v>
      </c>
      <c r="R44" s="8">
        <v>10.647187499999999</v>
      </c>
      <c r="S44" s="8">
        <v>10.647187499999999</v>
      </c>
      <c r="T44" s="8">
        <v>10.647187499999999</v>
      </c>
      <c r="U44" s="8">
        <v>10.647187499999999</v>
      </c>
      <c r="V44" s="8">
        <v>10.647187499999999</v>
      </c>
      <c r="W44" s="8">
        <v>10.647187499999999</v>
      </c>
      <c r="X44" s="8">
        <v>10.647187499999999</v>
      </c>
      <c r="Y44" s="8">
        <v>10.647187499999999</v>
      </c>
      <c r="Z44" s="8">
        <v>10.647187499999999</v>
      </c>
      <c r="AA44" s="8">
        <v>10.647187499999999</v>
      </c>
      <c r="AB44" s="8">
        <v>10.647187499999999</v>
      </c>
      <c r="AC44" s="8">
        <v>10.647187499999999</v>
      </c>
      <c r="AD44" s="8">
        <v>10.647187499999999</v>
      </c>
      <c r="AE44" s="8">
        <v>10.647187499999999</v>
      </c>
      <c r="AF44" s="8">
        <v>10.647187499999999</v>
      </c>
      <c r="AG44" s="8">
        <v>10.647187499999999</v>
      </c>
      <c r="AH44" s="8">
        <v>10.647187499999999</v>
      </c>
      <c r="AI44" s="8">
        <v>10.647187499999999</v>
      </c>
      <c r="AJ44" s="8">
        <v>10.647187499999999</v>
      </c>
      <c r="AK44" s="8">
        <v>10.647187499999999</v>
      </c>
      <c r="AL44" s="5" t="s">
        <v>96</v>
      </c>
      <c r="AM44" s="5"/>
    </row>
    <row r="45" spans="1:39" x14ac:dyDescent="0.2">
      <c r="A45" s="69"/>
      <c r="B45" s="5" t="s">
        <v>99</v>
      </c>
      <c r="C45" s="5" t="s">
        <v>103</v>
      </c>
      <c r="D45" s="5" t="s">
        <v>94</v>
      </c>
      <c r="E45" s="5">
        <v>2020</v>
      </c>
      <c r="F45" s="5" t="s">
        <v>95</v>
      </c>
      <c r="G45" s="8">
        <v>11.7001875</v>
      </c>
      <c r="H45" s="8">
        <v>11.7001875</v>
      </c>
      <c r="I45" s="8">
        <v>11.7001875</v>
      </c>
      <c r="J45" s="8">
        <v>11.7001875</v>
      </c>
      <c r="K45" s="8">
        <v>11.7001875</v>
      </c>
      <c r="L45" s="8">
        <v>11.7001875</v>
      </c>
      <c r="M45" s="8">
        <v>11.7001875</v>
      </c>
      <c r="N45" s="8">
        <v>11.7001875</v>
      </c>
      <c r="O45" s="8">
        <v>11.7001875</v>
      </c>
      <c r="P45" s="8">
        <v>11.7001875</v>
      </c>
      <c r="Q45" s="8">
        <v>11.7001875</v>
      </c>
      <c r="R45" s="8">
        <v>11.7001875</v>
      </c>
      <c r="S45" s="8">
        <v>11.7001875</v>
      </c>
      <c r="T45" s="8">
        <v>11.7001875</v>
      </c>
      <c r="U45" s="8">
        <v>11.7001875</v>
      </c>
      <c r="V45" s="8">
        <v>11.7001875</v>
      </c>
      <c r="W45" s="8">
        <v>11.7001875</v>
      </c>
      <c r="X45" s="8">
        <v>11.7001875</v>
      </c>
      <c r="Y45" s="8">
        <v>11.7001875</v>
      </c>
      <c r="Z45" s="8">
        <v>11.7001875</v>
      </c>
      <c r="AA45" s="8">
        <v>11.7001875</v>
      </c>
      <c r="AB45" s="8">
        <v>11.7001875</v>
      </c>
      <c r="AC45" s="8">
        <v>11.7001875</v>
      </c>
      <c r="AD45" s="8">
        <v>11.7001875</v>
      </c>
      <c r="AE45" s="8">
        <v>11.7001875</v>
      </c>
      <c r="AF45" s="8">
        <v>11.7001875</v>
      </c>
      <c r="AG45" s="8">
        <v>11.7001875</v>
      </c>
      <c r="AH45" s="8">
        <v>11.7001875</v>
      </c>
      <c r="AI45" s="8">
        <v>11.7001875</v>
      </c>
      <c r="AJ45" s="8">
        <v>11.7001875</v>
      </c>
      <c r="AK45" s="8">
        <v>11.7001875</v>
      </c>
      <c r="AL45" s="5" t="s">
        <v>96</v>
      </c>
      <c r="AM45" s="5"/>
    </row>
    <row r="46" spans="1:39" x14ac:dyDescent="0.2">
      <c r="A46" s="70"/>
      <c r="B46" s="5" t="s">
        <v>100</v>
      </c>
      <c r="C46" s="5" t="s">
        <v>103</v>
      </c>
      <c r="D46" s="5" t="s">
        <v>94</v>
      </c>
      <c r="E46" s="5">
        <v>2020</v>
      </c>
      <c r="F46" s="5" t="s">
        <v>95</v>
      </c>
      <c r="G46" s="8">
        <v>11.7001875</v>
      </c>
      <c r="H46" s="8">
        <v>11.7001875</v>
      </c>
      <c r="I46" s="8">
        <v>11.7001875</v>
      </c>
      <c r="J46" s="8">
        <v>11.7001875</v>
      </c>
      <c r="K46" s="8">
        <v>11.7001875</v>
      </c>
      <c r="L46" s="8">
        <v>11.7001875</v>
      </c>
      <c r="M46" s="8">
        <v>11.7001875</v>
      </c>
      <c r="N46" s="8">
        <v>11.7001875</v>
      </c>
      <c r="O46" s="8">
        <v>11.7001875</v>
      </c>
      <c r="P46" s="8">
        <v>11.7001875</v>
      </c>
      <c r="Q46" s="8">
        <v>11.7001875</v>
      </c>
      <c r="R46" s="8">
        <v>11.7001875</v>
      </c>
      <c r="S46" s="8">
        <v>11.7001875</v>
      </c>
      <c r="T46" s="8">
        <v>11.7001875</v>
      </c>
      <c r="U46" s="8">
        <v>11.7001875</v>
      </c>
      <c r="V46" s="8">
        <v>11.7001875</v>
      </c>
      <c r="W46" s="8">
        <v>11.7001875</v>
      </c>
      <c r="X46" s="8">
        <v>11.7001875</v>
      </c>
      <c r="Y46" s="8">
        <v>11.7001875</v>
      </c>
      <c r="Z46" s="8">
        <v>11.7001875</v>
      </c>
      <c r="AA46" s="8">
        <v>11.7001875</v>
      </c>
      <c r="AB46" s="8">
        <v>11.7001875</v>
      </c>
      <c r="AC46" s="8">
        <v>11.7001875</v>
      </c>
      <c r="AD46" s="8">
        <v>11.7001875</v>
      </c>
      <c r="AE46" s="8">
        <v>11.7001875</v>
      </c>
      <c r="AF46" s="8">
        <v>11.7001875</v>
      </c>
      <c r="AG46" s="8">
        <v>11.7001875</v>
      </c>
      <c r="AH46" s="8">
        <v>11.7001875</v>
      </c>
      <c r="AI46" s="8">
        <v>11.7001875</v>
      </c>
      <c r="AJ46" s="8">
        <v>11.7001875</v>
      </c>
      <c r="AK46" s="8">
        <v>11.7001875</v>
      </c>
      <c r="AL46" s="5" t="s">
        <v>96</v>
      </c>
      <c r="AM46" s="5"/>
    </row>
    <row r="47" spans="1:39" x14ac:dyDescent="0.2">
      <c r="A47" s="68" t="s">
        <v>33</v>
      </c>
      <c r="B47" s="5" t="s">
        <v>92</v>
      </c>
      <c r="C47" s="5" t="s">
        <v>104</v>
      </c>
      <c r="D47" s="5" t="s">
        <v>94</v>
      </c>
      <c r="E47" s="5">
        <v>2020</v>
      </c>
      <c r="F47" s="5" t="s">
        <v>95</v>
      </c>
      <c r="G47" s="8">
        <v>1.97019875</v>
      </c>
      <c r="H47" s="8">
        <v>1.97019875</v>
      </c>
      <c r="I47" s="8">
        <v>1.97019875</v>
      </c>
      <c r="J47" s="8">
        <v>1.97019875</v>
      </c>
      <c r="K47" s="8">
        <v>1.97019875</v>
      </c>
      <c r="L47" s="8">
        <v>1.97019875</v>
      </c>
      <c r="M47" s="8">
        <v>1.97019875</v>
      </c>
      <c r="N47" s="8">
        <v>1.97019875</v>
      </c>
      <c r="O47" s="8">
        <v>1.97019875</v>
      </c>
      <c r="P47" s="8">
        <v>1.97019875</v>
      </c>
      <c r="Q47" s="8">
        <v>1.97019875</v>
      </c>
      <c r="R47" s="8">
        <v>1.97019875</v>
      </c>
      <c r="S47" s="8">
        <v>1.97019875</v>
      </c>
      <c r="T47" s="8">
        <v>1.97019875</v>
      </c>
      <c r="U47" s="8">
        <v>1.97019875</v>
      </c>
      <c r="V47" s="8">
        <v>1.97019875</v>
      </c>
      <c r="W47" s="8">
        <v>1.97019875</v>
      </c>
      <c r="X47" s="8">
        <v>1.97019875</v>
      </c>
      <c r="Y47" s="8">
        <v>1.97019875</v>
      </c>
      <c r="Z47" s="8">
        <v>1.97019875</v>
      </c>
      <c r="AA47" s="8">
        <v>1.97019875</v>
      </c>
      <c r="AB47" s="8">
        <v>1.97019875</v>
      </c>
      <c r="AC47" s="8">
        <v>1.97019875</v>
      </c>
      <c r="AD47" s="8">
        <v>1.97019875</v>
      </c>
      <c r="AE47" s="8">
        <v>1.97019875</v>
      </c>
      <c r="AF47" s="8">
        <v>1.97019875</v>
      </c>
      <c r="AG47" s="8">
        <v>1.97019875</v>
      </c>
      <c r="AH47" s="8">
        <v>1.97019875</v>
      </c>
      <c r="AI47" s="8">
        <v>1.97019875</v>
      </c>
      <c r="AJ47" s="8">
        <v>1.97019875</v>
      </c>
      <c r="AK47" s="8">
        <v>1.97019875</v>
      </c>
      <c r="AL47" s="5" t="s">
        <v>96</v>
      </c>
      <c r="AM47" s="5"/>
    </row>
    <row r="48" spans="1:39" x14ac:dyDescent="0.2">
      <c r="A48" s="69"/>
      <c r="B48" s="5" t="s">
        <v>97</v>
      </c>
      <c r="C48" s="5" t="s">
        <v>104</v>
      </c>
      <c r="D48" s="5" t="s">
        <v>94</v>
      </c>
      <c r="E48" s="5">
        <v>2020</v>
      </c>
      <c r="F48" s="5" t="s">
        <v>95</v>
      </c>
      <c r="G48" s="8">
        <v>1.93672555555556</v>
      </c>
      <c r="H48" s="8">
        <v>1.93672555555556</v>
      </c>
      <c r="I48" s="8">
        <v>1.93672555555556</v>
      </c>
      <c r="J48" s="8">
        <v>1.93672555555556</v>
      </c>
      <c r="K48" s="8">
        <v>1.93672555555556</v>
      </c>
      <c r="L48" s="8">
        <v>1.93672555555556</v>
      </c>
      <c r="M48" s="8">
        <v>1.93672555555556</v>
      </c>
      <c r="N48" s="8">
        <v>1.93672555555556</v>
      </c>
      <c r="O48" s="8">
        <v>1.93672555555556</v>
      </c>
      <c r="P48" s="8">
        <v>1.93672555555556</v>
      </c>
      <c r="Q48" s="8">
        <v>1.93672555555556</v>
      </c>
      <c r="R48" s="8">
        <v>1.93672555555556</v>
      </c>
      <c r="S48" s="8">
        <v>1.93672555555556</v>
      </c>
      <c r="T48" s="8">
        <v>1.93672555555556</v>
      </c>
      <c r="U48" s="8">
        <v>1.93672555555556</v>
      </c>
      <c r="V48" s="8">
        <v>1.93672555555556</v>
      </c>
      <c r="W48" s="8">
        <v>1.93672555555556</v>
      </c>
      <c r="X48" s="8">
        <v>1.93672555555556</v>
      </c>
      <c r="Y48" s="8">
        <v>1.93672555555556</v>
      </c>
      <c r="Z48" s="8">
        <v>1.93672555555556</v>
      </c>
      <c r="AA48" s="8">
        <v>1.93672555555556</v>
      </c>
      <c r="AB48" s="8">
        <v>1.93672555555556</v>
      </c>
      <c r="AC48" s="8">
        <v>1.93672555555556</v>
      </c>
      <c r="AD48" s="8">
        <v>1.93672555555556</v>
      </c>
      <c r="AE48" s="8">
        <v>1.93672555555556</v>
      </c>
      <c r="AF48" s="8">
        <v>1.93672555555556</v>
      </c>
      <c r="AG48" s="8">
        <v>1.93672555555556</v>
      </c>
      <c r="AH48" s="8">
        <v>1.93672555555556</v>
      </c>
      <c r="AI48" s="8">
        <v>1.93672555555556</v>
      </c>
      <c r="AJ48" s="8">
        <v>1.93672555555556</v>
      </c>
      <c r="AK48" s="8">
        <v>1.93672555555556</v>
      </c>
      <c r="AL48" s="5" t="s">
        <v>96</v>
      </c>
      <c r="AM48" s="5"/>
    </row>
    <row r="49" spans="1:39" x14ac:dyDescent="0.2">
      <c r="A49" s="69"/>
      <c r="B49" s="5" t="s">
        <v>98</v>
      </c>
      <c r="C49" s="5" t="s">
        <v>104</v>
      </c>
      <c r="D49" s="5" t="s">
        <v>94</v>
      </c>
      <c r="E49" s="5">
        <v>2020</v>
      </c>
      <c r="F49" s="5" t="s">
        <v>95</v>
      </c>
      <c r="G49" s="8">
        <v>1.9455059722222201</v>
      </c>
      <c r="H49" s="8">
        <v>1.9455059722222201</v>
      </c>
      <c r="I49" s="8">
        <v>1.9455059722222201</v>
      </c>
      <c r="J49" s="8">
        <v>1.9455059722222201</v>
      </c>
      <c r="K49" s="8">
        <v>1.9455059722222201</v>
      </c>
      <c r="L49" s="8">
        <v>1.9455059722222201</v>
      </c>
      <c r="M49" s="8">
        <v>1.9455059722222201</v>
      </c>
      <c r="N49" s="8">
        <v>1.9455059722222201</v>
      </c>
      <c r="O49" s="8">
        <v>1.9455059722222201</v>
      </c>
      <c r="P49" s="8">
        <v>1.9455059722222201</v>
      </c>
      <c r="Q49" s="8">
        <v>1.9455059722222201</v>
      </c>
      <c r="R49" s="8">
        <v>1.9455059722222201</v>
      </c>
      <c r="S49" s="8">
        <v>1.9455059722222201</v>
      </c>
      <c r="T49" s="8">
        <v>1.9455059722222201</v>
      </c>
      <c r="U49" s="8">
        <v>1.9455059722222201</v>
      </c>
      <c r="V49" s="8">
        <v>1.9455059722222201</v>
      </c>
      <c r="W49" s="8">
        <v>1.9455059722222201</v>
      </c>
      <c r="X49" s="8">
        <v>1.9455059722222201</v>
      </c>
      <c r="Y49" s="8">
        <v>1.9455059722222201</v>
      </c>
      <c r="Z49" s="8">
        <v>1.9455059722222201</v>
      </c>
      <c r="AA49" s="8">
        <v>1.9455059722222201</v>
      </c>
      <c r="AB49" s="8">
        <v>1.9455059722222201</v>
      </c>
      <c r="AC49" s="8">
        <v>1.9455059722222201</v>
      </c>
      <c r="AD49" s="8">
        <v>1.9455059722222201</v>
      </c>
      <c r="AE49" s="8">
        <v>1.9455059722222201</v>
      </c>
      <c r="AF49" s="8">
        <v>1.9455059722222201</v>
      </c>
      <c r="AG49" s="8">
        <v>1.9455059722222201</v>
      </c>
      <c r="AH49" s="8">
        <v>1.9455059722222201</v>
      </c>
      <c r="AI49" s="8">
        <v>1.9455059722222201</v>
      </c>
      <c r="AJ49" s="8">
        <v>1.9455059722222201</v>
      </c>
      <c r="AK49" s="8">
        <v>1.9455059722222201</v>
      </c>
      <c r="AL49" s="5" t="s">
        <v>96</v>
      </c>
      <c r="AM49" s="5"/>
    </row>
    <row r="50" spans="1:39" x14ac:dyDescent="0.2">
      <c r="A50" s="69"/>
      <c r="B50" s="5" t="s">
        <v>99</v>
      </c>
      <c r="C50" s="5" t="s">
        <v>104</v>
      </c>
      <c r="D50" s="5" t="s">
        <v>94</v>
      </c>
      <c r="E50" s="5">
        <v>2020</v>
      </c>
      <c r="F50" s="5" t="s">
        <v>95</v>
      </c>
      <c r="G50" s="8">
        <v>2.0376434722222201</v>
      </c>
      <c r="H50" s="8">
        <v>2.0376434722222201</v>
      </c>
      <c r="I50" s="8">
        <v>2.0376434722222201</v>
      </c>
      <c r="J50" s="8">
        <v>2.0376434722222201</v>
      </c>
      <c r="K50" s="8">
        <v>2.0376434722222201</v>
      </c>
      <c r="L50" s="8">
        <v>2.0376434722222201</v>
      </c>
      <c r="M50" s="8">
        <v>2.0376434722222201</v>
      </c>
      <c r="N50" s="8">
        <v>2.0376434722222201</v>
      </c>
      <c r="O50" s="8">
        <v>2.0376434722222201</v>
      </c>
      <c r="P50" s="8">
        <v>2.0376434722222201</v>
      </c>
      <c r="Q50" s="8">
        <v>2.0376434722222201</v>
      </c>
      <c r="R50" s="8">
        <v>2.0376434722222201</v>
      </c>
      <c r="S50" s="8">
        <v>2.0376434722222201</v>
      </c>
      <c r="T50" s="8">
        <v>2.0376434722222201</v>
      </c>
      <c r="U50" s="8">
        <v>2.0376434722222201</v>
      </c>
      <c r="V50" s="8">
        <v>2.0376434722222201</v>
      </c>
      <c r="W50" s="8">
        <v>2.0376434722222201</v>
      </c>
      <c r="X50" s="8">
        <v>2.0376434722222201</v>
      </c>
      <c r="Y50" s="8">
        <v>2.0376434722222201</v>
      </c>
      <c r="Z50" s="8">
        <v>2.0376434722222201</v>
      </c>
      <c r="AA50" s="8">
        <v>2.0376434722222201</v>
      </c>
      <c r="AB50" s="8">
        <v>2.0376434722222201</v>
      </c>
      <c r="AC50" s="8">
        <v>2.0376434722222201</v>
      </c>
      <c r="AD50" s="8">
        <v>2.0376434722222201</v>
      </c>
      <c r="AE50" s="8">
        <v>2.0376434722222201</v>
      </c>
      <c r="AF50" s="8">
        <v>2.0376434722222201</v>
      </c>
      <c r="AG50" s="8">
        <v>2.0376434722222201</v>
      </c>
      <c r="AH50" s="8">
        <v>2.0376434722222201</v>
      </c>
      <c r="AI50" s="8">
        <v>2.0376434722222201</v>
      </c>
      <c r="AJ50" s="8">
        <v>2.0376434722222201</v>
      </c>
      <c r="AK50" s="8">
        <v>2.0376434722222201</v>
      </c>
      <c r="AL50" s="5" t="s">
        <v>96</v>
      </c>
      <c r="AM50" s="5"/>
    </row>
    <row r="51" spans="1:39" x14ac:dyDescent="0.2">
      <c r="A51" s="70"/>
      <c r="B51" s="5" t="s">
        <v>100</v>
      </c>
      <c r="C51" s="5" t="s">
        <v>104</v>
      </c>
      <c r="D51" s="5" t="s">
        <v>94</v>
      </c>
      <c r="E51" s="5">
        <v>2020</v>
      </c>
      <c r="F51" s="5" t="s">
        <v>95</v>
      </c>
      <c r="G51" s="8">
        <v>2.0376434722222201</v>
      </c>
      <c r="H51" s="8">
        <v>2.0376434722222201</v>
      </c>
      <c r="I51" s="8">
        <v>2.0376434722222201</v>
      </c>
      <c r="J51" s="8">
        <v>2.0376434722222201</v>
      </c>
      <c r="K51" s="8">
        <v>2.0376434722222201</v>
      </c>
      <c r="L51" s="8">
        <v>2.0376434722222201</v>
      </c>
      <c r="M51" s="8">
        <v>2.0376434722222201</v>
      </c>
      <c r="N51" s="8">
        <v>2.0376434722222201</v>
      </c>
      <c r="O51" s="8">
        <v>2.0376434722222201</v>
      </c>
      <c r="P51" s="8">
        <v>2.0376434722222201</v>
      </c>
      <c r="Q51" s="8">
        <v>2.0376434722222201</v>
      </c>
      <c r="R51" s="8">
        <v>2.0376434722222201</v>
      </c>
      <c r="S51" s="8">
        <v>2.0376434722222201</v>
      </c>
      <c r="T51" s="8">
        <v>2.0376434722222201</v>
      </c>
      <c r="U51" s="8">
        <v>2.0376434722222201</v>
      </c>
      <c r="V51" s="8">
        <v>2.0376434722222201</v>
      </c>
      <c r="W51" s="8">
        <v>2.0376434722222201</v>
      </c>
      <c r="X51" s="8">
        <v>2.0376434722222201</v>
      </c>
      <c r="Y51" s="8">
        <v>2.0376434722222201</v>
      </c>
      <c r="Z51" s="8">
        <v>2.0376434722222201</v>
      </c>
      <c r="AA51" s="8">
        <v>2.0376434722222201</v>
      </c>
      <c r="AB51" s="8">
        <v>2.0376434722222201</v>
      </c>
      <c r="AC51" s="8">
        <v>2.0376434722222201</v>
      </c>
      <c r="AD51" s="8">
        <v>2.0376434722222201</v>
      </c>
      <c r="AE51" s="8">
        <v>2.0376434722222201</v>
      </c>
      <c r="AF51" s="8">
        <v>2.0376434722222201</v>
      </c>
      <c r="AG51" s="8">
        <v>2.0376434722222201</v>
      </c>
      <c r="AH51" s="8">
        <v>2.0376434722222201</v>
      </c>
      <c r="AI51" s="8">
        <v>2.0376434722222201</v>
      </c>
      <c r="AJ51" s="8">
        <v>2.0376434722222201</v>
      </c>
      <c r="AK51" s="8">
        <v>2.0376434722222201</v>
      </c>
      <c r="AL51" s="5" t="s">
        <v>96</v>
      </c>
      <c r="AM51" s="5"/>
    </row>
    <row r="52" spans="1:39" x14ac:dyDescent="0.2">
      <c r="A52" s="68" t="s">
        <v>35</v>
      </c>
      <c r="B52" s="5" t="s">
        <v>92</v>
      </c>
      <c r="C52" s="5" t="s">
        <v>104</v>
      </c>
      <c r="D52" s="5" t="s">
        <v>94</v>
      </c>
      <c r="E52" s="5">
        <v>2020</v>
      </c>
      <c r="F52" s="5" t="s">
        <v>95</v>
      </c>
      <c r="G52" s="8">
        <v>2.36669642857143</v>
      </c>
      <c r="H52" s="8">
        <f>$G52*'Performance Curves'!C$5</f>
        <v>2.3332842436974803</v>
      </c>
      <c r="I52" s="8">
        <f>$G52*'Performance Curves'!D$5</f>
        <v>2.2998720588235311</v>
      </c>
      <c r="J52" s="8">
        <f>$G52*'Performance Curves'!E$5</f>
        <v>2.2664598739495814</v>
      </c>
      <c r="K52" s="8">
        <f>$G52*'Performance Curves'!F$5</f>
        <v>2.2330476890756317</v>
      </c>
      <c r="L52" s="8">
        <f>$G52*'Performance Curves'!G$5</f>
        <v>2.1996355042016824</v>
      </c>
      <c r="M52" s="8">
        <f>$G52*'Performance Curves'!H$5</f>
        <v>2.1662233193277327</v>
      </c>
      <c r="N52" s="8">
        <f>$G52*'Performance Curves'!I$5</f>
        <v>2.1328111344537835</v>
      </c>
      <c r="O52" s="8">
        <f>$G52*'Performance Curves'!J$5</f>
        <v>2.0993989495798338</v>
      </c>
      <c r="P52" s="8">
        <f>$G52*'Performance Curves'!K$5</f>
        <v>2.0659867647058845</v>
      </c>
      <c r="Q52" s="8">
        <f>$G52*'Performance Curves'!L$5</f>
        <v>2.0325745798319343</v>
      </c>
      <c r="R52" s="8">
        <f>$G52*'Performance Curves'!M$5</f>
        <v>2.0102997899159676</v>
      </c>
      <c r="S52" s="8">
        <f>$G52*'Performance Curves'!N$5</f>
        <v>1.9880250000000013</v>
      </c>
      <c r="T52" s="8">
        <f>$G52*'Performance Curves'!O$5</f>
        <v>1.9657502100840345</v>
      </c>
      <c r="U52" s="8">
        <f>$G52*'Performance Curves'!P$5</f>
        <v>1.9434754201680682</v>
      </c>
      <c r="V52" s="8">
        <f>$G52*'Performance Curves'!Q$5</f>
        <v>1.9212006302521014</v>
      </c>
      <c r="W52" s="8">
        <f>$G52*'Performance Curves'!R$5</f>
        <v>1.8989258403361349</v>
      </c>
      <c r="X52" s="8">
        <f>$G52*'Performance Curves'!S$5</f>
        <v>1.8766510504201686</v>
      </c>
      <c r="Y52" s="8">
        <f>$G52*'Performance Curves'!T$5</f>
        <v>1.8543762605042018</v>
      </c>
      <c r="Z52" s="8">
        <f>$G52*'Performance Curves'!U$5</f>
        <v>1.8321014705882355</v>
      </c>
      <c r="AA52" s="8">
        <f>$G52*'Performance Curves'!V$5</f>
        <v>1.8098266806722696</v>
      </c>
      <c r="AB52" s="8">
        <f>$G52*'Performance Curves'!W$5</f>
        <v>1.7967301322464893</v>
      </c>
      <c r="AC52" s="8">
        <f>$G52*'Performance Curves'!X$5</f>
        <v>1.7836335838207089</v>
      </c>
      <c r="AD52" s="8">
        <f>$G52*'Performance Curves'!Y$5</f>
        <v>1.7705370353949283</v>
      </c>
      <c r="AE52" s="8">
        <f>$G52*'Performance Curves'!Z$5</f>
        <v>1.7574404869691482</v>
      </c>
      <c r="AF52" s="8">
        <f>$G52*'Performance Curves'!AA$5</f>
        <v>1.7443439385433679</v>
      </c>
      <c r="AG52" s="8">
        <f>$G52*'Performance Curves'!AB$5</f>
        <v>1.7312473901175875</v>
      </c>
      <c r="AH52" s="8">
        <f>$G52*'Performance Curves'!AC$5</f>
        <v>1.7181508416918072</v>
      </c>
      <c r="AI52" s="8">
        <f>$G52*'Performance Curves'!AD$5</f>
        <v>1.7050542932660266</v>
      </c>
      <c r="AJ52" s="8">
        <f>$G52*'Performance Curves'!AE$5</f>
        <v>1.6919577448402463</v>
      </c>
      <c r="AK52" s="8">
        <f>$G52*'Performance Curves'!AF$5</f>
        <v>1.6788611964144655</v>
      </c>
      <c r="AL52" s="5" t="s">
        <v>101</v>
      </c>
      <c r="AM52" s="5"/>
    </row>
    <row r="53" spans="1:39" x14ac:dyDescent="0.2">
      <c r="A53" s="69"/>
      <c r="B53" s="5" t="s">
        <v>97</v>
      </c>
      <c r="C53" s="5" t="s">
        <v>104</v>
      </c>
      <c r="D53" s="5" t="s">
        <v>94</v>
      </c>
      <c r="E53" s="5">
        <v>2020</v>
      </c>
      <c r="F53" s="5" t="s">
        <v>95</v>
      </c>
      <c r="G53" s="8">
        <v>2.3355853174603198</v>
      </c>
      <c r="H53" s="8">
        <f>$G53*'Performance Curves'!C$5</f>
        <v>2.3026123482726448</v>
      </c>
      <c r="I53" s="8">
        <f>$G53*'Performance Curves'!D$5</f>
        <v>2.2696393790849698</v>
      </c>
      <c r="J53" s="8">
        <f>$G53*'Performance Curves'!E$5</f>
        <v>2.2366664098972944</v>
      </c>
      <c r="K53" s="8">
        <f>$G53*'Performance Curves'!F$5</f>
        <v>2.2036934407096194</v>
      </c>
      <c r="L53" s="8">
        <f>$G53*'Performance Curves'!G$5</f>
        <v>2.1707204715219448</v>
      </c>
      <c r="M53" s="8">
        <f>$G53*'Performance Curves'!H$5</f>
        <v>2.1377475023342698</v>
      </c>
      <c r="N53" s="8">
        <f>$G53*'Performance Curves'!I$5</f>
        <v>2.1047745331465948</v>
      </c>
      <c r="O53" s="8">
        <f>$G53*'Performance Curves'!J$5</f>
        <v>2.0718015639589198</v>
      </c>
      <c r="P53" s="8">
        <f>$G53*'Performance Curves'!K$5</f>
        <v>2.0388285947712448</v>
      </c>
      <c r="Q53" s="8">
        <f>$G53*'Performance Curves'!L$5</f>
        <v>2.0058556255835689</v>
      </c>
      <c r="R53" s="8">
        <f>$G53*'Performance Curves'!M$5</f>
        <v>1.9838736461251187</v>
      </c>
      <c r="S53" s="8">
        <f>$G53*'Performance Curves'!N$5</f>
        <v>1.9618916666666686</v>
      </c>
      <c r="T53" s="8">
        <f>$G53*'Performance Curves'!O$5</f>
        <v>1.9399096872082182</v>
      </c>
      <c r="U53" s="8">
        <f>$G53*'Performance Curves'!P$5</f>
        <v>1.9179277077497683</v>
      </c>
      <c r="V53" s="8">
        <f>$G53*'Performance Curves'!Q$5</f>
        <v>1.8959457282913179</v>
      </c>
      <c r="W53" s="8">
        <f>$G53*'Performance Curves'!R$5</f>
        <v>1.8739637488328675</v>
      </c>
      <c r="X53" s="8">
        <f>$G53*'Performance Curves'!S$5</f>
        <v>1.8519817693744176</v>
      </c>
      <c r="Y53" s="8">
        <f>$G53*'Performance Curves'!T$5</f>
        <v>1.8299997899159672</v>
      </c>
      <c r="Z53" s="8">
        <f>$G53*'Performance Curves'!U$5</f>
        <v>1.8080178104575173</v>
      </c>
      <c r="AA53" s="8">
        <f>$G53*'Performance Curves'!V$5</f>
        <v>1.7860358309990678</v>
      </c>
      <c r="AB53" s="8">
        <f>$G53*'Performance Curves'!W$5</f>
        <v>1.7731114416082729</v>
      </c>
      <c r="AC53" s="8">
        <f>$G53*'Performance Curves'!X$5</f>
        <v>1.7601870522174781</v>
      </c>
      <c r="AD53" s="8">
        <f>$G53*'Performance Curves'!Y$5</f>
        <v>1.747262662826683</v>
      </c>
      <c r="AE53" s="8">
        <f>$G53*'Performance Curves'!Z$5</f>
        <v>1.7343382734358883</v>
      </c>
      <c r="AF53" s="8">
        <f>$G53*'Performance Curves'!AA$5</f>
        <v>1.7214138840450934</v>
      </c>
      <c r="AG53" s="8">
        <f>$G53*'Performance Curves'!AB$5</f>
        <v>1.7084894946542986</v>
      </c>
      <c r="AH53" s="8">
        <f>$G53*'Performance Curves'!AC$5</f>
        <v>1.6955651052635039</v>
      </c>
      <c r="AI53" s="8">
        <f>$G53*'Performance Curves'!AD$5</f>
        <v>1.6826407158727088</v>
      </c>
      <c r="AJ53" s="8">
        <f>$G53*'Performance Curves'!AE$5</f>
        <v>1.6697163264819139</v>
      </c>
      <c r="AK53" s="8">
        <f>$G53*'Performance Curves'!AF$5</f>
        <v>1.6567919370911186</v>
      </c>
      <c r="AL53" s="5" t="s">
        <v>101</v>
      </c>
      <c r="AM53" s="5"/>
    </row>
    <row r="54" spans="1:39" x14ac:dyDescent="0.2">
      <c r="A54" s="69"/>
      <c r="B54" s="5" t="s">
        <v>98</v>
      </c>
      <c r="C54" s="5" t="s">
        <v>104</v>
      </c>
      <c r="D54" s="5" t="s">
        <v>94</v>
      </c>
      <c r="E54" s="5">
        <v>2020</v>
      </c>
      <c r="F54" s="5" t="s">
        <v>95</v>
      </c>
      <c r="G54" s="8">
        <v>2.35368055555556</v>
      </c>
      <c r="H54" s="8">
        <f>$G54*'Performance Curves'!C$5</f>
        <v>2.3204521241830109</v>
      </c>
      <c r="I54" s="8">
        <f>$G54*'Performance Curves'!D$5</f>
        <v>2.2872236928104619</v>
      </c>
      <c r="J54" s="8">
        <f>$G54*'Performance Curves'!E$5</f>
        <v>2.2539952614379128</v>
      </c>
      <c r="K54" s="8">
        <f>$G54*'Performance Curves'!F$5</f>
        <v>2.2207668300653638</v>
      </c>
      <c r="L54" s="8">
        <f>$G54*'Performance Curves'!G$5</f>
        <v>2.1875383986928147</v>
      </c>
      <c r="M54" s="8">
        <f>$G54*'Performance Curves'!H$5</f>
        <v>2.1543099673202661</v>
      </c>
      <c r="N54" s="8">
        <f>$G54*'Performance Curves'!I$5</f>
        <v>2.1210815359477171</v>
      </c>
      <c r="O54" s="8">
        <f>$G54*'Performance Curves'!J$5</f>
        <v>2.087853104575168</v>
      </c>
      <c r="P54" s="8">
        <f>$G54*'Performance Curves'!K$5</f>
        <v>2.054624673202619</v>
      </c>
      <c r="Q54" s="8">
        <f>$G54*'Performance Curves'!L$5</f>
        <v>2.0213962418300695</v>
      </c>
      <c r="R54" s="8">
        <f>$G54*'Performance Curves'!M$5</f>
        <v>1.9992439542483698</v>
      </c>
      <c r="S54" s="8">
        <f>$G54*'Performance Curves'!N$5</f>
        <v>1.9770916666666702</v>
      </c>
      <c r="T54" s="8">
        <f>$G54*'Performance Curves'!O$5</f>
        <v>1.9549393790849707</v>
      </c>
      <c r="U54" s="8">
        <f>$G54*'Performance Curves'!P$5</f>
        <v>1.9327870915032714</v>
      </c>
      <c r="V54" s="8">
        <f>$G54*'Performance Curves'!Q$5</f>
        <v>1.9106348039215717</v>
      </c>
      <c r="W54" s="8">
        <f>$G54*'Performance Curves'!R$5</f>
        <v>1.8884825163398722</v>
      </c>
      <c r="X54" s="8">
        <f>$G54*'Performance Curves'!S$5</f>
        <v>1.8663302287581727</v>
      </c>
      <c r="Y54" s="8">
        <f>$G54*'Performance Curves'!T$5</f>
        <v>1.8441779411764732</v>
      </c>
      <c r="Z54" s="8">
        <f>$G54*'Performance Curves'!U$5</f>
        <v>1.8220256535947736</v>
      </c>
      <c r="AA54" s="8">
        <f>$G54*'Performance Curves'!V$5</f>
        <v>1.799873366013075</v>
      </c>
      <c r="AB54" s="8">
        <f>$G54*'Performance Curves'!W$5</f>
        <v>1.786848843306013</v>
      </c>
      <c r="AC54" s="8">
        <f>$G54*'Performance Curves'!X$5</f>
        <v>1.773824320598951</v>
      </c>
      <c r="AD54" s="8">
        <f>$G54*'Performance Curves'!Y$5</f>
        <v>1.760799797891889</v>
      </c>
      <c r="AE54" s="8">
        <f>$G54*'Performance Curves'!Z$5</f>
        <v>1.747775275184827</v>
      </c>
      <c r="AF54" s="8">
        <f>$G54*'Performance Curves'!AA$5</f>
        <v>1.7347507524777652</v>
      </c>
      <c r="AG54" s="8">
        <f>$G54*'Performance Curves'!AB$5</f>
        <v>1.7217262297707032</v>
      </c>
      <c r="AH54" s="8">
        <f>$G54*'Performance Curves'!AC$5</f>
        <v>1.7087017070636414</v>
      </c>
      <c r="AI54" s="8">
        <f>$G54*'Performance Curves'!AD$5</f>
        <v>1.6956771843565792</v>
      </c>
      <c r="AJ54" s="8">
        <f>$G54*'Performance Curves'!AE$5</f>
        <v>1.6826526616495172</v>
      </c>
      <c r="AK54" s="8">
        <f>$G54*'Performance Curves'!AF$5</f>
        <v>1.6696281389424548</v>
      </c>
      <c r="AL54" s="5" t="s">
        <v>101</v>
      </c>
      <c r="AM54" s="5"/>
    </row>
    <row r="55" spans="1:39" x14ac:dyDescent="0.2">
      <c r="A55" s="69"/>
      <c r="B55" s="5" t="s">
        <v>99</v>
      </c>
      <c r="C55" s="5" t="s">
        <v>104</v>
      </c>
      <c r="D55" s="5" t="s">
        <v>94</v>
      </c>
      <c r="E55" s="5">
        <v>2020</v>
      </c>
      <c r="F55" s="5" t="s">
        <v>95</v>
      </c>
      <c r="G55" s="8">
        <v>2.44769841269841</v>
      </c>
      <c r="H55" s="8">
        <f>$G55*'Performance Curves'!C$5</f>
        <v>2.4131426704014913</v>
      </c>
      <c r="I55" s="8">
        <f>$G55*'Performance Curves'!D$5</f>
        <v>2.3785869281045726</v>
      </c>
      <c r="J55" s="8">
        <f>$G55*'Performance Curves'!E$5</f>
        <v>2.3440311858076539</v>
      </c>
      <c r="K55" s="8">
        <f>$G55*'Performance Curves'!F$5</f>
        <v>2.3094754435107352</v>
      </c>
      <c r="L55" s="8">
        <f>$G55*'Performance Curves'!G$5</f>
        <v>2.2749197012138169</v>
      </c>
      <c r="M55" s="8">
        <f>$G55*'Performance Curves'!H$5</f>
        <v>2.2403639589168982</v>
      </c>
      <c r="N55" s="8">
        <f>$G55*'Performance Curves'!I$5</f>
        <v>2.2058082166199795</v>
      </c>
      <c r="O55" s="8">
        <f>$G55*'Performance Curves'!J$5</f>
        <v>2.1712524743230608</v>
      </c>
      <c r="P55" s="8">
        <f>$G55*'Performance Curves'!K$5</f>
        <v>2.1366967320261421</v>
      </c>
      <c r="Q55" s="8">
        <f>$G55*'Performance Curves'!L$5</f>
        <v>2.1021409897292229</v>
      </c>
      <c r="R55" s="8">
        <f>$G55*'Performance Curves'!M$5</f>
        <v>2.0791038281979435</v>
      </c>
      <c r="S55" s="8">
        <f>$G55*'Performance Curves'!N$5</f>
        <v>2.0560666666666645</v>
      </c>
      <c r="T55" s="8">
        <f>$G55*'Performance Curves'!O$5</f>
        <v>2.0330295051353851</v>
      </c>
      <c r="U55" s="8">
        <f>$G55*'Performance Curves'!P$5</f>
        <v>2.0099923436041061</v>
      </c>
      <c r="V55" s="8">
        <f>$G55*'Performance Curves'!Q$5</f>
        <v>1.9869551820728264</v>
      </c>
      <c r="W55" s="8">
        <f>$G55*'Performance Curves'!R$5</f>
        <v>1.963918020541547</v>
      </c>
      <c r="X55" s="8">
        <f>$G55*'Performance Curves'!S$5</f>
        <v>1.940880859010268</v>
      </c>
      <c r="Y55" s="8">
        <f>$G55*'Performance Curves'!T$5</f>
        <v>1.9178436974789885</v>
      </c>
      <c r="Z55" s="8">
        <f>$G55*'Performance Curves'!U$5</f>
        <v>1.8948065359477093</v>
      </c>
      <c r="AA55" s="8">
        <f>$G55*'Performance Curves'!V$5</f>
        <v>1.8717693744164308</v>
      </c>
      <c r="AB55" s="8">
        <f>$G55*'Performance Curves'!W$5</f>
        <v>1.8582245866664615</v>
      </c>
      <c r="AC55" s="8">
        <f>$G55*'Performance Curves'!X$5</f>
        <v>1.8446797989164923</v>
      </c>
      <c r="AD55" s="8">
        <f>$G55*'Performance Curves'!Y$5</f>
        <v>1.8311350111665228</v>
      </c>
      <c r="AE55" s="8">
        <f>$G55*'Performance Curves'!Z$5</f>
        <v>1.8175902234165535</v>
      </c>
      <c r="AF55" s="8">
        <f>$G55*'Performance Curves'!AA$5</f>
        <v>1.8040454356665843</v>
      </c>
      <c r="AG55" s="8">
        <f>$G55*'Performance Curves'!AB$5</f>
        <v>1.790500647916615</v>
      </c>
      <c r="AH55" s="8">
        <f>$G55*'Performance Curves'!AC$5</f>
        <v>1.7769558601666458</v>
      </c>
      <c r="AI55" s="8">
        <f>$G55*'Performance Curves'!AD$5</f>
        <v>1.7634110724166761</v>
      </c>
      <c r="AJ55" s="8">
        <f>$G55*'Performance Curves'!AE$5</f>
        <v>1.7498662846667068</v>
      </c>
      <c r="AK55" s="8">
        <f>$G55*'Performance Curves'!AF$5</f>
        <v>1.7363214969167371</v>
      </c>
      <c r="AL55" s="5" t="s">
        <v>101</v>
      </c>
      <c r="AM55" s="5"/>
    </row>
    <row r="56" spans="1:39" x14ac:dyDescent="0.2">
      <c r="A56" s="70"/>
      <c r="B56" s="5" t="s">
        <v>100</v>
      </c>
      <c r="C56" s="5" t="s">
        <v>104</v>
      </c>
      <c r="D56" s="5" t="s">
        <v>94</v>
      </c>
      <c r="E56" s="5">
        <v>2020</v>
      </c>
      <c r="F56" s="5" t="s">
        <v>95</v>
      </c>
      <c r="G56" s="8">
        <v>2.44769841269841</v>
      </c>
      <c r="H56" s="8">
        <f>$G56*'Performance Curves'!C$5</f>
        <v>2.4131426704014913</v>
      </c>
      <c r="I56" s="8">
        <f>$G56*'Performance Curves'!D$5</f>
        <v>2.3785869281045726</v>
      </c>
      <c r="J56" s="8">
        <f>$G56*'Performance Curves'!E$5</f>
        <v>2.3440311858076539</v>
      </c>
      <c r="K56" s="8">
        <f>$G56*'Performance Curves'!F$5</f>
        <v>2.3094754435107352</v>
      </c>
      <c r="L56" s="8">
        <f>$G56*'Performance Curves'!G$5</f>
        <v>2.2749197012138169</v>
      </c>
      <c r="M56" s="8">
        <f>$G56*'Performance Curves'!H$5</f>
        <v>2.2403639589168982</v>
      </c>
      <c r="N56" s="8">
        <f>$G56*'Performance Curves'!I$5</f>
        <v>2.2058082166199795</v>
      </c>
      <c r="O56" s="8">
        <f>$G56*'Performance Curves'!J$5</f>
        <v>2.1712524743230608</v>
      </c>
      <c r="P56" s="8">
        <f>$G56*'Performance Curves'!K$5</f>
        <v>2.1366967320261421</v>
      </c>
      <c r="Q56" s="8">
        <f>$G56*'Performance Curves'!L$5</f>
        <v>2.1021409897292229</v>
      </c>
      <c r="R56" s="8">
        <f>$G56*'Performance Curves'!M$5</f>
        <v>2.0791038281979435</v>
      </c>
      <c r="S56" s="8">
        <f>$G56*'Performance Curves'!N$5</f>
        <v>2.0560666666666645</v>
      </c>
      <c r="T56" s="8">
        <f>$G56*'Performance Curves'!O$5</f>
        <v>2.0330295051353851</v>
      </c>
      <c r="U56" s="8">
        <f>$G56*'Performance Curves'!P$5</f>
        <v>2.0099923436041061</v>
      </c>
      <c r="V56" s="8">
        <f>$G56*'Performance Curves'!Q$5</f>
        <v>1.9869551820728264</v>
      </c>
      <c r="W56" s="8">
        <f>$G56*'Performance Curves'!R$5</f>
        <v>1.963918020541547</v>
      </c>
      <c r="X56" s="8">
        <f>$G56*'Performance Curves'!S$5</f>
        <v>1.940880859010268</v>
      </c>
      <c r="Y56" s="8">
        <f>$G56*'Performance Curves'!T$5</f>
        <v>1.9178436974789885</v>
      </c>
      <c r="Z56" s="8">
        <f>$G56*'Performance Curves'!U$5</f>
        <v>1.8948065359477093</v>
      </c>
      <c r="AA56" s="8">
        <f>$G56*'Performance Curves'!V$5</f>
        <v>1.8717693744164308</v>
      </c>
      <c r="AB56" s="8">
        <f>$G56*'Performance Curves'!W$5</f>
        <v>1.8582245866664615</v>
      </c>
      <c r="AC56" s="8">
        <f>$G56*'Performance Curves'!X$5</f>
        <v>1.8446797989164923</v>
      </c>
      <c r="AD56" s="8">
        <f>$G56*'Performance Curves'!Y$5</f>
        <v>1.8311350111665228</v>
      </c>
      <c r="AE56" s="8">
        <f>$G56*'Performance Curves'!Z$5</f>
        <v>1.8175902234165535</v>
      </c>
      <c r="AF56" s="8">
        <f>$G56*'Performance Curves'!AA$5</f>
        <v>1.8040454356665843</v>
      </c>
      <c r="AG56" s="8">
        <f>$G56*'Performance Curves'!AB$5</f>
        <v>1.790500647916615</v>
      </c>
      <c r="AH56" s="8">
        <f>$G56*'Performance Curves'!AC$5</f>
        <v>1.7769558601666458</v>
      </c>
      <c r="AI56" s="8">
        <f>$G56*'Performance Curves'!AD$5</f>
        <v>1.7634110724166761</v>
      </c>
      <c r="AJ56" s="8">
        <f>$G56*'Performance Curves'!AE$5</f>
        <v>1.7498662846667068</v>
      </c>
      <c r="AK56" s="8">
        <f>$G56*'Performance Curves'!AF$5</f>
        <v>1.7363214969167371</v>
      </c>
      <c r="AL56" s="5" t="s">
        <v>101</v>
      </c>
      <c r="AM56" s="5"/>
    </row>
    <row r="57" spans="1:39" x14ac:dyDescent="0.2">
      <c r="A57" s="68" t="s">
        <v>37</v>
      </c>
      <c r="B57" s="5" t="s">
        <v>92</v>
      </c>
      <c r="C57" s="5" t="s">
        <v>104</v>
      </c>
      <c r="D57" s="5" t="s">
        <v>94</v>
      </c>
      <c r="E57" s="5">
        <v>2020</v>
      </c>
      <c r="F57" s="5" t="s">
        <v>95</v>
      </c>
      <c r="G57" s="8">
        <v>1.8408</v>
      </c>
      <c r="H57" s="8">
        <v>1.8408</v>
      </c>
      <c r="I57" s="8">
        <v>1.8408</v>
      </c>
      <c r="J57" s="8">
        <v>1.8408</v>
      </c>
      <c r="K57" s="8">
        <v>1.8408</v>
      </c>
      <c r="L57" s="8">
        <v>1.8408</v>
      </c>
      <c r="M57" s="8">
        <v>1.8408</v>
      </c>
      <c r="N57" s="8">
        <v>1.8408</v>
      </c>
      <c r="O57" s="8">
        <v>1.8408</v>
      </c>
      <c r="P57" s="8">
        <v>1.8408</v>
      </c>
      <c r="Q57" s="8">
        <v>1.8408</v>
      </c>
      <c r="R57" s="8">
        <v>1.8408</v>
      </c>
      <c r="S57" s="8">
        <v>1.8408</v>
      </c>
      <c r="T57" s="8">
        <v>1.8408</v>
      </c>
      <c r="U57" s="8">
        <v>1.8408</v>
      </c>
      <c r="V57" s="8">
        <v>1.8408</v>
      </c>
      <c r="W57" s="8">
        <v>1.8408</v>
      </c>
      <c r="X57" s="8">
        <v>1.8408</v>
      </c>
      <c r="Y57" s="8">
        <v>1.8408</v>
      </c>
      <c r="Z57" s="8">
        <v>1.8408</v>
      </c>
      <c r="AA57" s="8">
        <v>1.8408</v>
      </c>
      <c r="AB57" s="8">
        <v>1.8408</v>
      </c>
      <c r="AC57" s="8">
        <v>1.8408</v>
      </c>
      <c r="AD57" s="8">
        <v>1.8408</v>
      </c>
      <c r="AE57" s="8">
        <v>1.8408</v>
      </c>
      <c r="AF57" s="8">
        <v>1.8408</v>
      </c>
      <c r="AG57" s="8">
        <v>1.8408</v>
      </c>
      <c r="AH57" s="8">
        <v>1.8408</v>
      </c>
      <c r="AI57" s="8">
        <v>1.8408</v>
      </c>
      <c r="AJ57" s="8">
        <v>1.8408</v>
      </c>
      <c r="AK57" s="8">
        <v>1.8408</v>
      </c>
      <c r="AL57" s="5" t="s">
        <v>96</v>
      </c>
      <c r="AM57" s="5"/>
    </row>
    <row r="58" spans="1:39" x14ac:dyDescent="0.2">
      <c r="A58" s="69"/>
      <c r="B58" s="5" t="s">
        <v>97</v>
      </c>
      <c r="C58" s="5" t="s">
        <v>104</v>
      </c>
      <c r="D58" s="5" t="s">
        <v>94</v>
      </c>
      <c r="E58" s="5">
        <v>2020</v>
      </c>
      <c r="F58" s="5" t="s">
        <v>95</v>
      </c>
      <c r="G58" s="8">
        <v>1.78945</v>
      </c>
      <c r="H58" s="8">
        <v>1.78945</v>
      </c>
      <c r="I58" s="8">
        <v>1.78945</v>
      </c>
      <c r="J58" s="8">
        <v>1.78945</v>
      </c>
      <c r="K58" s="8">
        <v>1.78945</v>
      </c>
      <c r="L58" s="8">
        <v>1.78945</v>
      </c>
      <c r="M58" s="8">
        <v>1.78945</v>
      </c>
      <c r="N58" s="8">
        <v>1.78945</v>
      </c>
      <c r="O58" s="8">
        <v>1.78945</v>
      </c>
      <c r="P58" s="8">
        <v>1.78945</v>
      </c>
      <c r="Q58" s="8">
        <v>1.78945</v>
      </c>
      <c r="R58" s="8">
        <v>1.78945</v>
      </c>
      <c r="S58" s="8">
        <v>1.78945</v>
      </c>
      <c r="T58" s="8">
        <v>1.78945</v>
      </c>
      <c r="U58" s="8">
        <v>1.78945</v>
      </c>
      <c r="V58" s="8">
        <v>1.78945</v>
      </c>
      <c r="W58" s="8">
        <v>1.78945</v>
      </c>
      <c r="X58" s="8">
        <v>1.78945</v>
      </c>
      <c r="Y58" s="8">
        <v>1.78945</v>
      </c>
      <c r="Z58" s="8">
        <v>1.78945</v>
      </c>
      <c r="AA58" s="8">
        <v>1.78945</v>
      </c>
      <c r="AB58" s="8">
        <v>1.78945</v>
      </c>
      <c r="AC58" s="8">
        <v>1.78945</v>
      </c>
      <c r="AD58" s="8">
        <v>1.78945</v>
      </c>
      <c r="AE58" s="8">
        <v>1.78945</v>
      </c>
      <c r="AF58" s="8">
        <v>1.78945</v>
      </c>
      <c r="AG58" s="8">
        <v>1.78945</v>
      </c>
      <c r="AH58" s="8">
        <v>1.78945</v>
      </c>
      <c r="AI58" s="8">
        <v>1.78945</v>
      </c>
      <c r="AJ58" s="8">
        <v>1.78945</v>
      </c>
      <c r="AK58" s="8">
        <v>1.78945</v>
      </c>
      <c r="AL58" s="5" t="s">
        <v>96</v>
      </c>
      <c r="AM58" s="5"/>
    </row>
    <row r="59" spans="1:39" x14ac:dyDescent="0.2">
      <c r="A59" s="69"/>
      <c r="B59" s="5" t="s">
        <v>98</v>
      </c>
      <c r="C59" s="5" t="s">
        <v>104</v>
      </c>
      <c r="D59" s="5" t="s">
        <v>94</v>
      </c>
      <c r="E59" s="5">
        <v>2020</v>
      </c>
      <c r="F59" s="5" t="s">
        <v>95</v>
      </c>
      <c r="G59" s="8">
        <v>1.7809999999999999</v>
      </c>
      <c r="H59" s="8">
        <v>1.7809999999999999</v>
      </c>
      <c r="I59" s="8">
        <v>1.7809999999999999</v>
      </c>
      <c r="J59" s="8">
        <v>1.7809999999999999</v>
      </c>
      <c r="K59" s="8">
        <v>1.7809999999999999</v>
      </c>
      <c r="L59" s="8">
        <v>1.7809999999999999</v>
      </c>
      <c r="M59" s="8">
        <v>1.7809999999999999</v>
      </c>
      <c r="N59" s="8">
        <v>1.7809999999999999</v>
      </c>
      <c r="O59" s="8">
        <v>1.7809999999999999</v>
      </c>
      <c r="P59" s="8">
        <v>1.7809999999999999</v>
      </c>
      <c r="Q59" s="8">
        <v>1.7809999999999999</v>
      </c>
      <c r="R59" s="8">
        <v>1.7809999999999999</v>
      </c>
      <c r="S59" s="8">
        <v>1.7809999999999999</v>
      </c>
      <c r="T59" s="8">
        <v>1.7809999999999999</v>
      </c>
      <c r="U59" s="8">
        <v>1.7809999999999999</v>
      </c>
      <c r="V59" s="8">
        <v>1.7809999999999999</v>
      </c>
      <c r="W59" s="8">
        <v>1.7809999999999999</v>
      </c>
      <c r="X59" s="8">
        <v>1.7809999999999999</v>
      </c>
      <c r="Y59" s="8">
        <v>1.7809999999999999</v>
      </c>
      <c r="Z59" s="8">
        <v>1.7809999999999999</v>
      </c>
      <c r="AA59" s="8">
        <v>1.7809999999999999</v>
      </c>
      <c r="AB59" s="8">
        <v>1.7809999999999999</v>
      </c>
      <c r="AC59" s="8">
        <v>1.7809999999999999</v>
      </c>
      <c r="AD59" s="8">
        <v>1.7809999999999999</v>
      </c>
      <c r="AE59" s="8">
        <v>1.7809999999999999</v>
      </c>
      <c r="AF59" s="8">
        <v>1.7809999999999999</v>
      </c>
      <c r="AG59" s="8">
        <v>1.7809999999999999</v>
      </c>
      <c r="AH59" s="8">
        <v>1.7809999999999999</v>
      </c>
      <c r="AI59" s="8">
        <v>1.7809999999999999</v>
      </c>
      <c r="AJ59" s="8">
        <v>1.7809999999999999</v>
      </c>
      <c r="AK59" s="8">
        <v>1.7809999999999999</v>
      </c>
      <c r="AL59" s="5" t="s">
        <v>96</v>
      </c>
      <c r="AM59" s="5"/>
    </row>
    <row r="60" spans="1:39" x14ac:dyDescent="0.2">
      <c r="A60" s="69"/>
      <c r="B60" s="5" t="s">
        <v>99</v>
      </c>
      <c r="C60" s="5" t="s">
        <v>104</v>
      </c>
      <c r="D60" s="5" t="s">
        <v>94</v>
      </c>
      <c r="E60" s="5">
        <v>2020</v>
      </c>
      <c r="F60" s="5" t="s">
        <v>95</v>
      </c>
      <c r="G60" s="8">
        <v>1.90385</v>
      </c>
      <c r="H60" s="8">
        <v>1.90385</v>
      </c>
      <c r="I60" s="8">
        <v>1.90385</v>
      </c>
      <c r="J60" s="8">
        <v>1.90385</v>
      </c>
      <c r="K60" s="8">
        <v>1.90385</v>
      </c>
      <c r="L60" s="8">
        <v>1.90385</v>
      </c>
      <c r="M60" s="8">
        <v>1.90385</v>
      </c>
      <c r="N60" s="8">
        <v>1.90385</v>
      </c>
      <c r="O60" s="8">
        <v>1.90385</v>
      </c>
      <c r="P60" s="8">
        <v>1.90385</v>
      </c>
      <c r="Q60" s="8">
        <v>1.90385</v>
      </c>
      <c r="R60" s="8">
        <v>1.90385</v>
      </c>
      <c r="S60" s="8">
        <v>1.90385</v>
      </c>
      <c r="T60" s="8">
        <v>1.90385</v>
      </c>
      <c r="U60" s="8">
        <v>1.90385</v>
      </c>
      <c r="V60" s="8">
        <v>1.90385</v>
      </c>
      <c r="W60" s="8">
        <v>1.90385</v>
      </c>
      <c r="X60" s="8">
        <v>1.90385</v>
      </c>
      <c r="Y60" s="8">
        <v>1.90385</v>
      </c>
      <c r="Z60" s="8">
        <v>1.90385</v>
      </c>
      <c r="AA60" s="8">
        <v>1.90385</v>
      </c>
      <c r="AB60" s="8">
        <v>1.90385</v>
      </c>
      <c r="AC60" s="8">
        <v>1.90385</v>
      </c>
      <c r="AD60" s="8">
        <v>1.90385</v>
      </c>
      <c r="AE60" s="8">
        <v>1.90385</v>
      </c>
      <c r="AF60" s="8">
        <v>1.90385</v>
      </c>
      <c r="AG60" s="8">
        <v>1.90385</v>
      </c>
      <c r="AH60" s="8">
        <v>1.90385</v>
      </c>
      <c r="AI60" s="8">
        <v>1.90385</v>
      </c>
      <c r="AJ60" s="8">
        <v>1.90385</v>
      </c>
      <c r="AK60" s="8">
        <v>1.90385</v>
      </c>
      <c r="AL60" s="5" t="s">
        <v>96</v>
      </c>
      <c r="AM60" s="5"/>
    </row>
    <row r="61" spans="1:39" x14ac:dyDescent="0.2">
      <c r="A61" s="70"/>
      <c r="B61" s="5" t="s">
        <v>100</v>
      </c>
      <c r="C61" s="5" t="s">
        <v>104</v>
      </c>
      <c r="D61" s="5" t="s">
        <v>94</v>
      </c>
      <c r="E61" s="5">
        <v>2020</v>
      </c>
      <c r="F61" s="5" t="s">
        <v>95</v>
      </c>
      <c r="G61" s="8">
        <v>1.90385</v>
      </c>
      <c r="H61" s="8">
        <v>1.90385</v>
      </c>
      <c r="I61" s="8">
        <v>1.90385</v>
      </c>
      <c r="J61" s="8">
        <v>1.90385</v>
      </c>
      <c r="K61" s="8">
        <v>1.90385</v>
      </c>
      <c r="L61" s="8">
        <v>1.90385</v>
      </c>
      <c r="M61" s="8">
        <v>1.90385</v>
      </c>
      <c r="N61" s="8">
        <v>1.90385</v>
      </c>
      <c r="O61" s="8">
        <v>1.90385</v>
      </c>
      <c r="P61" s="8">
        <v>1.90385</v>
      </c>
      <c r="Q61" s="8">
        <v>1.90385</v>
      </c>
      <c r="R61" s="8">
        <v>1.90385</v>
      </c>
      <c r="S61" s="8">
        <v>1.90385</v>
      </c>
      <c r="T61" s="8">
        <v>1.90385</v>
      </c>
      <c r="U61" s="8">
        <v>1.90385</v>
      </c>
      <c r="V61" s="8">
        <v>1.90385</v>
      </c>
      <c r="W61" s="8">
        <v>1.90385</v>
      </c>
      <c r="X61" s="8">
        <v>1.90385</v>
      </c>
      <c r="Y61" s="8">
        <v>1.90385</v>
      </c>
      <c r="Z61" s="8">
        <v>1.90385</v>
      </c>
      <c r="AA61" s="8">
        <v>1.90385</v>
      </c>
      <c r="AB61" s="8">
        <v>1.90385</v>
      </c>
      <c r="AC61" s="8">
        <v>1.90385</v>
      </c>
      <c r="AD61" s="8">
        <v>1.90385</v>
      </c>
      <c r="AE61" s="8">
        <v>1.90385</v>
      </c>
      <c r="AF61" s="8">
        <v>1.90385</v>
      </c>
      <c r="AG61" s="8">
        <v>1.90385</v>
      </c>
      <c r="AH61" s="8">
        <v>1.90385</v>
      </c>
      <c r="AI61" s="8">
        <v>1.90385</v>
      </c>
      <c r="AJ61" s="8">
        <v>1.90385</v>
      </c>
      <c r="AK61" s="8">
        <v>1.90385</v>
      </c>
      <c r="AL61" s="5" t="s">
        <v>96</v>
      </c>
      <c r="AM61" s="5"/>
    </row>
    <row r="62" spans="1:39" x14ac:dyDescent="0.2">
      <c r="A62" s="68" t="s">
        <v>39</v>
      </c>
      <c r="B62" s="5" t="s">
        <v>92</v>
      </c>
      <c r="C62" s="5" t="s">
        <v>104</v>
      </c>
      <c r="D62" s="5" t="s">
        <v>94</v>
      </c>
      <c r="E62" s="5">
        <v>2020</v>
      </c>
      <c r="F62" s="5" t="s">
        <v>95</v>
      </c>
      <c r="G62" s="8">
        <v>1.8408</v>
      </c>
      <c r="H62" s="8">
        <v>1.8408</v>
      </c>
      <c r="I62" s="8">
        <v>1.8408</v>
      </c>
      <c r="J62" s="8">
        <v>1.8408</v>
      </c>
      <c r="K62" s="8">
        <v>1.8408</v>
      </c>
      <c r="L62" s="8">
        <v>1.8408</v>
      </c>
      <c r="M62" s="8">
        <v>1.8408</v>
      </c>
      <c r="N62" s="8">
        <v>1.8408</v>
      </c>
      <c r="O62" s="8">
        <v>1.8408</v>
      </c>
      <c r="P62" s="8">
        <v>1.8408</v>
      </c>
      <c r="Q62" s="8">
        <v>1.8408</v>
      </c>
      <c r="R62" s="8">
        <v>1.8408</v>
      </c>
      <c r="S62" s="8">
        <v>1.8408</v>
      </c>
      <c r="T62" s="8">
        <v>1.8408</v>
      </c>
      <c r="U62" s="8">
        <v>1.8408</v>
      </c>
      <c r="V62" s="8">
        <v>1.8408</v>
      </c>
      <c r="W62" s="8">
        <v>1.8408</v>
      </c>
      <c r="X62" s="8">
        <v>1.8408</v>
      </c>
      <c r="Y62" s="8">
        <v>1.8408</v>
      </c>
      <c r="Z62" s="8">
        <v>1.8408</v>
      </c>
      <c r="AA62" s="8">
        <v>1.8408</v>
      </c>
      <c r="AB62" s="8">
        <v>1.8408</v>
      </c>
      <c r="AC62" s="8">
        <v>1.8408</v>
      </c>
      <c r="AD62" s="8">
        <v>1.8408</v>
      </c>
      <c r="AE62" s="8">
        <v>1.8408</v>
      </c>
      <c r="AF62" s="8">
        <v>1.8408</v>
      </c>
      <c r="AG62" s="8">
        <v>1.8408</v>
      </c>
      <c r="AH62" s="8">
        <v>1.8408</v>
      </c>
      <c r="AI62" s="8">
        <v>1.8408</v>
      </c>
      <c r="AJ62" s="8">
        <v>1.8408</v>
      </c>
      <c r="AK62" s="8">
        <v>1.8408</v>
      </c>
      <c r="AL62" s="5" t="s">
        <v>96</v>
      </c>
      <c r="AM62" s="5"/>
    </row>
    <row r="63" spans="1:39" x14ac:dyDescent="0.2">
      <c r="A63" s="69"/>
      <c r="B63" s="5" t="s">
        <v>97</v>
      </c>
      <c r="C63" s="5" t="s">
        <v>104</v>
      </c>
      <c r="D63" s="5" t="s">
        <v>94</v>
      </c>
      <c r="E63" s="5">
        <v>2020</v>
      </c>
      <c r="F63" s="5" t="s">
        <v>95</v>
      </c>
      <c r="G63" s="8">
        <v>1.78945</v>
      </c>
      <c r="H63" s="8">
        <v>1.78945</v>
      </c>
      <c r="I63" s="8">
        <v>1.78945</v>
      </c>
      <c r="J63" s="8">
        <v>1.78945</v>
      </c>
      <c r="K63" s="8">
        <v>1.78945</v>
      </c>
      <c r="L63" s="8">
        <v>1.78945</v>
      </c>
      <c r="M63" s="8">
        <v>1.78945</v>
      </c>
      <c r="N63" s="8">
        <v>1.78945</v>
      </c>
      <c r="O63" s="8">
        <v>1.78945</v>
      </c>
      <c r="P63" s="8">
        <v>1.78945</v>
      </c>
      <c r="Q63" s="8">
        <v>1.78945</v>
      </c>
      <c r="R63" s="8">
        <v>1.78945</v>
      </c>
      <c r="S63" s="8">
        <v>1.78945</v>
      </c>
      <c r="T63" s="8">
        <v>1.78945</v>
      </c>
      <c r="U63" s="8">
        <v>1.78945</v>
      </c>
      <c r="V63" s="8">
        <v>1.78945</v>
      </c>
      <c r="W63" s="8">
        <v>1.78945</v>
      </c>
      <c r="X63" s="8">
        <v>1.78945</v>
      </c>
      <c r="Y63" s="8">
        <v>1.78945</v>
      </c>
      <c r="Z63" s="8">
        <v>1.78945</v>
      </c>
      <c r="AA63" s="8">
        <v>1.78945</v>
      </c>
      <c r="AB63" s="8">
        <v>1.78945</v>
      </c>
      <c r="AC63" s="8">
        <v>1.78945</v>
      </c>
      <c r="AD63" s="8">
        <v>1.78945</v>
      </c>
      <c r="AE63" s="8">
        <v>1.78945</v>
      </c>
      <c r="AF63" s="8">
        <v>1.78945</v>
      </c>
      <c r="AG63" s="8">
        <v>1.78945</v>
      </c>
      <c r="AH63" s="8">
        <v>1.78945</v>
      </c>
      <c r="AI63" s="8">
        <v>1.78945</v>
      </c>
      <c r="AJ63" s="8">
        <v>1.78945</v>
      </c>
      <c r="AK63" s="8">
        <v>1.78945</v>
      </c>
      <c r="AL63" s="5" t="s">
        <v>96</v>
      </c>
      <c r="AM63" s="5"/>
    </row>
    <row r="64" spans="1:39" x14ac:dyDescent="0.2">
      <c r="A64" s="69"/>
      <c r="B64" s="5" t="s">
        <v>98</v>
      </c>
      <c r="C64" s="5" t="s">
        <v>104</v>
      </c>
      <c r="D64" s="5" t="s">
        <v>94</v>
      </c>
      <c r="E64" s="5">
        <v>2020</v>
      </c>
      <c r="F64" s="5" t="s">
        <v>95</v>
      </c>
      <c r="G64" s="8">
        <v>1.7809999999999999</v>
      </c>
      <c r="H64" s="8">
        <v>1.7809999999999999</v>
      </c>
      <c r="I64" s="8">
        <v>1.7809999999999999</v>
      </c>
      <c r="J64" s="8">
        <v>1.7809999999999999</v>
      </c>
      <c r="K64" s="8">
        <v>1.7809999999999999</v>
      </c>
      <c r="L64" s="8">
        <v>1.7809999999999999</v>
      </c>
      <c r="M64" s="8">
        <v>1.7809999999999999</v>
      </c>
      <c r="N64" s="8">
        <v>1.7809999999999999</v>
      </c>
      <c r="O64" s="8">
        <v>1.7809999999999999</v>
      </c>
      <c r="P64" s="8">
        <v>1.7809999999999999</v>
      </c>
      <c r="Q64" s="8">
        <v>1.7809999999999999</v>
      </c>
      <c r="R64" s="8">
        <v>1.7809999999999999</v>
      </c>
      <c r="S64" s="8">
        <v>1.7809999999999999</v>
      </c>
      <c r="T64" s="8">
        <v>1.7809999999999999</v>
      </c>
      <c r="U64" s="8">
        <v>1.7809999999999999</v>
      </c>
      <c r="V64" s="8">
        <v>1.7809999999999999</v>
      </c>
      <c r="W64" s="8">
        <v>1.7809999999999999</v>
      </c>
      <c r="X64" s="8">
        <v>1.7809999999999999</v>
      </c>
      <c r="Y64" s="8">
        <v>1.7809999999999999</v>
      </c>
      <c r="Z64" s="8">
        <v>1.7809999999999999</v>
      </c>
      <c r="AA64" s="8">
        <v>1.7809999999999999</v>
      </c>
      <c r="AB64" s="8">
        <v>1.7809999999999999</v>
      </c>
      <c r="AC64" s="8">
        <v>1.7809999999999999</v>
      </c>
      <c r="AD64" s="8">
        <v>1.7809999999999999</v>
      </c>
      <c r="AE64" s="8">
        <v>1.7809999999999999</v>
      </c>
      <c r="AF64" s="8">
        <v>1.7809999999999999</v>
      </c>
      <c r="AG64" s="8">
        <v>1.7809999999999999</v>
      </c>
      <c r="AH64" s="8">
        <v>1.7809999999999999</v>
      </c>
      <c r="AI64" s="8">
        <v>1.7809999999999999</v>
      </c>
      <c r="AJ64" s="8">
        <v>1.7809999999999999</v>
      </c>
      <c r="AK64" s="8">
        <v>1.7809999999999999</v>
      </c>
      <c r="AL64" s="5" t="s">
        <v>96</v>
      </c>
      <c r="AM64" s="5"/>
    </row>
    <row r="65" spans="1:39" x14ac:dyDescent="0.2">
      <c r="A65" s="69"/>
      <c r="B65" s="5" t="s">
        <v>99</v>
      </c>
      <c r="C65" s="5" t="s">
        <v>104</v>
      </c>
      <c r="D65" s="5" t="s">
        <v>94</v>
      </c>
      <c r="E65" s="5">
        <v>2020</v>
      </c>
      <c r="F65" s="5" t="s">
        <v>95</v>
      </c>
      <c r="G65" s="8">
        <v>1.90385</v>
      </c>
      <c r="H65" s="8">
        <v>1.90385</v>
      </c>
      <c r="I65" s="8">
        <v>1.90385</v>
      </c>
      <c r="J65" s="8">
        <v>1.90385</v>
      </c>
      <c r="K65" s="8">
        <v>1.90385</v>
      </c>
      <c r="L65" s="8">
        <v>1.90385</v>
      </c>
      <c r="M65" s="8">
        <v>1.90385</v>
      </c>
      <c r="N65" s="8">
        <v>1.90385</v>
      </c>
      <c r="O65" s="8">
        <v>1.90385</v>
      </c>
      <c r="P65" s="8">
        <v>1.90385</v>
      </c>
      <c r="Q65" s="8">
        <v>1.90385</v>
      </c>
      <c r="R65" s="8">
        <v>1.90385</v>
      </c>
      <c r="S65" s="8">
        <v>1.90385</v>
      </c>
      <c r="T65" s="8">
        <v>1.90385</v>
      </c>
      <c r="U65" s="8">
        <v>1.90385</v>
      </c>
      <c r="V65" s="8">
        <v>1.90385</v>
      </c>
      <c r="W65" s="8">
        <v>1.90385</v>
      </c>
      <c r="X65" s="8">
        <v>1.90385</v>
      </c>
      <c r="Y65" s="8">
        <v>1.90385</v>
      </c>
      <c r="Z65" s="8">
        <v>1.90385</v>
      </c>
      <c r="AA65" s="8">
        <v>1.90385</v>
      </c>
      <c r="AB65" s="8">
        <v>1.90385</v>
      </c>
      <c r="AC65" s="8">
        <v>1.90385</v>
      </c>
      <c r="AD65" s="8">
        <v>1.90385</v>
      </c>
      <c r="AE65" s="8">
        <v>1.90385</v>
      </c>
      <c r="AF65" s="8">
        <v>1.90385</v>
      </c>
      <c r="AG65" s="8">
        <v>1.90385</v>
      </c>
      <c r="AH65" s="8">
        <v>1.90385</v>
      </c>
      <c r="AI65" s="8">
        <v>1.90385</v>
      </c>
      <c r="AJ65" s="8">
        <v>1.90385</v>
      </c>
      <c r="AK65" s="8">
        <v>1.90385</v>
      </c>
      <c r="AL65" s="5" t="s">
        <v>96</v>
      </c>
      <c r="AM65" s="5"/>
    </row>
    <row r="66" spans="1:39" x14ac:dyDescent="0.2">
      <c r="A66" s="70"/>
      <c r="B66" s="5" t="s">
        <v>100</v>
      </c>
      <c r="C66" s="5" t="s">
        <v>104</v>
      </c>
      <c r="D66" s="5" t="s">
        <v>94</v>
      </c>
      <c r="E66" s="5">
        <v>2020</v>
      </c>
      <c r="F66" s="5" t="s">
        <v>95</v>
      </c>
      <c r="G66" s="8">
        <v>1.90385</v>
      </c>
      <c r="H66" s="8">
        <v>1.90385</v>
      </c>
      <c r="I66" s="8">
        <v>1.90385</v>
      </c>
      <c r="J66" s="8">
        <v>1.90385</v>
      </c>
      <c r="K66" s="8">
        <v>1.90385</v>
      </c>
      <c r="L66" s="8">
        <v>1.90385</v>
      </c>
      <c r="M66" s="8">
        <v>1.90385</v>
      </c>
      <c r="N66" s="8">
        <v>1.90385</v>
      </c>
      <c r="O66" s="8">
        <v>1.90385</v>
      </c>
      <c r="P66" s="8">
        <v>1.90385</v>
      </c>
      <c r="Q66" s="8">
        <v>1.90385</v>
      </c>
      <c r="R66" s="8">
        <v>1.90385</v>
      </c>
      <c r="S66" s="8">
        <v>1.90385</v>
      </c>
      <c r="T66" s="8">
        <v>1.90385</v>
      </c>
      <c r="U66" s="8">
        <v>1.90385</v>
      </c>
      <c r="V66" s="8">
        <v>1.90385</v>
      </c>
      <c r="W66" s="8">
        <v>1.90385</v>
      </c>
      <c r="X66" s="8">
        <v>1.90385</v>
      </c>
      <c r="Y66" s="8">
        <v>1.90385</v>
      </c>
      <c r="Z66" s="8">
        <v>1.90385</v>
      </c>
      <c r="AA66" s="8">
        <v>1.90385</v>
      </c>
      <c r="AB66" s="8">
        <v>1.90385</v>
      </c>
      <c r="AC66" s="8">
        <v>1.90385</v>
      </c>
      <c r="AD66" s="8">
        <v>1.90385</v>
      </c>
      <c r="AE66" s="8">
        <v>1.90385</v>
      </c>
      <c r="AF66" s="8">
        <v>1.90385</v>
      </c>
      <c r="AG66" s="8">
        <v>1.90385</v>
      </c>
      <c r="AH66" s="8">
        <v>1.90385</v>
      </c>
      <c r="AI66" s="8">
        <v>1.90385</v>
      </c>
      <c r="AJ66" s="8">
        <v>1.90385</v>
      </c>
      <c r="AK66" s="8">
        <v>1.90385</v>
      </c>
      <c r="AL66" s="5" t="s">
        <v>96</v>
      </c>
      <c r="AM66" s="5"/>
    </row>
    <row r="67" spans="1:39" x14ac:dyDescent="0.2">
      <c r="A67" s="68" t="s">
        <v>41</v>
      </c>
      <c r="B67" s="5" t="s">
        <v>92</v>
      </c>
      <c r="C67" s="5" t="s">
        <v>104</v>
      </c>
      <c r="D67" s="5" t="s">
        <v>94</v>
      </c>
      <c r="E67" s="5">
        <v>2020</v>
      </c>
      <c r="F67" s="5" t="s">
        <v>95</v>
      </c>
      <c r="G67" s="8">
        <v>1.54193</v>
      </c>
      <c r="H67" s="8">
        <v>1.54193</v>
      </c>
      <c r="I67" s="8">
        <v>1.54193</v>
      </c>
      <c r="J67" s="8">
        <v>1.54193</v>
      </c>
      <c r="K67" s="8">
        <v>1.54193</v>
      </c>
      <c r="L67" s="8">
        <v>1.54193</v>
      </c>
      <c r="M67" s="8">
        <v>1.54193</v>
      </c>
      <c r="N67" s="8">
        <v>1.54193</v>
      </c>
      <c r="O67" s="8">
        <v>1.54193</v>
      </c>
      <c r="P67" s="8">
        <v>1.54193</v>
      </c>
      <c r="Q67" s="8">
        <v>1.54193</v>
      </c>
      <c r="R67" s="8">
        <v>1.54193</v>
      </c>
      <c r="S67" s="8">
        <v>1.54193</v>
      </c>
      <c r="T67" s="8">
        <v>1.54193</v>
      </c>
      <c r="U67" s="8">
        <v>1.54193</v>
      </c>
      <c r="V67" s="8">
        <v>1.54193</v>
      </c>
      <c r="W67" s="8">
        <v>1.54193</v>
      </c>
      <c r="X67" s="8">
        <v>1.54193</v>
      </c>
      <c r="Y67" s="8">
        <v>1.54193</v>
      </c>
      <c r="Z67" s="8">
        <v>1.54193</v>
      </c>
      <c r="AA67" s="8">
        <v>1.54193</v>
      </c>
      <c r="AB67" s="8">
        <v>1.54193</v>
      </c>
      <c r="AC67" s="8">
        <v>1.54193</v>
      </c>
      <c r="AD67" s="8">
        <v>1.54193</v>
      </c>
      <c r="AE67" s="8">
        <v>1.54193</v>
      </c>
      <c r="AF67" s="8">
        <v>1.54193</v>
      </c>
      <c r="AG67" s="8">
        <v>1.54193</v>
      </c>
      <c r="AH67" s="8">
        <v>1.54193</v>
      </c>
      <c r="AI67" s="8">
        <v>1.54193</v>
      </c>
      <c r="AJ67" s="8">
        <v>1.54193</v>
      </c>
      <c r="AK67" s="8">
        <v>1.54193</v>
      </c>
      <c r="AL67" s="5" t="s">
        <v>96</v>
      </c>
      <c r="AM67" s="5"/>
    </row>
    <row r="68" spans="1:39" x14ac:dyDescent="0.2">
      <c r="A68" s="69"/>
      <c r="B68" s="5" t="s">
        <v>97</v>
      </c>
      <c r="C68" s="5" t="s">
        <v>104</v>
      </c>
      <c r="D68" s="5" t="s">
        <v>94</v>
      </c>
      <c r="E68" s="5">
        <v>2020</v>
      </c>
      <c r="F68" s="5" t="s">
        <v>95</v>
      </c>
      <c r="G68" s="8">
        <v>1.4880255555555599</v>
      </c>
      <c r="H68" s="8">
        <v>1.4880255555555599</v>
      </c>
      <c r="I68" s="8">
        <v>1.4880255555555599</v>
      </c>
      <c r="J68" s="8">
        <v>1.4880255555555599</v>
      </c>
      <c r="K68" s="8">
        <v>1.4880255555555599</v>
      </c>
      <c r="L68" s="8">
        <v>1.4880255555555599</v>
      </c>
      <c r="M68" s="8">
        <v>1.4880255555555599</v>
      </c>
      <c r="N68" s="8">
        <v>1.4880255555555599</v>
      </c>
      <c r="O68" s="8">
        <v>1.4880255555555599</v>
      </c>
      <c r="P68" s="8">
        <v>1.4880255555555599</v>
      </c>
      <c r="Q68" s="8">
        <v>1.4880255555555599</v>
      </c>
      <c r="R68" s="8">
        <v>1.4880255555555599</v>
      </c>
      <c r="S68" s="8">
        <v>1.4880255555555599</v>
      </c>
      <c r="T68" s="8">
        <v>1.4880255555555599</v>
      </c>
      <c r="U68" s="8">
        <v>1.4880255555555599</v>
      </c>
      <c r="V68" s="8">
        <v>1.4880255555555599</v>
      </c>
      <c r="W68" s="8">
        <v>1.4880255555555599</v>
      </c>
      <c r="X68" s="8">
        <v>1.4880255555555599</v>
      </c>
      <c r="Y68" s="8">
        <v>1.4880255555555599</v>
      </c>
      <c r="Z68" s="8">
        <v>1.4880255555555599</v>
      </c>
      <c r="AA68" s="8">
        <v>1.4880255555555599</v>
      </c>
      <c r="AB68" s="8">
        <v>1.4880255555555599</v>
      </c>
      <c r="AC68" s="8">
        <v>1.4880255555555599</v>
      </c>
      <c r="AD68" s="8">
        <v>1.4880255555555599</v>
      </c>
      <c r="AE68" s="8">
        <v>1.4880255555555599</v>
      </c>
      <c r="AF68" s="8">
        <v>1.4880255555555599</v>
      </c>
      <c r="AG68" s="8">
        <v>1.4880255555555599</v>
      </c>
      <c r="AH68" s="8">
        <v>1.4880255555555599</v>
      </c>
      <c r="AI68" s="8">
        <v>1.4880255555555599</v>
      </c>
      <c r="AJ68" s="8">
        <v>1.4880255555555599</v>
      </c>
      <c r="AK68" s="8">
        <v>1.4880255555555599</v>
      </c>
      <c r="AL68" s="5" t="s">
        <v>96</v>
      </c>
      <c r="AM68" s="5"/>
    </row>
    <row r="69" spans="1:39" x14ac:dyDescent="0.2">
      <c r="A69" s="69"/>
      <c r="B69" s="5" t="s">
        <v>98</v>
      </c>
      <c r="C69" s="5" t="s">
        <v>104</v>
      </c>
      <c r="D69" s="5" t="s">
        <v>94</v>
      </c>
      <c r="E69" s="5">
        <v>2020</v>
      </c>
      <c r="F69" s="5" t="s">
        <v>95</v>
      </c>
      <c r="G69" s="8">
        <v>1.4719122222222201</v>
      </c>
      <c r="H69" s="8">
        <v>1.4719122222222201</v>
      </c>
      <c r="I69" s="8">
        <v>1.4719122222222201</v>
      </c>
      <c r="J69" s="8">
        <v>1.4719122222222201</v>
      </c>
      <c r="K69" s="8">
        <v>1.4719122222222201</v>
      </c>
      <c r="L69" s="8">
        <v>1.4719122222222201</v>
      </c>
      <c r="M69" s="8">
        <v>1.4719122222222201</v>
      </c>
      <c r="N69" s="8">
        <v>1.4719122222222201</v>
      </c>
      <c r="O69" s="8">
        <v>1.4719122222222201</v>
      </c>
      <c r="P69" s="8">
        <v>1.4719122222222201</v>
      </c>
      <c r="Q69" s="8">
        <v>1.4719122222222201</v>
      </c>
      <c r="R69" s="8">
        <v>1.4719122222222201</v>
      </c>
      <c r="S69" s="8">
        <v>1.4719122222222201</v>
      </c>
      <c r="T69" s="8">
        <v>1.4719122222222201</v>
      </c>
      <c r="U69" s="8">
        <v>1.4719122222222201</v>
      </c>
      <c r="V69" s="8">
        <v>1.4719122222222201</v>
      </c>
      <c r="W69" s="8">
        <v>1.4719122222222201</v>
      </c>
      <c r="X69" s="8">
        <v>1.4719122222222201</v>
      </c>
      <c r="Y69" s="8">
        <v>1.4719122222222201</v>
      </c>
      <c r="Z69" s="8">
        <v>1.4719122222222201</v>
      </c>
      <c r="AA69" s="8">
        <v>1.4719122222222201</v>
      </c>
      <c r="AB69" s="8">
        <v>1.4719122222222201</v>
      </c>
      <c r="AC69" s="8">
        <v>1.4719122222222201</v>
      </c>
      <c r="AD69" s="8">
        <v>1.4719122222222201</v>
      </c>
      <c r="AE69" s="8">
        <v>1.4719122222222201</v>
      </c>
      <c r="AF69" s="8">
        <v>1.4719122222222201</v>
      </c>
      <c r="AG69" s="8">
        <v>1.4719122222222201</v>
      </c>
      <c r="AH69" s="8">
        <v>1.4719122222222201</v>
      </c>
      <c r="AI69" s="8">
        <v>1.4719122222222201</v>
      </c>
      <c r="AJ69" s="8">
        <v>1.4719122222222201</v>
      </c>
      <c r="AK69" s="8">
        <v>1.4719122222222201</v>
      </c>
      <c r="AL69" s="5" t="s">
        <v>96</v>
      </c>
      <c r="AM69" s="5"/>
    </row>
    <row r="70" spans="1:39" x14ac:dyDescent="0.2">
      <c r="A70" s="69"/>
      <c r="B70" s="5" t="s">
        <v>99</v>
      </c>
      <c r="C70" s="5" t="s">
        <v>104</v>
      </c>
      <c r="D70" s="5" t="s">
        <v>94</v>
      </c>
      <c r="E70" s="5">
        <v>2020</v>
      </c>
      <c r="F70" s="5" t="s">
        <v>95</v>
      </c>
      <c r="G70" s="8">
        <v>1.59476222222222</v>
      </c>
      <c r="H70" s="8">
        <v>1.59476222222222</v>
      </c>
      <c r="I70" s="8">
        <v>1.59476222222222</v>
      </c>
      <c r="J70" s="8">
        <v>1.59476222222222</v>
      </c>
      <c r="K70" s="8">
        <v>1.59476222222222</v>
      </c>
      <c r="L70" s="8">
        <v>1.59476222222222</v>
      </c>
      <c r="M70" s="8">
        <v>1.59476222222222</v>
      </c>
      <c r="N70" s="8">
        <v>1.59476222222222</v>
      </c>
      <c r="O70" s="8">
        <v>1.59476222222222</v>
      </c>
      <c r="P70" s="8">
        <v>1.59476222222222</v>
      </c>
      <c r="Q70" s="8">
        <v>1.59476222222222</v>
      </c>
      <c r="R70" s="8">
        <v>1.59476222222222</v>
      </c>
      <c r="S70" s="8">
        <v>1.59476222222222</v>
      </c>
      <c r="T70" s="8">
        <v>1.59476222222222</v>
      </c>
      <c r="U70" s="8">
        <v>1.59476222222222</v>
      </c>
      <c r="V70" s="8">
        <v>1.59476222222222</v>
      </c>
      <c r="W70" s="8">
        <v>1.59476222222222</v>
      </c>
      <c r="X70" s="8">
        <v>1.59476222222222</v>
      </c>
      <c r="Y70" s="8">
        <v>1.59476222222222</v>
      </c>
      <c r="Z70" s="8">
        <v>1.59476222222222</v>
      </c>
      <c r="AA70" s="8">
        <v>1.59476222222222</v>
      </c>
      <c r="AB70" s="8">
        <v>1.59476222222222</v>
      </c>
      <c r="AC70" s="8">
        <v>1.59476222222222</v>
      </c>
      <c r="AD70" s="8">
        <v>1.59476222222222</v>
      </c>
      <c r="AE70" s="8">
        <v>1.59476222222222</v>
      </c>
      <c r="AF70" s="8">
        <v>1.59476222222222</v>
      </c>
      <c r="AG70" s="8">
        <v>1.59476222222222</v>
      </c>
      <c r="AH70" s="8">
        <v>1.59476222222222</v>
      </c>
      <c r="AI70" s="8">
        <v>1.59476222222222</v>
      </c>
      <c r="AJ70" s="8">
        <v>1.59476222222222</v>
      </c>
      <c r="AK70" s="8">
        <v>1.59476222222222</v>
      </c>
      <c r="AL70" s="5" t="s">
        <v>96</v>
      </c>
      <c r="AM70" s="5"/>
    </row>
    <row r="71" spans="1:39" x14ac:dyDescent="0.2">
      <c r="A71" s="70"/>
      <c r="B71" s="5" t="s">
        <v>100</v>
      </c>
      <c r="C71" s="5" t="s">
        <v>104</v>
      </c>
      <c r="D71" s="5" t="s">
        <v>94</v>
      </c>
      <c r="E71" s="5">
        <v>2020</v>
      </c>
      <c r="F71" s="5" t="s">
        <v>95</v>
      </c>
      <c r="G71" s="8">
        <v>1.59476222222222</v>
      </c>
      <c r="H71" s="8">
        <v>1.59476222222222</v>
      </c>
      <c r="I71" s="8">
        <v>1.59476222222222</v>
      </c>
      <c r="J71" s="8">
        <v>1.59476222222222</v>
      </c>
      <c r="K71" s="8">
        <v>1.59476222222222</v>
      </c>
      <c r="L71" s="8">
        <v>1.59476222222222</v>
      </c>
      <c r="M71" s="8">
        <v>1.59476222222222</v>
      </c>
      <c r="N71" s="8">
        <v>1.59476222222222</v>
      </c>
      <c r="O71" s="8">
        <v>1.59476222222222</v>
      </c>
      <c r="P71" s="8">
        <v>1.59476222222222</v>
      </c>
      <c r="Q71" s="8">
        <v>1.59476222222222</v>
      </c>
      <c r="R71" s="8">
        <v>1.59476222222222</v>
      </c>
      <c r="S71" s="8">
        <v>1.59476222222222</v>
      </c>
      <c r="T71" s="8">
        <v>1.59476222222222</v>
      </c>
      <c r="U71" s="8">
        <v>1.59476222222222</v>
      </c>
      <c r="V71" s="8">
        <v>1.59476222222222</v>
      </c>
      <c r="W71" s="8">
        <v>1.59476222222222</v>
      </c>
      <c r="X71" s="8">
        <v>1.59476222222222</v>
      </c>
      <c r="Y71" s="8">
        <v>1.59476222222222</v>
      </c>
      <c r="Z71" s="8">
        <v>1.59476222222222</v>
      </c>
      <c r="AA71" s="8">
        <v>1.59476222222222</v>
      </c>
      <c r="AB71" s="8">
        <v>1.59476222222222</v>
      </c>
      <c r="AC71" s="8">
        <v>1.59476222222222</v>
      </c>
      <c r="AD71" s="8">
        <v>1.59476222222222</v>
      </c>
      <c r="AE71" s="8">
        <v>1.59476222222222</v>
      </c>
      <c r="AF71" s="8">
        <v>1.59476222222222</v>
      </c>
      <c r="AG71" s="8">
        <v>1.59476222222222</v>
      </c>
      <c r="AH71" s="8">
        <v>1.59476222222222</v>
      </c>
      <c r="AI71" s="8">
        <v>1.59476222222222</v>
      </c>
      <c r="AJ71" s="8">
        <v>1.59476222222222</v>
      </c>
      <c r="AK71" s="8">
        <v>1.59476222222222</v>
      </c>
      <c r="AL71" s="5" t="s">
        <v>96</v>
      </c>
      <c r="AM71" s="5"/>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E8ED-31C2-400C-9F92-FC6EDC3D6A2F}">
  <dimension ref="A1:AM71"/>
  <sheetViews>
    <sheetView showGridLines="0" zoomScale="90" zoomScaleNormal="90" workbookViewId="0">
      <selection activeCell="G7" sqref="G7"/>
    </sheetView>
  </sheetViews>
  <sheetFormatPr defaultColWidth="11.42578125" defaultRowHeight="12.75" x14ac:dyDescent="0.2"/>
  <cols>
    <col min="1" max="1" width="29.140625" customWidth="1"/>
    <col min="3" max="3" width="15" customWidth="1"/>
    <col min="5" max="5" width="17.42578125" customWidth="1"/>
  </cols>
  <sheetData>
    <row r="1" spans="1:39" ht="15.75" x14ac:dyDescent="0.25">
      <c r="A1" s="6" t="s">
        <v>1</v>
      </c>
      <c r="B1" s="6" t="s">
        <v>85</v>
      </c>
      <c r="C1" s="6" t="s">
        <v>86</v>
      </c>
      <c r="D1" s="6" t="s">
        <v>87</v>
      </c>
      <c r="E1" s="37"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
      <c r="A2" s="68" t="s">
        <v>4</v>
      </c>
      <c r="B2" s="5" t="s">
        <v>92</v>
      </c>
      <c r="C2" s="5" t="s">
        <v>93</v>
      </c>
      <c r="D2" s="46" t="s">
        <v>94</v>
      </c>
      <c r="E2" s="5">
        <v>2018</v>
      </c>
      <c r="F2" s="47" t="s">
        <v>95</v>
      </c>
      <c r="G2" s="8">
        <f>CostInvest!G2*('Conversion Factors'!$C$26)^('CostInvest(2018CAD)'!$E2-CostInvest!$E2)</f>
        <v>1.2543252595155709</v>
      </c>
      <c r="H2" s="8">
        <f>CostInvest!H2*('Conversion Factors'!$C$26)^('CostInvest(2018CAD)'!$E2-CostInvest!$E2)</f>
        <v>1.2543252595155709</v>
      </c>
      <c r="I2" s="8">
        <f>CostInvest!I2*('Conversion Factors'!$C$26)^('CostInvest(2018CAD)'!$E2-CostInvest!$E2)</f>
        <v>1.2543252595155709</v>
      </c>
      <c r="J2" s="8">
        <f>CostInvest!J2*('Conversion Factors'!$C$26)^('CostInvest(2018CAD)'!$E2-CostInvest!$E2)</f>
        <v>1.2543252595155709</v>
      </c>
      <c r="K2" s="8">
        <f>CostInvest!K2*('Conversion Factors'!$C$26)^('CostInvest(2018CAD)'!$E2-CostInvest!$E2)</f>
        <v>1.2543252595155709</v>
      </c>
      <c r="L2" s="8">
        <f>CostInvest!L2*('Conversion Factors'!$C$26)^('CostInvest(2018CAD)'!$E2-CostInvest!$E2)</f>
        <v>1.2543252595155709</v>
      </c>
      <c r="M2" s="8">
        <f>CostInvest!M2*('Conversion Factors'!$C$26)^('CostInvest(2018CAD)'!$E2-CostInvest!$E2)</f>
        <v>1.2543252595155709</v>
      </c>
      <c r="N2" s="8">
        <f>CostInvest!N2*('Conversion Factors'!$C$26)^('CostInvest(2018CAD)'!$E2-CostInvest!$E2)</f>
        <v>1.2543252595155709</v>
      </c>
      <c r="O2" s="8">
        <f>CostInvest!O2*('Conversion Factors'!$C$26)^('CostInvest(2018CAD)'!$E2-CostInvest!$E2)</f>
        <v>1.2543252595155709</v>
      </c>
      <c r="P2" s="8">
        <f>CostInvest!P2*('Conversion Factors'!$C$26)^('CostInvest(2018CAD)'!$E2-CostInvest!$E2)</f>
        <v>1.2543252595155709</v>
      </c>
      <c r="Q2" s="8">
        <f>CostInvest!Q2*('Conversion Factors'!$C$26)^('CostInvest(2018CAD)'!$E2-CostInvest!$E2)</f>
        <v>1.2543252595155709</v>
      </c>
      <c r="R2" s="8">
        <f>CostInvest!R2*('Conversion Factors'!$C$26)^('CostInvest(2018CAD)'!$E2-CostInvest!$E2)</f>
        <v>1.2543252595155709</v>
      </c>
      <c r="S2" s="8">
        <f>CostInvest!S2*('Conversion Factors'!$C$26)^('CostInvest(2018CAD)'!$E2-CostInvest!$E2)</f>
        <v>1.2543252595155709</v>
      </c>
      <c r="T2" s="8">
        <f>CostInvest!T2*('Conversion Factors'!$C$26)^('CostInvest(2018CAD)'!$E2-CostInvest!$E2)</f>
        <v>1.2543252595155709</v>
      </c>
      <c r="U2" s="8">
        <f>CostInvest!U2*('Conversion Factors'!$C$26)^('CostInvest(2018CAD)'!$E2-CostInvest!$E2)</f>
        <v>1.2543252595155709</v>
      </c>
      <c r="V2" s="8">
        <f>CostInvest!V2*('Conversion Factors'!$C$26)^('CostInvest(2018CAD)'!$E2-CostInvest!$E2)</f>
        <v>1.2543252595155709</v>
      </c>
      <c r="W2" s="8">
        <f>CostInvest!W2*('Conversion Factors'!$C$26)^('CostInvest(2018CAD)'!$E2-CostInvest!$E2)</f>
        <v>1.2543252595155709</v>
      </c>
      <c r="X2" s="8">
        <f>CostInvest!X2*('Conversion Factors'!$C$26)^('CostInvest(2018CAD)'!$E2-CostInvest!$E2)</f>
        <v>1.2543252595155709</v>
      </c>
      <c r="Y2" s="8">
        <f>CostInvest!Y2*('Conversion Factors'!$C$26)^('CostInvest(2018CAD)'!$E2-CostInvest!$E2)</f>
        <v>1.2543252595155709</v>
      </c>
      <c r="Z2" s="8">
        <f>CostInvest!Z2*('Conversion Factors'!$C$26)^('CostInvest(2018CAD)'!$E2-CostInvest!$E2)</f>
        <v>1.2543252595155709</v>
      </c>
      <c r="AA2" s="8">
        <f>CostInvest!AA2*('Conversion Factors'!$C$26)^('CostInvest(2018CAD)'!$E2-CostInvest!$E2)</f>
        <v>1.2543252595155709</v>
      </c>
      <c r="AB2" s="8">
        <f>CostInvest!AB2*('Conversion Factors'!$C$26)^('CostInvest(2018CAD)'!$E2-CostInvest!$E2)</f>
        <v>1.2543252595155709</v>
      </c>
      <c r="AC2" s="8">
        <f>CostInvest!AC2*('Conversion Factors'!$C$26)^('CostInvest(2018CAD)'!$E2-CostInvest!$E2)</f>
        <v>1.2543252595155709</v>
      </c>
      <c r="AD2" s="8">
        <f>CostInvest!AD2*('Conversion Factors'!$C$26)^('CostInvest(2018CAD)'!$E2-CostInvest!$E2)</f>
        <v>1.2543252595155709</v>
      </c>
      <c r="AE2" s="8">
        <f>CostInvest!AE2*('Conversion Factors'!$C$26)^('CostInvest(2018CAD)'!$E2-CostInvest!$E2)</f>
        <v>1.2543252595155709</v>
      </c>
      <c r="AF2" s="8">
        <f>CostInvest!AF2*('Conversion Factors'!$C$26)^('CostInvest(2018CAD)'!$E2-CostInvest!$E2)</f>
        <v>1.2543252595155709</v>
      </c>
      <c r="AG2" s="8">
        <f>CostInvest!AG2*('Conversion Factors'!$C$26)^('CostInvest(2018CAD)'!$E2-CostInvest!$E2)</f>
        <v>1.2543252595155709</v>
      </c>
      <c r="AH2" s="8">
        <f>CostInvest!AH2*('Conversion Factors'!$C$26)^('CostInvest(2018CAD)'!$E2-CostInvest!$E2)</f>
        <v>1.2543252595155709</v>
      </c>
      <c r="AI2" s="8">
        <f>CostInvest!AI2*('Conversion Factors'!$C$26)^('CostInvest(2018CAD)'!$E2-CostInvest!$E2)</f>
        <v>1.2543252595155709</v>
      </c>
      <c r="AJ2" s="8">
        <f>CostInvest!AJ2*('Conversion Factors'!$C$26)^('CostInvest(2018CAD)'!$E2-CostInvest!$E2)</f>
        <v>1.2543252595155709</v>
      </c>
      <c r="AK2" s="8">
        <f>CostInvest!AK2*('Conversion Factors'!$C$26)^('CostInvest(2018CAD)'!$E2-CostInvest!$E2)</f>
        <v>1.2543252595155709</v>
      </c>
      <c r="AL2" s="5" t="s">
        <v>96</v>
      </c>
      <c r="AM2" s="5">
        <v>1</v>
      </c>
    </row>
    <row r="3" spans="1:39" x14ac:dyDescent="0.2">
      <c r="A3" s="69"/>
      <c r="B3" s="5" t="s">
        <v>97</v>
      </c>
      <c r="C3" s="5" t="s">
        <v>93</v>
      </c>
      <c r="D3" s="46" t="s">
        <v>94</v>
      </c>
      <c r="E3" s="5">
        <v>2018</v>
      </c>
      <c r="F3" s="47" t="s">
        <v>95</v>
      </c>
      <c r="G3" s="8">
        <f>CostInvest!G3*('Conversion Factors'!$C$26)^('CostInvest(2018CAD)'!$E3-CostInvest!$E3)</f>
        <v>1.5128796616685891</v>
      </c>
      <c r="H3" s="8">
        <f>CostInvest!H3*('Conversion Factors'!$C$26)^('CostInvest(2018CAD)'!$E3-CostInvest!$E3)</f>
        <v>1.5128796616685891</v>
      </c>
      <c r="I3" s="8">
        <f>CostInvest!I3*('Conversion Factors'!$C$26)^('CostInvest(2018CAD)'!$E3-CostInvest!$E3)</f>
        <v>1.5128796616685891</v>
      </c>
      <c r="J3" s="8">
        <f>CostInvest!J3*('Conversion Factors'!$C$26)^('CostInvest(2018CAD)'!$E3-CostInvest!$E3)</f>
        <v>1.5128796616685891</v>
      </c>
      <c r="K3" s="8">
        <f>CostInvest!K3*('Conversion Factors'!$C$26)^('CostInvest(2018CAD)'!$E3-CostInvest!$E3)</f>
        <v>1.5128796616685891</v>
      </c>
      <c r="L3" s="8">
        <f>CostInvest!L3*('Conversion Factors'!$C$26)^('CostInvest(2018CAD)'!$E3-CostInvest!$E3)</f>
        <v>1.5128796616685891</v>
      </c>
      <c r="M3" s="8">
        <f>CostInvest!M3*('Conversion Factors'!$C$26)^('CostInvest(2018CAD)'!$E3-CostInvest!$E3)</f>
        <v>1.5128796616685891</v>
      </c>
      <c r="N3" s="8">
        <f>CostInvest!N3*('Conversion Factors'!$C$26)^('CostInvest(2018CAD)'!$E3-CostInvest!$E3)</f>
        <v>1.5128796616685891</v>
      </c>
      <c r="O3" s="8">
        <f>CostInvest!O3*('Conversion Factors'!$C$26)^('CostInvest(2018CAD)'!$E3-CostInvest!$E3)</f>
        <v>1.5128796616685891</v>
      </c>
      <c r="P3" s="8">
        <f>CostInvest!P3*('Conversion Factors'!$C$26)^('CostInvest(2018CAD)'!$E3-CostInvest!$E3)</f>
        <v>1.5128796616685891</v>
      </c>
      <c r="Q3" s="8">
        <f>CostInvest!Q3*('Conversion Factors'!$C$26)^('CostInvest(2018CAD)'!$E3-CostInvest!$E3)</f>
        <v>1.5128796616685891</v>
      </c>
      <c r="R3" s="8">
        <f>CostInvest!R3*('Conversion Factors'!$C$26)^('CostInvest(2018CAD)'!$E3-CostInvest!$E3)</f>
        <v>1.5128796616685891</v>
      </c>
      <c r="S3" s="8">
        <f>CostInvest!S3*('Conversion Factors'!$C$26)^('CostInvest(2018CAD)'!$E3-CostInvest!$E3)</f>
        <v>1.5128796616685891</v>
      </c>
      <c r="T3" s="8">
        <f>CostInvest!T3*('Conversion Factors'!$C$26)^('CostInvest(2018CAD)'!$E3-CostInvest!$E3)</f>
        <v>1.5128796616685891</v>
      </c>
      <c r="U3" s="8">
        <f>CostInvest!U3*('Conversion Factors'!$C$26)^('CostInvest(2018CAD)'!$E3-CostInvest!$E3)</f>
        <v>1.5128796616685891</v>
      </c>
      <c r="V3" s="8">
        <f>CostInvest!V3*('Conversion Factors'!$C$26)^('CostInvest(2018CAD)'!$E3-CostInvest!$E3)</f>
        <v>1.5128796616685891</v>
      </c>
      <c r="W3" s="8">
        <f>CostInvest!W3*('Conversion Factors'!$C$26)^('CostInvest(2018CAD)'!$E3-CostInvest!$E3)</f>
        <v>1.5128796616685891</v>
      </c>
      <c r="X3" s="8">
        <f>CostInvest!X3*('Conversion Factors'!$C$26)^('CostInvest(2018CAD)'!$E3-CostInvest!$E3)</f>
        <v>1.5128796616685891</v>
      </c>
      <c r="Y3" s="8">
        <f>CostInvest!Y3*('Conversion Factors'!$C$26)^('CostInvest(2018CAD)'!$E3-CostInvest!$E3)</f>
        <v>1.5128796616685891</v>
      </c>
      <c r="Z3" s="8">
        <f>CostInvest!Z3*('Conversion Factors'!$C$26)^('CostInvest(2018CAD)'!$E3-CostInvest!$E3)</f>
        <v>1.5128796616685891</v>
      </c>
      <c r="AA3" s="8">
        <f>CostInvest!AA3*('Conversion Factors'!$C$26)^('CostInvest(2018CAD)'!$E3-CostInvest!$E3)</f>
        <v>1.5128796616685891</v>
      </c>
      <c r="AB3" s="8">
        <f>CostInvest!AB3*('Conversion Factors'!$C$26)^('CostInvest(2018CAD)'!$E3-CostInvest!$E3)</f>
        <v>1.5128796616685891</v>
      </c>
      <c r="AC3" s="8">
        <f>CostInvest!AC3*('Conversion Factors'!$C$26)^('CostInvest(2018CAD)'!$E3-CostInvest!$E3)</f>
        <v>1.5128796616685891</v>
      </c>
      <c r="AD3" s="8">
        <f>CostInvest!AD3*('Conversion Factors'!$C$26)^('CostInvest(2018CAD)'!$E3-CostInvest!$E3)</f>
        <v>1.5128796616685891</v>
      </c>
      <c r="AE3" s="8">
        <f>CostInvest!AE3*('Conversion Factors'!$C$26)^('CostInvest(2018CAD)'!$E3-CostInvest!$E3)</f>
        <v>1.5128796616685891</v>
      </c>
      <c r="AF3" s="8">
        <f>CostInvest!AF3*('Conversion Factors'!$C$26)^('CostInvest(2018CAD)'!$E3-CostInvest!$E3)</f>
        <v>1.5128796616685891</v>
      </c>
      <c r="AG3" s="8">
        <f>CostInvest!AG3*('Conversion Factors'!$C$26)^('CostInvest(2018CAD)'!$E3-CostInvest!$E3)</f>
        <v>1.5128796616685891</v>
      </c>
      <c r="AH3" s="8">
        <f>CostInvest!AH3*('Conversion Factors'!$C$26)^('CostInvest(2018CAD)'!$E3-CostInvest!$E3)</f>
        <v>1.5128796616685891</v>
      </c>
      <c r="AI3" s="8">
        <f>CostInvest!AI3*('Conversion Factors'!$C$26)^('CostInvest(2018CAD)'!$E3-CostInvest!$E3)</f>
        <v>1.5128796616685891</v>
      </c>
      <c r="AJ3" s="8">
        <f>CostInvest!AJ3*('Conversion Factors'!$C$26)^('CostInvest(2018CAD)'!$E3-CostInvest!$E3)</f>
        <v>1.5128796616685891</v>
      </c>
      <c r="AK3" s="8">
        <f>CostInvest!AK3*('Conversion Factors'!$C$26)^('CostInvest(2018CAD)'!$E3-CostInvest!$E3)</f>
        <v>1.5128796616685891</v>
      </c>
      <c r="AL3" s="5" t="s">
        <v>96</v>
      </c>
      <c r="AM3" s="5">
        <v>1</v>
      </c>
    </row>
    <row r="4" spans="1:39" x14ac:dyDescent="0.2">
      <c r="A4" s="69"/>
      <c r="B4" s="5" t="s">
        <v>98</v>
      </c>
      <c r="C4" s="5" t="s">
        <v>93</v>
      </c>
      <c r="D4" s="46" t="s">
        <v>94</v>
      </c>
      <c r="E4" s="5">
        <v>2018</v>
      </c>
      <c r="F4" s="47" t="s">
        <v>95</v>
      </c>
      <c r="G4" s="8">
        <f>CostInvest!G4*('Conversion Factors'!$C$26)^('CostInvest(2018CAD)'!$E4-CostInvest!$E4)</f>
        <v>1.5220803723133796</v>
      </c>
      <c r="H4" s="8">
        <f>CostInvest!H4*('Conversion Factors'!$C$26)^('CostInvest(2018CAD)'!$E4-CostInvest!$E4)</f>
        <v>1.5220803723133796</v>
      </c>
      <c r="I4" s="8">
        <f>CostInvest!I4*('Conversion Factors'!$C$26)^('CostInvest(2018CAD)'!$E4-CostInvest!$E4)</f>
        <v>1.5220803723133796</v>
      </c>
      <c r="J4" s="8">
        <f>CostInvest!J4*('Conversion Factors'!$C$26)^('CostInvest(2018CAD)'!$E4-CostInvest!$E4)</f>
        <v>1.5220803723133796</v>
      </c>
      <c r="K4" s="8">
        <f>CostInvest!K4*('Conversion Factors'!$C$26)^('CostInvest(2018CAD)'!$E4-CostInvest!$E4)</f>
        <v>1.5220803723133796</v>
      </c>
      <c r="L4" s="8">
        <f>CostInvest!L4*('Conversion Factors'!$C$26)^('CostInvest(2018CAD)'!$E4-CostInvest!$E4)</f>
        <v>1.5220803723133796</v>
      </c>
      <c r="M4" s="8">
        <f>CostInvest!M4*('Conversion Factors'!$C$26)^('CostInvest(2018CAD)'!$E4-CostInvest!$E4)</f>
        <v>1.5220803723133796</v>
      </c>
      <c r="N4" s="8">
        <f>CostInvest!N4*('Conversion Factors'!$C$26)^('CostInvest(2018CAD)'!$E4-CostInvest!$E4)</f>
        <v>1.5220803723133796</v>
      </c>
      <c r="O4" s="8">
        <f>CostInvest!O4*('Conversion Factors'!$C$26)^('CostInvest(2018CAD)'!$E4-CostInvest!$E4)</f>
        <v>1.5220803723133796</v>
      </c>
      <c r="P4" s="8">
        <f>CostInvest!P4*('Conversion Factors'!$C$26)^('CostInvest(2018CAD)'!$E4-CostInvest!$E4)</f>
        <v>1.5220803723133796</v>
      </c>
      <c r="Q4" s="8">
        <f>CostInvest!Q4*('Conversion Factors'!$C$26)^('CostInvest(2018CAD)'!$E4-CostInvest!$E4)</f>
        <v>1.5220803723133796</v>
      </c>
      <c r="R4" s="8">
        <f>CostInvest!R4*('Conversion Factors'!$C$26)^('CostInvest(2018CAD)'!$E4-CostInvest!$E4)</f>
        <v>1.5220803723133796</v>
      </c>
      <c r="S4" s="8">
        <f>CostInvest!S4*('Conversion Factors'!$C$26)^('CostInvest(2018CAD)'!$E4-CostInvest!$E4)</f>
        <v>1.5220803723133796</v>
      </c>
      <c r="T4" s="8">
        <f>CostInvest!T4*('Conversion Factors'!$C$26)^('CostInvest(2018CAD)'!$E4-CostInvest!$E4)</f>
        <v>1.5220803723133796</v>
      </c>
      <c r="U4" s="8">
        <f>CostInvest!U4*('Conversion Factors'!$C$26)^('CostInvest(2018CAD)'!$E4-CostInvest!$E4)</f>
        <v>1.5220803723133796</v>
      </c>
      <c r="V4" s="8">
        <f>CostInvest!V4*('Conversion Factors'!$C$26)^('CostInvest(2018CAD)'!$E4-CostInvest!$E4)</f>
        <v>1.5220803723133796</v>
      </c>
      <c r="W4" s="8">
        <f>CostInvest!W4*('Conversion Factors'!$C$26)^('CostInvest(2018CAD)'!$E4-CostInvest!$E4)</f>
        <v>1.5220803723133796</v>
      </c>
      <c r="X4" s="8">
        <f>CostInvest!X4*('Conversion Factors'!$C$26)^('CostInvest(2018CAD)'!$E4-CostInvest!$E4)</f>
        <v>1.5220803723133796</v>
      </c>
      <c r="Y4" s="8">
        <f>CostInvest!Y4*('Conversion Factors'!$C$26)^('CostInvest(2018CAD)'!$E4-CostInvest!$E4)</f>
        <v>1.5220803723133796</v>
      </c>
      <c r="Z4" s="8">
        <f>CostInvest!Z4*('Conversion Factors'!$C$26)^('CostInvest(2018CAD)'!$E4-CostInvest!$E4)</f>
        <v>1.5220803723133796</v>
      </c>
      <c r="AA4" s="8">
        <f>CostInvest!AA4*('Conversion Factors'!$C$26)^('CostInvest(2018CAD)'!$E4-CostInvest!$E4)</f>
        <v>1.5220803723133796</v>
      </c>
      <c r="AB4" s="8">
        <f>CostInvest!AB4*('Conversion Factors'!$C$26)^('CostInvest(2018CAD)'!$E4-CostInvest!$E4)</f>
        <v>1.5220803723133796</v>
      </c>
      <c r="AC4" s="8">
        <f>CostInvest!AC4*('Conversion Factors'!$C$26)^('CostInvest(2018CAD)'!$E4-CostInvest!$E4)</f>
        <v>1.5220803723133796</v>
      </c>
      <c r="AD4" s="8">
        <f>CostInvest!AD4*('Conversion Factors'!$C$26)^('CostInvest(2018CAD)'!$E4-CostInvest!$E4)</f>
        <v>1.5220803723133796</v>
      </c>
      <c r="AE4" s="8">
        <f>CostInvest!AE4*('Conversion Factors'!$C$26)^('CostInvest(2018CAD)'!$E4-CostInvest!$E4)</f>
        <v>1.5220803723133796</v>
      </c>
      <c r="AF4" s="8">
        <f>CostInvest!AF4*('Conversion Factors'!$C$26)^('CostInvest(2018CAD)'!$E4-CostInvest!$E4)</f>
        <v>1.5220803723133796</v>
      </c>
      <c r="AG4" s="8">
        <f>CostInvest!AG4*('Conversion Factors'!$C$26)^('CostInvest(2018CAD)'!$E4-CostInvest!$E4)</f>
        <v>1.5220803723133796</v>
      </c>
      <c r="AH4" s="8">
        <f>CostInvest!AH4*('Conversion Factors'!$C$26)^('CostInvest(2018CAD)'!$E4-CostInvest!$E4)</f>
        <v>1.5220803723133796</v>
      </c>
      <c r="AI4" s="8">
        <f>CostInvest!AI4*('Conversion Factors'!$C$26)^('CostInvest(2018CAD)'!$E4-CostInvest!$E4)</f>
        <v>1.5220803723133796</v>
      </c>
      <c r="AJ4" s="8">
        <f>CostInvest!AJ4*('Conversion Factors'!$C$26)^('CostInvest(2018CAD)'!$E4-CostInvest!$E4)</f>
        <v>1.5220803723133796</v>
      </c>
      <c r="AK4" s="8">
        <f>CostInvest!AK4*('Conversion Factors'!$C$26)^('CostInvest(2018CAD)'!$E4-CostInvest!$E4)</f>
        <v>1.5220803723133796</v>
      </c>
      <c r="AL4" s="5" t="s">
        <v>96</v>
      </c>
      <c r="AM4" s="5">
        <v>1</v>
      </c>
    </row>
    <row r="5" spans="1:39" x14ac:dyDescent="0.2">
      <c r="A5" s="69"/>
      <c r="B5" s="5" t="s">
        <v>99</v>
      </c>
      <c r="C5" s="5" t="s">
        <v>93</v>
      </c>
      <c r="D5" s="46" t="s">
        <v>94</v>
      </c>
      <c r="E5" s="5">
        <v>2018</v>
      </c>
      <c r="F5" s="47" t="s">
        <v>95</v>
      </c>
      <c r="G5" s="8">
        <f>CostInvest!G5*('Conversion Factors'!$C$26)^('CostInvest(2018CAD)'!$E5-CostInvest!$E5)</f>
        <v>1.2874837221416091</v>
      </c>
      <c r="H5" s="8">
        <f>CostInvest!H5*('Conversion Factors'!$C$26)^('CostInvest(2018CAD)'!$E5-CostInvest!$E5)</f>
        <v>1.2874837221416091</v>
      </c>
      <c r="I5" s="8">
        <f>CostInvest!I5*('Conversion Factors'!$C$26)^('CostInvest(2018CAD)'!$E5-CostInvest!$E5)</f>
        <v>1.2874837221416091</v>
      </c>
      <c r="J5" s="8">
        <f>CostInvest!J5*('Conversion Factors'!$C$26)^('CostInvest(2018CAD)'!$E5-CostInvest!$E5)</f>
        <v>1.2874837221416091</v>
      </c>
      <c r="K5" s="8">
        <f>CostInvest!K5*('Conversion Factors'!$C$26)^('CostInvest(2018CAD)'!$E5-CostInvest!$E5)</f>
        <v>1.2874837221416091</v>
      </c>
      <c r="L5" s="8">
        <f>CostInvest!L5*('Conversion Factors'!$C$26)^('CostInvest(2018CAD)'!$E5-CostInvest!$E5)</f>
        <v>1.2874837221416091</v>
      </c>
      <c r="M5" s="8">
        <f>CostInvest!M5*('Conversion Factors'!$C$26)^('CostInvest(2018CAD)'!$E5-CostInvest!$E5)</f>
        <v>1.2874837221416091</v>
      </c>
      <c r="N5" s="8">
        <f>CostInvest!N5*('Conversion Factors'!$C$26)^('CostInvest(2018CAD)'!$E5-CostInvest!$E5)</f>
        <v>1.2874837221416091</v>
      </c>
      <c r="O5" s="8">
        <f>CostInvest!O5*('Conversion Factors'!$C$26)^('CostInvest(2018CAD)'!$E5-CostInvest!$E5)</f>
        <v>1.2874837221416091</v>
      </c>
      <c r="P5" s="8">
        <f>CostInvest!P5*('Conversion Factors'!$C$26)^('CostInvest(2018CAD)'!$E5-CostInvest!$E5)</f>
        <v>1.2874837221416091</v>
      </c>
      <c r="Q5" s="8">
        <f>CostInvest!Q5*('Conversion Factors'!$C$26)^('CostInvest(2018CAD)'!$E5-CostInvest!$E5)</f>
        <v>1.2874837221416091</v>
      </c>
      <c r="R5" s="8">
        <f>CostInvest!R5*('Conversion Factors'!$C$26)^('CostInvest(2018CAD)'!$E5-CostInvest!$E5)</f>
        <v>1.2874837221416091</v>
      </c>
      <c r="S5" s="8">
        <f>CostInvest!S5*('Conversion Factors'!$C$26)^('CostInvest(2018CAD)'!$E5-CostInvest!$E5)</f>
        <v>1.2874837221416091</v>
      </c>
      <c r="T5" s="8">
        <f>CostInvest!T5*('Conversion Factors'!$C$26)^('CostInvest(2018CAD)'!$E5-CostInvest!$E5)</f>
        <v>1.2874837221416091</v>
      </c>
      <c r="U5" s="8">
        <f>CostInvest!U5*('Conversion Factors'!$C$26)^('CostInvest(2018CAD)'!$E5-CostInvest!$E5)</f>
        <v>1.2874837221416091</v>
      </c>
      <c r="V5" s="8">
        <f>CostInvest!V5*('Conversion Factors'!$C$26)^('CostInvest(2018CAD)'!$E5-CostInvest!$E5)</f>
        <v>1.2874837221416091</v>
      </c>
      <c r="W5" s="8">
        <f>CostInvest!W5*('Conversion Factors'!$C$26)^('CostInvest(2018CAD)'!$E5-CostInvest!$E5)</f>
        <v>1.2874837221416091</v>
      </c>
      <c r="X5" s="8">
        <f>CostInvest!X5*('Conversion Factors'!$C$26)^('CostInvest(2018CAD)'!$E5-CostInvest!$E5)</f>
        <v>1.2874837221416091</v>
      </c>
      <c r="Y5" s="8">
        <f>CostInvest!Y5*('Conversion Factors'!$C$26)^('CostInvest(2018CAD)'!$E5-CostInvest!$E5)</f>
        <v>1.2874837221416091</v>
      </c>
      <c r="Z5" s="8">
        <f>CostInvest!Z5*('Conversion Factors'!$C$26)^('CostInvest(2018CAD)'!$E5-CostInvest!$E5)</f>
        <v>1.2874837221416091</v>
      </c>
      <c r="AA5" s="8">
        <f>CostInvest!AA5*('Conversion Factors'!$C$26)^('CostInvest(2018CAD)'!$E5-CostInvest!$E5)</f>
        <v>1.2874837221416091</v>
      </c>
      <c r="AB5" s="8">
        <f>CostInvest!AB5*('Conversion Factors'!$C$26)^('CostInvest(2018CAD)'!$E5-CostInvest!$E5)</f>
        <v>1.2874837221416091</v>
      </c>
      <c r="AC5" s="8">
        <f>CostInvest!AC5*('Conversion Factors'!$C$26)^('CostInvest(2018CAD)'!$E5-CostInvest!$E5)</f>
        <v>1.2874837221416091</v>
      </c>
      <c r="AD5" s="8">
        <f>CostInvest!AD5*('Conversion Factors'!$C$26)^('CostInvest(2018CAD)'!$E5-CostInvest!$E5)</f>
        <v>1.2874837221416091</v>
      </c>
      <c r="AE5" s="8">
        <f>CostInvest!AE5*('Conversion Factors'!$C$26)^('CostInvest(2018CAD)'!$E5-CostInvest!$E5)</f>
        <v>1.2874837221416091</v>
      </c>
      <c r="AF5" s="8">
        <f>CostInvest!AF5*('Conversion Factors'!$C$26)^('CostInvest(2018CAD)'!$E5-CostInvest!$E5)</f>
        <v>1.2874837221416091</v>
      </c>
      <c r="AG5" s="8">
        <f>CostInvest!AG5*('Conversion Factors'!$C$26)^('CostInvest(2018CAD)'!$E5-CostInvest!$E5)</f>
        <v>1.2874837221416091</v>
      </c>
      <c r="AH5" s="8">
        <f>CostInvest!AH5*('Conversion Factors'!$C$26)^('CostInvest(2018CAD)'!$E5-CostInvest!$E5)</f>
        <v>1.2874837221416091</v>
      </c>
      <c r="AI5" s="8">
        <f>CostInvest!AI5*('Conversion Factors'!$C$26)^('CostInvest(2018CAD)'!$E5-CostInvest!$E5)</f>
        <v>1.2874837221416091</v>
      </c>
      <c r="AJ5" s="8">
        <f>CostInvest!AJ5*('Conversion Factors'!$C$26)^('CostInvest(2018CAD)'!$E5-CostInvest!$E5)</f>
        <v>1.2874837221416091</v>
      </c>
      <c r="AK5" s="8">
        <f>CostInvest!AK5*('Conversion Factors'!$C$26)^('CostInvest(2018CAD)'!$E5-CostInvest!$E5)</f>
        <v>1.2874837221416091</v>
      </c>
      <c r="AL5" s="5" t="s">
        <v>96</v>
      </c>
      <c r="AM5" s="5">
        <v>1</v>
      </c>
    </row>
    <row r="6" spans="1:39" x14ac:dyDescent="0.2">
      <c r="A6" s="70"/>
      <c r="B6" s="5" t="s">
        <v>100</v>
      </c>
      <c r="C6" s="5" t="s">
        <v>93</v>
      </c>
      <c r="D6" s="46" t="s">
        <v>94</v>
      </c>
      <c r="E6" s="5">
        <v>2018</v>
      </c>
      <c r="F6" s="47" t="s">
        <v>95</v>
      </c>
      <c r="G6" s="8">
        <f>CostInvest!G6*('Conversion Factors'!$C$26)^('CostInvest(2018CAD)'!$E6-CostInvest!$E6)</f>
        <v>1.2874837221416091</v>
      </c>
      <c r="H6" s="8">
        <f>CostInvest!H6*('Conversion Factors'!$C$26)^('CostInvest(2018CAD)'!$E6-CostInvest!$E6)</f>
        <v>1.2874837221416091</v>
      </c>
      <c r="I6" s="8">
        <f>CostInvest!I6*('Conversion Factors'!$C$26)^('CostInvest(2018CAD)'!$E6-CostInvest!$E6)</f>
        <v>1.2874837221416091</v>
      </c>
      <c r="J6" s="8">
        <f>CostInvest!J6*('Conversion Factors'!$C$26)^('CostInvest(2018CAD)'!$E6-CostInvest!$E6)</f>
        <v>1.2874837221416091</v>
      </c>
      <c r="K6" s="8">
        <f>CostInvest!K6*('Conversion Factors'!$C$26)^('CostInvest(2018CAD)'!$E6-CostInvest!$E6)</f>
        <v>1.2874837221416091</v>
      </c>
      <c r="L6" s="8">
        <f>CostInvest!L6*('Conversion Factors'!$C$26)^('CostInvest(2018CAD)'!$E6-CostInvest!$E6)</f>
        <v>1.2874837221416091</v>
      </c>
      <c r="M6" s="8">
        <f>CostInvest!M6*('Conversion Factors'!$C$26)^('CostInvest(2018CAD)'!$E6-CostInvest!$E6)</f>
        <v>1.2874837221416091</v>
      </c>
      <c r="N6" s="8">
        <f>CostInvest!N6*('Conversion Factors'!$C$26)^('CostInvest(2018CAD)'!$E6-CostInvest!$E6)</f>
        <v>1.2874837221416091</v>
      </c>
      <c r="O6" s="8">
        <f>CostInvest!O6*('Conversion Factors'!$C$26)^('CostInvest(2018CAD)'!$E6-CostInvest!$E6)</f>
        <v>1.2874837221416091</v>
      </c>
      <c r="P6" s="8">
        <f>CostInvest!P6*('Conversion Factors'!$C$26)^('CostInvest(2018CAD)'!$E6-CostInvest!$E6)</f>
        <v>1.2874837221416091</v>
      </c>
      <c r="Q6" s="8">
        <f>CostInvest!Q6*('Conversion Factors'!$C$26)^('CostInvest(2018CAD)'!$E6-CostInvest!$E6)</f>
        <v>1.2874837221416091</v>
      </c>
      <c r="R6" s="8">
        <f>CostInvest!R6*('Conversion Factors'!$C$26)^('CostInvest(2018CAD)'!$E6-CostInvest!$E6)</f>
        <v>1.2874837221416091</v>
      </c>
      <c r="S6" s="8">
        <f>CostInvest!S6*('Conversion Factors'!$C$26)^('CostInvest(2018CAD)'!$E6-CostInvest!$E6)</f>
        <v>1.2874837221416091</v>
      </c>
      <c r="T6" s="8">
        <f>CostInvest!T6*('Conversion Factors'!$C$26)^('CostInvest(2018CAD)'!$E6-CostInvest!$E6)</f>
        <v>1.2874837221416091</v>
      </c>
      <c r="U6" s="8">
        <f>CostInvest!U6*('Conversion Factors'!$C$26)^('CostInvest(2018CAD)'!$E6-CostInvest!$E6)</f>
        <v>1.2874837221416091</v>
      </c>
      <c r="V6" s="8">
        <f>CostInvest!V6*('Conversion Factors'!$C$26)^('CostInvest(2018CAD)'!$E6-CostInvest!$E6)</f>
        <v>1.2874837221416091</v>
      </c>
      <c r="W6" s="8">
        <f>CostInvest!W6*('Conversion Factors'!$C$26)^('CostInvest(2018CAD)'!$E6-CostInvest!$E6)</f>
        <v>1.2874837221416091</v>
      </c>
      <c r="X6" s="8">
        <f>CostInvest!X6*('Conversion Factors'!$C$26)^('CostInvest(2018CAD)'!$E6-CostInvest!$E6)</f>
        <v>1.2874837221416091</v>
      </c>
      <c r="Y6" s="8">
        <f>CostInvest!Y6*('Conversion Factors'!$C$26)^('CostInvest(2018CAD)'!$E6-CostInvest!$E6)</f>
        <v>1.2874837221416091</v>
      </c>
      <c r="Z6" s="8">
        <f>CostInvest!Z6*('Conversion Factors'!$C$26)^('CostInvest(2018CAD)'!$E6-CostInvest!$E6)</f>
        <v>1.2874837221416091</v>
      </c>
      <c r="AA6" s="8">
        <f>CostInvest!AA6*('Conversion Factors'!$C$26)^('CostInvest(2018CAD)'!$E6-CostInvest!$E6)</f>
        <v>1.2874837221416091</v>
      </c>
      <c r="AB6" s="8">
        <f>CostInvest!AB6*('Conversion Factors'!$C$26)^('CostInvest(2018CAD)'!$E6-CostInvest!$E6)</f>
        <v>1.2874837221416091</v>
      </c>
      <c r="AC6" s="8">
        <f>CostInvest!AC6*('Conversion Factors'!$C$26)^('CostInvest(2018CAD)'!$E6-CostInvest!$E6)</f>
        <v>1.2874837221416091</v>
      </c>
      <c r="AD6" s="8">
        <f>CostInvest!AD6*('Conversion Factors'!$C$26)^('CostInvest(2018CAD)'!$E6-CostInvest!$E6)</f>
        <v>1.2874837221416091</v>
      </c>
      <c r="AE6" s="8">
        <f>CostInvest!AE6*('Conversion Factors'!$C$26)^('CostInvest(2018CAD)'!$E6-CostInvest!$E6)</f>
        <v>1.2874837221416091</v>
      </c>
      <c r="AF6" s="8">
        <f>CostInvest!AF6*('Conversion Factors'!$C$26)^('CostInvest(2018CAD)'!$E6-CostInvest!$E6)</f>
        <v>1.2874837221416091</v>
      </c>
      <c r="AG6" s="8">
        <f>CostInvest!AG6*('Conversion Factors'!$C$26)^('CostInvest(2018CAD)'!$E6-CostInvest!$E6)</f>
        <v>1.2874837221416091</v>
      </c>
      <c r="AH6" s="8">
        <f>CostInvest!AH6*('Conversion Factors'!$C$26)^('CostInvest(2018CAD)'!$E6-CostInvest!$E6)</f>
        <v>1.2874837221416091</v>
      </c>
      <c r="AI6" s="8">
        <f>CostInvest!AI6*('Conversion Factors'!$C$26)^('CostInvest(2018CAD)'!$E6-CostInvest!$E6)</f>
        <v>1.2874837221416091</v>
      </c>
      <c r="AJ6" s="8">
        <f>CostInvest!AJ6*('Conversion Factors'!$C$26)^('CostInvest(2018CAD)'!$E6-CostInvest!$E6)</f>
        <v>1.2874837221416091</v>
      </c>
      <c r="AK6" s="8">
        <f>CostInvest!AK6*('Conversion Factors'!$C$26)^('CostInvest(2018CAD)'!$E6-CostInvest!$E6)</f>
        <v>1.2874837221416091</v>
      </c>
      <c r="AL6" s="5" t="s">
        <v>96</v>
      </c>
      <c r="AM6" s="5">
        <v>1</v>
      </c>
    </row>
    <row r="7" spans="1:39" x14ac:dyDescent="0.2">
      <c r="A7" s="68" t="s">
        <v>6</v>
      </c>
      <c r="B7" s="5" t="s">
        <v>92</v>
      </c>
      <c r="C7" s="5" t="s">
        <v>93</v>
      </c>
      <c r="D7" s="46" t="s">
        <v>94</v>
      </c>
      <c r="E7" s="5">
        <v>2018</v>
      </c>
      <c r="F7" s="47" t="s">
        <v>95</v>
      </c>
      <c r="G7" s="8">
        <f>CostInvest!G7*('Conversion Factors'!$C$26)^('CostInvest(2018CAD)'!$E7-CostInvest!$E7)</f>
        <v>16.487889273356402</v>
      </c>
      <c r="H7" s="8">
        <f>CostInvest!H7*('Conversion Factors'!$C$26)^('CostInvest(2018CAD)'!$E7-CostInvest!$E7)</f>
        <v>16.352533608887445</v>
      </c>
      <c r="I7" s="8">
        <f>CostInvest!I7*('Conversion Factors'!$C$26)^('CostInvest(2018CAD)'!$E7-CostInvest!$E7)</f>
        <v>16.217177944418488</v>
      </c>
      <c r="J7" s="8">
        <f>CostInvest!J7*('Conversion Factors'!$C$26)^('CostInvest(2018CAD)'!$E7-CostInvest!$E7)</f>
        <v>16.081822279949527</v>
      </c>
      <c r="K7" s="8">
        <f>CostInvest!K7*('Conversion Factors'!$C$26)^('CostInvest(2018CAD)'!$E7-CostInvest!$E7)</f>
        <v>15.946466615480569</v>
      </c>
      <c r="L7" s="8">
        <f>CostInvest!L7*('Conversion Factors'!$C$26)^('CostInvest(2018CAD)'!$E7-CostInvest!$E7)</f>
        <v>15.811110951011612</v>
      </c>
      <c r="M7" s="8">
        <f>CostInvest!M7*('Conversion Factors'!$C$26)^('CostInvest(2018CAD)'!$E7-CostInvest!$E7)</f>
        <v>15.675755286542653</v>
      </c>
      <c r="N7" s="8">
        <f>CostInvest!N7*('Conversion Factors'!$C$26)^('CostInvest(2018CAD)'!$E7-CostInvest!$E7)</f>
        <v>15.540399622073693</v>
      </c>
      <c r="O7" s="8">
        <f>CostInvest!O7*('Conversion Factors'!$C$26)^('CostInvest(2018CAD)'!$E7-CostInvest!$E7)</f>
        <v>15.405043957604736</v>
      </c>
      <c r="P7" s="8">
        <f>CostInvest!P7*('Conversion Factors'!$C$26)^('CostInvest(2018CAD)'!$E7-CostInvest!$E7)</f>
        <v>15.269688293135777</v>
      </c>
      <c r="Q7" s="8">
        <f>CostInvest!Q7*('Conversion Factors'!$C$26)^('CostInvest(2018CAD)'!$E7-CostInvest!$E7)</f>
        <v>15.134332628666822</v>
      </c>
      <c r="R7" s="8">
        <f>CostInvest!R7*('Conversion Factors'!$C$26)^('CostInvest(2018CAD)'!$E7-CostInvest!$E7)</f>
        <v>14.998976964197864</v>
      </c>
      <c r="S7" s="8">
        <f>CostInvest!S7*('Conversion Factors'!$C$26)^('CostInvest(2018CAD)'!$E7-CostInvest!$E7)</f>
        <v>14.863621299728905</v>
      </c>
      <c r="T7" s="8">
        <f>CostInvest!T7*('Conversion Factors'!$C$26)^('CostInvest(2018CAD)'!$E7-CostInvest!$E7)</f>
        <v>14.728265635259946</v>
      </c>
      <c r="U7" s="8">
        <f>CostInvest!U7*('Conversion Factors'!$C$26)^('CostInvest(2018CAD)'!$E7-CostInvest!$E7)</f>
        <v>14.592909970790988</v>
      </c>
      <c r="V7" s="8">
        <f>CostInvest!V7*('Conversion Factors'!$C$26)^('CostInvest(2018CAD)'!$E7-CostInvest!$E7)</f>
        <v>14.457554306322027</v>
      </c>
      <c r="W7" s="8">
        <f>CostInvest!W7*('Conversion Factors'!$C$26)^('CostInvest(2018CAD)'!$E7-CostInvest!$E7)</f>
        <v>14.322198641853072</v>
      </c>
      <c r="X7" s="8">
        <f>CostInvest!X7*('Conversion Factors'!$C$26)^('CostInvest(2018CAD)'!$E7-CostInvest!$E7)</f>
        <v>14.186842977384114</v>
      </c>
      <c r="Y7" s="8">
        <f>CostInvest!Y7*('Conversion Factors'!$C$26)^('CostInvest(2018CAD)'!$E7-CostInvest!$E7)</f>
        <v>14.051487312915153</v>
      </c>
      <c r="Z7" s="8">
        <f>CostInvest!Z7*('Conversion Factors'!$C$26)^('CostInvest(2018CAD)'!$E7-CostInvest!$E7)</f>
        <v>13.916131648446195</v>
      </c>
      <c r="AA7" s="8">
        <f>CostInvest!AA7*('Conversion Factors'!$C$26)^('CostInvest(2018CAD)'!$E7-CostInvest!$E7)</f>
        <v>13.780775983977243</v>
      </c>
      <c r="AB7" s="8">
        <f>CostInvest!AB7*('Conversion Factors'!$C$26)^('CostInvest(2018CAD)'!$E7-CostInvest!$E7)</f>
        <v>13.645420319508283</v>
      </c>
      <c r="AC7" s="8">
        <f>CostInvest!AC7*('Conversion Factors'!$C$26)^('CostInvest(2018CAD)'!$E7-CostInvest!$E7)</f>
        <v>13.510064655039324</v>
      </c>
      <c r="AD7" s="8">
        <f>CostInvest!AD7*('Conversion Factors'!$C$26)^('CostInvest(2018CAD)'!$E7-CostInvest!$E7)</f>
        <v>13.374708990570367</v>
      </c>
      <c r="AE7" s="8">
        <f>CostInvest!AE7*('Conversion Factors'!$C$26)^('CostInvest(2018CAD)'!$E7-CostInvest!$E7)</f>
        <v>13.239353326101407</v>
      </c>
      <c r="AF7" s="8">
        <f>CostInvest!AF7*('Conversion Factors'!$C$26)^('CostInvest(2018CAD)'!$E7-CostInvest!$E7)</f>
        <v>13.10399766163245</v>
      </c>
      <c r="AG7" s="8">
        <f>CostInvest!AG7*('Conversion Factors'!$C$26)^('CostInvest(2018CAD)'!$E7-CostInvest!$E7)</f>
        <v>12.968641997163491</v>
      </c>
      <c r="AH7" s="8">
        <f>CostInvest!AH7*('Conversion Factors'!$C$26)^('CostInvest(2018CAD)'!$E7-CostInvest!$E7)</f>
        <v>12.833286332694531</v>
      </c>
      <c r="AI7" s="8">
        <f>CostInvest!AI7*('Conversion Factors'!$C$26)^('CostInvest(2018CAD)'!$E7-CostInvest!$E7)</f>
        <v>12.697930668225574</v>
      </c>
      <c r="AJ7" s="8">
        <f>CostInvest!AJ7*('Conversion Factors'!$C$26)^('CostInvest(2018CAD)'!$E7-CostInvest!$E7)</f>
        <v>12.562575003756615</v>
      </c>
      <c r="AK7" s="8">
        <f>CostInvest!AK7*('Conversion Factors'!$C$26)^('CostInvest(2018CAD)'!$E7-CostInvest!$E7)</f>
        <v>12.427219339287662</v>
      </c>
      <c r="AL7" s="5" t="s">
        <v>101</v>
      </c>
      <c r="AM7" s="5">
        <v>1</v>
      </c>
    </row>
    <row r="8" spans="1:39" x14ac:dyDescent="0.2">
      <c r="A8" s="69"/>
      <c r="B8" s="5" t="s">
        <v>97</v>
      </c>
      <c r="C8" s="5" t="s">
        <v>93</v>
      </c>
      <c r="D8" s="46" t="s">
        <v>94</v>
      </c>
      <c r="E8" s="5">
        <v>2018</v>
      </c>
      <c r="F8" s="47" t="s">
        <v>95</v>
      </c>
      <c r="G8" s="8">
        <f>CostInvest!G8*('Conversion Factors'!$C$26)^('CostInvest(2018CAD)'!$E8-CostInvest!$E8)</f>
        <v>16.977124183006538</v>
      </c>
      <c r="H8" s="8">
        <f>CostInvest!H8*('Conversion Factors'!$C$26)^('CostInvest(2018CAD)'!$E8-CostInvest!$E8)</f>
        <v>16.837752193877748</v>
      </c>
      <c r="I8" s="8">
        <f>CostInvest!I8*('Conversion Factors'!$C$26)^('CostInvest(2018CAD)'!$E8-CostInvest!$E8)</f>
        <v>16.698380204748965</v>
      </c>
      <c r="J8" s="8">
        <f>CostInvest!J8*('Conversion Factors'!$C$26)^('CostInvest(2018CAD)'!$E8-CostInvest!$E8)</f>
        <v>16.559008215620178</v>
      </c>
      <c r="K8" s="8">
        <f>CostInvest!K8*('Conversion Factors'!$C$26)^('CostInvest(2018CAD)'!$E8-CostInvest!$E8)</f>
        <v>16.419636226491388</v>
      </c>
      <c r="L8" s="8">
        <f>CostInvest!L8*('Conversion Factors'!$C$26)^('CostInvest(2018CAD)'!$E8-CostInvest!$E8)</f>
        <v>16.280264237362601</v>
      </c>
      <c r="M8" s="8">
        <f>CostInvest!M8*('Conversion Factors'!$C$26)^('CostInvest(2018CAD)'!$E8-CostInvest!$E8)</f>
        <v>16.140892248233815</v>
      </c>
      <c r="N8" s="8">
        <f>CostInvest!N8*('Conversion Factors'!$C$26)^('CostInvest(2018CAD)'!$E8-CostInvest!$E8)</f>
        <v>16.001520259105028</v>
      </c>
      <c r="O8" s="8">
        <f>CostInvest!O8*('Conversion Factors'!$C$26)^('CostInvest(2018CAD)'!$E8-CostInvest!$E8)</f>
        <v>15.862148269976242</v>
      </c>
      <c r="P8" s="8">
        <f>CostInvest!P8*('Conversion Factors'!$C$26)^('CostInvest(2018CAD)'!$E8-CostInvest!$E8)</f>
        <v>15.722776280847455</v>
      </c>
      <c r="Q8" s="8">
        <f>CostInvest!Q8*('Conversion Factors'!$C$26)^('CostInvest(2018CAD)'!$E8-CostInvest!$E8)</f>
        <v>15.58340429171867</v>
      </c>
      <c r="R8" s="8">
        <f>CostInvest!R8*('Conversion Factors'!$C$26)^('CostInvest(2018CAD)'!$E8-CostInvest!$E8)</f>
        <v>15.444032302589886</v>
      </c>
      <c r="S8" s="8">
        <f>CostInvest!S8*('Conversion Factors'!$C$26)^('CostInvest(2018CAD)'!$E8-CostInvest!$E8)</f>
        <v>15.304660313461097</v>
      </c>
      <c r="T8" s="8">
        <f>CostInvest!T8*('Conversion Factors'!$C$26)^('CostInvest(2018CAD)'!$E8-CostInvest!$E8)</f>
        <v>15.165288324332309</v>
      </c>
      <c r="U8" s="8">
        <f>CostInvest!U8*('Conversion Factors'!$C$26)^('CostInvest(2018CAD)'!$E8-CostInvest!$E8)</f>
        <v>15.025916335203522</v>
      </c>
      <c r="V8" s="8">
        <f>CostInvest!V8*('Conversion Factors'!$C$26)^('CostInvest(2018CAD)'!$E8-CostInvest!$E8)</f>
        <v>14.886544346074734</v>
      </c>
      <c r="W8" s="8">
        <f>CostInvest!W8*('Conversion Factors'!$C$26)^('CostInvest(2018CAD)'!$E8-CostInvest!$E8)</f>
        <v>14.747172356945949</v>
      </c>
      <c r="X8" s="8">
        <f>CostInvest!X8*('Conversion Factors'!$C$26)^('CostInvest(2018CAD)'!$E8-CostInvest!$E8)</f>
        <v>14.607800367817161</v>
      </c>
      <c r="Y8" s="8">
        <f>CostInvest!Y8*('Conversion Factors'!$C$26)^('CostInvest(2018CAD)'!$E8-CostInvest!$E8)</f>
        <v>14.468428378688374</v>
      </c>
      <c r="Z8" s="8">
        <f>CostInvest!Z8*('Conversion Factors'!$C$26)^('CostInvest(2018CAD)'!$E8-CostInvest!$E8)</f>
        <v>14.329056389559586</v>
      </c>
      <c r="AA8" s="8">
        <f>CostInvest!AA8*('Conversion Factors'!$C$26)^('CostInvest(2018CAD)'!$E8-CostInvest!$E8)</f>
        <v>14.189684400430805</v>
      </c>
      <c r="AB8" s="8">
        <f>CostInvest!AB8*('Conversion Factors'!$C$26)^('CostInvest(2018CAD)'!$E8-CostInvest!$E8)</f>
        <v>14.050312411302016</v>
      </c>
      <c r="AC8" s="8">
        <f>CostInvest!AC8*('Conversion Factors'!$C$26)^('CostInvest(2018CAD)'!$E8-CostInvest!$E8)</f>
        <v>13.91094042217323</v>
      </c>
      <c r="AD8" s="8">
        <f>CostInvest!AD8*('Conversion Factors'!$C$26)^('CostInvest(2018CAD)'!$E8-CostInvest!$E8)</f>
        <v>13.771568433044445</v>
      </c>
      <c r="AE8" s="8">
        <f>CostInvest!AE8*('Conversion Factors'!$C$26)^('CostInvest(2018CAD)'!$E8-CostInvest!$E8)</f>
        <v>13.632196443915657</v>
      </c>
      <c r="AF8" s="8">
        <f>CostInvest!AF8*('Conversion Factors'!$C$26)^('CostInvest(2018CAD)'!$E8-CostInvest!$E8)</f>
        <v>13.492824454786868</v>
      </c>
      <c r="AG8" s="8">
        <f>CostInvest!AG8*('Conversion Factors'!$C$26)^('CostInvest(2018CAD)'!$E8-CostInvest!$E8)</f>
        <v>13.353452465658082</v>
      </c>
      <c r="AH8" s="8">
        <f>CostInvest!AH8*('Conversion Factors'!$C$26)^('CostInvest(2018CAD)'!$E8-CostInvest!$E8)</f>
        <v>13.214080476529295</v>
      </c>
      <c r="AI8" s="8">
        <f>CostInvest!AI8*('Conversion Factors'!$C$26)^('CostInvest(2018CAD)'!$E8-CostInvest!$E8)</f>
        <v>13.074708487400509</v>
      </c>
      <c r="AJ8" s="8">
        <f>CostInvest!AJ8*('Conversion Factors'!$C$26)^('CostInvest(2018CAD)'!$E8-CostInvest!$E8)</f>
        <v>12.93533649827172</v>
      </c>
      <c r="AK8" s="8">
        <f>CostInvest!AK8*('Conversion Factors'!$C$26)^('CostInvest(2018CAD)'!$E8-CostInvest!$E8)</f>
        <v>12.795964509142939</v>
      </c>
      <c r="AL8" s="5" t="s">
        <v>101</v>
      </c>
      <c r="AM8" s="5">
        <v>1</v>
      </c>
    </row>
    <row r="9" spans="1:39" x14ac:dyDescent="0.2">
      <c r="A9" s="69"/>
      <c r="B9" s="5" t="s">
        <v>98</v>
      </c>
      <c r="C9" s="5" t="s">
        <v>93</v>
      </c>
      <c r="D9" s="46" t="s">
        <v>94</v>
      </c>
      <c r="E9" s="5">
        <v>2018</v>
      </c>
      <c r="F9" s="47" t="s">
        <v>95</v>
      </c>
      <c r="G9" s="8">
        <f>CostInvest!G9*('Conversion Factors'!$C$26)^('CostInvest(2018CAD)'!$E9-CostInvest!$E9)</f>
        <v>17.234717416378317</v>
      </c>
      <c r="H9" s="8">
        <f>CostInvest!H9*('Conversion Factors'!$C$26)^('CostInvest(2018CAD)'!$E9-CostInvest!$E9)</f>
        <v>17.093230741574022</v>
      </c>
      <c r="I9" s="8">
        <f>CostInvest!I9*('Conversion Factors'!$C$26)^('CostInvest(2018CAD)'!$E9-CostInvest!$E9)</f>
        <v>16.951744066769727</v>
      </c>
      <c r="J9" s="8">
        <f>CostInvest!J9*('Conversion Factors'!$C$26)^('CostInvest(2018CAD)'!$E9-CostInvest!$E9)</f>
        <v>16.810257391965433</v>
      </c>
      <c r="K9" s="8">
        <f>CostInvest!K9*('Conversion Factors'!$C$26)^('CostInvest(2018CAD)'!$E9-CostInvest!$E9)</f>
        <v>16.668770717161134</v>
      </c>
      <c r="L9" s="8">
        <f>CostInvest!L9*('Conversion Factors'!$C$26)^('CostInvest(2018CAD)'!$E9-CostInvest!$E9)</f>
        <v>16.52728404235684</v>
      </c>
      <c r="M9" s="8">
        <f>CostInvest!M9*('Conversion Factors'!$C$26)^('CostInvest(2018CAD)'!$E9-CostInvest!$E9)</f>
        <v>16.385797367552541</v>
      </c>
      <c r="N9" s="8">
        <f>CostInvest!N9*('Conversion Factors'!$C$26)^('CostInvest(2018CAD)'!$E9-CostInvest!$E9)</f>
        <v>16.244310692748247</v>
      </c>
      <c r="O9" s="8">
        <f>CostInvest!O9*('Conversion Factors'!$C$26)^('CostInvest(2018CAD)'!$E9-CostInvest!$E9)</f>
        <v>16.102824017943949</v>
      </c>
      <c r="P9" s="8">
        <f>CostInvest!P9*('Conversion Factors'!$C$26)^('CostInvest(2018CAD)'!$E9-CostInvest!$E9)</f>
        <v>15.961337343139656</v>
      </c>
      <c r="Q9" s="8">
        <f>CostInvest!Q9*('Conversion Factors'!$C$26)^('CostInvest(2018CAD)'!$E9-CostInvest!$E9)</f>
        <v>15.819850668335363</v>
      </c>
      <c r="R9" s="8">
        <f>CostInvest!R9*('Conversion Factors'!$C$26)^('CostInvest(2018CAD)'!$E9-CostInvest!$E9)</f>
        <v>15.678363993531066</v>
      </c>
      <c r="S9" s="8">
        <f>CostInvest!S9*('Conversion Factors'!$C$26)^('CostInvest(2018CAD)'!$E9-CostInvest!$E9)</f>
        <v>15.53687731872677</v>
      </c>
      <c r="T9" s="8">
        <f>CostInvest!T9*('Conversion Factors'!$C$26)^('CostInvest(2018CAD)'!$E9-CostInvest!$E9)</f>
        <v>15.395390643922472</v>
      </c>
      <c r="U9" s="8">
        <f>CostInvest!U9*('Conversion Factors'!$C$26)^('CostInvest(2018CAD)'!$E9-CostInvest!$E9)</f>
        <v>15.253903969118177</v>
      </c>
      <c r="V9" s="8">
        <f>CostInvest!V9*('Conversion Factors'!$C$26)^('CostInvest(2018CAD)'!$E9-CostInvest!$E9)</f>
        <v>15.112417294313881</v>
      </c>
      <c r="W9" s="8">
        <f>CostInvest!W9*('Conversion Factors'!$C$26)^('CostInvest(2018CAD)'!$E9-CostInvest!$E9)</f>
        <v>14.970930619509586</v>
      </c>
      <c r="X9" s="8">
        <f>CostInvest!X9*('Conversion Factors'!$C$26)^('CostInvest(2018CAD)'!$E9-CostInvest!$E9)</f>
        <v>14.829443944705289</v>
      </c>
      <c r="Y9" s="8">
        <f>CostInvest!Y9*('Conversion Factors'!$C$26)^('CostInvest(2018CAD)'!$E9-CostInvest!$E9)</f>
        <v>14.687957269900993</v>
      </c>
      <c r="Z9" s="8">
        <f>CostInvest!Z9*('Conversion Factors'!$C$26)^('CostInvest(2018CAD)'!$E9-CostInvest!$E9)</f>
        <v>14.546470595096697</v>
      </c>
      <c r="AA9" s="8">
        <f>CostInvest!AA9*('Conversion Factors'!$C$26)^('CostInvest(2018CAD)'!$E9-CostInvest!$E9)</f>
        <v>14.404983920292407</v>
      </c>
      <c r="AB9" s="8">
        <f>CostInvest!AB9*('Conversion Factors'!$C$26)^('CostInvest(2018CAD)'!$E9-CostInvest!$E9)</f>
        <v>14.263497245488111</v>
      </c>
      <c r="AC9" s="8">
        <f>CostInvest!AC9*('Conversion Factors'!$C$26)^('CostInvest(2018CAD)'!$E9-CostInvest!$E9)</f>
        <v>14.122010570683814</v>
      </c>
      <c r="AD9" s="8">
        <f>CostInvest!AD9*('Conversion Factors'!$C$26)^('CostInvest(2018CAD)'!$E9-CostInvest!$E9)</f>
        <v>13.980523895879518</v>
      </c>
      <c r="AE9" s="8">
        <f>CostInvest!AE9*('Conversion Factors'!$C$26)^('CostInvest(2018CAD)'!$E9-CostInvest!$E9)</f>
        <v>13.839037221075221</v>
      </c>
      <c r="AF9" s="8">
        <f>CostInvest!AF9*('Conversion Factors'!$C$26)^('CostInvest(2018CAD)'!$E9-CostInvest!$E9)</f>
        <v>13.697550546270925</v>
      </c>
      <c r="AG9" s="8">
        <f>CostInvest!AG9*('Conversion Factors'!$C$26)^('CostInvest(2018CAD)'!$E9-CostInvest!$E9)</f>
        <v>13.556063871466629</v>
      </c>
      <c r="AH9" s="8">
        <f>CostInvest!AH9*('Conversion Factors'!$C$26)^('CostInvest(2018CAD)'!$E9-CostInvest!$E9)</f>
        <v>13.414577196662332</v>
      </c>
      <c r="AI9" s="8">
        <f>CostInvest!AI9*('Conversion Factors'!$C$26)^('CostInvest(2018CAD)'!$E9-CostInvest!$E9)</f>
        <v>13.273090521858038</v>
      </c>
      <c r="AJ9" s="8">
        <f>CostInvest!AJ9*('Conversion Factors'!$C$26)^('CostInvest(2018CAD)'!$E9-CostInvest!$E9)</f>
        <v>13.131603847053741</v>
      </c>
      <c r="AK9" s="8">
        <f>CostInvest!AK9*('Conversion Factors'!$C$26)^('CostInvest(2018CAD)'!$E9-CostInvest!$E9)</f>
        <v>12.990117172249452</v>
      </c>
      <c r="AL9" s="5" t="s">
        <v>101</v>
      </c>
      <c r="AM9" s="5">
        <v>1</v>
      </c>
    </row>
    <row r="10" spans="1:39" x14ac:dyDescent="0.2">
      <c r="A10" s="69"/>
      <c r="B10" s="5" t="s">
        <v>99</v>
      </c>
      <c r="C10" s="5" t="s">
        <v>93</v>
      </c>
      <c r="D10" s="46" t="s">
        <v>94</v>
      </c>
      <c r="E10" s="5">
        <v>2018</v>
      </c>
      <c r="F10" s="47" t="s">
        <v>95</v>
      </c>
      <c r="G10" s="8">
        <f>CostInvest!G10*('Conversion Factors'!$C$26)^('CostInvest(2018CAD)'!$E10-CostInvest!$E10)</f>
        <v>17.05113417916186</v>
      </c>
      <c r="H10" s="8">
        <f>CostInvest!H10*('Conversion Factors'!$C$26)^('CostInvest(2018CAD)'!$E10-CostInvest!$E10)</f>
        <v>16.911154612432274</v>
      </c>
      <c r="I10" s="8">
        <f>CostInvest!I10*('Conversion Factors'!$C$26)^('CostInvest(2018CAD)'!$E10-CostInvest!$E10)</f>
        <v>16.771175045702687</v>
      </c>
      <c r="J10" s="8">
        <f>CostInvest!J10*('Conversion Factors'!$C$26)^('CostInvest(2018CAD)'!$E10-CostInvest!$E10)</f>
        <v>16.631195478973105</v>
      </c>
      <c r="K10" s="8">
        <f>CostInvest!K10*('Conversion Factors'!$C$26)^('CostInvest(2018CAD)'!$E10-CostInvest!$E10)</f>
        <v>16.491215912243515</v>
      </c>
      <c r="L10" s="8">
        <f>CostInvest!L10*('Conversion Factors'!$C$26)^('CostInvest(2018CAD)'!$E10-CostInvest!$E10)</f>
        <v>16.351236345513929</v>
      </c>
      <c r="M10" s="8">
        <f>CostInvest!M10*('Conversion Factors'!$C$26)^('CostInvest(2018CAD)'!$E10-CostInvest!$E10)</f>
        <v>16.211256778784342</v>
      </c>
      <c r="N10" s="8">
        <f>CostInvest!N10*('Conversion Factors'!$C$26)^('CostInvest(2018CAD)'!$E10-CostInvest!$E10)</f>
        <v>16.071277212054756</v>
      </c>
      <c r="O10" s="8">
        <f>CostInvest!O10*('Conversion Factors'!$C$26)^('CostInvest(2018CAD)'!$E10-CostInvest!$E10)</f>
        <v>15.931297645325172</v>
      </c>
      <c r="P10" s="8">
        <f>CostInvest!P10*('Conversion Factors'!$C$26)^('CostInvest(2018CAD)'!$E10-CostInvest!$E10)</f>
        <v>15.791318078595587</v>
      </c>
      <c r="Q10" s="8">
        <f>CostInvest!Q10*('Conversion Factors'!$C$26)^('CostInvest(2018CAD)'!$E10-CostInvest!$E10)</f>
        <v>15.651338511866005</v>
      </c>
      <c r="R10" s="8">
        <f>CostInvest!R10*('Conversion Factors'!$C$26)^('CostInvest(2018CAD)'!$E10-CostInvest!$E10)</f>
        <v>15.511358945136415</v>
      </c>
      <c r="S10" s="8">
        <f>CostInvest!S10*('Conversion Factors'!$C$26)^('CostInvest(2018CAD)'!$E10-CostInvest!$E10)</f>
        <v>15.37137937840683</v>
      </c>
      <c r="T10" s="8">
        <f>CostInvest!T10*('Conversion Factors'!$C$26)^('CostInvest(2018CAD)'!$E10-CostInvest!$E10)</f>
        <v>15.231399811677242</v>
      </c>
      <c r="U10" s="8">
        <f>CostInvest!U10*('Conversion Factors'!$C$26)^('CostInvest(2018CAD)'!$E10-CostInvest!$E10)</f>
        <v>15.091420244947656</v>
      </c>
      <c r="V10" s="8">
        <f>CostInvest!V10*('Conversion Factors'!$C$26)^('CostInvest(2018CAD)'!$E10-CostInvest!$E10)</f>
        <v>14.95144067821807</v>
      </c>
      <c r="W10" s="8">
        <f>CostInvest!W10*('Conversion Factors'!$C$26)^('CostInvest(2018CAD)'!$E10-CostInvest!$E10)</f>
        <v>14.811461111488484</v>
      </c>
      <c r="X10" s="8">
        <f>CostInvest!X10*('Conversion Factors'!$C$26)^('CostInvest(2018CAD)'!$E10-CostInvest!$E10)</f>
        <v>14.671481544758899</v>
      </c>
      <c r="Y10" s="8">
        <f>CostInvest!Y10*('Conversion Factors'!$C$26)^('CostInvest(2018CAD)'!$E10-CostInvest!$E10)</f>
        <v>14.531501978029311</v>
      </c>
      <c r="Z10" s="8">
        <f>CostInvest!Z10*('Conversion Factors'!$C$26)^('CostInvest(2018CAD)'!$E10-CostInvest!$E10)</f>
        <v>14.391522411299723</v>
      </c>
      <c r="AA10" s="8">
        <f>CostInvest!AA10*('Conversion Factors'!$C$26)^('CostInvest(2018CAD)'!$E10-CostInvest!$E10)</f>
        <v>14.251542844570144</v>
      </c>
      <c r="AB10" s="8">
        <f>CostInvest!AB10*('Conversion Factors'!$C$26)^('CostInvest(2018CAD)'!$E10-CostInvest!$E10)</f>
        <v>14.111563277840558</v>
      </c>
      <c r="AC10" s="8">
        <f>CostInvest!AC10*('Conversion Factors'!$C$26)^('CostInvest(2018CAD)'!$E10-CostInvest!$E10)</f>
        <v>13.97158371111097</v>
      </c>
      <c r="AD10" s="8">
        <f>CostInvest!AD10*('Conversion Factors'!$C$26)^('CostInvest(2018CAD)'!$E10-CostInvest!$E10)</f>
        <v>13.831604144381386</v>
      </c>
      <c r="AE10" s="8">
        <f>CostInvest!AE10*('Conversion Factors'!$C$26)^('CostInvest(2018CAD)'!$E10-CostInvest!$E10)</f>
        <v>13.691624577651799</v>
      </c>
      <c r="AF10" s="8">
        <f>CostInvest!AF10*('Conversion Factors'!$C$26)^('CostInvest(2018CAD)'!$E10-CostInvest!$E10)</f>
        <v>13.551645010922211</v>
      </c>
      <c r="AG10" s="8">
        <f>CostInvest!AG10*('Conversion Factors'!$C$26)^('CostInvest(2018CAD)'!$E10-CostInvest!$E10)</f>
        <v>13.411665444192625</v>
      </c>
      <c r="AH10" s="8">
        <f>CostInvest!AH10*('Conversion Factors'!$C$26)^('CostInvest(2018CAD)'!$E10-CostInvest!$E10)</f>
        <v>13.271685877463039</v>
      </c>
      <c r="AI10" s="8">
        <f>CostInvest!AI10*('Conversion Factors'!$C$26)^('CostInvest(2018CAD)'!$E10-CostInvest!$E10)</f>
        <v>13.131706310733454</v>
      </c>
      <c r="AJ10" s="8">
        <f>CostInvest!AJ10*('Conversion Factors'!$C$26)^('CostInvest(2018CAD)'!$E10-CostInvest!$E10)</f>
        <v>12.991726744003868</v>
      </c>
      <c r="AK10" s="8">
        <f>CostInvest!AK10*('Conversion Factors'!$C$26)^('CostInvest(2018CAD)'!$E10-CostInvest!$E10)</f>
        <v>12.851747177274286</v>
      </c>
      <c r="AL10" s="5" t="s">
        <v>101</v>
      </c>
      <c r="AM10" s="5">
        <v>1</v>
      </c>
    </row>
    <row r="11" spans="1:39" x14ac:dyDescent="0.2">
      <c r="A11" s="70"/>
      <c r="B11" s="5" t="s">
        <v>100</v>
      </c>
      <c r="C11" s="5" t="s">
        <v>93</v>
      </c>
      <c r="D11" s="46" t="s">
        <v>94</v>
      </c>
      <c r="E11" s="5">
        <v>2018</v>
      </c>
      <c r="F11" s="47" t="s">
        <v>95</v>
      </c>
      <c r="G11" s="8">
        <f>CostInvest!G11*('Conversion Factors'!$C$26)^('CostInvest(2018CAD)'!$E11-CostInvest!$E11)</f>
        <v>17.05113417916186</v>
      </c>
      <c r="H11" s="8">
        <f>CostInvest!H11*('Conversion Factors'!$C$26)^('CostInvest(2018CAD)'!$E11-CostInvest!$E11)</f>
        <v>16.911154612432274</v>
      </c>
      <c r="I11" s="8">
        <f>CostInvest!I11*('Conversion Factors'!$C$26)^('CostInvest(2018CAD)'!$E11-CostInvest!$E11)</f>
        <v>16.771175045702687</v>
      </c>
      <c r="J11" s="8">
        <f>CostInvest!J11*('Conversion Factors'!$C$26)^('CostInvest(2018CAD)'!$E11-CostInvest!$E11)</f>
        <v>16.631195478973105</v>
      </c>
      <c r="K11" s="8">
        <f>CostInvest!K11*('Conversion Factors'!$C$26)^('CostInvest(2018CAD)'!$E11-CostInvest!$E11)</f>
        <v>16.491215912243515</v>
      </c>
      <c r="L11" s="8">
        <f>CostInvest!L11*('Conversion Factors'!$C$26)^('CostInvest(2018CAD)'!$E11-CostInvest!$E11)</f>
        <v>16.351236345513929</v>
      </c>
      <c r="M11" s="8">
        <f>CostInvest!M11*('Conversion Factors'!$C$26)^('CostInvest(2018CAD)'!$E11-CostInvest!$E11)</f>
        <v>16.211256778784342</v>
      </c>
      <c r="N11" s="8">
        <f>CostInvest!N11*('Conversion Factors'!$C$26)^('CostInvest(2018CAD)'!$E11-CostInvest!$E11)</f>
        <v>16.071277212054756</v>
      </c>
      <c r="O11" s="8">
        <f>CostInvest!O11*('Conversion Factors'!$C$26)^('CostInvest(2018CAD)'!$E11-CostInvest!$E11)</f>
        <v>15.931297645325172</v>
      </c>
      <c r="P11" s="8">
        <f>CostInvest!P11*('Conversion Factors'!$C$26)^('CostInvest(2018CAD)'!$E11-CostInvest!$E11)</f>
        <v>15.791318078595587</v>
      </c>
      <c r="Q11" s="8">
        <f>CostInvest!Q11*('Conversion Factors'!$C$26)^('CostInvest(2018CAD)'!$E11-CostInvest!$E11)</f>
        <v>15.651338511866005</v>
      </c>
      <c r="R11" s="8">
        <f>CostInvest!R11*('Conversion Factors'!$C$26)^('CostInvest(2018CAD)'!$E11-CostInvest!$E11)</f>
        <v>15.511358945136415</v>
      </c>
      <c r="S11" s="8">
        <f>CostInvest!S11*('Conversion Factors'!$C$26)^('CostInvest(2018CAD)'!$E11-CostInvest!$E11)</f>
        <v>15.37137937840683</v>
      </c>
      <c r="T11" s="8">
        <f>CostInvest!T11*('Conversion Factors'!$C$26)^('CostInvest(2018CAD)'!$E11-CostInvest!$E11)</f>
        <v>15.231399811677242</v>
      </c>
      <c r="U11" s="8">
        <f>CostInvest!U11*('Conversion Factors'!$C$26)^('CostInvest(2018CAD)'!$E11-CostInvest!$E11)</f>
        <v>15.091420244947656</v>
      </c>
      <c r="V11" s="8">
        <f>CostInvest!V11*('Conversion Factors'!$C$26)^('CostInvest(2018CAD)'!$E11-CostInvest!$E11)</f>
        <v>14.95144067821807</v>
      </c>
      <c r="W11" s="8">
        <f>CostInvest!W11*('Conversion Factors'!$C$26)^('CostInvest(2018CAD)'!$E11-CostInvest!$E11)</f>
        <v>14.811461111488484</v>
      </c>
      <c r="X11" s="8">
        <f>CostInvest!X11*('Conversion Factors'!$C$26)^('CostInvest(2018CAD)'!$E11-CostInvest!$E11)</f>
        <v>14.671481544758899</v>
      </c>
      <c r="Y11" s="8">
        <f>CostInvest!Y11*('Conversion Factors'!$C$26)^('CostInvest(2018CAD)'!$E11-CostInvest!$E11)</f>
        <v>14.531501978029311</v>
      </c>
      <c r="Z11" s="8">
        <f>CostInvest!Z11*('Conversion Factors'!$C$26)^('CostInvest(2018CAD)'!$E11-CostInvest!$E11)</f>
        <v>14.391522411299723</v>
      </c>
      <c r="AA11" s="8">
        <f>CostInvest!AA11*('Conversion Factors'!$C$26)^('CostInvest(2018CAD)'!$E11-CostInvest!$E11)</f>
        <v>14.251542844570144</v>
      </c>
      <c r="AB11" s="8">
        <f>CostInvest!AB11*('Conversion Factors'!$C$26)^('CostInvest(2018CAD)'!$E11-CostInvest!$E11)</f>
        <v>14.111563277840558</v>
      </c>
      <c r="AC11" s="8">
        <f>CostInvest!AC11*('Conversion Factors'!$C$26)^('CostInvest(2018CAD)'!$E11-CostInvest!$E11)</f>
        <v>13.97158371111097</v>
      </c>
      <c r="AD11" s="8">
        <f>CostInvest!AD11*('Conversion Factors'!$C$26)^('CostInvest(2018CAD)'!$E11-CostInvest!$E11)</f>
        <v>13.831604144381386</v>
      </c>
      <c r="AE11" s="8">
        <f>CostInvest!AE11*('Conversion Factors'!$C$26)^('CostInvest(2018CAD)'!$E11-CostInvest!$E11)</f>
        <v>13.691624577651799</v>
      </c>
      <c r="AF11" s="8">
        <f>CostInvest!AF11*('Conversion Factors'!$C$26)^('CostInvest(2018CAD)'!$E11-CostInvest!$E11)</f>
        <v>13.551645010922211</v>
      </c>
      <c r="AG11" s="8">
        <f>CostInvest!AG11*('Conversion Factors'!$C$26)^('CostInvest(2018CAD)'!$E11-CostInvest!$E11)</f>
        <v>13.411665444192625</v>
      </c>
      <c r="AH11" s="8">
        <f>CostInvest!AH11*('Conversion Factors'!$C$26)^('CostInvest(2018CAD)'!$E11-CostInvest!$E11)</f>
        <v>13.271685877463039</v>
      </c>
      <c r="AI11" s="8">
        <f>CostInvest!AI11*('Conversion Factors'!$C$26)^('CostInvest(2018CAD)'!$E11-CostInvest!$E11)</f>
        <v>13.131706310733454</v>
      </c>
      <c r="AJ11" s="8">
        <f>CostInvest!AJ11*('Conversion Factors'!$C$26)^('CostInvest(2018CAD)'!$E11-CostInvest!$E11)</f>
        <v>12.991726744003868</v>
      </c>
      <c r="AK11" s="8">
        <f>CostInvest!AK11*('Conversion Factors'!$C$26)^('CostInvest(2018CAD)'!$E11-CostInvest!$E11)</f>
        <v>12.851747177274286</v>
      </c>
      <c r="AL11" s="5" t="s">
        <v>101</v>
      </c>
      <c r="AM11" s="5">
        <v>1</v>
      </c>
    </row>
    <row r="12" spans="1:39" x14ac:dyDescent="0.2">
      <c r="A12" s="68" t="s">
        <v>8</v>
      </c>
      <c r="B12" s="5" t="s">
        <v>92</v>
      </c>
      <c r="C12" s="5" t="s">
        <v>102</v>
      </c>
      <c r="D12" s="46" t="s">
        <v>94</v>
      </c>
      <c r="E12" s="5">
        <v>2018</v>
      </c>
      <c r="F12" s="47" t="s">
        <v>95</v>
      </c>
      <c r="G12" s="8">
        <f>CostInvest!G12*('Conversion Factors'!$C$26)^('CostInvest(2018CAD)'!$E12-CostInvest!$E12)</f>
        <v>1.0371011149557863</v>
      </c>
      <c r="H12" s="8">
        <f>CostInvest!H12*('Conversion Factors'!$C$26)^('CostInvest(2018CAD)'!$E12-CostInvest!$E12)</f>
        <v>1.0371011149557863</v>
      </c>
      <c r="I12" s="8">
        <f>CostInvest!I12*('Conversion Factors'!$C$26)^('CostInvest(2018CAD)'!$E12-CostInvest!$E12)</f>
        <v>1.0371011149557863</v>
      </c>
      <c r="J12" s="8">
        <f>CostInvest!J12*('Conversion Factors'!$C$26)^('CostInvest(2018CAD)'!$E12-CostInvest!$E12)</f>
        <v>1.0371011149557863</v>
      </c>
      <c r="K12" s="8">
        <f>CostInvest!K12*('Conversion Factors'!$C$26)^('CostInvest(2018CAD)'!$E12-CostInvest!$E12)</f>
        <v>1.0371011149557863</v>
      </c>
      <c r="L12" s="8">
        <f>CostInvest!L12*('Conversion Factors'!$C$26)^('CostInvest(2018CAD)'!$E12-CostInvest!$E12)</f>
        <v>1.0371011149557863</v>
      </c>
      <c r="M12" s="8">
        <f>CostInvest!M12*('Conversion Factors'!$C$26)^('CostInvest(2018CAD)'!$E12-CostInvest!$E12)</f>
        <v>1.0371011149557863</v>
      </c>
      <c r="N12" s="8">
        <f>CostInvest!N12*('Conversion Factors'!$C$26)^('CostInvest(2018CAD)'!$E12-CostInvest!$E12)</f>
        <v>1.0371011149557863</v>
      </c>
      <c r="O12" s="8">
        <f>CostInvest!O12*('Conversion Factors'!$C$26)^('CostInvest(2018CAD)'!$E12-CostInvest!$E12)</f>
        <v>1.0371011149557863</v>
      </c>
      <c r="P12" s="8">
        <f>CostInvest!P12*('Conversion Factors'!$C$26)^('CostInvest(2018CAD)'!$E12-CostInvest!$E12)</f>
        <v>1.0371011149557863</v>
      </c>
      <c r="Q12" s="8">
        <f>CostInvest!Q12*('Conversion Factors'!$C$26)^('CostInvest(2018CAD)'!$E12-CostInvest!$E12)</f>
        <v>1.0371011149557863</v>
      </c>
      <c r="R12" s="8">
        <f>CostInvest!R12*('Conversion Factors'!$C$26)^('CostInvest(2018CAD)'!$E12-CostInvest!$E12)</f>
        <v>1.0371011149557863</v>
      </c>
      <c r="S12" s="8">
        <f>CostInvest!S12*('Conversion Factors'!$C$26)^('CostInvest(2018CAD)'!$E12-CostInvest!$E12)</f>
        <v>1.0371011149557863</v>
      </c>
      <c r="T12" s="8">
        <f>CostInvest!T12*('Conversion Factors'!$C$26)^('CostInvest(2018CAD)'!$E12-CostInvest!$E12)</f>
        <v>1.0371011149557863</v>
      </c>
      <c r="U12" s="8">
        <f>CostInvest!U12*('Conversion Factors'!$C$26)^('CostInvest(2018CAD)'!$E12-CostInvest!$E12)</f>
        <v>1.0371011149557863</v>
      </c>
      <c r="V12" s="8">
        <f>CostInvest!V12*('Conversion Factors'!$C$26)^('CostInvest(2018CAD)'!$E12-CostInvest!$E12)</f>
        <v>1.0371011149557863</v>
      </c>
      <c r="W12" s="8">
        <f>CostInvest!W12*('Conversion Factors'!$C$26)^('CostInvest(2018CAD)'!$E12-CostInvest!$E12)</f>
        <v>1.0371011149557863</v>
      </c>
      <c r="X12" s="8">
        <f>CostInvest!X12*('Conversion Factors'!$C$26)^('CostInvest(2018CAD)'!$E12-CostInvest!$E12)</f>
        <v>1.0371011149557863</v>
      </c>
      <c r="Y12" s="8">
        <f>CostInvest!Y12*('Conversion Factors'!$C$26)^('CostInvest(2018CAD)'!$E12-CostInvest!$E12)</f>
        <v>1.0371011149557863</v>
      </c>
      <c r="Z12" s="8">
        <f>CostInvest!Z12*('Conversion Factors'!$C$26)^('CostInvest(2018CAD)'!$E12-CostInvest!$E12)</f>
        <v>1.0371011149557863</v>
      </c>
      <c r="AA12" s="8">
        <f>CostInvest!AA12*('Conversion Factors'!$C$26)^('CostInvest(2018CAD)'!$E12-CostInvest!$E12)</f>
        <v>1.0371011149557863</v>
      </c>
      <c r="AB12" s="8">
        <f>CostInvest!AB12*('Conversion Factors'!$C$26)^('CostInvest(2018CAD)'!$E12-CostInvest!$E12)</f>
        <v>1.0371011149557863</v>
      </c>
      <c r="AC12" s="8">
        <f>CostInvest!AC12*('Conversion Factors'!$C$26)^('CostInvest(2018CAD)'!$E12-CostInvest!$E12)</f>
        <v>1.0371011149557863</v>
      </c>
      <c r="AD12" s="8">
        <f>CostInvest!AD12*('Conversion Factors'!$C$26)^('CostInvest(2018CAD)'!$E12-CostInvest!$E12)</f>
        <v>1.0371011149557863</v>
      </c>
      <c r="AE12" s="8">
        <f>CostInvest!AE12*('Conversion Factors'!$C$26)^('CostInvest(2018CAD)'!$E12-CostInvest!$E12)</f>
        <v>1.0371011149557863</v>
      </c>
      <c r="AF12" s="8">
        <f>CostInvest!AF12*('Conversion Factors'!$C$26)^('CostInvest(2018CAD)'!$E12-CostInvest!$E12)</f>
        <v>1.0371011149557863</v>
      </c>
      <c r="AG12" s="8">
        <f>CostInvest!AG12*('Conversion Factors'!$C$26)^('CostInvest(2018CAD)'!$E12-CostInvest!$E12)</f>
        <v>1.0371011149557863</v>
      </c>
      <c r="AH12" s="8">
        <f>CostInvest!AH12*('Conversion Factors'!$C$26)^('CostInvest(2018CAD)'!$E12-CostInvest!$E12)</f>
        <v>1.0371011149557863</v>
      </c>
      <c r="AI12" s="8">
        <f>CostInvest!AI12*('Conversion Factors'!$C$26)^('CostInvest(2018CAD)'!$E12-CostInvest!$E12)</f>
        <v>1.0371011149557863</v>
      </c>
      <c r="AJ12" s="8">
        <f>CostInvest!AJ12*('Conversion Factors'!$C$26)^('CostInvest(2018CAD)'!$E12-CostInvest!$E12)</f>
        <v>1.0371011149557863</v>
      </c>
      <c r="AK12" s="8">
        <f>CostInvest!AK12*('Conversion Factors'!$C$26)^('CostInvest(2018CAD)'!$E12-CostInvest!$E12)</f>
        <v>1.0371011149557863</v>
      </c>
      <c r="AL12" s="5" t="s">
        <v>96</v>
      </c>
      <c r="AM12" s="5">
        <v>1</v>
      </c>
    </row>
    <row r="13" spans="1:39" x14ac:dyDescent="0.2">
      <c r="A13" s="69"/>
      <c r="B13" s="5" t="s">
        <v>97</v>
      </c>
      <c r="C13" s="5" t="s">
        <v>102</v>
      </c>
      <c r="D13" s="46" t="s">
        <v>94</v>
      </c>
      <c r="E13" s="5">
        <v>2018</v>
      </c>
      <c r="F13" s="47" t="s">
        <v>95</v>
      </c>
      <c r="G13" s="8">
        <f>CostInvest!G13*('Conversion Factors'!$C$26)^('CostInvest(2018CAD)'!$E13-CostInvest!$E13)</f>
        <v>1.0313341022683584</v>
      </c>
      <c r="H13" s="8">
        <f>CostInvest!H13*('Conversion Factors'!$C$26)^('CostInvest(2018CAD)'!$E13-CostInvest!$E13)</f>
        <v>1.0313341022683584</v>
      </c>
      <c r="I13" s="8">
        <f>CostInvest!I13*('Conversion Factors'!$C$26)^('CostInvest(2018CAD)'!$E13-CostInvest!$E13)</f>
        <v>1.0313341022683584</v>
      </c>
      <c r="J13" s="8">
        <f>CostInvest!J13*('Conversion Factors'!$C$26)^('CostInvest(2018CAD)'!$E13-CostInvest!$E13)</f>
        <v>1.0313341022683584</v>
      </c>
      <c r="K13" s="8">
        <f>CostInvest!K13*('Conversion Factors'!$C$26)^('CostInvest(2018CAD)'!$E13-CostInvest!$E13)</f>
        <v>1.0313341022683584</v>
      </c>
      <c r="L13" s="8">
        <f>CostInvest!L13*('Conversion Factors'!$C$26)^('CostInvest(2018CAD)'!$E13-CostInvest!$E13)</f>
        <v>1.0313341022683584</v>
      </c>
      <c r="M13" s="8">
        <f>CostInvest!M13*('Conversion Factors'!$C$26)^('CostInvest(2018CAD)'!$E13-CostInvest!$E13)</f>
        <v>1.0313341022683584</v>
      </c>
      <c r="N13" s="8">
        <f>CostInvest!N13*('Conversion Factors'!$C$26)^('CostInvest(2018CAD)'!$E13-CostInvest!$E13)</f>
        <v>1.0313341022683584</v>
      </c>
      <c r="O13" s="8">
        <f>CostInvest!O13*('Conversion Factors'!$C$26)^('CostInvest(2018CAD)'!$E13-CostInvest!$E13)</f>
        <v>1.0313341022683584</v>
      </c>
      <c r="P13" s="8">
        <f>CostInvest!P13*('Conversion Factors'!$C$26)^('CostInvest(2018CAD)'!$E13-CostInvest!$E13)</f>
        <v>1.0313341022683584</v>
      </c>
      <c r="Q13" s="8">
        <f>CostInvest!Q13*('Conversion Factors'!$C$26)^('CostInvest(2018CAD)'!$E13-CostInvest!$E13)</f>
        <v>1.0313341022683584</v>
      </c>
      <c r="R13" s="8">
        <f>CostInvest!R13*('Conversion Factors'!$C$26)^('CostInvest(2018CAD)'!$E13-CostInvest!$E13)</f>
        <v>1.0313341022683584</v>
      </c>
      <c r="S13" s="8">
        <f>CostInvest!S13*('Conversion Factors'!$C$26)^('CostInvest(2018CAD)'!$E13-CostInvest!$E13)</f>
        <v>1.0313341022683584</v>
      </c>
      <c r="T13" s="8">
        <f>CostInvest!T13*('Conversion Factors'!$C$26)^('CostInvest(2018CAD)'!$E13-CostInvest!$E13)</f>
        <v>1.0313341022683584</v>
      </c>
      <c r="U13" s="8">
        <f>CostInvest!U13*('Conversion Factors'!$C$26)^('CostInvest(2018CAD)'!$E13-CostInvest!$E13)</f>
        <v>1.0313341022683584</v>
      </c>
      <c r="V13" s="8">
        <f>CostInvest!V13*('Conversion Factors'!$C$26)^('CostInvest(2018CAD)'!$E13-CostInvest!$E13)</f>
        <v>1.0313341022683584</v>
      </c>
      <c r="W13" s="8">
        <f>CostInvest!W13*('Conversion Factors'!$C$26)^('CostInvest(2018CAD)'!$E13-CostInvest!$E13)</f>
        <v>1.0313341022683584</v>
      </c>
      <c r="X13" s="8">
        <f>CostInvest!X13*('Conversion Factors'!$C$26)^('CostInvest(2018CAD)'!$E13-CostInvest!$E13)</f>
        <v>1.0313341022683584</v>
      </c>
      <c r="Y13" s="8">
        <f>CostInvest!Y13*('Conversion Factors'!$C$26)^('CostInvest(2018CAD)'!$E13-CostInvest!$E13)</f>
        <v>1.0313341022683584</v>
      </c>
      <c r="Z13" s="8">
        <f>CostInvest!Z13*('Conversion Factors'!$C$26)^('CostInvest(2018CAD)'!$E13-CostInvest!$E13)</f>
        <v>1.0313341022683584</v>
      </c>
      <c r="AA13" s="8">
        <f>CostInvest!AA13*('Conversion Factors'!$C$26)^('CostInvest(2018CAD)'!$E13-CostInvest!$E13)</f>
        <v>1.0313341022683584</v>
      </c>
      <c r="AB13" s="8">
        <f>CostInvest!AB13*('Conversion Factors'!$C$26)^('CostInvest(2018CAD)'!$E13-CostInvest!$E13)</f>
        <v>1.0313341022683584</v>
      </c>
      <c r="AC13" s="8">
        <f>CostInvest!AC13*('Conversion Factors'!$C$26)^('CostInvest(2018CAD)'!$E13-CostInvest!$E13)</f>
        <v>1.0313341022683584</v>
      </c>
      <c r="AD13" s="8">
        <f>CostInvest!AD13*('Conversion Factors'!$C$26)^('CostInvest(2018CAD)'!$E13-CostInvest!$E13)</f>
        <v>1.0313341022683584</v>
      </c>
      <c r="AE13" s="8">
        <f>CostInvest!AE13*('Conversion Factors'!$C$26)^('CostInvest(2018CAD)'!$E13-CostInvest!$E13)</f>
        <v>1.0313341022683584</v>
      </c>
      <c r="AF13" s="8">
        <f>CostInvest!AF13*('Conversion Factors'!$C$26)^('CostInvest(2018CAD)'!$E13-CostInvest!$E13)</f>
        <v>1.0313341022683584</v>
      </c>
      <c r="AG13" s="8">
        <f>CostInvest!AG13*('Conversion Factors'!$C$26)^('CostInvest(2018CAD)'!$E13-CostInvest!$E13)</f>
        <v>1.0313341022683584</v>
      </c>
      <c r="AH13" s="8">
        <f>CostInvest!AH13*('Conversion Factors'!$C$26)^('CostInvest(2018CAD)'!$E13-CostInvest!$E13)</f>
        <v>1.0313341022683584</v>
      </c>
      <c r="AI13" s="8">
        <f>CostInvest!AI13*('Conversion Factors'!$C$26)^('CostInvest(2018CAD)'!$E13-CostInvest!$E13)</f>
        <v>1.0313341022683584</v>
      </c>
      <c r="AJ13" s="8">
        <f>CostInvest!AJ13*('Conversion Factors'!$C$26)^('CostInvest(2018CAD)'!$E13-CostInvest!$E13)</f>
        <v>1.0313341022683584</v>
      </c>
      <c r="AK13" s="8">
        <f>CostInvest!AK13*('Conversion Factors'!$C$26)^('CostInvest(2018CAD)'!$E13-CostInvest!$E13)</f>
        <v>1.0313341022683584</v>
      </c>
      <c r="AL13" s="5" t="s">
        <v>96</v>
      </c>
      <c r="AM13" s="5">
        <v>1</v>
      </c>
    </row>
    <row r="14" spans="1:39" x14ac:dyDescent="0.2">
      <c r="A14" s="69"/>
      <c r="B14" s="5" t="s">
        <v>98</v>
      </c>
      <c r="C14" s="5" t="s">
        <v>102</v>
      </c>
      <c r="D14" s="46" t="s">
        <v>94</v>
      </c>
      <c r="E14" s="5">
        <v>2018</v>
      </c>
      <c r="F14" s="47" t="s">
        <v>95</v>
      </c>
      <c r="G14" s="8">
        <f>CostInvest!G14*('Conversion Factors'!$C$26)^('CostInvest(2018CAD)'!$E14-CostInvest!$E14)</f>
        <v>1.0188389081122646</v>
      </c>
      <c r="H14" s="8">
        <f>CostInvest!H14*('Conversion Factors'!$C$26)^('CostInvest(2018CAD)'!$E14-CostInvest!$E14)</f>
        <v>1.0188389081122646</v>
      </c>
      <c r="I14" s="8">
        <f>CostInvest!I14*('Conversion Factors'!$C$26)^('CostInvest(2018CAD)'!$E14-CostInvest!$E14)</f>
        <v>1.0188389081122646</v>
      </c>
      <c r="J14" s="8">
        <f>CostInvest!J14*('Conversion Factors'!$C$26)^('CostInvest(2018CAD)'!$E14-CostInvest!$E14)</f>
        <v>1.0188389081122646</v>
      </c>
      <c r="K14" s="8">
        <f>CostInvest!K14*('Conversion Factors'!$C$26)^('CostInvest(2018CAD)'!$E14-CostInvest!$E14)</f>
        <v>1.0188389081122646</v>
      </c>
      <c r="L14" s="8">
        <f>CostInvest!L14*('Conversion Factors'!$C$26)^('CostInvest(2018CAD)'!$E14-CostInvest!$E14)</f>
        <v>1.0188389081122646</v>
      </c>
      <c r="M14" s="8">
        <f>CostInvest!M14*('Conversion Factors'!$C$26)^('CostInvest(2018CAD)'!$E14-CostInvest!$E14)</f>
        <v>1.0188389081122646</v>
      </c>
      <c r="N14" s="8">
        <f>CostInvest!N14*('Conversion Factors'!$C$26)^('CostInvest(2018CAD)'!$E14-CostInvest!$E14)</f>
        <v>1.0188389081122646</v>
      </c>
      <c r="O14" s="8">
        <f>CostInvest!O14*('Conversion Factors'!$C$26)^('CostInvest(2018CAD)'!$E14-CostInvest!$E14)</f>
        <v>1.0188389081122646</v>
      </c>
      <c r="P14" s="8">
        <f>CostInvest!P14*('Conversion Factors'!$C$26)^('CostInvest(2018CAD)'!$E14-CostInvest!$E14)</f>
        <v>1.0188389081122646</v>
      </c>
      <c r="Q14" s="8">
        <f>CostInvest!Q14*('Conversion Factors'!$C$26)^('CostInvest(2018CAD)'!$E14-CostInvest!$E14)</f>
        <v>1.0188389081122646</v>
      </c>
      <c r="R14" s="8">
        <f>CostInvest!R14*('Conversion Factors'!$C$26)^('CostInvest(2018CAD)'!$E14-CostInvest!$E14)</f>
        <v>1.0188389081122646</v>
      </c>
      <c r="S14" s="8">
        <f>CostInvest!S14*('Conversion Factors'!$C$26)^('CostInvest(2018CAD)'!$E14-CostInvest!$E14)</f>
        <v>1.0188389081122646</v>
      </c>
      <c r="T14" s="8">
        <f>CostInvest!T14*('Conversion Factors'!$C$26)^('CostInvest(2018CAD)'!$E14-CostInvest!$E14)</f>
        <v>1.0188389081122646</v>
      </c>
      <c r="U14" s="8">
        <f>CostInvest!U14*('Conversion Factors'!$C$26)^('CostInvest(2018CAD)'!$E14-CostInvest!$E14)</f>
        <v>1.0188389081122646</v>
      </c>
      <c r="V14" s="8">
        <f>CostInvest!V14*('Conversion Factors'!$C$26)^('CostInvest(2018CAD)'!$E14-CostInvest!$E14)</f>
        <v>1.0188389081122646</v>
      </c>
      <c r="W14" s="8">
        <f>CostInvest!W14*('Conversion Factors'!$C$26)^('CostInvest(2018CAD)'!$E14-CostInvest!$E14)</f>
        <v>1.0188389081122646</v>
      </c>
      <c r="X14" s="8">
        <f>CostInvest!X14*('Conversion Factors'!$C$26)^('CostInvest(2018CAD)'!$E14-CostInvest!$E14)</f>
        <v>1.0188389081122646</v>
      </c>
      <c r="Y14" s="8">
        <f>CostInvest!Y14*('Conversion Factors'!$C$26)^('CostInvest(2018CAD)'!$E14-CostInvest!$E14)</f>
        <v>1.0188389081122646</v>
      </c>
      <c r="Z14" s="8">
        <f>CostInvest!Z14*('Conversion Factors'!$C$26)^('CostInvest(2018CAD)'!$E14-CostInvest!$E14)</f>
        <v>1.0188389081122646</v>
      </c>
      <c r="AA14" s="8">
        <f>CostInvest!AA14*('Conversion Factors'!$C$26)^('CostInvest(2018CAD)'!$E14-CostInvest!$E14)</f>
        <v>1.0188389081122646</v>
      </c>
      <c r="AB14" s="8">
        <f>CostInvest!AB14*('Conversion Factors'!$C$26)^('CostInvest(2018CAD)'!$E14-CostInvest!$E14)</f>
        <v>1.0188389081122646</v>
      </c>
      <c r="AC14" s="8">
        <f>CostInvest!AC14*('Conversion Factors'!$C$26)^('CostInvest(2018CAD)'!$E14-CostInvest!$E14)</f>
        <v>1.0188389081122646</v>
      </c>
      <c r="AD14" s="8">
        <f>CostInvest!AD14*('Conversion Factors'!$C$26)^('CostInvest(2018CAD)'!$E14-CostInvest!$E14)</f>
        <v>1.0188389081122646</v>
      </c>
      <c r="AE14" s="8">
        <f>CostInvest!AE14*('Conversion Factors'!$C$26)^('CostInvest(2018CAD)'!$E14-CostInvest!$E14)</f>
        <v>1.0188389081122646</v>
      </c>
      <c r="AF14" s="8">
        <f>CostInvest!AF14*('Conversion Factors'!$C$26)^('CostInvest(2018CAD)'!$E14-CostInvest!$E14)</f>
        <v>1.0188389081122646</v>
      </c>
      <c r="AG14" s="8">
        <f>CostInvest!AG14*('Conversion Factors'!$C$26)^('CostInvest(2018CAD)'!$E14-CostInvest!$E14)</f>
        <v>1.0188389081122646</v>
      </c>
      <c r="AH14" s="8">
        <f>CostInvest!AH14*('Conversion Factors'!$C$26)^('CostInvest(2018CAD)'!$E14-CostInvest!$E14)</f>
        <v>1.0188389081122646</v>
      </c>
      <c r="AI14" s="8">
        <f>CostInvest!AI14*('Conversion Factors'!$C$26)^('CostInvest(2018CAD)'!$E14-CostInvest!$E14)</f>
        <v>1.0188389081122646</v>
      </c>
      <c r="AJ14" s="8">
        <f>CostInvest!AJ14*('Conversion Factors'!$C$26)^('CostInvest(2018CAD)'!$E14-CostInvest!$E14)</f>
        <v>1.0188389081122646</v>
      </c>
      <c r="AK14" s="8">
        <f>CostInvest!AK14*('Conversion Factors'!$C$26)^('CostInvest(2018CAD)'!$E14-CostInvest!$E14)</f>
        <v>1.0188389081122646</v>
      </c>
      <c r="AL14" s="5" t="s">
        <v>96</v>
      </c>
      <c r="AM14" s="5">
        <v>1</v>
      </c>
    </row>
    <row r="15" spans="1:39" x14ac:dyDescent="0.2">
      <c r="A15" s="69"/>
      <c r="B15" s="5" t="s">
        <v>99</v>
      </c>
      <c r="C15" s="5" t="s">
        <v>102</v>
      </c>
      <c r="D15" s="46" t="s">
        <v>94</v>
      </c>
      <c r="E15" s="5">
        <v>2018</v>
      </c>
      <c r="F15" s="47" t="s">
        <v>95</v>
      </c>
      <c r="G15" s="8">
        <f>CostInvest!G15*('Conversion Factors'!$C$26)^('CostInvest(2018CAD)'!$E15-CostInvest!$E15)</f>
        <v>1.0726643598615919</v>
      </c>
      <c r="H15" s="8">
        <f>CostInvest!H15*('Conversion Factors'!$C$26)^('CostInvest(2018CAD)'!$E15-CostInvest!$E15)</f>
        <v>1.0726643598615919</v>
      </c>
      <c r="I15" s="8">
        <f>CostInvest!I15*('Conversion Factors'!$C$26)^('CostInvest(2018CAD)'!$E15-CostInvest!$E15)</f>
        <v>1.0726643598615919</v>
      </c>
      <c r="J15" s="8">
        <f>CostInvest!J15*('Conversion Factors'!$C$26)^('CostInvest(2018CAD)'!$E15-CostInvest!$E15)</f>
        <v>1.0726643598615919</v>
      </c>
      <c r="K15" s="8">
        <f>CostInvest!K15*('Conversion Factors'!$C$26)^('CostInvest(2018CAD)'!$E15-CostInvest!$E15)</f>
        <v>1.0726643598615919</v>
      </c>
      <c r="L15" s="8">
        <f>CostInvest!L15*('Conversion Factors'!$C$26)^('CostInvest(2018CAD)'!$E15-CostInvest!$E15)</f>
        <v>1.0726643598615919</v>
      </c>
      <c r="M15" s="8">
        <f>CostInvest!M15*('Conversion Factors'!$C$26)^('CostInvest(2018CAD)'!$E15-CostInvest!$E15)</f>
        <v>1.0726643598615919</v>
      </c>
      <c r="N15" s="8">
        <f>CostInvest!N15*('Conversion Factors'!$C$26)^('CostInvest(2018CAD)'!$E15-CostInvest!$E15)</f>
        <v>1.0726643598615919</v>
      </c>
      <c r="O15" s="8">
        <f>CostInvest!O15*('Conversion Factors'!$C$26)^('CostInvest(2018CAD)'!$E15-CostInvest!$E15)</f>
        <v>1.0726643598615919</v>
      </c>
      <c r="P15" s="8">
        <f>CostInvest!P15*('Conversion Factors'!$C$26)^('CostInvest(2018CAD)'!$E15-CostInvest!$E15)</f>
        <v>1.0726643598615919</v>
      </c>
      <c r="Q15" s="8">
        <f>CostInvest!Q15*('Conversion Factors'!$C$26)^('CostInvest(2018CAD)'!$E15-CostInvest!$E15)</f>
        <v>1.0726643598615919</v>
      </c>
      <c r="R15" s="8">
        <f>CostInvest!R15*('Conversion Factors'!$C$26)^('CostInvest(2018CAD)'!$E15-CostInvest!$E15)</f>
        <v>1.0726643598615919</v>
      </c>
      <c r="S15" s="8">
        <f>CostInvest!S15*('Conversion Factors'!$C$26)^('CostInvest(2018CAD)'!$E15-CostInvest!$E15)</f>
        <v>1.0726643598615919</v>
      </c>
      <c r="T15" s="8">
        <f>CostInvest!T15*('Conversion Factors'!$C$26)^('CostInvest(2018CAD)'!$E15-CostInvest!$E15)</f>
        <v>1.0726643598615919</v>
      </c>
      <c r="U15" s="8">
        <f>CostInvest!U15*('Conversion Factors'!$C$26)^('CostInvest(2018CAD)'!$E15-CostInvest!$E15)</f>
        <v>1.0726643598615919</v>
      </c>
      <c r="V15" s="8">
        <f>CostInvest!V15*('Conversion Factors'!$C$26)^('CostInvest(2018CAD)'!$E15-CostInvest!$E15)</f>
        <v>1.0726643598615919</v>
      </c>
      <c r="W15" s="8">
        <f>CostInvest!W15*('Conversion Factors'!$C$26)^('CostInvest(2018CAD)'!$E15-CostInvest!$E15)</f>
        <v>1.0726643598615919</v>
      </c>
      <c r="X15" s="8">
        <f>CostInvest!X15*('Conversion Factors'!$C$26)^('CostInvest(2018CAD)'!$E15-CostInvest!$E15)</f>
        <v>1.0726643598615919</v>
      </c>
      <c r="Y15" s="8">
        <f>CostInvest!Y15*('Conversion Factors'!$C$26)^('CostInvest(2018CAD)'!$E15-CostInvest!$E15)</f>
        <v>1.0726643598615919</v>
      </c>
      <c r="Z15" s="8">
        <f>CostInvest!Z15*('Conversion Factors'!$C$26)^('CostInvest(2018CAD)'!$E15-CostInvest!$E15)</f>
        <v>1.0726643598615919</v>
      </c>
      <c r="AA15" s="8">
        <f>CostInvest!AA15*('Conversion Factors'!$C$26)^('CostInvest(2018CAD)'!$E15-CostInvest!$E15)</f>
        <v>1.0726643598615919</v>
      </c>
      <c r="AB15" s="8">
        <f>CostInvest!AB15*('Conversion Factors'!$C$26)^('CostInvest(2018CAD)'!$E15-CostInvest!$E15)</f>
        <v>1.0726643598615919</v>
      </c>
      <c r="AC15" s="8">
        <f>CostInvest!AC15*('Conversion Factors'!$C$26)^('CostInvest(2018CAD)'!$E15-CostInvest!$E15)</f>
        <v>1.0726643598615919</v>
      </c>
      <c r="AD15" s="8">
        <f>CostInvest!AD15*('Conversion Factors'!$C$26)^('CostInvest(2018CAD)'!$E15-CostInvest!$E15)</f>
        <v>1.0726643598615919</v>
      </c>
      <c r="AE15" s="8">
        <f>CostInvest!AE15*('Conversion Factors'!$C$26)^('CostInvest(2018CAD)'!$E15-CostInvest!$E15)</f>
        <v>1.0726643598615919</v>
      </c>
      <c r="AF15" s="8">
        <f>CostInvest!AF15*('Conversion Factors'!$C$26)^('CostInvest(2018CAD)'!$E15-CostInvest!$E15)</f>
        <v>1.0726643598615919</v>
      </c>
      <c r="AG15" s="8">
        <f>CostInvest!AG15*('Conversion Factors'!$C$26)^('CostInvest(2018CAD)'!$E15-CostInvest!$E15)</f>
        <v>1.0726643598615919</v>
      </c>
      <c r="AH15" s="8">
        <f>CostInvest!AH15*('Conversion Factors'!$C$26)^('CostInvest(2018CAD)'!$E15-CostInvest!$E15)</f>
        <v>1.0726643598615919</v>
      </c>
      <c r="AI15" s="8">
        <f>CostInvest!AI15*('Conversion Factors'!$C$26)^('CostInvest(2018CAD)'!$E15-CostInvest!$E15)</f>
        <v>1.0726643598615919</v>
      </c>
      <c r="AJ15" s="8">
        <f>CostInvest!AJ15*('Conversion Factors'!$C$26)^('CostInvest(2018CAD)'!$E15-CostInvest!$E15)</f>
        <v>1.0726643598615919</v>
      </c>
      <c r="AK15" s="8">
        <f>CostInvest!AK15*('Conversion Factors'!$C$26)^('CostInvest(2018CAD)'!$E15-CostInvest!$E15)</f>
        <v>1.0726643598615919</v>
      </c>
      <c r="AL15" s="5" t="s">
        <v>96</v>
      </c>
      <c r="AM15" s="5">
        <v>1</v>
      </c>
    </row>
    <row r="16" spans="1:39" x14ac:dyDescent="0.2">
      <c r="A16" s="70"/>
      <c r="B16" s="5" t="s">
        <v>100</v>
      </c>
      <c r="C16" s="5" t="s">
        <v>102</v>
      </c>
      <c r="D16" s="46" t="s">
        <v>94</v>
      </c>
      <c r="E16" s="5">
        <v>2018</v>
      </c>
      <c r="F16" s="47" t="s">
        <v>95</v>
      </c>
      <c r="G16" s="8">
        <f>CostInvest!G16*('Conversion Factors'!$C$26)^('CostInvest(2018CAD)'!$E16-CostInvest!$E16)</f>
        <v>1.0726643598615919</v>
      </c>
      <c r="H16" s="8">
        <f>CostInvest!H16*('Conversion Factors'!$C$26)^('CostInvest(2018CAD)'!$E16-CostInvest!$E16)</f>
        <v>1.0726643598615919</v>
      </c>
      <c r="I16" s="8">
        <f>CostInvest!I16*('Conversion Factors'!$C$26)^('CostInvest(2018CAD)'!$E16-CostInvest!$E16)</f>
        <v>1.0726643598615919</v>
      </c>
      <c r="J16" s="8">
        <f>CostInvest!J16*('Conversion Factors'!$C$26)^('CostInvest(2018CAD)'!$E16-CostInvest!$E16)</f>
        <v>1.0726643598615919</v>
      </c>
      <c r="K16" s="8">
        <f>CostInvest!K16*('Conversion Factors'!$C$26)^('CostInvest(2018CAD)'!$E16-CostInvest!$E16)</f>
        <v>1.0726643598615919</v>
      </c>
      <c r="L16" s="8">
        <f>CostInvest!L16*('Conversion Factors'!$C$26)^('CostInvest(2018CAD)'!$E16-CostInvest!$E16)</f>
        <v>1.0726643598615919</v>
      </c>
      <c r="M16" s="8">
        <f>CostInvest!M16*('Conversion Factors'!$C$26)^('CostInvest(2018CAD)'!$E16-CostInvest!$E16)</f>
        <v>1.0726643598615919</v>
      </c>
      <c r="N16" s="8">
        <f>CostInvest!N16*('Conversion Factors'!$C$26)^('CostInvest(2018CAD)'!$E16-CostInvest!$E16)</f>
        <v>1.0726643598615919</v>
      </c>
      <c r="O16" s="8">
        <f>CostInvest!O16*('Conversion Factors'!$C$26)^('CostInvest(2018CAD)'!$E16-CostInvest!$E16)</f>
        <v>1.0726643598615919</v>
      </c>
      <c r="P16" s="8">
        <f>CostInvest!P16*('Conversion Factors'!$C$26)^('CostInvest(2018CAD)'!$E16-CostInvest!$E16)</f>
        <v>1.0726643598615919</v>
      </c>
      <c r="Q16" s="8">
        <f>CostInvest!Q16*('Conversion Factors'!$C$26)^('CostInvest(2018CAD)'!$E16-CostInvest!$E16)</f>
        <v>1.0726643598615919</v>
      </c>
      <c r="R16" s="8">
        <f>CostInvest!R16*('Conversion Factors'!$C$26)^('CostInvest(2018CAD)'!$E16-CostInvest!$E16)</f>
        <v>1.0726643598615919</v>
      </c>
      <c r="S16" s="8">
        <f>CostInvest!S16*('Conversion Factors'!$C$26)^('CostInvest(2018CAD)'!$E16-CostInvest!$E16)</f>
        <v>1.0726643598615919</v>
      </c>
      <c r="T16" s="8">
        <f>CostInvest!T16*('Conversion Factors'!$C$26)^('CostInvest(2018CAD)'!$E16-CostInvest!$E16)</f>
        <v>1.0726643598615919</v>
      </c>
      <c r="U16" s="8">
        <f>CostInvest!U16*('Conversion Factors'!$C$26)^('CostInvest(2018CAD)'!$E16-CostInvest!$E16)</f>
        <v>1.0726643598615919</v>
      </c>
      <c r="V16" s="8">
        <f>CostInvest!V16*('Conversion Factors'!$C$26)^('CostInvest(2018CAD)'!$E16-CostInvest!$E16)</f>
        <v>1.0726643598615919</v>
      </c>
      <c r="W16" s="8">
        <f>CostInvest!W16*('Conversion Factors'!$C$26)^('CostInvest(2018CAD)'!$E16-CostInvest!$E16)</f>
        <v>1.0726643598615919</v>
      </c>
      <c r="X16" s="8">
        <f>CostInvest!X16*('Conversion Factors'!$C$26)^('CostInvest(2018CAD)'!$E16-CostInvest!$E16)</f>
        <v>1.0726643598615919</v>
      </c>
      <c r="Y16" s="8">
        <f>CostInvest!Y16*('Conversion Factors'!$C$26)^('CostInvest(2018CAD)'!$E16-CostInvest!$E16)</f>
        <v>1.0726643598615919</v>
      </c>
      <c r="Z16" s="8">
        <f>CostInvest!Z16*('Conversion Factors'!$C$26)^('CostInvest(2018CAD)'!$E16-CostInvest!$E16)</f>
        <v>1.0726643598615919</v>
      </c>
      <c r="AA16" s="8">
        <f>CostInvest!AA16*('Conversion Factors'!$C$26)^('CostInvest(2018CAD)'!$E16-CostInvest!$E16)</f>
        <v>1.0726643598615919</v>
      </c>
      <c r="AB16" s="8">
        <f>CostInvest!AB16*('Conversion Factors'!$C$26)^('CostInvest(2018CAD)'!$E16-CostInvest!$E16)</f>
        <v>1.0726643598615919</v>
      </c>
      <c r="AC16" s="8">
        <f>CostInvest!AC16*('Conversion Factors'!$C$26)^('CostInvest(2018CAD)'!$E16-CostInvest!$E16)</f>
        <v>1.0726643598615919</v>
      </c>
      <c r="AD16" s="8">
        <f>CostInvest!AD16*('Conversion Factors'!$C$26)^('CostInvest(2018CAD)'!$E16-CostInvest!$E16)</f>
        <v>1.0726643598615919</v>
      </c>
      <c r="AE16" s="8">
        <f>CostInvest!AE16*('Conversion Factors'!$C$26)^('CostInvest(2018CAD)'!$E16-CostInvest!$E16)</f>
        <v>1.0726643598615919</v>
      </c>
      <c r="AF16" s="8">
        <f>CostInvest!AF16*('Conversion Factors'!$C$26)^('CostInvest(2018CAD)'!$E16-CostInvest!$E16)</f>
        <v>1.0726643598615919</v>
      </c>
      <c r="AG16" s="8">
        <f>CostInvest!AG16*('Conversion Factors'!$C$26)^('CostInvest(2018CAD)'!$E16-CostInvest!$E16)</f>
        <v>1.0726643598615919</v>
      </c>
      <c r="AH16" s="8">
        <f>CostInvest!AH16*('Conversion Factors'!$C$26)^('CostInvest(2018CAD)'!$E16-CostInvest!$E16)</f>
        <v>1.0726643598615919</v>
      </c>
      <c r="AI16" s="8">
        <f>CostInvest!AI16*('Conversion Factors'!$C$26)^('CostInvest(2018CAD)'!$E16-CostInvest!$E16)</f>
        <v>1.0726643598615919</v>
      </c>
      <c r="AJ16" s="8">
        <f>CostInvest!AJ16*('Conversion Factors'!$C$26)^('CostInvest(2018CAD)'!$E16-CostInvest!$E16)</f>
        <v>1.0726643598615919</v>
      </c>
      <c r="AK16" s="8">
        <f>CostInvest!AK16*('Conversion Factors'!$C$26)^('CostInvest(2018CAD)'!$E16-CostInvest!$E16)</f>
        <v>1.0726643598615919</v>
      </c>
      <c r="AL16" s="5" t="s">
        <v>96</v>
      </c>
      <c r="AM16" s="5">
        <v>1</v>
      </c>
    </row>
    <row r="17" spans="1:39" x14ac:dyDescent="0.2">
      <c r="A17" s="68" t="s">
        <v>10</v>
      </c>
      <c r="B17" s="5" t="s">
        <v>92</v>
      </c>
      <c r="C17" s="5" t="s">
        <v>102</v>
      </c>
      <c r="D17" s="46" t="s">
        <v>94</v>
      </c>
      <c r="E17" s="5">
        <v>2018</v>
      </c>
      <c r="F17" s="47" t="s">
        <v>95</v>
      </c>
      <c r="G17" s="8">
        <f>CostInvest!G17*('Conversion Factors'!$C$26)^('CostInvest(2018CAD)'!$E17-CostInvest!$E17)</f>
        <v>1.0371011149557863</v>
      </c>
      <c r="H17" s="8">
        <f>CostInvest!H17*('Conversion Factors'!$C$26)^('CostInvest(2018CAD)'!$E17-CostInvest!$E17)</f>
        <v>1.0371011149557863</v>
      </c>
      <c r="I17" s="8">
        <f>CostInvest!I17*('Conversion Factors'!$C$26)^('CostInvest(2018CAD)'!$E17-CostInvest!$E17)</f>
        <v>1.0371011149557863</v>
      </c>
      <c r="J17" s="8">
        <f>CostInvest!J17*('Conversion Factors'!$C$26)^('CostInvest(2018CAD)'!$E17-CostInvest!$E17)</f>
        <v>1.0371011149557863</v>
      </c>
      <c r="K17" s="8">
        <f>CostInvest!K17*('Conversion Factors'!$C$26)^('CostInvest(2018CAD)'!$E17-CostInvest!$E17)</f>
        <v>1.0371011149557863</v>
      </c>
      <c r="L17" s="8">
        <f>CostInvest!L17*('Conversion Factors'!$C$26)^('CostInvest(2018CAD)'!$E17-CostInvest!$E17)</f>
        <v>1.0371011149557863</v>
      </c>
      <c r="M17" s="8">
        <f>CostInvest!M17*('Conversion Factors'!$C$26)^('CostInvest(2018CAD)'!$E17-CostInvest!$E17)</f>
        <v>1.0371011149557863</v>
      </c>
      <c r="N17" s="8">
        <f>CostInvest!N17*('Conversion Factors'!$C$26)^('CostInvest(2018CAD)'!$E17-CostInvest!$E17)</f>
        <v>1.0371011149557863</v>
      </c>
      <c r="O17" s="8">
        <f>CostInvest!O17*('Conversion Factors'!$C$26)^('CostInvest(2018CAD)'!$E17-CostInvest!$E17)</f>
        <v>1.0371011149557863</v>
      </c>
      <c r="P17" s="8">
        <f>CostInvest!P17*('Conversion Factors'!$C$26)^('CostInvest(2018CAD)'!$E17-CostInvest!$E17)</f>
        <v>1.0371011149557863</v>
      </c>
      <c r="Q17" s="8">
        <f>CostInvest!Q17*('Conversion Factors'!$C$26)^('CostInvest(2018CAD)'!$E17-CostInvest!$E17)</f>
        <v>1.0371011149557863</v>
      </c>
      <c r="R17" s="8">
        <f>CostInvest!R17*('Conversion Factors'!$C$26)^('CostInvest(2018CAD)'!$E17-CostInvest!$E17)</f>
        <v>1.0371011149557863</v>
      </c>
      <c r="S17" s="8">
        <f>CostInvest!S17*('Conversion Factors'!$C$26)^('CostInvest(2018CAD)'!$E17-CostInvest!$E17)</f>
        <v>1.0371011149557863</v>
      </c>
      <c r="T17" s="8">
        <f>CostInvest!T17*('Conversion Factors'!$C$26)^('CostInvest(2018CAD)'!$E17-CostInvest!$E17)</f>
        <v>1.0371011149557863</v>
      </c>
      <c r="U17" s="8">
        <f>CostInvest!U17*('Conversion Factors'!$C$26)^('CostInvest(2018CAD)'!$E17-CostInvest!$E17)</f>
        <v>1.0371011149557863</v>
      </c>
      <c r="V17" s="8">
        <f>CostInvest!V17*('Conversion Factors'!$C$26)^('CostInvest(2018CAD)'!$E17-CostInvest!$E17)</f>
        <v>1.0371011149557863</v>
      </c>
      <c r="W17" s="8">
        <f>CostInvest!W17*('Conversion Factors'!$C$26)^('CostInvest(2018CAD)'!$E17-CostInvest!$E17)</f>
        <v>1.0371011149557863</v>
      </c>
      <c r="X17" s="8">
        <f>CostInvest!X17*('Conversion Factors'!$C$26)^('CostInvest(2018CAD)'!$E17-CostInvest!$E17)</f>
        <v>1.0371011149557863</v>
      </c>
      <c r="Y17" s="8">
        <f>CostInvest!Y17*('Conversion Factors'!$C$26)^('CostInvest(2018CAD)'!$E17-CostInvest!$E17)</f>
        <v>1.0371011149557863</v>
      </c>
      <c r="Z17" s="8">
        <f>CostInvest!Z17*('Conversion Factors'!$C$26)^('CostInvest(2018CAD)'!$E17-CostInvest!$E17)</f>
        <v>1.0371011149557863</v>
      </c>
      <c r="AA17" s="8">
        <f>CostInvest!AA17*('Conversion Factors'!$C$26)^('CostInvest(2018CAD)'!$E17-CostInvest!$E17)</f>
        <v>1.0371011149557863</v>
      </c>
      <c r="AB17" s="8">
        <f>CostInvest!AB17*('Conversion Factors'!$C$26)^('CostInvest(2018CAD)'!$E17-CostInvest!$E17)</f>
        <v>1.0371011149557863</v>
      </c>
      <c r="AC17" s="8">
        <f>CostInvest!AC17*('Conversion Factors'!$C$26)^('CostInvest(2018CAD)'!$E17-CostInvest!$E17)</f>
        <v>1.0371011149557863</v>
      </c>
      <c r="AD17" s="8">
        <f>CostInvest!AD17*('Conversion Factors'!$C$26)^('CostInvest(2018CAD)'!$E17-CostInvest!$E17)</f>
        <v>1.0371011149557863</v>
      </c>
      <c r="AE17" s="8">
        <f>CostInvest!AE17*('Conversion Factors'!$C$26)^('CostInvest(2018CAD)'!$E17-CostInvest!$E17)</f>
        <v>1.0371011149557863</v>
      </c>
      <c r="AF17" s="8">
        <f>CostInvest!AF17*('Conversion Factors'!$C$26)^('CostInvest(2018CAD)'!$E17-CostInvest!$E17)</f>
        <v>1.0371011149557863</v>
      </c>
      <c r="AG17" s="8">
        <f>CostInvest!AG17*('Conversion Factors'!$C$26)^('CostInvest(2018CAD)'!$E17-CostInvest!$E17)</f>
        <v>1.0371011149557863</v>
      </c>
      <c r="AH17" s="8">
        <f>CostInvest!AH17*('Conversion Factors'!$C$26)^('CostInvest(2018CAD)'!$E17-CostInvest!$E17)</f>
        <v>1.0371011149557863</v>
      </c>
      <c r="AI17" s="8">
        <f>CostInvest!AI17*('Conversion Factors'!$C$26)^('CostInvest(2018CAD)'!$E17-CostInvest!$E17)</f>
        <v>1.0371011149557863</v>
      </c>
      <c r="AJ17" s="8">
        <f>CostInvest!AJ17*('Conversion Factors'!$C$26)^('CostInvest(2018CAD)'!$E17-CostInvest!$E17)</f>
        <v>1.0371011149557863</v>
      </c>
      <c r="AK17" s="8">
        <f>CostInvest!AK17*('Conversion Factors'!$C$26)^('CostInvest(2018CAD)'!$E17-CostInvest!$E17)</f>
        <v>1.0371011149557863</v>
      </c>
      <c r="AL17" s="5" t="s">
        <v>96</v>
      </c>
      <c r="AM17" s="5">
        <v>1</v>
      </c>
    </row>
    <row r="18" spans="1:39" x14ac:dyDescent="0.2">
      <c r="A18" s="69"/>
      <c r="B18" s="5" t="s">
        <v>97</v>
      </c>
      <c r="C18" s="5" t="s">
        <v>102</v>
      </c>
      <c r="D18" s="46" t="s">
        <v>94</v>
      </c>
      <c r="E18" s="5">
        <v>2018</v>
      </c>
      <c r="F18" s="47" t="s">
        <v>95</v>
      </c>
      <c r="G18" s="8">
        <f>CostInvest!G18*('Conversion Factors'!$C$26)^('CostInvest(2018CAD)'!$E18-CostInvest!$E18)</f>
        <v>1.0313341022683584</v>
      </c>
      <c r="H18" s="8">
        <f>CostInvest!H18*('Conversion Factors'!$C$26)^('CostInvest(2018CAD)'!$E18-CostInvest!$E18)</f>
        <v>1.0313341022683584</v>
      </c>
      <c r="I18" s="8">
        <f>CostInvest!I18*('Conversion Factors'!$C$26)^('CostInvest(2018CAD)'!$E18-CostInvest!$E18)</f>
        <v>1.0313341022683584</v>
      </c>
      <c r="J18" s="8">
        <f>CostInvest!J18*('Conversion Factors'!$C$26)^('CostInvest(2018CAD)'!$E18-CostInvest!$E18)</f>
        <v>1.0313341022683584</v>
      </c>
      <c r="K18" s="8">
        <f>CostInvest!K18*('Conversion Factors'!$C$26)^('CostInvest(2018CAD)'!$E18-CostInvest!$E18)</f>
        <v>1.0313341022683584</v>
      </c>
      <c r="L18" s="8">
        <f>CostInvest!L18*('Conversion Factors'!$C$26)^('CostInvest(2018CAD)'!$E18-CostInvest!$E18)</f>
        <v>1.0313341022683584</v>
      </c>
      <c r="M18" s="8">
        <f>CostInvest!M18*('Conversion Factors'!$C$26)^('CostInvest(2018CAD)'!$E18-CostInvest!$E18)</f>
        <v>1.0313341022683584</v>
      </c>
      <c r="N18" s="8">
        <f>CostInvest!N18*('Conversion Factors'!$C$26)^('CostInvest(2018CAD)'!$E18-CostInvest!$E18)</f>
        <v>1.0313341022683584</v>
      </c>
      <c r="O18" s="8">
        <f>CostInvest!O18*('Conversion Factors'!$C$26)^('CostInvest(2018CAD)'!$E18-CostInvest!$E18)</f>
        <v>1.0313341022683584</v>
      </c>
      <c r="P18" s="8">
        <f>CostInvest!P18*('Conversion Factors'!$C$26)^('CostInvest(2018CAD)'!$E18-CostInvest!$E18)</f>
        <v>1.0313341022683584</v>
      </c>
      <c r="Q18" s="8">
        <f>CostInvest!Q18*('Conversion Factors'!$C$26)^('CostInvest(2018CAD)'!$E18-CostInvest!$E18)</f>
        <v>1.0313341022683584</v>
      </c>
      <c r="R18" s="8">
        <f>CostInvest!R18*('Conversion Factors'!$C$26)^('CostInvest(2018CAD)'!$E18-CostInvest!$E18)</f>
        <v>1.0313341022683584</v>
      </c>
      <c r="S18" s="8">
        <f>CostInvest!S18*('Conversion Factors'!$C$26)^('CostInvest(2018CAD)'!$E18-CostInvest!$E18)</f>
        <v>1.0313341022683584</v>
      </c>
      <c r="T18" s="8">
        <f>CostInvest!T18*('Conversion Factors'!$C$26)^('CostInvest(2018CAD)'!$E18-CostInvest!$E18)</f>
        <v>1.0313341022683584</v>
      </c>
      <c r="U18" s="8">
        <f>CostInvest!U18*('Conversion Factors'!$C$26)^('CostInvest(2018CAD)'!$E18-CostInvest!$E18)</f>
        <v>1.0313341022683584</v>
      </c>
      <c r="V18" s="8">
        <f>CostInvest!V18*('Conversion Factors'!$C$26)^('CostInvest(2018CAD)'!$E18-CostInvest!$E18)</f>
        <v>1.0313341022683584</v>
      </c>
      <c r="W18" s="8">
        <f>CostInvest!W18*('Conversion Factors'!$C$26)^('CostInvest(2018CAD)'!$E18-CostInvest!$E18)</f>
        <v>1.0313341022683584</v>
      </c>
      <c r="X18" s="8">
        <f>CostInvest!X18*('Conversion Factors'!$C$26)^('CostInvest(2018CAD)'!$E18-CostInvest!$E18)</f>
        <v>1.0313341022683584</v>
      </c>
      <c r="Y18" s="8">
        <f>CostInvest!Y18*('Conversion Factors'!$C$26)^('CostInvest(2018CAD)'!$E18-CostInvest!$E18)</f>
        <v>1.0313341022683584</v>
      </c>
      <c r="Z18" s="8">
        <f>CostInvest!Z18*('Conversion Factors'!$C$26)^('CostInvest(2018CAD)'!$E18-CostInvest!$E18)</f>
        <v>1.0313341022683584</v>
      </c>
      <c r="AA18" s="8">
        <f>CostInvest!AA18*('Conversion Factors'!$C$26)^('CostInvest(2018CAD)'!$E18-CostInvest!$E18)</f>
        <v>1.0313341022683584</v>
      </c>
      <c r="AB18" s="8">
        <f>CostInvest!AB18*('Conversion Factors'!$C$26)^('CostInvest(2018CAD)'!$E18-CostInvest!$E18)</f>
        <v>1.0313341022683584</v>
      </c>
      <c r="AC18" s="8">
        <f>CostInvest!AC18*('Conversion Factors'!$C$26)^('CostInvest(2018CAD)'!$E18-CostInvest!$E18)</f>
        <v>1.0313341022683584</v>
      </c>
      <c r="AD18" s="8">
        <f>CostInvest!AD18*('Conversion Factors'!$C$26)^('CostInvest(2018CAD)'!$E18-CostInvest!$E18)</f>
        <v>1.0313341022683584</v>
      </c>
      <c r="AE18" s="8">
        <f>CostInvest!AE18*('Conversion Factors'!$C$26)^('CostInvest(2018CAD)'!$E18-CostInvest!$E18)</f>
        <v>1.0313341022683584</v>
      </c>
      <c r="AF18" s="8">
        <f>CostInvest!AF18*('Conversion Factors'!$C$26)^('CostInvest(2018CAD)'!$E18-CostInvest!$E18)</f>
        <v>1.0313341022683584</v>
      </c>
      <c r="AG18" s="8">
        <f>CostInvest!AG18*('Conversion Factors'!$C$26)^('CostInvest(2018CAD)'!$E18-CostInvest!$E18)</f>
        <v>1.0313341022683584</v>
      </c>
      <c r="AH18" s="8">
        <f>CostInvest!AH18*('Conversion Factors'!$C$26)^('CostInvest(2018CAD)'!$E18-CostInvest!$E18)</f>
        <v>1.0313341022683584</v>
      </c>
      <c r="AI18" s="8">
        <f>CostInvest!AI18*('Conversion Factors'!$C$26)^('CostInvest(2018CAD)'!$E18-CostInvest!$E18)</f>
        <v>1.0313341022683584</v>
      </c>
      <c r="AJ18" s="8">
        <f>CostInvest!AJ18*('Conversion Factors'!$C$26)^('CostInvest(2018CAD)'!$E18-CostInvest!$E18)</f>
        <v>1.0313341022683584</v>
      </c>
      <c r="AK18" s="8">
        <f>CostInvest!AK18*('Conversion Factors'!$C$26)^('CostInvest(2018CAD)'!$E18-CostInvest!$E18)</f>
        <v>1.0313341022683584</v>
      </c>
      <c r="AL18" s="5" t="s">
        <v>96</v>
      </c>
      <c r="AM18" s="5">
        <v>1</v>
      </c>
    </row>
    <row r="19" spans="1:39" x14ac:dyDescent="0.2">
      <c r="A19" s="69"/>
      <c r="B19" s="5" t="s">
        <v>98</v>
      </c>
      <c r="C19" s="5" t="s">
        <v>102</v>
      </c>
      <c r="D19" s="46" t="s">
        <v>94</v>
      </c>
      <c r="E19" s="5">
        <v>2018</v>
      </c>
      <c r="F19" s="47" t="s">
        <v>95</v>
      </c>
      <c r="G19" s="8">
        <f>CostInvest!G19*('Conversion Factors'!$C$26)^('CostInvest(2018CAD)'!$E19-CostInvest!$E19)</f>
        <v>1.0188389081122646</v>
      </c>
      <c r="H19" s="8">
        <f>CostInvest!H19*('Conversion Factors'!$C$26)^('CostInvest(2018CAD)'!$E19-CostInvest!$E19)</f>
        <v>1.0188389081122646</v>
      </c>
      <c r="I19" s="8">
        <f>CostInvest!I19*('Conversion Factors'!$C$26)^('CostInvest(2018CAD)'!$E19-CostInvest!$E19)</f>
        <v>1.0188389081122646</v>
      </c>
      <c r="J19" s="8">
        <f>CostInvest!J19*('Conversion Factors'!$C$26)^('CostInvest(2018CAD)'!$E19-CostInvest!$E19)</f>
        <v>1.0188389081122646</v>
      </c>
      <c r="K19" s="8">
        <f>CostInvest!K19*('Conversion Factors'!$C$26)^('CostInvest(2018CAD)'!$E19-CostInvest!$E19)</f>
        <v>1.0188389081122646</v>
      </c>
      <c r="L19" s="8">
        <f>CostInvest!L19*('Conversion Factors'!$C$26)^('CostInvest(2018CAD)'!$E19-CostInvest!$E19)</f>
        <v>1.0188389081122646</v>
      </c>
      <c r="M19" s="8">
        <f>CostInvest!M19*('Conversion Factors'!$C$26)^('CostInvest(2018CAD)'!$E19-CostInvest!$E19)</f>
        <v>1.0188389081122646</v>
      </c>
      <c r="N19" s="8">
        <f>CostInvest!N19*('Conversion Factors'!$C$26)^('CostInvest(2018CAD)'!$E19-CostInvest!$E19)</f>
        <v>1.0188389081122646</v>
      </c>
      <c r="O19" s="8">
        <f>CostInvest!O19*('Conversion Factors'!$C$26)^('CostInvest(2018CAD)'!$E19-CostInvest!$E19)</f>
        <v>1.0188389081122646</v>
      </c>
      <c r="P19" s="8">
        <f>CostInvest!P19*('Conversion Factors'!$C$26)^('CostInvest(2018CAD)'!$E19-CostInvest!$E19)</f>
        <v>1.0188389081122646</v>
      </c>
      <c r="Q19" s="8">
        <f>CostInvest!Q19*('Conversion Factors'!$C$26)^('CostInvest(2018CAD)'!$E19-CostInvest!$E19)</f>
        <v>1.0188389081122646</v>
      </c>
      <c r="R19" s="8">
        <f>CostInvest!R19*('Conversion Factors'!$C$26)^('CostInvest(2018CAD)'!$E19-CostInvest!$E19)</f>
        <v>1.0188389081122646</v>
      </c>
      <c r="S19" s="8">
        <f>CostInvest!S19*('Conversion Factors'!$C$26)^('CostInvest(2018CAD)'!$E19-CostInvest!$E19)</f>
        <v>1.0188389081122646</v>
      </c>
      <c r="T19" s="8">
        <f>CostInvest!T19*('Conversion Factors'!$C$26)^('CostInvest(2018CAD)'!$E19-CostInvest!$E19)</f>
        <v>1.0188389081122646</v>
      </c>
      <c r="U19" s="8">
        <f>CostInvest!U19*('Conversion Factors'!$C$26)^('CostInvest(2018CAD)'!$E19-CostInvest!$E19)</f>
        <v>1.0188389081122646</v>
      </c>
      <c r="V19" s="8">
        <f>CostInvest!V19*('Conversion Factors'!$C$26)^('CostInvest(2018CAD)'!$E19-CostInvest!$E19)</f>
        <v>1.0188389081122646</v>
      </c>
      <c r="W19" s="8">
        <f>CostInvest!W19*('Conversion Factors'!$C$26)^('CostInvest(2018CAD)'!$E19-CostInvest!$E19)</f>
        <v>1.0188389081122646</v>
      </c>
      <c r="X19" s="8">
        <f>CostInvest!X19*('Conversion Factors'!$C$26)^('CostInvest(2018CAD)'!$E19-CostInvest!$E19)</f>
        <v>1.0188389081122646</v>
      </c>
      <c r="Y19" s="8">
        <f>CostInvest!Y19*('Conversion Factors'!$C$26)^('CostInvest(2018CAD)'!$E19-CostInvest!$E19)</f>
        <v>1.0188389081122646</v>
      </c>
      <c r="Z19" s="8">
        <f>CostInvest!Z19*('Conversion Factors'!$C$26)^('CostInvest(2018CAD)'!$E19-CostInvest!$E19)</f>
        <v>1.0188389081122646</v>
      </c>
      <c r="AA19" s="8">
        <f>CostInvest!AA19*('Conversion Factors'!$C$26)^('CostInvest(2018CAD)'!$E19-CostInvest!$E19)</f>
        <v>1.0188389081122646</v>
      </c>
      <c r="AB19" s="8">
        <f>CostInvest!AB19*('Conversion Factors'!$C$26)^('CostInvest(2018CAD)'!$E19-CostInvest!$E19)</f>
        <v>1.0188389081122646</v>
      </c>
      <c r="AC19" s="8">
        <f>CostInvest!AC19*('Conversion Factors'!$C$26)^('CostInvest(2018CAD)'!$E19-CostInvest!$E19)</f>
        <v>1.0188389081122646</v>
      </c>
      <c r="AD19" s="8">
        <f>CostInvest!AD19*('Conversion Factors'!$C$26)^('CostInvest(2018CAD)'!$E19-CostInvest!$E19)</f>
        <v>1.0188389081122646</v>
      </c>
      <c r="AE19" s="8">
        <f>CostInvest!AE19*('Conversion Factors'!$C$26)^('CostInvest(2018CAD)'!$E19-CostInvest!$E19)</f>
        <v>1.0188389081122646</v>
      </c>
      <c r="AF19" s="8">
        <f>CostInvest!AF19*('Conversion Factors'!$C$26)^('CostInvest(2018CAD)'!$E19-CostInvest!$E19)</f>
        <v>1.0188389081122646</v>
      </c>
      <c r="AG19" s="8">
        <f>CostInvest!AG19*('Conversion Factors'!$C$26)^('CostInvest(2018CAD)'!$E19-CostInvest!$E19)</f>
        <v>1.0188389081122646</v>
      </c>
      <c r="AH19" s="8">
        <f>CostInvest!AH19*('Conversion Factors'!$C$26)^('CostInvest(2018CAD)'!$E19-CostInvest!$E19)</f>
        <v>1.0188389081122646</v>
      </c>
      <c r="AI19" s="8">
        <f>CostInvest!AI19*('Conversion Factors'!$C$26)^('CostInvest(2018CAD)'!$E19-CostInvest!$E19)</f>
        <v>1.0188389081122646</v>
      </c>
      <c r="AJ19" s="8">
        <f>CostInvest!AJ19*('Conversion Factors'!$C$26)^('CostInvest(2018CAD)'!$E19-CostInvest!$E19)</f>
        <v>1.0188389081122646</v>
      </c>
      <c r="AK19" s="8">
        <f>CostInvest!AK19*('Conversion Factors'!$C$26)^('CostInvest(2018CAD)'!$E19-CostInvest!$E19)</f>
        <v>1.0188389081122646</v>
      </c>
      <c r="AL19" s="5" t="s">
        <v>96</v>
      </c>
      <c r="AM19" s="5">
        <v>1</v>
      </c>
    </row>
    <row r="20" spans="1:39" x14ac:dyDescent="0.2">
      <c r="A20" s="69"/>
      <c r="B20" s="5" t="s">
        <v>99</v>
      </c>
      <c r="C20" s="5" t="s">
        <v>102</v>
      </c>
      <c r="D20" s="46" t="s">
        <v>94</v>
      </c>
      <c r="E20" s="5">
        <v>2018</v>
      </c>
      <c r="F20" s="47" t="s">
        <v>95</v>
      </c>
      <c r="G20" s="8">
        <f>CostInvest!G20*('Conversion Factors'!$C$26)^('CostInvest(2018CAD)'!$E20-CostInvest!$E20)</f>
        <v>1.0726643598615919</v>
      </c>
      <c r="H20" s="8">
        <f>CostInvest!H20*('Conversion Factors'!$C$26)^('CostInvest(2018CAD)'!$E20-CostInvest!$E20)</f>
        <v>1.0726643598615919</v>
      </c>
      <c r="I20" s="8">
        <f>CostInvest!I20*('Conversion Factors'!$C$26)^('CostInvest(2018CAD)'!$E20-CostInvest!$E20)</f>
        <v>1.0726643598615919</v>
      </c>
      <c r="J20" s="8">
        <f>CostInvest!J20*('Conversion Factors'!$C$26)^('CostInvest(2018CAD)'!$E20-CostInvest!$E20)</f>
        <v>1.0726643598615919</v>
      </c>
      <c r="K20" s="8">
        <f>CostInvest!K20*('Conversion Factors'!$C$26)^('CostInvest(2018CAD)'!$E20-CostInvest!$E20)</f>
        <v>1.0726643598615919</v>
      </c>
      <c r="L20" s="8">
        <f>CostInvest!L20*('Conversion Factors'!$C$26)^('CostInvest(2018CAD)'!$E20-CostInvest!$E20)</f>
        <v>1.0726643598615919</v>
      </c>
      <c r="M20" s="8">
        <f>CostInvest!M20*('Conversion Factors'!$C$26)^('CostInvest(2018CAD)'!$E20-CostInvest!$E20)</f>
        <v>1.0726643598615919</v>
      </c>
      <c r="N20" s="8">
        <f>CostInvest!N20*('Conversion Factors'!$C$26)^('CostInvest(2018CAD)'!$E20-CostInvest!$E20)</f>
        <v>1.0726643598615919</v>
      </c>
      <c r="O20" s="8">
        <f>CostInvest!O20*('Conversion Factors'!$C$26)^('CostInvest(2018CAD)'!$E20-CostInvest!$E20)</f>
        <v>1.0726643598615919</v>
      </c>
      <c r="P20" s="8">
        <f>CostInvest!P20*('Conversion Factors'!$C$26)^('CostInvest(2018CAD)'!$E20-CostInvest!$E20)</f>
        <v>1.0726643598615919</v>
      </c>
      <c r="Q20" s="8">
        <f>CostInvest!Q20*('Conversion Factors'!$C$26)^('CostInvest(2018CAD)'!$E20-CostInvest!$E20)</f>
        <v>1.0726643598615919</v>
      </c>
      <c r="R20" s="8">
        <f>CostInvest!R20*('Conversion Factors'!$C$26)^('CostInvest(2018CAD)'!$E20-CostInvest!$E20)</f>
        <v>1.0726643598615919</v>
      </c>
      <c r="S20" s="8">
        <f>CostInvest!S20*('Conversion Factors'!$C$26)^('CostInvest(2018CAD)'!$E20-CostInvest!$E20)</f>
        <v>1.0726643598615919</v>
      </c>
      <c r="T20" s="8">
        <f>CostInvest!T20*('Conversion Factors'!$C$26)^('CostInvest(2018CAD)'!$E20-CostInvest!$E20)</f>
        <v>1.0726643598615919</v>
      </c>
      <c r="U20" s="8">
        <f>CostInvest!U20*('Conversion Factors'!$C$26)^('CostInvest(2018CAD)'!$E20-CostInvest!$E20)</f>
        <v>1.0726643598615919</v>
      </c>
      <c r="V20" s="8">
        <f>CostInvest!V20*('Conversion Factors'!$C$26)^('CostInvest(2018CAD)'!$E20-CostInvest!$E20)</f>
        <v>1.0726643598615919</v>
      </c>
      <c r="W20" s="8">
        <f>CostInvest!W20*('Conversion Factors'!$C$26)^('CostInvest(2018CAD)'!$E20-CostInvest!$E20)</f>
        <v>1.0726643598615919</v>
      </c>
      <c r="X20" s="8">
        <f>CostInvest!X20*('Conversion Factors'!$C$26)^('CostInvest(2018CAD)'!$E20-CostInvest!$E20)</f>
        <v>1.0726643598615919</v>
      </c>
      <c r="Y20" s="8">
        <f>CostInvest!Y20*('Conversion Factors'!$C$26)^('CostInvest(2018CAD)'!$E20-CostInvest!$E20)</f>
        <v>1.0726643598615919</v>
      </c>
      <c r="Z20" s="8">
        <f>CostInvest!Z20*('Conversion Factors'!$C$26)^('CostInvest(2018CAD)'!$E20-CostInvest!$E20)</f>
        <v>1.0726643598615919</v>
      </c>
      <c r="AA20" s="8">
        <f>CostInvest!AA20*('Conversion Factors'!$C$26)^('CostInvest(2018CAD)'!$E20-CostInvest!$E20)</f>
        <v>1.0726643598615919</v>
      </c>
      <c r="AB20" s="8">
        <f>CostInvest!AB20*('Conversion Factors'!$C$26)^('CostInvest(2018CAD)'!$E20-CostInvest!$E20)</f>
        <v>1.0726643598615919</v>
      </c>
      <c r="AC20" s="8">
        <f>CostInvest!AC20*('Conversion Factors'!$C$26)^('CostInvest(2018CAD)'!$E20-CostInvest!$E20)</f>
        <v>1.0726643598615919</v>
      </c>
      <c r="AD20" s="8">
        <f>CostInvest!AD20*('Conversion Factors'!$C$26)^('CostInvest(2018CAD)'!$E20-CostInvest!$E20)</f>
        <v>1.0726643598615919</v>
      </c>
      <c r="AE20" s="8">
        <f>CostInvest!AE20*('Conversion Factors'!$C$26)^('CostInvest(2018CAD)'!$E20-CostInvest!$E20)</f>
        <v>1.0726643598615919</v>
      </c>
      <c r="AF20" s="8">
        <f>CostInvest!AF20*('Conversion Factors'!$C$26)^('CostInvest(2018CAD)'!$E20-CostInvest!$E20)</f>
        <v>1.0726643598615919</v>
      </c>
      <c r="AG20" s="8">
        <f>CostInvest!AG20*('Conversion Factors'!$C$26)^('CostInvest(2018CAD)'!$E20-CostInvest!$E20)</f>
        <v>1.0726643598615919</v>
      </c>
      <c r="AH20" s="8">
        <f>CostInvest!AH20*('Conversion Factors'!$C$26)^('CostInvest(2018CAD)'!$E20-CostInvest!$E20)</f>
        <v>1.0726643598615919</v>
      </c>
      <c r="AI20" s="8">
        <f>CostInvest!AI20*('Conversion Factors'!$C$26)^('CostInvest(2018CAD)'!$E20-CostInvest!$E20)</f>
        <v>1.0726643598615919</v>
      </c>
      <c r="AJ20" s="8">
        <f>CostInvest!AJ20*('Conversion Factors'!$C$26)^('CostInvest(2018CAD)'!$E20-CostInvest!$E20)</f>
        <v>1.0726643598615919</v>
      </c>
      <c r="AK20" s="8">
        <f>CostInvest!AK20*('Conversion Factors'!$C$26)^('CostInvest(2018CAD)'!$E20-CostInvest!$E20)</f>
        <v>1.0726643598615919</v>
      </c>
      <c r="AL20" s="5" t="s">
        <v>96</v>
      </c>
      <c r="AM20" s="5">
        <v>1</v>
      </c>
    </row>
    <row r="21" spans="1:39" x14ac:dyDescent="0.2">
      <c r="A21" s="70"/>
      <c r="B21" s="5" t="s">
        <v>100</v>
      </c>
      <c r="C21" s="5" t="s">
        <v>102</v>
      </c>
      <c r="D21" s="46" t="s">
        <v>94</v>
      </c>
      <c r="E21" s="5">
        <v>2018</v>
      </c>
      <c r="F21" s="47" t="s">
        <v>95</v>
      </c>
      <c r="G21" s="8">
        <f>CostInvest!G21*('Conversion Factors'!$C$26)^('CostInvest(2018CAD)'!$E21-CostInvest!$E21)</f>
        <v>1.0726643598615919</v>
      </c>
      <c r="H21" s="8">
        <f>CostInvest!H21*('Conversion Factors'!$C$26)^('CostInvest(2018CAD)'!$E21-CostInvest!$E21)</f>
        <v>1.0726643598615919</v>
      </c>
      <c r="I21" s="8">
        <f>CostInvest!I21*('Conversion Factors'!$C$26)^('CostInvest(2018CAD)'!$E21-CostInvest!$E21)</f>
        <v>1.0726643598615919</v>
      </c>
      <c r="J21" s="8">
        <f>CostInvest!J21*('Conversion Factors'!$C$26)^('CostInvest(2018CAD)'!$E21-CostInvest!$E21)</f>
        <v>1.0726643598615919</v>
      </c>
      <c r="K21" s="8">
        <f>CostInvest!K21*('Conversion Factors'!$C$26)^('CostInvest(2018CAD)'!$E21-CostInvest!$E21)</f>
        <v>1.0726643598615919</v>
      </c>
      <c r="L21" s="8">
        <f>CostInvest!L21*('Conversion Factors'!$C$26)^('CostInvest(2018CAD)'!$E21-CostInvest!$E21)</f>
        <v>1.0726643598615919</v>
      </c>
      <c r="M21" s="8">
        <f>CostInvest!M21*('Conversion Factors'!$C$26)^('CostInvest(2018CAD)'!$E21-CostInvest!$E21)</f>
        <v>1.0726643598615919</v>
      </c>
      <c r="N21" s="8">
        <f>CostInvest!N21*('Conversion Factors'!$C$26)^('CostInvest(2018CAD)'!$E21-CostInvest!$E21)</f>
        <v>1.0726643598615919</v>
      </c>
      <c r="O21" s="8">
        <f>CostInvest!O21*('Conversion Factors'!$C$26)^('CostInvest(2018CAD)'!$E21-CostInvest!$E21)</f>
        <v>1.0726643598615919</v>
      </c>
      <c r="P21" s="8">
        <f>CostInvest!P21*('Conversion Factors'!$C$26)^('CostInvest(2018CAD)'!$E21-CostInvest!$E21)</f>
        <v>1.0726643598615919</v>
      </c>
      <c r="Q21" s="8">
        <f>CostInvest!Q21*('Conversion Factors'!$C$26)^('CostInvest(2018CAD)'!$E21-CostInvest!$E21)</f>
        <v>1.0726643598615919</v>
      </c>
      <c r="R21" s="8">
        <f>CostInvest!R21*('Conversion Factors'!$C$26)^('CostInvest(2018CAD)'!$E21-CostInvest!$E21)</f>
        <v>1.0726643598615919</v>
      </c>
      <c r="S21" s="8">
        <f>CostInvest!S21*('Conversion Factors'!$C$26)^('CostInvest(2018CAD)'!$E21-CostInvest!$E21)</f>
        <v>1.0726643598615919</v>
      </c>
      <c r="T21" s="8">
        <f>CostInvest!T21*('Conversion Factors'!$C$26)^('CostInvest(2018CAD)'!$E21-CostInvest!$E21)</f>
        <v>1.0726643598615919</v>
      </c>
      <c r="U21" s="8">
        <f>CostInvest!U21*('Conversion Factors'!$C$26)^('CostInvest(2018CAD)'!$E21-CostInvest!$E21)</f>
        <v>1.0726643598615919</v>
      </c>
      <c r="V21" s="8">
        <f>CostInvest!V21*('Conversion Factors'!$C$26)^('CostInvest(2018CAD)'!$E21-CostInvest!$E21)</f>
        <v>1.0726643598615919</v>
      </c>
      <c r="W21" s="8">
        <f>CostInvest!W21*('Conversion Factors'!$C$26)^('CostInvest(2018CAD)'!$E21-CostInvest!$E21)</f>
        <v>1.0726643598615919</v>
      </c>
      <c r="X21" s="8">
        <f>CostInvest!X21*('Conversion Factors'!$C$26)^('CostInvest(2018CAD)'!$E21-CostInvest!$E21)</f>
        <v>1.0726643598615919</v>
      </c>
      <c r="Y21" s="8">
        <f>CostInvest!Y21*('Conversion Factors'!$C$26)^('CostInvest(2018CAD)'!$E21-CostInvest!$E21)</f>
        <v>1.0726643598615919</v>
      </c>
      <c r="Z21" s="8">
        <f>CostInvest!Z21*('Conversion Factors'!$C$26)^('CostInvest(2018CAD)'!$E21-CostInvest!$E21)</f>
        <v>1.0726643598615919</v>
      </c>
      <c r="AA21" s="8">
        <f>CostInvest!AA21*('Conversion Factors'!$C$26)^('CostInvest(2018CAD)'!$E21-CostInvest!$E21)</f>
        <v>1.0726643598615919</v>
      </c>
      <c r="AB21" s="8">
        <f>CostInvest!AB21*('Conversion Factors'!$C$26)^('CostInvest(2018CAD)'!$E21-CostInvest!$E21)</f>
        <v>1.0726643598615919</v>
      </c>
      <c r="AC21" s="8">
        <f>CostInvest!AC21*('Conversion Factors'!$C$26)^('CostInvest(2018CAD)'!$E21-CostInvest!$E21)</f>
        <v>1.0726643598615919</v>
      </c>
      <c r="AD21" s="8">
        <f>CostInvest!AD21*('Conversion Factors'!$C$26)^('CostInvest(2018CAD)'!$E21-CostInvest!$E21)</f>
        <v>1.0726643598615919</v>
      </c>
      <c r="AE21" s="8">
        <f>CostInvest!AE21*('Conversion Factors'!$C$26)^('CostInvest(2018CAD)'!$E21-CostInvest!$E21)</f>
        <v>1.0726643598615919</v>
      </c>
      <c r="AF21" s="8">
        <f>CostInvest!AF21*('Conversion Factors'!$C$26)^('CostInvest(2018CAD)'!$E21-CostInvest!$E21)</f>
        <v>1.0726643598615919</v>
      </c>
      <c r="AG21" s="8">
        <f>CostInvest!AG21*('Conversion Factors'!$C$26)^('CostInvest(2018CAD)'!$E21-CostInvest!$E21)</f>
        <v>1.0726643598615919</v>
      </c>
      <c r="AH21" s="8">
        <f>CostInvest!AH21*('Conversion Factors'!$C$26)^('CostInvest(2018CAD)'!$E21-CostInvest!$E21)</f>
        <v>1.0726643598615919</v>
      </c>
      <c r="AI21" s="8">
        <f>CostInvest!AI21*('Conversion Factors'!$C$26)^('CostInvest(2018CAD)'!$E21-CostInvest!$E21)</f>
        <v>1.0726643598615919</v>
      </c>
      <c r="AJ21" s="8">
        <f>CostInvest!AJ21*('Conversion Factors'!$C$26)^('CostInvest(2018CAD)'!$E21-CostInvest!$E21)</f>
        <v>1.0726643598615919</v>
      </c>
      <c r="AK21" s="8">
        <f>CostInvest!AK21*('Conversion Factors'!$C$26)^('CostInvest(2018CAD)'!$E21-CostInvest!$E21)</f>
        <v>1.0726643598615919</v>
      </c>
      <c r="AL21" s="5" t="s">
        <v>96</v>
      </c>
      <c r="AM21" s="5">
        <v>1</v>
      </c>
    </row>
    <row r="22" spans="1:39" x14ac:dyDescent="0.2">
      <c r="A22" s="68" t="s">
        <v>12</v>
      </c>
      <c r="B22" s="5" t="s">
        <v>92</v>
      </c>
      <c r="C22" s="5" t="s">
        <v>102</v>
      </c>
      <c r="D22" s="46" t="s">
        <v>94</v>
      </c>
      <c r="E22" s="5">
        <v>2018</v>
      </c>
      <c r="F22" s="47" t="s">
        <v>95</v>
      </c>
      <c r="G22" s="8">
        <f>CostInvest!G22*('Conversion Factors'!$C$26)^('CostInvest(2018CAD)'!$E22-CostInvest!$E22)</f>
        <v>3.1074586697424071</v>
      </c>
      <c r="H22" s="8">
        <f>CostInvest!H22*('Conversion Factors'!$C$26)^('CostInvest(2018CAD)'!$E22-CostInvest!$E22)</f>
        <v>3.1074586697424071</v>
      </c>
      <c r="I22" s="8">
        <f>CostInvest!I22*('Conversion Factors'!$C$26)^('CostInvest(2018CAD)'!$E22-CostInvest!$E22)</f>
        <v>3.1074586697424071</v>
      </c>
      <c r="J22" s="8">
        <f>CostInvest!J22*('Conversion Factors'!$C$26)^('CostInvest(2018CAD)'!$E22-CostInvest!$E22)</f>
        <v>3.1074586697424071</v>
      </c>
      <c r="K22" s="8">
        <f>CostInvest!K22*('Conversion Factors'!$C$26)^('CostInvest(2018CAD)'!$E22-CostInvest!$E22)</f>
        <v>3.1074586697424071</v>
      </c>
      <c r="L22" s="8">
        <f>CostInvest!L22*('Conversion Factors'!$C$26)^('CostInvest(2018CAD)'!$E22-CostInvest!$E22)</f>
        <v>3.1074586697424071</v>
      </c>
      <c r="M22" s="8">
        <f>CostInvest!M22*('Conversion Factors'!$C$26)^('CostInvest(2018CAD)'!$E22-CostInvest!$E22)</f>
        <v>3.1074586697424071</v>
      </c>
      <c r="N22" s="8">
        <f>CostInvest!N22*('Conversion Factors'!$C$26)^('CostInvest(2018CAD)'!$E22-CostInvest!$E22)</f>
        <v>3.1074586697424071</v>
      </c>
      <c r="O22" s="8">
        <f>CostInvest!O22*('Conversion Factors'!$C$26)^('CostInvest(2018CAD)'!$E22-CostInvest!$E22)</f>
        <v>3.1074586697424071</v>
      </c>
      <c r="P22" s="8">
        <f>CostInvest!P22*('Conversion Factors'!$C$26)^('CostInvest(2018CAD)'!$E22-CostInvest!$E22)</f>
        <v>3.1074586697424071</v>
      </c>
      <c r="Q22" s="8">
        <f>CostInvest!Q22*('Conversion Factors'!$C$26)^('CostInvest(2018CAD)'!$E22-CostInvest!$E22)</f>
        <v>3.1074586697424071</v>
      </c>
      <c r="R22" s="8">
        <f>CostInvest!R22*('Conversion Factors'!$C$26)^('CostInvest(2018CAD)'!$E22-CostInvest!$E22)</f>
        <v>3.1074586697424071</v>
      </c>
      <c r="S22" s="8">
        <f>CostInvest!S22*('Conversion Factors'!$C$26)^('CostInvest(2018CAD)'!$E22-CostInvest!$E22)</f>
        <v>3.1074586697424071</v>
      </c>
      <c r="T22" s="8">
        <f>CostInvest!T22*('Conversion Factors'!$C$26)^('CostInvest(2018CAD)'!$E22-CostInvest!$E22)</f>
        <v>3.1074586697424071</v>
      </c>
      <c r="U22" s="8">
        <f>CostInvest!U22*('Conversion Factors'!$C$26)^('CostInvest(2018CAD)'!$E22-CostInvest!$E22)</f>
        <v>3.1074586697424071</v>
      </c>
      <c r="V22" s="8">
        <f>CostInvest!V22*('Conversion Factors'!$C$26)^('CostInvest(2018CAD)'!$E22-CostInvest!$E22)</f>
        <v>3.1074586697424071</v>
      </c>
      <c r="W22" s="8">
        <f>CostInvest!W22*('Conversion Factors'!$C$26)^('CostInvest(2018CAD)'!$E22-CostInvest!$E22)</f>
        <v>3.1074586697424071</v>
      </c>
      <c r="X22" s="8">
        <f>CostInvest!X22*('Conversion Factors'!$C$26)^('CostInvest(2018CAD)'!$E22-CostInvest!$E22)</f>
        <v>3.1074586697424071</v>
      </c>
      <c r="Y22" s="8">
        <f>CostInvest!Y22*('Conversion Factors'!$C$26)^('CostInvest(2018CAD)'!$E22-CostInvest!$E22)</f>
        <v>3.1074586697424071</v>
      </c>
      <c r="Z22" s="8">
        <f>CostInvest!Z22*('Conversion Factors'!$C$26)^('CostInvest(2018CAD)'!$E22-CostInvest!$E22)</f>
        <v>3.1074586697424071</v>
      </c>
      <c r="AA22" s="8">
        <f>CostInvest!AA22*('Conversion Factors'!$C$26)^('CostInvest(2018CAD)'!$E22-CostInvest!$E22)</f>
        <v>3.1074586697424071</v>
      </c>
      <c r="AB22" s="8">
        <f>CostInvest!AB22*('Conversion Factors'!$C$26)^('CostInvest(2018CAD)'!$E22-CostInvest!$E22)</f>
        <v>3.1074586697424071</v>
      </c>
      <c r="AC22" s="8">
        <f>CostInvest!AC22*('Conversion Factors'!$C$26)^('CostInvest(2018CAD)'!$E22-CostInvest!$E22)</f>
        <v>3.1074586697424071</v>
      </c>
      <c r="AD22" s="8">
        <f>CostInvest!AD22*('Conversion Factors'!$C$26)^('CostInvest(2018CAD)'!$E22-CostInvest!$E22)</f>
        <v>3.1074586697424071</v>
      </c>
      <c r="AE22" s="8">
        <f>CostInvest!AE22*('Conversion Factors'!$C$26)^('CostInvest(2018CAD)'!$E22-CostInvest!$E22)</f>
        <v>3.1074586697424071</v>
      </c>
      <c r="AF22" s="8">
        <f>CostInvest!AF22*('Conversion Factors'!$C$26)^('CostInvest(2018CAD)'!$E22-CostInvest!$E22)</f>
        <v>3.1074586697424071</v>
      </c>
      <c r="AG22" s="8">
        <f>CostInvest!AG22*('Conversion Factors'!$C$26)^('CostInvest(2018CAD)'!$E22-CostInvest!$E22)</f>
        <v>3.1074586697424071</v>
      </c>
      <c r="AH22" s="8">
        <f>CostInvest!AH22*('Conversion Factors'!$C$26)^('CostInvest(2018CAD)'!$E22-CostInvest!$E22)</f>
        <v>3.1074586697424071</v>
      </c>
      <c r="AI22" s="8">
        <f>CostInvest!AI22*('Conversion Factors'!$C$26)^('CostInvest(2018CAD)'!$E22-CostInvest!$E22)</f>
        <v>3.1074586697424071</v>
      </c>
      <c r="AJ22" s="8">
        <f>CostInvest!AJ22*('Conversion Factors'!$C$26)^('CostInvest(2018CAD)'!$E22-CostInvest!$E22)</f>
        <v>3.1074586697424071</v>
      </c>
      <c r="AK22" s="8">
        <f>CostInvest!AK22*('Conversion Factors'!$C$26)^('CostInvest(2018CAD)'!$E22-CostInvest!$E22)</f>
        <v>3.1074586697424071</v>
      </c>
      <c r="AL22" s="5" t="s">
        <v>96</v>
      </c>
      <c r="AM22" s="5">
        <v>1</v>
      </c>
    </row>
    <row r="23" spans="1:39" x14ac:dyDescent="0.2">
      <c r="A23" s="69"/>
      <c r="B23" s="5" t="s">
        <v>97</v>
      </c>
      <c r="C23" s="5" t="s">
        <v>102</v>
      </c>
      <c r="D23" s="46" t="s">
        <v>94</v>
      </c>
      <c r="E23" s="5">
        <v>2018</v>
      </c>
      <c r="F23" s="47" t="s">
        <v>95</v>
      </c>
      <c r="G23" s="8">
        <f>CostInvest!G23*('Conversion Factors'!$C$26)^('CostInvest(2018CAD)'!$E23-CostInvest!$E23)</f>
        <v>4.040753556324491</v>
      </c>
      <c r="H23" s="8">
        <f>CostInvest!H23*('Conversion Factors'!$C$26)^('CostInvest(2018CAD)'!$E23-CostInvest!$E23)</f>
        <v>4.040753556324491</v>
      </c>
      <c r="I23" s="8">
        <f>CostInvest!I23*('Conversion Factors'!$C$26)^('CostInvest(2018CAD)'!$E23-CostInvest!$E23)</f>
        <v>4.040753556324491</v>
      </c>
      <c r="J23" s="8">
        <f>CostInvest!J23*('Conversion Factors'!$C$26)^('CostInvest(2018CAD)'!$E23-CostInvest!$E23)</f>
        <v>4.040753556324491</v>
      </c>
      <c r="K23" s="8">
        <f>CostInvest!K23*('Conversion Factors'!$C$26)^('CostInvest(2018CAD)'!$E23-CostInvest!$E23)</f>
        <v>4.040753556324491</v>
      </c>
      <c r="L23" s="8">
        <f>CostInvest!L23*('Conversion Factors'!$C$26)^('CostInvest(2018CAD)'!$E23-CostInvest!$E23)</f>
        <v>4.040753556324491</v>
      </c>
      <c r="M23" s="8">
        <f>CostInvest!M23*('Conversion Factors'!$C$26)^('CostInvest(2018CAD)'!$E23-CostInvest!$E23)</f>
        <v>4.040753556324491</v>
      </c>
      <c r="N23" s="8">
        <f>CostInvest!N23*('Conversion Factors'!$C$26)^('CostInvest(2018CAD)'!$E23-CostInvest!$E23)</f>
        <v>4.040753556324491</v>
      </c>
      <c r="O23" s="8">
        <f>CostInvest!O23*('Conversion Factors'!$C$26)^('CostInvest(2018CAD)'!$E23-CostInvest!$E23)</f>
        <v>4.040753556324491</v>
      </c>
      <c r="P23" s="8">
        <f>CostInvest!P23*('Conversion Factors'!$C$26)^('CostInvest(2018CAD)'!$E23-CostInvest!$E23)</f>
        <v>4.040753556324491</v>
      </c>
      <c r="Q23" s="8">
        <f>CostInvest!Q23*('Conversion Factors'!$C$26)^('CostInvest(2018CAD)'!$E23-CostInvest!$E23)</f>
        <v>4.040753556324491</v>
      </c>
      <c r="R23" s="8">
        <f>CostInvest!R23*('Conversion Factors'!$C$26)^('CostInvest(2018CAD)'!$E23-CostInvest!$E23)</f>
        <v>4.040753556324491</v>
      </c>
      <c r="S23" s="8">
        <f>CostInvest!S23*('Conversion Factors'!$C$26)^('CostInvest(2018CAD)'!$E23-CostInvest!$E23)</f>
        <v>4.040753556324491</v>
      </c>
      <c r="T23" s="8">
        <f>CostInvest!T23*('Conversion Factors'!$C$26)^('CostInvest(2018CAD)'!$E23-CostInvest!$E23)</f>
        <v>4.040753556324491</v>
      </c>
      <c r="U23" s="8">
        <f>CostInvest!U23*('Conversion Factors'!$C$26)^('CostInvest(2018CAD)'!$E23-CostInvest!$E23)</f>
        <v>4.040753556324491</v>
      </c>
      <c r="V23" s="8">
        <f>CostInvest!V23*('Conversion Factors'!$C$26)^('CostInvest(2018CAD)'!$E23-CostInvest!$E23)</f>
        <v>4.040753556324491</v>
      </c>
      <c r="W23" s="8">
        <f>CostInvest!W23*('Conversion Factors'!$C$26)^('CostInvest(2018CAD)'!$E23-CostInvest!$E23)</f>
        <v>4.040753556324491</v>
      </c>
      <c r="X23" s="8">
        <f>CostInvest!X23*('Conversion Factors'!$C$26)^('CostInvest(2018CAD)'!$E23-CostInvest!$E23)</f>
        <v>4.040753556324491</v>
      </c>
      <c r="Y23" s="8">
        <f>CostInvest!Y23*('Conversion Factors'!$C$26)^('CostInvest(2018CAD)'!$E23-CostInvest!$E23)</f>
        <v>4.040753556324491</v>
      </c>
      <c r="Z23" s="8">
        <f>CostInvest!Z23*('Conversion Factors'!$C$26)^('CostInvest(2018CAD)'!$E23-CostInvest!$E23)</f>
        <v>4.040753556324491</v>
      </c>
      <c r="AA23" s="8">
        <f>CostInvest!AA23*('Conversion Factors'!$C$26)^('CostInvest(2018CAD)'!$E23-CostInvest!$E23)</f>
        <v>4.040753556324491</v>
      </c>
      <c r="AB23" s="8">
        <f>CostInvest!AB23*('Conversion Factors'!$C$26)^('CostInvest(2018CAD)'!$E23-CostInvest!$E23)</f>
        <v>4.040753556324491</v>
      </c>
      <c r="AC23" s="8">
        <f>CostInvest!AC23*('Conversion Factors'!$C$26)^('CostInvest(2018CAD)'!$E23-CostInvest!$E23)</f>
        <v>4.040753556324491</v>
      </c>
      <c r="AD23" s="8">
        <f>CostInvest!AD23*('Conversion Factors'!$C$26)^('CostInvest(2018CAD)'!$E23-CostInvest!$E23)</f>
        <v>4.040753556324491</v>
      </c>
      <c r="AE23" s="8">
        <f>CostInvest!AE23*('Conversion Factors'!$C$26)^('CostInvest(2018CAD)'!$E23-CostInvest!$E23)</f>
        <v>4.040753556324491</v>
      </c>
      <c r="AF23" s="8">
        <f>CostInvest!AF23*('Conversion Factors'!$C$26)^('CostInvest(2018CAD)'!$E23-CostInvest!$E23)</f>
        <v>4.040753556324491</v>
      </c>
      <c r="AG23" s="8">
        <f>CostInvest!AG23*('Conversion Factors'!$C$26)^('CostInvest(2018CAD)'!$E23-CostInvest!$E23)</f>
        <v>4.040753556324491</v>
      </c>
      <c r="AH23" s="8">
        <f>CostInvest!AH23*('Conversion Factors'!$C$26)^('CostInvest(2018CAD)'!$E23-CostInvest!$E23)</f>
        <v>4.040753556324491</v>
      </c>
      <c r="AI23" s="8">
        <f>CostInvest!AI23*('Conversion Factors'!$C$26)^('CostInvest(2018CAD)'!$E23-CostInvest!$E23)</f>
        <v>4.040753556324491</v>
      </c>
      <c r="AJ23" s="8">
        <f>CostInvest!AJ23*('Conversion Factors'!$C$26)^('CostInvest(2018CAD)'!$E23-CostInvest!$E23)</f>
        <v>4.040753556324491</v>
      </c>
      <c r="AK23" s="8">
        <f>CostInvest!AK23*('Conversion Factors'!$C$26)^('CostInvest(2018CAD)'!$E23-CostInvest!$E23)</f>
        <v>4.040753556324491</v>
      </c>
      <c r="AL23" s="5" t="s">
        <v>96</v>
      </c>
      <c r="AM23" s="5">
        <v>1</v>
      </c>
    </row>
    <row r="24" spans="1:39" x14ac:dyDescent="0.2">
      <c r="A24" s="69"/>
      <c r="B24" s="5" t="s">
        <v>98</v>
      </c>
      <c r="C24" s="5" t="s">
        <v>102</v>
      </c>
      <c r="D24" s="46" t="s">
        <v>94</v>
      </c>
      <c r="E24" s="5">
        <v>2018</v>
      </c>
      <c r="F24" s="47" t="s">
        <v>95</v>
      </c>
      <c r="G24" s="8">
        <f>CostInvest!G24*('Conversion Factors'!$C$26)^('CostInvest(2018CAD)'!$E24-CostInvest!$E24)</f>
        <v>4.1041906958861976</v>
      </c>
      <c r="H24" s="8">
        <f>CostInvest!H24*('Conversion Factors'!$C$26)^('CostInvest(2018CAD)'!$E24-CostInvest!$E24)</f>
        <v>4.1041906958861976</v>
      </c>
      <c r="I24" s="8">
        <f>CostInvest!I24*('Conversion Factors'!$C$26)^('CostInvest(2018CAD)'!$E24-CostInvest!$E24)</f>
        <v>4.1041906958861976</v>
      </c>
      <c r="J24" s="8">
        <f>CostInvest!J24*('Conversion Factors'!$C$26)^('CostInvest(2018CAD)'!$E24-CostInvest!$E24)</f>
        <v>4.1041906958861976</v>
      </c>
      <c r="K24" s="8">
        <f>CostInvest!K24*('Conversion Factors'!$C$26)^('CostInvest(2018CAD)'!$E24-CostInvest!$E24)</f>
        <v>4.1041906958861976</v>
      </c>
      <c r="L24" s="8">
        <f>CostInvest!L24*('Conversion Factors'!$C$26)^('CostInvest(2018CAD)'!$E24-CostInvest!$E24)</f>
        <v>4.1041906958861976</v>
      </c>
      <c r="M24" s="8">
        <f>CostInvest!M24*('Conversion Factors'!$C$26)^('CostInvest(2018CAD)'!$E24-CostInvest!$E24)</f>
        <v>4.1041906958861976</v>
      </c>
      <c r="N24" s="8">
        <f>CostInvest!N24*('Conversion Factors'!$C$26)^('CostInvest(2018CAD)'!$E24-CostInvest!$E24)</f>
        <v>4.1041906958861976</v>
      </c>
      <c r="O24" s="8">
        <f>CostInvest!O24*('Conversion Factors'!$C$26)^('CostInvest(2018CAD)'!$E24-CostInvest!$E24)</f>
        <v>4.1041906958861976</v>
      </c>
      <c r="P24" s="8">
        <f>CostInvest!P24*('Conversion Factors'!$C$26)^('CostInvest(2018CAD)'!$E24-CostInvest!$E24)</f>
        <v>4.1041906958861976</v>
      </c>
      <c r="Q24" s="8">
        <f>CostInvest!Q24*('Conversion Factors'!$C$26)^('CostInvest(2018CAD)'!$E24-CostInvest!$E24)</f>
        <v>4.1041906958861976</v>
      </c>
      <c r="R24" s="8">
        <f>CostInvest!R24*('Conversion Factors'!$C$26)^('CostInvest(2018CAD)'!$E24-CostInvest!$E24)</f>
        <v>4.1041906958861976</v>
      </c>
      <c r="S24" s="8">
        <f>CostInvest!S24*('Conversion Factors'!$C$26)^('CostInvest(2018CAD)'!$E24-CostInvest!$E24)</f>
        <v>4.1041906958861976</v>
      </c>
      <c r="T24" s="8">
        <f>CostInvest!T24*('Conversion Factors'!$C$26)^('CostInvest(2018CAD)'!$E24-CostInvest!$E24)</f>
        <v>4.1041906958861976</v>
      </c>
      <c r="U24" s="8">
        <f>CostInvest!U24*('Conversion Factors'!$C$26)^('CostInvest(2018CAD)'!$E24-CostInvest!$E24)</f>
        <v>4.1041906958861976</v>
      </c>
      <c r="V24" s="8">
        <f>CostInvest!V24*('Conversion Factors'!$C$26)^('CostInvest(2018CAD)'!$E24-CostInvest!$E24)</f>
        <v>4.1041906958861976</v>
      </c>
      <c r="W24" s="8">
        <f>CostInvest!W24*('Conversion Factors'!$C$26)^('CostInvest(2018CAD)'!$E24-CostInvest!$E24)</f>
        <v>4.1041906958861976</v>
      </c>
      <c r="X24" s="8">
        <f>CostInvest!X24*('Conversion Factors'!$C$26)^('CostInvest(2018CAD)'!$E24-CostInvest!$E24)</f>
        <v>4.1041906958861976</v>
      </c>
      <c r="Y24" s="8">
        <f>CostInvest!Y24*('Conversion Factors'!$C$26)^('CostInvest(2018CAD)'!$E24-CostInvest!$E24)</f>
        <v>4.1041906958861976</v>
      </c>
      <c r="Z24" s="8">
        <f>CostInvest!Z24*('Conversion Factors'!$C$26)^('CostInvest(2018CAD)'!$E24-CostInvest!$E24)</f>
        <v>4.1041906958861976</v>
      </c>
      <c r="AA24" s="8">
        <f>CostInvest!AA24*('Conversion Factors'!$C$26)^('CostInvest(2018CAD)'!$E24-CostInvest!$E24)</f>
        <v>4.1041906958861976</v>
      </c>
      <c r="AB24" s="8">
        <f>CostInvest!AB24*('Conversion Factors'!$C$26)^('CostInvest(2018CAD)'!$E24-CostInvest!$E24)</f>
        <v>4.1041906958861976</v>
      </c>
      <c r="AC24" s="8">
        <f>CostInvest!AC24*('Conversion Factors'!$C$26)^('CostInvest(2018CAD)'!$E24-CostInvest!$E24)</f>
        <v>4.1041906958861976</v>
      </c>
      <c r="AD24" s="8">
        <f>CostInvest!AD24*('Conversion Factors'!$C$26)^('CostInvest(2018CAD)'!$E24-CostInvest!$E24)</f>
        <v>4.1041906958861976</v>
      </c>
      <c r="AE24" s="8">
        <f>CostInvest!AE24*('Conversion Factors'!$C$26)^('CostInvest(2018CAD)'!$E24-CostInvest!$E24)</f>
        <v>4.1041906958861976</v>
      </c>
      <c r="AF24" s="8">
        <f>CostInvest!AF24*('Conversion Factors'!$C$26)^('CostInvest(2018CAD)'!$E24-CostInvest!$E24)</f>
        <v>4.1041906958861976</v>
      </c>
      <c r="AG24" s="8">
        <f>CostInvest!AG24*('Conversion Factors'!$C$26)^('CostInvest(2018CAD)'!$E24-CostInvest!$E24)</f>
        <v>4.1041906958861976</v>
      </c>
      <c r="AH24" s="8">
        <f>CostInvest!AH24*('Conversion Factors'!$C$26)^('CostInvest(2018CAD)'!$E24-CostInvest!$E24)</f>
        <v>4.1041906958861976</v>
      </c>
      <c r="AI24" s="8">
        <f>CostInvest!AI24*('Conversion Factors'!$C$26)^('CostInvest(2018CAD)'!$E24-CostInvest!$E24)</f>
        <v>4.1041906958861976</v>
      </c>
      <c r="AJ24" s="8">
        <f>CostInvest!AJ24*('Conversion Factors'!$C$26)^('CostInvest(2018CAD)'!$E24-CostInvest!$E24)</f>
        <v>4.1041906958861976</v>
      </c>
      <c r="AK24" s="8">
        <f>CostInvest!AK24*('Conversion Factors'!$C$26)^('CostInvest(2018CAD)'!$E24-CostInvest!$E24)</f>
        <v>4.1041906958861976</v>
      </c>
      <c r="AL24" s="5" t="s">
        <v>96</v>
      </c>
      <c r="AM24" s="5">
        <v>1</v>
      </c>
    </row>
    <row r="25" spans="1:39" x14ac:dyDescent="0.2">
      <c r="A25" s="69"/>
      <c r="B25" s="5" t="s">
        <v>99</v>
      </c>
      <c r="C25" s="5" t="s">
        <v>102</v>
      </c>
      <c r="D25" s="46" t="s">
        <v>94</v>
      </c>
      <c r="E25" s="5">
        <v>2018</v>
      </c>
      <c r="F25" s="47" t="s">
        <v>95</v>
      </c>
      <c r="G25" s="8">
        <f>CostInvest!G25*('Conversion Factors'!$C$26)^('CostInvest(2018CAD)'!$E25-CostInvest!$E25)</f>
        <v>3.2141484044598232</v>
      </c>
      <c r="H25" s="8">
        <f>CostInvest!H25*('Conversion Factors'!$C$26)^('CostInvest(2018CAD)'!$E25-CostInvest!$E25)</f>
        <v>3.2141484044598232</v>
      </c>
      <c r="I25" s="8">
        <f>CostInvest!I25*('Conversion Factors'!$C$26)^('CostInvest(2018CAD)'!$E25-CostInvest!$E25)</f>
        <v>3.2141484044598232</v>
      </c>
      <c r="J25" s="8">
        <f>CostInvest!J25*('Conversion Factors'!$C$26)^('CostInvest(2018CAD)'!$E25-CostInvest!$E25)</f>
        <v>3.2141484044598232</v>
      </c>
      <c r="K25" s="8">
        <f>CostInvest!K25*('Conversion Factors'!$C$26)^('CostInvest(2018CAD)'!$E25-CostInvest!$E25)</f>
        <v>3.2141484044598232</v>
      </c>
      <c r="L25" s="8">
        <f>CostInvest!L25*('Conversion Factors'!$C$26)^('CostInvest(2018CAD)'!$E25-CostInvest!$E25)</f>
        <v>3.2141484044598232</v>
      </c>
      <c r="M25" s="8">
        <f>CostInvest!M25*('Conversion Factors'!$C$26)^('CostInvest(2018CAD)'!$E25-CostInvest!$E25)</f>
        <v>3.2141484044598232</v>
      </c>
      <c r="N25" s="8">
        <f>CostInvest!N25*('Conversion Factors'!$C$26)^('CostInvest(2018CAD)'!$E25-CostInvest!$E25)</f>
        <v>3.2141484044598232</v>
      </c>
      <c r="O25" s="8">
        <f>CostInvest!O25*('Conversion Factors'!$C$26)^('CostInvest(2018CAD)'!$E25-CostInvest!$E25)</f>
        <v>3.2141484044598232</v>
      </c>
      <c r="P25" s="8">
        <f>CostInvest!P25*('Conversion Factors'!$C$26)^('CostInvest(2018CAD)'!$E25-CostInvest!$E25)</f>
        <v>3.2141484044598232</v>
      </c>
      <c r="Q25" s="8">
        <f>CostInvest!Q25*('Conversion Factors'!$C$26)^('CostInvest(2018CAD)'!$E25-CostInvest!$E25)</f>
        <v>3.2141484044598232</v>
      </c>
      <c r="R25" s="8">
        <f>CostInvest!R25*('Conversion Factors'!$C$26)^('CostInvest(2018CAD)'!$E25-CostInvest!$E25)</f>
        <v>3.2141484044598232</v>
      </c>
      <c r="S25" s="8">
        <f>CostInvest!S25*('Conversion Factors'!$C$26)^('CostInvest(2018CAD)'!$E25-CostInvest!$E25)</f>
        <v>3.2141484044598232</v>
      </c>
      <c r="T25" s="8">
        <f>CostInvest!T25*('Conversion Factors'!$C$26)^('CostInvest(2018CAD)'!$E25-CostInvest!$E25)</f>
        <v>3.2141484044598232</v>
      </c>
      <c r="U25" s="8">
        <f>CostInvest!U25*('Conversion Factors'!$C$26)^('CostInvest(2018CAD)'!$E25-CostInvest!$E25)</f>
        <v>3.2141484044598232</v>
      </c>
      <c r="V25" s="8">
        <f>CostInvest!V25*('Conversion Factors'!$C$26)^('CostInvest(2018CAD)'!$E25-CostInvest!$E25)</f>
        <v>3.2141484044598232</v>
      </c>
      <c r="W25" s="8">
        <f>CostInvest!W25*('Conversion Factors'!$C$26)^('CostInvest(2018CAD)'!$E25-CostInvest!$E25)</f>
        <v>3.2141484044598232</v>
      </c>
      <c r="X25" s="8">
        <f>CostInvest!X25*('Conversion Factors'!$C$26)^('CostInvest(2018CAD)'!$E25-CostInvest!$E25)</f>
        <v>3.2141484044598232</v>
      </c>
      <c r="Y25" s="8">
        <f>CostInvest!Y25*('Conversion Factors'!$C$26)^('CostInvest(2018CAD)'!$E25-CostInvest!$E25)</f>
        <v>3.2141484044598232</v>
      </c>
      <c r="Z25" s="8">
        <f>CostInvest!Z25*('Conversion Factors'!$C$26)^('CostInvest(2018CAD)'!$E25-CostInvest!$E25)</f>
        <v>3.2141484044598232</v>
      </c>
      <c r="AA25" s="8">
        <f>CostInvest!AA25*('Conversion Factors'!$C$26)^('CostInvest(2018CAD)'!$E25-CostInvest!$E25)</f>
        <v>3.2141484044598232</v>
      </c>
      <c r="AB25" s="8">
        <f>CostInvest!AB25*('Conversion Factors'!$C$26)^('CostInvest(2018CAD)'!$E25-CostInvest!$E25)</f>
        <v>3.2141484044598232</v>
      </c>
      <c r="AC25" s="8">
        <f>CostInvest!AC25*('Conversion Factors'!$C$26)^('CostInvest(2018CAD)'!$E25-CostInvest!$E25)</f>
        <v>3.2141484044598232</v>
      </c>
      <c r="AD25" s="8">
        <f>CostInvest!AD25*('Conversion Factors'!$C$26)^('CostInvest(2018CAD)'!$E25-CostInvest!$E25)</f>
        <v>3.2141484044598232</v>
      </c>
      <c r="AE25" s="8">
        <f>CostInvest!AE25*('Conversion Factors'!$C$26)^('CostInvest(2018CAD)'!$E25-CostInvest!$E25)</f>
        <v>3.2141484044598232</v>
      </c>
      <c r="AF25" s="8">
        <f>CostInvest!AF25*('Conversion Factors'!$C$26)^('CostInvest(2018CAD)'!$E25-CostInvest!$E25)</f>
        <v>3.2141484044598232</v>
      </c>
      <c r="AG25" s="8">
        <f>CostInvest!AG25*('Conversion Factors'!$C$26)^('CostInvest(2018CAD)'!$E25-CostInvest!$E25)</f>
        <v>3.2141484044598232</v>
      </c>
      <c r="AH25" s="8">
        <f>CostInvest!AH25*('Conversion Factors'!$C$26)^('CostInvest(2018CAD)'!$E25-CostInvest!$E25)</f>
        <v>3.2141484044598232</v>
      </c>
      <c r="AI25" s="8">
        <f>CostInvest!AI25*('Conversion Factors'!$C$26)^('CostInvest(2018CAD)'!$E25-CostInvest!$E25)</f>
        <v>3.2141484044598232</v>
      </c>
      <c r="AJ25" s="8">
        <f>CostInvest!AJ25*('Conversion Factors'!$C$26)^('CostInvest(2018CAD)'!$E25-CostInvest!$E25)</f>
        <v>3.2141484044598232</v>
      </c>
      <c r="AK25" s="8">
        <f>CostInvest!AK25*('Conversion Factors'!$C$26)^('CostInvest(2018CAD)'!$E25-CostInvest!$E25)</f>
        <v>3.2141484044598232</v>
      </c>
      <c r="AL25" s="5" t="s">
        <v>96</v>
      </c>
      <c r="AM25" s="5">
        <v>1</v>
      </c>
    </row>
    <row r="26" spans="1:39" x14ac:dyDescent="0.2">
      <c r="A26" s="70"/>
      <c r="B26" s="5" t="s">
        <v>100</v>
      </c>
      <c r="C26" s="5" t="s">
        <v>102</v>
      </c>
      <c r="D26" s="46" t="s">
        <v>94</v>
      </c>
      <c r="E26" s="5">
        <v>2018</v>
      </c>
      <c r="F26" s="47" t="s">
        <v>95</v>
      </c>
      <c r="G26" s="8">
        <f>CostInvest!G26*('Conversion Factors'!$C$26)^('CostInvest(2018CAD)'!$E26-CostInvest!$E26)</f>
        <v>3.2141484044598232</v>
      </c>
      <c r="H26" s="8">
        <f>CostInvest!H26*('Conversion Factors'!$C$26)^('CostInvest(2018CAD)'!$E26-CostInvest!$E26)</f>
        <v>3.2141484044598232</v>
      </c>
      <c r="I26" s="8">
        <f>CostInvest!I26*('Conversion Factors'!$C$26)^('CostInvest(2018CAD)'!$E26-CostInvest!$E26)</f>
        <v>3.2141484044598232</v>
      </c>
      <c r="J26" s="8">
        <f>CostInvest!J26*('Conversion Factors'!$C$26)^('CostInvest(2018CAD)'!$E26-CostInvest!$E26)</f>
        <v>3.2141484044598232</v>
      </c>
      <c r="K26" s="8">
        <f>CostInvest!K26*('Conversion Factors'!$C$26)^('CostInvest(2018CAD)'!$E26-CostInvest!$E26)</f>
        <v>3.2141484044598232</v>
      </c>
      <c r="L26" s="8">
        <f>CostInvest!L26*('Conversion Factors'!$C$26)^('CostInvest(2018CAD)'!$E26-CostInvest!$E26)</f>
        <v>3.2141484044598232</v>
      </c>
      <c r="M26" s="8">
        <f>CostInvest!M26*('Conversion Factors'!$C$26)^('CostInvest(2018CAD)'!$E26-CostInvest!$E26)</f>
        <v>3.2141484044598232</v>
      </c>
      <c r="N26" s="8">
        <f>CostInvest!N26*('Conversion Factors'!$C$26)^('CostInvest(2018CAD)'!$E26-CostInvest!$E26)</f>
        <v>3.2141484044598232</v>
      </c>
      <c r="O26" s="8">
        <f>CostInvest!O26*('Conversion Factors'!$C$26)^('CostInvest(2018CAD)'!$E26-CostInvest!$E26)</f>
        <v>3.2141484044598232</v>
      </c>
      <c r="P26" s="8">
        <f>CostInvest!P26*('Conversion Factors'!$C$26)^('CostInvest(2018CAD)'!$E26-CostInvest!$E26)</f>
        <v>3.2141484044598232</v>
      </c>
      <c r="Q26" s="8">
        <f>CostInvest!Q26*('Conversion Factors'!$C$26)^('CostInvest(2018CAD)'!$E26-CostInvest!$E26)</f>
        <v>3.2141484044598232</v>
      </c>
      <c r="R26" s="8">
        <f>CostInvest!R26*('Conversion Factors'!$C$26)^('CostInvest(2018CAD)'!$E26-CostInvest!$E26)</f>
        <v>3.2141484044598232</v>
      </c>
      <c r="S26" s="8">
        <f>CostInvest!S26*('Conversion Factors'!$C$26)^('CostInvest(2018CAD)'!$E26-CostInvest!$E26)</f>
        <v>3.2141484044598232</v>
      </c>
      <c r="T26" s="8">
        <f>CostInvest!T26*('Conversion Factors'!$C$26)^('CostInvest(2018CAD)'!$E26-CostInvest!$E26)</f>
        <v>3.2141484044598232</v>
      </c>
      <c r="U26" s="8">
        <f>CostInvest!U26*('Conversion Factors'!$C$26)^('CostInvest(2018CAD)'!$E26-CostInvest!$E26)</f>
        <v>3.2141484044598232</v>
      </c>
      <c r="V26" s="8">
        <f>CostInvest!V26*('Conversion Factors'!$C$26)^('CostInvest(2018CAD)'!$E26-CostInvest!$E26)</f>
        <v>3.2141484044598232</v>
      </c>
      <c r="W26" s="8">
        <f>CostInvest!W26*('Conversion Factors'!$C$26)^('CostInvest(2018CAD)'!$E26-CostInvest!$E26)</f>
        <v>3.2141484044598232</v>
      </c>
      <c r="X26" s="8">
        <f>CostInvest!X26*('Conversion Factors'!$C$26)^('CostInvest(2018CAD)'!$E26-CostInvest!$E26)</f>
        <v>3.2141484044598232</v>
      </c>
      <c r="Y26" s="8">
        <f>CostInvest!Y26*('Conversion Factors'!$C$26)^('CostInvest(2018CAD)'!$E26-CostInvest!$E26)</f>
        <v>3.2141484044598232</v>
      </c>
      <c r="Z26" s="8">
        <f>CostInvest!Z26*('Conversion Factors'!$C$26)^('CostInvest(2018CAD)'!$E26-CostInvest!$E26)</f>
        <v>3.2141484044598232</v>
      </c>
      <c r="AA26" s="8">
        <f>CostInvest!AA26*('Conversion Factors'!$C$26)^('CostInvest(2018CAD)'!$E26-CostInvest!$E26)</f>
        <v>3.2141484044598232</v>
      </c>
      <c r="AB26" s="8">
        <f>CostInvest!AB26*('Conversion Factors'!$C$26)^('CostInvest(2018CAD)'!$E26-CostInvest!$E26)</f>
        <v>3.2141484044598232</v>
      </c>
      <c r="AC26" s="8">
        <f>CostInvest!AC26*('Conversion Factors'!$C$26)^('CostInvest(2018CAD)'!$E26-CostInvest!$E26)</f>
        <v>3.2141484044598232</v>
      </c>
      <c r="AD26" s="8">
        <f>CostInvest!AD26*('Conversion Factors'!$C$26)^('CostInvest(2018CAD)'!$E26-CostInvest!$E26)</f>
        <v>3.2141484044598232</v>
      </c>
      <c r="AE26" s="8">
        <f>CostInvest!AE26*('Conversion Factors'!$C$26)^('CostInvest(2018CAD)'!$E26-CostInvest!$E26)</f>
        <v>3.2141484044598232</v>
      </c>
      <c r="AF26" s="8">
        <f>CostInvest!AF26*('Conversion Factors'!$C$26)^('CostInvest(2018CAD)'!$E26-CostInvest!$E26)</f>
        <v>3.2141484044598232</v>
      </c>
      <c r="AG26" s="8">
        <f>CostInvest!AG26*('Conversion Factors'!$C$26)^('CostInvest(2018CAD)'!$E26-CostInvest!$E26)</f>
        <v>3.2141484044598232</v>
      </c>
      <c r="AH26" s="8">
        <f>CostInvest!AH26*('Conversion Factors'!$C$26)^('CostInvest(2018CAD)'!$E26-CostInvest!$E26)</f>
        <v>3.2141484044598232</v>
      </c>
      <c r="AI26" s="8">
        <f>CostInvest!AI26*('Conversion Factors'!$C$26)^('CostInvest(2018CAD)'!$E26-CostInvest!$E26)</f>
        <v>3.2141484044598232</v>
      </c>
      <c r="AJ26" s="8">
        <f>CostInvest!AJ26*('Conversion Factors'!$C$26)^('CostInvest(2018CAD)'!$E26-CostInvest!$E26)</f>
        <v>3.2141484044598232</v>
      </c>
      <c r="AK26" s="8">
        <f>CostInvest!AK26*('Conversion Factors'!$C$26)^('CostInvest(2018CAD)'!$E26-CostInvest!$E26)</f>
        <v>3.2141484044598232</v>
      </c>
      <c r="AL26" s="5" t="s">
        <v>96</v>
      </c>
      <c r="AM26" s="5">
        <v>1</v>
      </c>
    </row>
    <row r="27" spans="1:39" x14ac:dyDescent="0.2">
      <c r="A27" s="68" t="s">
        <v>20</v>
      </c>
      <c r="B27" s="5" t="s">
        <v>92</v>
      </c>
      <c r="C27" s="5" t="s">
        <v>102</v>
      </c>
      <c r="D27" s="46" t="s">
        <v>94</v>
      </c>
      <c r="E27" s="5">
        <v>2018</v>
      </c>
      <c r="F27" s="47" t="s">
        <v>95</v>
      </c>
      <c r="G27" s="8">
        <f>CostInvest!G27*('Conversion Factors'!$C$26)^('CostInvest(2018CAD)'!$E27-CostInvest!$E27)</f>
        <v>19.802733564013842</v>
      </c>
      <c r="H27" s="8">
        <f>CostInvest!H27*('Conversion Factors'!$C$26)^('CostInvest(2018CAD)'!$E27-CostInvest!$E27)</f>
        <v>19.523165560757175</v>
      </c>
      <c r="I27" s="8">
        <f>CostInvest!I27*('Conversion Factors'!$C$26)^('CostInvest(2018CAD)'!$E27-CostInvest!$E27)</f>
        <v>19.243597557500511</v>
      </c>
      <c r="J27" s="8">
        <f>CostInvest!J27*('Conversion Factors'!$C$26)^('CostInvest(2018CAD)'!$E27-CostInvest!$E27)</f>
        <v>18.964029554243844</v>
      </c>
      <c r="K27" s="8">
        <f>CostInvest!K27*('Conversion Factors'!$C$26)^('CostInvest(2018CAD)'!$E27-CostInvest!$E27)</f>
        <v>18.68446155098718</v>
      </c>
      <c r="L27" s="8">
        <f>CostInvest!L27*('Conversion Factors'!$C$26)^('CostInvest(2018CAD)'!$E27-CostInvest!$E27)</f>
        <v>18.404893547730513</v>
      </c>
      <c r="M27" s="8">
        <f>CostInvest!M27*('Conversion Factors'!$C$26)^('CostInvest(2018CAD)'!$E27-CostInvest!$E27)</f>
        <v>18.125325544473849</v>
      </c>
      <c r="N27" s="8">
        <f>CostInvest!N27*('Conversion Factors'!$C$26)^('CostInvest(2018CAD)'!$E27-CostInvest!$E27)</f>
        <v>17.845757541217186</v>
      </c>
      <c r="O27" s="8">
        <f>CostInvest!O27*('Conversion Factors'!$C$26)^('CostInvest(2018CAD)'!$E27-CostInvest!$E27)</f>
        <v>17.566189537960518</v>
      </c>
      <c r="P27" s="8">
        <f>CostInvest!P27*('Conversion Factors'!$C$26)^('CostInvest(2018CAD)'!$E27-CostInvest!$E27)</f>
        <v>17.286621534703855</v>
      </c>
      <c r="Q27" s="8">
        <f>CostInvest!Q27*('Conversion Factors'!$C$26)^('CostInvest(2018CAD)'!$E27-CostInvest!$E27)</f>
        <v>17.007053531447184</v>
      </c>
      <c r="R27" s="8">
        <f>CostInvest!R27*('Conversion Factors'!$C$26)^('CostInvest(2018CAD)'!$E27-CostInvest!$E27)</f>
        <v>16.820674862609405</v>
      </c>
      <c r="S27" s="8">
        <f>CostInvest!S27*('Conversion Factors'!$C$26)^('CostInvest(2018CAD)'!$E27-CostInvest!$E27)</f>
        <v>16.634296193771625</v>
      </c>
      <c r="T27" s="8">
        <f>CostInvest!T27*('Conversion Factors'!$C$26)^('CostInvest(2018CAD)'!$E27-CostInvest!$E27)</f>
        <v>16.44791752493385</v>
      </c>
      <c r="U27" s="8">
        <f>CostInvest!U27*('Conversion Factors'!$C$26)^('CostInvest(2018CAD)'!$E27-CostInvest!$E27)</f>
        <v>16.26153885609607</v>
      </c>
      <c r="V27" s="8">
        <f>CostInvest!V27*('Conversion Factors'!$C$26)^('CostInvest(2018CAD)'!$E27-CostInvest!$E27)</f>
        <v>16.075160187258291</v>
      </c>
      <c r="W27" s="8">
        <f>CostInvest!W27*('Conversion Factors'!$C$26)^('CostInvest(2018CAD)'!$E27-CostInvest!$E27)</f>
        <v>15.888781518420513</v>
      </c>
      <c r="X27" s="8">
        <f>CostInvest!X27*('Conversion Factors'!$C$26)^('CostInvest(2018CAD)'!$E27-CostInvest!$E27)</f>
        <v>15.702402849582734</v>
      </c>
      <c r="Y27" s="8">
        <f>CostInvest!Y27*('Conversion Factors'!$C$26)^('CostInvest(2018CAD)'!$E27-CostInvest!$E27)</f>
        <v>15.516024180744957</v>
      </c>
      <c r="Z27" s="8">
        <f>CostInvest!Z27*('Conversion Factors'!$C$26)^('CostInvest(2018CAD)'!$E27-CostInvest!$E27)</f>
        <v>15.329645511907177</v>
      </c>
      <c r="AA27" s="8">
        <f>CostInvest!AA27*('Conversion Factors'!$C$26)^('CostInvest(2018CAD)'!$E27-CostInvest!$E27)</f>
        <v>15.143266843069407</v>
      </c>
      <c r="AB27" s="8">
        <f>CostInvest!AB27*('Conversion Factors'!$C$26)^('CostInvest(2018CAD)'!$E27-CostInvest!$E27)</f>
        <v>15.033684787697615</v>
      </c>
      <c r="AC27" s="8">
        <f>CostInvest!AC27*('Conversion Factors'!$C$26)^('CostInvest(2018CAD)'!$E27-CostInvest!$E27)</f>
        <v>14.924102732325824</v>
      </c>
      <c r="AD27" s="8">
        <f>CostInvest!AD27*('Conversion Factors'!$C$26)^('CostInvest(2018CAD)'!$E27-CostInvest!$E27)</f>
        <v>14.814520676954034</v>
      </c>
      <c r="AE27" s="8">
        <f>CostInvest!AE27*('Conversion Factors'!$C$26)^('CostInvest(2018CAD)'!$E27-CostInvest!$E27)</f>
        <v>14.704938621582242</v>
      </c>
      <c r="AF27" s="8">
        <f>CostInvest!AF27*('Conversion Factors'!$C$26)^('CostInvest(2018CAD)'!$E27-CostInvest!$E27)</f>
        <v>14.595356566210453</v>
      </c>
      <c r="AG27" s="8">
        <f>CostInvest!AG27*('Conversion Factors'!$C$26)^('CostInvest(2018CAD)'!$E27-CostInvest!$E27)</f>
        <v>14.485774510838663</v>
      </c>
      <c r="AH27" s="8">
        <f>CostInvest!AH27*('Conversion Factors'!$C$26)^('CostInvest(2018CAD)'!$E27-CostInvest!$E27)</f>
        <v>14.376192455466873</v>
      </c>
      <c r="AI27" s="8">
        <f>CostInvest!AI27*('Conversion Factors'!$C$26)^('CostInvest(2018CAD)'!$E27-CostInvest!$E27)</f>
        <v>14.266610400095081</v>
      </c>
      <c r="AJ27" s="8">
        <f>CostInvest!AJ27*('Conversion Factors'!$C$26)^('CostInvest(2018CAD)'!$E27-CostInvest!$E27)</f>
        <v>14.15702834472329</v>
      </c>
      <c r="AK27" s="8">
        <f>CostInvest!AK27*('Conversion Factors'!$C$26)^('CostInvest(2018CAD)'!$E27-CostInvest!$E27)</f>
        <v>14.047446289351496</v>
      </c>
      <c r="AL27" s="5" t="s">
        <v>101</v>
      </c>
      <c r="AM27" s="5">
        <v>1</v>
      </c>
    </row>
    <row r="28" spans="1:39" x14ac:dyDescent="0.2">
      <c r="A28" s="69"/>
      <c r="B28" s="5" t="s">
        <v>97</v>
      </c>
      <c r="C28" s="5" t="s">
        <v>102</v>
      </c>
      <c r="D28" s="46" t="s">
        <v>94</v>
      </c>
      <c r="E28" s="5">
        <v>2018</v>
      </c>
      <c r="F28" s="47" t="s">
        <v>95</v>
      </c>
      <c r="G28" s="8">
        <f>CostInvest!G28*('Conversion Factors'!$C$26)^('CostInvest(2018CAD)'!$E28-CostInvest!$E28)</f>
        <v>19.434237793156477</v>
      </c>
      <c r="H28" s="8">
        <f>CostInvest!H28*('Conversion Factors'!$C$26)^('CostInvest(2018CAD)'!$E28-CostInvest!$E28)</f>
        <v>19.159872083135443</v>
      </c>
      <c r="I28" s="8">
        <f>CostInvest!I28*('Conversion Factors'!$C$26)^('CostInvest(2018CAD)'!$E28-CostInvest!$E28)</f>
        <v>18.885506373114413</v>
      </c>
      <c r="J28" s="8">
        <f>CostInvest!J28*('Conversion Factors'!$C$26)^('CostInvest(2018CAD)'!$E28-CostInvest!$E28)</f>
        <v>18.61114066309338</v>
      </c>
      <c r="K28" s="8">
        <f>CostInvest!K28*('Conversion Factors'!$C$26)^('CostInvest(2018CAD)'!$E28-CostInvest!$E28)</f>
        <v>18.336774953072347</v>
      </c>
      <c r="L28" s="8">
        <f>CostInvest!L28*('Conversion Factors'!$C$26)^('CostInvest(2018CAD)'!$E28-CostInvest!$E28)</f>
        <v>18.062409243051317</v>
      </c>
      <c r="M28" s="8">
        <f>CostInvest!M28*('Conversion Factors'!$C$26)^('CostInvest(2018CAD)'!$E28-CostInvest!$E28)</f>
        <v>17.788043533030287</v>
      </c>
      <c r="N28" s="8">
        <f>CostInvest!N28*('Conversion Factors'!$C$26)^('CostInvest(2018CAD)'!$E28-CostInvest!$E28)</f>
        <v>17.513677823009257</v>
      </c>
      <c r="O28" s="8">
        <f>CostInvest!O28*('Conversion Factors'!$C$26)^('CostInvest(2018CAD)'!$E28-CostInvest!$E28)</f>
        <v>17.23931211298822</v>
      </c>
      <c r="P28" s="8">
        <f>CostInvest!P28*('Conversion Factors'!$C$26)^('CostInvest(2018CAD)'!$E28-CostInvest!$E28)</f>
        <v>16.96494640296719</v>
      </c>
      <c r="Q28" s="8">
        <f>CostInvest!Q28*('Conversion Factors'!$C$26)^('CostInvest(2018CAD)'!$E28-CostInvest!$E28)</f>
        <v>16.690580692946153</v>
      </c>
      <c r="R28" s="8">
        <f>CostInvest!R28*('Conversion Factors'!$C$26)^('CostInvest(2018CAD)'!$E28-CostInvest!$E28)</f>
        <v>16.507670219598793</v>
      </c>
      <c r="S28" s="8">
        <f>CostInvest!S28*('Conversion Factors'!$C$26)^('CostInvest(2018CAD)'!$E28-CostInvest!$E28)</f>
        <v>16.324759746251441</v>
      </c>
      <c r="T28" s="8">
        <f>CostInvest!T28*('Conversion Factors'!$C$26)^('CostInvest(2018CAD)'!$E28-CostInvest!$E28)</f>
        <v>16.141849272904082</v>
      </c>
      <c r="U28" s="8">
        <f>CostInvest!U28*('Conversion Factors'!$C$26)^('CostInvest(2018CAD)'!$E28-CostInvest!$E28)</f>
        <v>15.95893879955673</v>
      </c>
      <c r="V28" s="8">
        <f>CostInvest!V28*('Conversion Factors'!$C$26)^('CostInvest(2018CAD)'!$E28-CostInvest!$E28)</f>
        <v>15.776028326209373</v>
      </c>
      <c r="W28" s="8">
        <f>CostInvest!W28*('Conversion Factors'!$C$26)^('CostInvest(2018CAD)'!$E28-CostInvest!$E28)</f>
        <v>15.593117852862015</v>
      </c>
      <c r="X28" s="8">
        <f>CostInvest!X28*('Conversion Factors'!$C$26)^('CostInvest(2018CAD)'!$E28-CostInvest!$E28)</f>
        <v>15.410207379514661</v>
      </c>
      <c r="Y28" s="8">
        <f>CostInvest!Y28*('Conversion Factors'!$C$26)^('CostInvest(2018CAD)'!$E28-CostInvest!$E28)</f>
        <v>15.227296906167304</v>
      </c>
      <c r="Z28" s="8">
        <f>CostInvest!Z28*('Conversion Factors'!$C$26)^('CostInvest(2018CAD)'!$E28-CostInvest!$E28)</f>
        <v>15.044386432819948</v>
      </c>
      <c r="AA28" s="8">
        <f>CostInvest!AA28*('Conversion Factors'!$C$26)^('CostInvest(2018CAD)'!$E28-CostInvest!$E28)</f>
        <v>14.861475959472598</v>
      </c>
      <c r="AB28" s="8">
        <f>CostInvest!AB28*('Conversion Factors'!$C$26)^('CostInvest(2018CAD)'!$E28-CostInvest!$E28)</f>
        <v>14.753933042982105</v>
      </c>
      <c r="AC28" s="8">
        <f>CostInvest!AC28*('Conversion Factors'!$C$26)^('CostInvest(2018CAD)'!$E28-CostInvest!$E28)</f>
        <v>14.646390126491612</v>
      </c>
      <c r="AD28" s="8">
        <f>CostInvest!AD28*('Conversion Factors'!$C$26)^('CostInvest(2018CAD)'!$E28-CostInvest!$E28)</f>
        <v>14.538847210001117</v>
      </c>
      <c r="AE28" s="8">
        <f>CostInvest!AE28*('Conversion Factors'!$C$26)^('CostInvest(2018CAD)'!$E28-CostInvest!$E28)</f>
        <v>14.431304293510626</v>
      </c>
      <c r="AF28" s="8">
        <f>CostInvest!AF28*('Conversion Factors'!$C$26)^('CostInvest(2018CAD)'!$E28-CostInvest!$E28)</f>
        <v>14.323761377020134</v>
      </c>
      <c r="AG28" s="8">
        <f>CostInvest!AG28*('Conversion Factors'!$C$26)^('CostInvest(2018CAD)'!$E28-CostInvest!$E28)</f>
        <v>14.216218460529641</v>
      </c>
      <c r="AH28" s="8">
        <f>CostInvest!AH28*('Conversion Factors'!$C$26)^('CostInvest(2018CAD)'!$E28-CostInvest!$E28)</f>
        <v>14.108675544039148</v>
      </c>
      <c r="AI28" s="8">
        <f>CostInvest!AI28*('Conversion Factors'!$C$26)^('CostInvest(2018CAD)'!$E28-CostInvest!$E28)</f>
        <v>14.001132627548655</v>
      </c>
      <c r="AJ28" s="8">
        <f>CostInvest!AJ28*('Conversion Factors'!$C$26)^('CostInvest(2018CAD)'!$E28-CostInvest!$E28)</f>
        <v>13.893589711058162</v>
      </c>
      <c r="AK28" s="8">
        <f>CostInvest!AK28*('Conversion Factors'!$C$26)^('CostInvest(2018CAD)'!$E28-CostInvest!$E28)</f>
        <v>13.786046794567666</v>
      </c>
      <c r="AL28" s="5" t="s">
        <v>101</v>
      </c>
      <c r="AM28" s="5">
        <v>1</v>
      </c>
    </row>
    <row r="29" spans="1:39" x14ac:dyDescent="0.2">
      <c r="A29" s="69"/>
      <c r="B29" s="5" t="s">
        <v>98</v>
      </c>
      <c r="C29" s="5" t="s">
        <v>102</v>
      </c>
      <c r="D29" s="46" t="s">
        <v>94</v>
      </c>
      <c r="E29" s="5">
        <v>2018</v>
      </c>
      <c r="F29" s="47" t="s">
        <v>95</v>
      </c>
      <c r="G29" s="8">
        <f>CostInvest!G29*('Conversion Factors'!$C$26)^('CostInvest(2018CAD)'!$E29-CostInvest!$E29)</f>
        <v>19.495901576316804</v>
      </c>
      <c r="H29" s="8">
        <f>CostInvest!H29*('Conversion Factors'!$C$26)^('CostInvest(2018CAD)'!$E29-CostInvest!$E29)</f>
        <v>19.220665318768798</v>
      </c>
      <c r="I29" s="8">
        <f>CostInvest!I29*('Conversion Factors'!$C$26)^('CostInvest(2018CAD)'!$E29-CostInvest!$E29)</f>
        <v>18.945429061220803</v>
      </c>
      <c r="J29" s="8">
        <f>CostInvest!J29*('Conversion Factors'!$C$26)^('CostInvest(2018CAD)'!$E29-CostInvest!$E29)</f>
        <v>18.670192803672798</v>
      </c>
      <c r="K29" s="8">
        <f>CostInvest!K29*('Conversion Factors'!$C$26)^('CostInvest(2018CAD)'!$E29-CostInvest!$E29)</f>
        <v>18.394956546124796</v>
      </c>
      <c r="L29" s="8">
        <f>CostInvest!L29*('Conversion Factors'!$C$26)^('CostInvest(2018CAD)'!$E29-CostInvest!$E29)</f>
        <v>18.119720288576797</v>
      </c>
      <c r="M29" s="8">
        <f>CostInvest!M29*('Conversion Factors'!$C$26)^('CostInvest(2018CAD)'!$E29-CostInvest!$E29)</f>
        <v>17.844484031028795</v>
      </c>
      <c r="N29" s="8">
        <f>CostInvest!N29*('Conversion Factors'!$C$26)^('CostInvest(2018CAD)'!$E29-CostInvest!$E29)</f>
        <v>17.569247773480793</v>
      </c>
      <c r="O29" s="8">
        <f>CostInvest!O29*('Conversion Factors'!$C$26)^('CostInvest(2018CAD)'!$E29-CostInvest!$E29)</f>
        <v>17.294011515932795</v>
      </c>
      <c r="P29" s="8">
        <f>CostInvest!P29*('Conversion Factors'!$C$26)^('CostInvest(2018CAD)'!$E29-CostInvest!$E29)</f>
        <v>17.018775258384792</v>
      </c>
      <c r="Q29" s="8">
        <f>CostInvest!Q29*('Conversion Factors'!$C$26)^('CostInvest(2018CAD)'!$E29-CostInvest!$E29)</f>
        <v>16.743539000836787</v>
      </c>
      <c r="R29" s="8">
        <f>CostInvest!R29*('Conversion Factors'!$C$26)^('CostInvest(2018CAD)'!$E29-CostInvest!$E29)</f>
        <v>16.56004816247145</v>
      </c>
      <c r="S29" s="8">
        <f>CostInvest!S29*('Conversion Factors'!$C$26)^('CostInvest(2018CAD)'!$E29-CostInvest!$E29)</f>
        <v>16.376557324106113</v>
      </c>
      <c r="T29" s="8">
        <f>CostInvest!T29*('Conversion Factors'!$C$26)^('CostInvest(2018CAD)'!$E29-CostInvest!$E29)</f>
        <v>16.193066485740776</v>
      </c>
      <c r="U29" s="8">
        <f>CostInvest!U29*('Conversion Factors'!$C$26)^('CostInvest(2018CAD)'!$E29-CostInvest!$E29)</f>
        <v>16.009575647375446</v>
      </c>
      <c r="V29" s="8">
        <f>CostInvest!V29*('Conversion Factors'!$C$26)^('CostInvest(2018CAD)'!$E29-CostInvest!$E29)</f>
        <v>15.826084809010109</v>
      </c>
      <c r="W29" s="8">
        <f>CostInvest!W29*('Conversion Factors'!$C$26)^('CostInvest(2018CAD)'!$E29-CostInvest!$E29)</f>
        <v>15.64259397064477</v>
      </c>
      <c r="X29" s="8">
        <f>CostInvest!X29*('Conversion Factors'!$C$26)^('CostInvest(2018CAD)'!$E29-CostInvest!$E29)</f>
        <v>15.459103132279436</v>
      </c>
      <c r="Y29" s="8">
        <f>CostInvest!Y29*('Conversion Factors'!$C$26)^('CostInvest(2018CAD)'!$E29-CostInvest!$E29)</f>
        <v>15.275612293914101</v>
      </c>
      <c r="Z29" s="8">
        <f>CostInvest!Z29*('Conversion Factors'!$C$26)^('CostInvest(2018CAD)'!$E29-CostInvest!$E29)</f>
        <v>15.092121455548765</v>
      </c>
      <c r="AA29" s="8">
        <f>CostInvest!AA29*('Conversion Factors'!$C$26)^('CostInvest(2018CAD)'!$E29-CostInvest!$E29)</f>
        <v>14.908630617183434</v>
      </c>
      <c r="AB29" s="8">
        <f>CostInvest!AB29*('Conversion Factors'!$C$26)^('CostInvest(2018CAD)'!$E29-CostInvest!$E29)</f>
        <v>14.800746472847864</v>
      </c>
      <c r="AC29" s="8">
        <f>CostInvest!AC29*('Conversion Factors'!$C$26)^('CostInvest(2018CAD)'!$E29-CostInvest!$E29)</f>
        <v>14.692862328512295</v>
      </c>
      <c r="AD29" s="8">
        <f>CostInvest!AD29*('Conversion Factors'!$C$26)^('CostInvest(2018CAD)'!$E29-CostInvest!$E29)</f>
        <v>14.584978184176721</v>
      </c>
      <c r="AE29" s="8">
        <f>CostInvest!AE29*('Conversion Factors'!$C$26)^('CostInvest(2018CAD)'!$E29-CostInvest!$E29)</f>
        <v>14.47709403984115</v>
      </c>
      <c r="AF29" s="8">
        <f>CostInvest!AF29*('Conversion Factors'!$C$26)^('CostInvest(2018CAD)'!$E29-CostInvest!$E29)</f>
        <v>14.369209895505579</v>
      </c>
      <c r="AG29" s="8">
        <f>CostInvest!AG29*('Conversion Factors'!$C$26)^('CostInvest(2018CAD)'!$E29-CostInvest!$E29)</f>
        <v>14.261325751170009</v>
      </c>
      <c r="AH29" s="8">
        <f>CostInvest!AH29*('Conversion Factors'!$C$26)^('CostInvest(2018CAD)'!$E29-CostInvest!$E29)</f>
        <v>14.15344160683444</v>
      </c>
      <c r="AI29" s="8">
        <f>CostInvest!AI29*('Conversion Factors'!$C$26)^('CostInvest(2018CAD)'!$E29-CostInvest!$E29)</f>
        <v>14.045557462498865</v>
      </c>
      <c r="AJ29" s="8">
        <f>CostInvest!AJ29*('Conversion Factors'!$C$26)^('CostInvest(2018CAD)'!$E29-CostInvest!$E29)</f>
        <v>13.937673318163295</v>
      </c>
      <c r="AK29" s="8">
        <f>CostInvest!AK29*('Conversion Factors'!$C$26)^('CostInvest(2018CAD)'!$E29-CostInvest!$E29)</f>
        <v>13.82978917382772</v>
      </c>
      <c r="AL29" s="5" t="s">
        <v>101</v>
      </c>
      <c r="AM29" s="5">
        <v>1</v>
      </c>
    </row>
    <row r="30" spans="1:39" x14ac:dyDescent="0.2">
      <c r="A30" s="69"/>
      <c r="B30" s="5" t="s">
        <v>99</v>
      </c>
      <c r="C30" s="5" t="s">
        <v>102</v>
      </c>
      <c r="D30" s="46" t="s">
        <v>94</v>
      </c>
      <c r="E30" s="5">
        <v>2018</v>
      </c>
      <c r="F30" s="47" t="s">
        <v>95</v>
      </c>
      <c r="G30" s="8">
        <f>CostInvest!G30*('Conversion Factors'!$C$26)^('CostInvest(2018CAD)'!$E30-CostInvest!$E30)</f>
        <v>20.480685313341024</v>
      </c>
      <c r="H30" s="8">
        <f>CostInvest!H30*('Conversion Factors'!$C$26)^('CostInvest(2018CAD)'!$E30-CostInvest!$E30)</f>
        <v>20.191546226564444</v>
      </c>
      <c r="I30" s="8">
        <f>CostInvest!I30*('Conversion Factors'!$C$26)^('CostInvest(2018CAD)'!$E30-CostInvest!$E30)</f>
        <v>19.902407139787869</v>
      </c>
      <c r="J30" s="8">
        <f>CostInvest!J30*('Conversion Factors'!$C$26)^('CostInvest(2018CAD)'!$E30-CostInvest!$E30)</f>
        <v>19.613268053011289</v>
      </c>
      <c r="K30" s="8">
        <f>CostInvest!K30*('Conversion Factors'!$C$26)^('CostInvest(2018CAD)'!$E30-CostInvest!$E30)</f>
        <v>19.32412896623471</v>
      </c>
      <c r="L30" s="8">
        <f>CostInvest!L30*('Conversion Factors'!$C$26)^('CostInvest(2018CAD)'!$E30-CostInvest!$E30)</f>
        <v>19.034989879458131</v>
      </c>
      <c r="M30" s="8">
        <f>CostInvest!M30*('Conversion Factors'!$C$26)^('CostInvest(2018CAD)'!$E30-CostInvest!$E30)</f>
        <v>18.745850792681555</v>
      </c>
      <c r="N30" s="8">
        <f>CostInvest!N30*('Conversion Factors'!$C$26)^('CostInvest(2018CAD)'!$E30-CostInvest!$E30)</f>
        <v>18.456711705904976</v>
      </c>
      <c r="O30" s="8">
        <f>CostInvest!O30*('Conversion Factors'!$C$26)^('CostInvest(2018CAD)'!$E30-CostInvest!$E30)</f>
        <v>18.167572619128396</v>
      </c>
      <c r="P30" s="8">
        <f>CostInvest!P30*('Conversion Factors'!$C$26)^('CostInvest(2018CAD)'!$E30-CostInvest!$E30)</f>
        <v>17.878433532351817</v>
      </c>
      <c r="Q30" s="8">
        <f>CostInvest!Q30*('Conversion Factors'!$C$26)^('CostInvest(2018CAD)'!$E30-CostInvest!$E30)</f>
        <v>17.589294445575234</v>
      </c>
      <c r="R30" s="8">
        <f>CostInvest!R30*('Conversion Factors'!$C$26)^('CostInvest(2018CAD)'!$E30-CostInvest!$E30)</f>
        <v>17.396535054390846</v>
      </c>
      <c r="S30" s="8">
        <f>CostInvest!S30*('Conversion Factors'!$C$26)^('CostInvest(2018CAD)'!$E30-CostInvest!$E30)</f>
        <v>17.203775663206461</v>
      </c>
      <c r="T30" s="8">
        <f>CostInvest!T30*('Conversion Factors'!$C$26)^('CostInvest(2018CAD)'!$E30-CostInvest!$E30)</f>
        <v>17.011016272022072</v>
      </c>
      <c r="U30" s="8">
        <f>CostInvest!U30*('Conversion Factors'!$C$26)^('CostInvest(2018CAD)'!$E30-CostInvest!$E30)</f>
        <v>16.818256880837684</v>
      </c>
      <c r="V30" s="8">
        <f>CostInvest!V30*('Conversion Factors'!$C$26)^('CostInvest(2018CAD)'!$E30-CostInvest!$E30)</f>
        <v>16.625497489653299</v>
      </c>
      <c r="W30" s="8">
        <f>CostInvest!W30*('Conversion Factors'!$C$26)^('CostInvest(2018CAD)'!$E30-CostInvest!$E30)</f>
        <v>16.43273809846891</v>
      </c>
      <c r="X30" s="8">
        <f>CostInvest!X30*('Conversion Factors'!$C$26)^('CostInvest(2018CAD)'!$E30-CostInvest!$E30)</f>
        <v>16.239978707284525</v>
      </c>
      <c r="Y30" s="8">
        <f>CostInvest!Y30*('Conversion Factors'!$C$26)^('CostInvest(2018CAD)'!$E30-CostInvest!$E30)</f>
        <v>16.047219316100136</v>
      </c>
      <c r="Z30" s="8">
        <f>CostInvest!Z30*('Conversion Factors'!$C$26)^('CostInvest(2018CAD)'!$E30-CostInvest!$E30)</f>
        <v>15.85445992491575</v>
      </c>
      <c r="AA30" s="8">
        <f>CostInvest!AA30*('Conversion Factors'!$C$26)^('CostInvest(2018CAD)'!$E30-CostInvest!$E30)</f>
        <v>15.661700533731368</v>
      </c>
      <c r="AB30" s="8">
        <f>CostInvest!AB30*('Conversion Factors'!$C$26)^('CostInvest(2018CAD)'!$E30-CostInvest!$E30)</f>
        <v>15.548366908108228</v>
      </c>
      <c r="AC30" s="8">
        <f>CostInvest!AC30*('Conversion Factors'!$C$26)^('CostInvest(2018CAD)'!$E30-CostInvest!$E30)</f>
        <v>15.435033282485088</v>
      </c>
      <c r="AD30" s="8">
        <f>CostInvest!AD30*('Conversion Factors'!$C$26)^('CostInvest(2018CAD)'!$E30-CostInvest!$E30)</f>
        <v>15.321699656861945</v>
      </c>
      <c r="AE30" s="8">
        <f>CostInvest!AE30*('Conversion Factors'!$C$26)^('CostInvest(2018CAD)'!$E30-CostInvest!$E30)</f>
        <v>15.208366031238803</v>
      </c>
      <c r="AF30" s="8">
        <f>CostInvest!AF30*('Conversion Factors'!$C$26)^('CostInvest(2018CAD)'!$E30-CostInvest!$E30)</f>
        <v>15.095032405615664</v>
      </c>
      <c r="AG30" s="8">
        <f>CostInvest!AG30*('Conversion Factors'!$C$26)^('CostInvest(2018CAD)'!$E30-CostInvest!$E30)</f>
        <v>14.981698779992522</v>
      </c>
      <c r="AH30" s="8">
        <f>CostInvest!AH30*('Conversion Factors'!$C$26)^('CostInvest(2018CAD)'!$E30-CostInvest!$E30)</f>
        <v>14.868365154369382</v>
      </c>
      <c r="AI30" s="8">
        <f>CostInvest!AI30*('Conversion Factors'!$C$26)^('CostInvest(2018CAD)'!$E30-CostInvest!$E30)</f>
        <v>14.75503152874624</v>
      </c>
      <c r="AJ30" s="8">
        <f>CostInvest!AJ30*('Conversion Factors'!$C$26)^('CostInvest(2018CAD)'!$E30-CostInvest!$E30)</f>
        <v>14.641697903123099</v>
      </c>
      <c r="AK30" s="8">
        <f>CostInvest!AK30*('Conversion Factors'!$C$26)^('CostInvest(2018CAD)'!$E30-CostInvest!$E30)</f>
        <v>14.528364277499954</v>
      </c>
      <c r="AL30" s="5" t="s">
        <v>101</v>
      </c>
      <c r="AM30" s="5">
        <v>1</v>
      </c>
    </row>
    <row r="31" spans="1:39" x14ac:dyDescent="0.2">
      <c r="A31" s="70"/>
      <c r="B31" s="5" t="s">
        <v>100</v>
      </c>
      <c r="C31" s="5" t="s">
        <v>102</v>
      </c>
      <c r="D31" s="46" t="s">
        <v>94</v>
      </c>
      <c r="E31" s="5">
        <v>2018</v>
      </c>
      <c r="F31" s="47" t="s">
        <v>95</v>
      </c>
      <c r="G31" s="8">
        <f>CostInvest!G31*('Conversion Factors'!$C$26)^('CostInvest(2018CAD)'!$E31-CostInvest!$E31)</f>
        <v>20.480685313341024</v>
      </c>
      <c r="H31" s="8">
        <f>CostInvest!H31*('Conversion Factors'!$C$26)^('CostInvest(2018CAD)'!$E31-CostInvest!$E31)</f>
        <v>20.191546226564444</v>
      </c>
      <c r="I31" s="8">
        <f>CostInvest!I31*('Conversion Factors'!$C$26)^('CostInvest(2018CAD)'!$E31-CostInvest!$E31)</f>
        <v>19.902407139787869</v>
      </c>
      <c r="J31" s="8">
        <f>CostInvest!J31*('Conversion Factors'!$C$26)^('CostInvest(2018CAD)'!$E31-CostInvest!$E31)</f>
        <v>19.613268053011289</v>
      </c>
      <c r="K31" s="8">
        <f>CostInvest!K31*('Conversion Factors'!$C$26)^('CostInvest(2018CAD)'!$E31-CostInvest!$E31)</f>
        <v>19.32412896623471</v>
      </c>
      <c r="L31" s="8">
        <f>CostInvest!L31*('Conversion Factors'!$C$26)^('CostInvest(2018CAD)'!$E31-CostInvest!$E31)</f>
        <v>19.034989879458131</v>
      </c>
      <c r="M31" s="8">
        <f>CostInvest!M31*('Conversion Factors'!$C$26)^('CostInvest(2018CAD)'!$E31-CostInvest!$E31)</f>
        <v>18.745850792681555</v>
      </c>
      <c r="N31" s="8">
        <f>CostInvest!N31*('Conversion Factors'!$C$26)^('CostInvest(2018CAD)'!$E31-CostInvest!$E31)</f>
        <v>18.456711705904976</v>
      </c>
      <c r="O31" s="8">
        <f>CostInvest!O31*('Conversion Factors'!$C$26)^('CostInvest(2018CAD)'!$E31-CostInvest!$E31)</f>
        <v>18.167572619128396</v>
      </c>
      <c r="P31" s="8">
        <f>CostInvest!P31*('Conversion Factors'!$C$26)^('CostInvest(2018CAD)'!$E31-CostInvest!$E31)</f>
        <v>17.878433532351817</v>
      </c>
      <c r="Q31" s="8">
        <f>CostInvest!Q31*('Conversion Factors'!$C$26)^('CostInvest(2018CAD)'!$E31-CostInvest!$E31)</f>
        <v>17.589294445575234</v>
      </c>
      <c r="R31" s="8">
        <f>CostInvest!R31*('Conversion Factors'!$C$26)^('CostInvest(2018CAD)'!$E31-CostInvest!$E31)</f>
        <v>17.396535054390846</v>
      </c>
      <c r="S31" s="8">
        <f>CostInvest!S31*('Conversion Factors'!$C$26)^('CostInvest(2018CAD)'!$E31-CostInvest!$E31)</f>
        <v>17.203775663206461</v>
      </c>
      <c r="T31" s="8">
        <f>CostInvest!T31*('Conversion Factors'!$C$26)^('CostInvest(2018CAD)'!$E31-CostInvest!$E31)</f>
        <v>17.011016272022072</v>
      </c>
      <c r="U31" s="8">
        <f>CostInvest!U31*('Conversion Factors'!$C$26)^('CostInvest(2018CAD)'!$E31-CostInvest!$E31)</f>
        <v>16.818256880837684</v>
      </c>
      <c r="V31" s="8">
        <f>CostInvest!V31*('Conversion Factors'!$C$26)^('CostInvest(2018CAD)'!$E31-CostInvest!$E31)</f>
        <v>16.625497489653299</v>
      </c>
      <c r="W31" s="8">
        <f>CostInvest!W31*('Conversion Factors'!$C$26)^('CostInvest(2018CAD)'!$E31-CostInvest!$E31)</f>
        <v>16.43273809846891</v>
      </c>
      <c r="X31" s="8">
        <f>CostInvest!X31*('Conversion Factors'!$C$26)^('CostInvest(2018CAD)'!$E31-CostInvest!$E31)</f>
        <v>16.239978707284525</v>
      </c>
      <c r="Y31" s="8">
        <f>CostInvest!Y31*('Conversion Factors'!$C$26)^('CostInvest(2018CAD)'!$E31-CostInvest!$E31)</f>
        <v>16.047219316100136</v>
      </c>
      <c r="Z31" s="8">
        <f>CostInvest!Z31*('Conversion Factors'!$C$26)^('CostInvest(2018CAD)'!$E31-CostInvest!$E31)</f>
        <v>15.85445992491575</v>
      </c>
      <c r="AA31" s="8">
        <f>CostInvest!AA31*('Conversion Factors'!$C$26)^('CostInvest(2018CAD)'!$E31-CostInvest!$E31)</f>
        <v>15.661700533731368</v>
      </c>
      <c r="AB31" s="8">
        <f>CostInvest!AB31*('Conversion Factors'!$C$26)^('CostInvest(2018CAD)'!$E31-CostInvest!$E31)</f>
        <v>15.548366908108228</v>
      </c>
      <c r="AC31" s="8">
        <f>CostInvest!AC31*('Conversion Factors'!$C$26)^('CostInvest(2018CAD)'!$E31-CostInvest!$E31)</f>
        <v>15.435033282485088</v>
      </c>
      <c r="AD31" s="8">
        <f>CostInvest!AD31*('Conversion Factors'!$C$26)^('CostInvest(2018CAD)'!$E31-CostInvest!$E31)</f>
        <v>15.321699656861945</v>
      </c>
      <c r="AE31" s="8">
        <f>CostInvest!AE31*('Conversion Factors'!$C$26)^('CostInvest(2018CAD)'!$E31-CostInvest!$E31)</f>
        <v>15.208366031238803</v>
      </c>
      <c r="AF31" s="8">
        <f>CostInvest!AF31*('Conversion Factors'!$C$26)^('CostInvest(2018CAD)'!$E31-CostInvest!$E31)</f>
        <v>15.095032405615664</v>
      </c>
      <c r="AG31" s="8">
        <f>CostInvest!AG31*('Conversion Factors'!$C$26)^('CostInvest(2018CAD)'!$E31-CostInvest!$E31)</f>
        <v>14.981698779992522</v>
      </c>
      <c r="AH31" s="8">
        <f>CostInvest!AH31*('Conversion Factors'!$C$26)^('CostInvest(2018CAD)'!$E31-CostInvest!$E31)</f>
        <v>14.868365154369382</v>
      </c>
      <c r="AI31" s="8">
        <f>CostInvest!AI31*('Conversion Factors'!$C$26)^('CostInvest(2018CAD)'!$E31-CostInvest!$E31)</f>
        <v>14.75503152874624</v>
      </c>
      <c r="AJ31" s="8">
        <f>CostInvest!AJ31*('Conversion Factors'!$C$26)^('CostInvest(2018CAD)'!$E31-CostInvest!$E31)</f>
        <v>14.641697903123099</v>
      </c>
      <c r="AK31" s="8">
        <f>CostInvest!AK31*('Conversion Factors'!$C$26)^('CostInvest(2018CAD)'!$E31-CostInvest!$E31)</f>
        <v>14.528364277499954</v>
      </c>
      <c r="AL31" s="5" t="s">
        <v>101</v>
      </c>
      <c r="AM31" s="5">
        <v>1</v>
      </c>
    </row>
    <row r="32" spans="1:39" x14ac:dyDescent="0.2">
      <c r="A32" s="68" t="s">
        <v>22</v>
      </c>
      <c r="B32" s="5" t="s">
        <v>92</v>
      </c>
      <c r="C32" s="5" t="s">
        <v>103</v>
      </c>
      <c r="D32" s="46" t="s">
        <v>94</v>
      </c>
      <c r="E32" s="5">
        <v>2018</v>
      </c>
      <c r="F32" s="47" t="s">
        <v>95</v>
      </c>
      <c r="G32" s="8">
        <f>CostInvest!G32*('Conversion Factors'!$C$26)^('CostInvest(2018CAD)'!$E32-CostInvest!$E32)</f>
        <v>10.946258650519031</v>
      </c>
      <c r="H32" s="8">
        <f>CostInvest!H32*('Conversion Factors'!$C$26)^('CostInvest(2018CAD)'!$E32-CostInvest!$E32)</f>
        <v>10.946258650519031</v>
      </c>
      <c r="I32" s="8">
        <f>CostInvest!I32*('Conversion Factors'!$C$26)^('CostInvest(2018CAD)'!$E32-CostInvest!$E32)</f>
        <v>10.946258650519031</v>
      </c>
      <c r="J32" s="8">
        <f>CostInvest!J32*('Conversion Factors'!$C$26)^('CostInvest(2018CAD)'!$E32-CostInvest!$E32)</f>
        <v>10.946258650519031</v>
      </c>
      <c r="K32" s="8">
        <f>CostInvest!K32*('Conversion Factors'!$C$26)^('CostInvest(2018CAD)'!$E32-CostInvest!$E32)</f>
        <v>10.946258650519031</v>
      </c>
      <c r="L32" s="8">
        <f>CostInvest!L32*('Conversion Factors'!$C$26)^('CostInvest(2018CAD)'!$E32-CostInvest!$E32)</f>
        <v>10.946258650519031</v>
      </c>
      <c r="M32" s="8">
        <f>CostInvest!M32*('Conversion Factors'!$C$26)^('CostInvest(2018CAD)'!$E32-CostInvest!$E32)</f>
        <v>10.946258650519031</v>
      </c>
      <c r="N32" s="8">
        <f>CostInvest!N32*('Conversion Factors'!$C$26)^('CostInvest(2018CAD)'!$E32-CostInvest!$E32)</f>
        <v>10.946258650519031</v>
      </c>
      <c r="O32" s="8">
        <f>CostInvest!O32*('Conversion Factors'!$C$26)^('CostInvest(2018CAD)'!$E32-CostInvest!$E32)</f>
        <v>10.946258650519031</v>
      </c>
      <c r="P32" s="8">
        <f>CostInvest!P32*('Conversion Factors'!$C$26)^('CostInvest(2018CAD)'!$E32-CostInvest!$E32)</f>
        <v>10.946258650519031</v>
      </c>
      <c r="Q32" s="8">
        <f>CostInvest!Q32*('Conversion Factors'!$C$26)^('CostInvest(2018CAD)'!$E32-CostInvest!$E32)</f>
        <v>10.946258650519031</v>
      </c>
      <c r="R32" s="8">
        <f>CostInvest!R32*('Conversion Factors'!$C$26)^('CostInvest(2018CAD)'!$E32-CostInvest!$E32)</f>
        <v>10.946258650519031</v>
      </c>
      <c r="S32" s="8">
        <f>CostInvest!S32*('Conversion Factors'!$C$26)^('CostInvest(2018CAD)'!$E32-CostInvest!$E32)</f>
        <v>10.946258650519031</v>
      </c>
      <c r="T32" s="8">
        <f>CostInvest!T32*('Conversion Factors'!$C$26)^('CostInvest(2018CAD)'!$E32-CostInvest!$E32)</f>
        <v>10.946258650519031</v>
      </c>
      <c r="U32" s="8">
        <f>CostInvest!U32*('Conversion Factors'!$C$26)^('CostInvest(2018CAD)'!$E32-CostInvest!$E32)</f>
        <v>10.946258650519031</v>
      </c>
      <c r="V32" s="8">
        <f>CostInvest!V32*('Conversion Factors'!$C$26)^('CostInvest(2018CAD)'!$E32-CostInvest!$E32)</f>
        <v>10.946258650519031</v>
      </c>
      <c r="W32" s="8">
        <f>CostInvest!W32*('Conversion Factors'!$C$26)^('CostInvest(2018CAD)'!$E32-CostInvest!$E32)</f>
        <v>10.946258650519031</v>
      </c>
      <c r="X32" s="8">
        <f>CostInvest!X32*('Conversion Factors'!$C$26)^('CostInvest(2018CAD)'!$E32-CostInvest!$E32)</f>
        <v>10.946258650519031</v>
      </c>
      <c r="Y32" s="8">
        <f>CostInvest!Y32*('Conversion Factors'!$C$26)^('CostInvest(2018CAD)'!$E32-CostInvest!$E32)</f>
        <v>10.946258650519031</v>
      </c>
      <c r="Z32" s="8">
        <f>CostInvest!Z32*('Conversion Factors'!$C$26)^('CostInvest(2018CAD)'!$E32-CostInvest!$E32)</f>
        <v>10.946258650519031</v>
      </c>
      <c r="AA32" s="8">
        <f>CostInvest!AA32*('Conversion Factors'!$C$26)^('CostInvest(2018CAD)'!$E32-CostInvest!$E32)</f>
        <v>10.946258650519031</v>
      </c>
      <c r="AB32" s="8">
        <f>CostInvest!AB32*('Conversion Factors'!$C$26)^('CostInvest(2018CAD)'!$E32-CostInvest!$E32)</f>
        <v>10.946258650519031</v>
      </c>
      <c r="AC32" s="8">
        <f>CostInvest!AC32*('Conversion Factors'!$C$26)^('CostInvest(2018CAD)'!$E32-CostInvest!$E32)</f>
        <v>10.946258650519031</v>
      </c>
      <c r="AD32" s="8">
        <f>CostInvest!AD32*('Conversion Factors'!$C$26)^('CostInvest(2018CAD)'!$E32-CostInvest!$E32)</f>
        <v>10.946258650519031</v>
      </c>
      <c r="AE32" s="8">
        <f>CostInvest!AE32*('Conversion Factors'!$C$26)^('CostInvest(2018CAD)'!$E32-CostInvest!$E32)</f>
        <v>10.946258650519031</v>
      </c>
      <c r="AF32" s="8">
        <f>CostInvest!AF32*('Conversion Factors'!$C$26)^('CostInvest(2018CAD)'!$E32-CostInvest!$E32)</f>
        <v>10.946258650519031</v>
      </c>
      <c r="AG32" s="8">
        <f>CostInvest!AG32*('Conversion Factors'!$C$26)^('CostInvest(2018CAD)'!$E32-CostInvest!$E32)</f>
        <v>10.946258650519031</v>
      </c>
      <c r="AH32" s="8">
        <f>CostInvest!AH32*('Conversion Factors'!$C$26)^('CostInvest(2018CAD)'!$E32-CostInvest!$E32)</f>
        <v>10.946258650519031</v>
      </c>
      <c r="AI32" s="8">
        <f>CostInvest!AI32*('Conversion Factors'!$C$26)^('CostInvest(2018CAD)'!$E32-CostInvest!$E32)</f>
        <v>10.946258650519031</v>
      </c>
      <c r="AJ32" s="8">
        <f>CostInvest!AJ32*('Conversion Factors'!$C$26)^('CostInvest(2018CAD)'!$E32-CostInvest!$E32)</f>
        <v>10.946258650519031</v>
      </c>
      <c r="AK32" s="8">
        <f>CostInvest!AK32*('Conversion Factors'!$C$26)^('CostInvest(2018CAD)'!$E32-CostInvest!$E32)</f>
        <v>10.946258650519031</v>
      </c>
      <c r="AL32" s="5" t="s">
        <v>96</v>
      </c>
      <c r="AM32" s="5">
        <v>1</v>
      </c>
    </row>
    <row r="33" spans="1:39" x14ac:dyDescent="0.2">
      <c r="A33" s="69"/>
      <c r="B33" s="5" t="s">
        <v>97</v>
      </c>
      <c r="C33" s="5" t="s">
        <v>103</v>
      </c>
      <c r="D33" s="46" t="s">
        <v>94</v>
      </c>
      <c r="E33" s="5">
        <v>2018</v>
      </c>
      <c r="F33" s="47" t="s">
        <v>95</v>
      </c>
      <c r="G33" s="8">
        <f>CostInvest!G33*('Conversion Factors'!$C$26)^('CostInvest(2018CAD)'!$E33-CostInvest!$E33)</f>
        <v>10.487144367550943</v>
      </c>
      <c r="H33" s="8">
        <f>CostInvest!H33*('Conversion Factors'!$C$26)^('CostInvest(2018CAD)'!$E33-CostInvest!$E33)</f>
        <v>10.487144367550943</v>
      </c>
      <c r="I33" s="8">
        <f>CostInvest!I33*('Conversion Factors'!$C$26)^('CostInvest(2018CAD)'!$E33-CostInvest!$E33)</f>
        <v>10.487144367550943</v>
      </c>
      <c r="J33" s="8">
        <f>CostInvest!J33*('Conversion Factors'!$C$26)^('CostInvest(2018CAD)'!$E33-CostInvest!$E33)</f>
        <v>10.487144367550943</v>
      </c>
      <c r="K33" s="8">
        <f>CostInvest!K33*('Conversion Factors'!$C$26)^('CostInvest(2018CAD)'!$E33-CostInvest!$E33)</f>
        <v>10.487144367550943</v>
      </c>
      <c r="L33" s="8">
        <f>CostInvest!L33*('Conversion Factors'!$C$26)^('CostInvest(2018CAD)'!$E33-CostInvest!$E33)</f>
        <v>10.487144367550943</v>
      </c>
      <c r="M33" s="8">
        <f>CostInvest!M33*('Conversion Factors'!$C$26)^('CostInvest(2018CAD)'!$E33-CostInvest!$E33)</f>
        <v>10.487144367550943</v>
      </c>
      <c r="N33" s="8">
        <f>CostInvest!N33*('Conversion Factors'!$C$26)^('CostInvest(2018CAD)'!$E33-CostInvest!$E33)</f>
        <v>10.487144367550943</v>
      </c>
      <c r="O33" s="8">
        <f>CostInvest!O33*('Conversion Factors'!$C$26)^('CostInvest(2018CAD)'!$E33-CostInvest!$E33)</f>
        <v>10.487144367550943</v>
      </c>
      <c r="P33" s="8">
        <f>CostInvest!P33*('Conversion Factors'!$C$26)^('CostInvest(2018CAD)'!$E33-CostInvest!$E33)</f>
        <v>10.487144367550943</v>
      </c>
      <c r="Q33" s="8">
        <f>CostInvest!Q33*('Conversion Factors'!$C$26)^('CostInvest(2018CAD)'!$E33-CostInvest!$E33)</f>
        <v>10.487144367550943</v>
      </c>
      <c r="R33" s="8">
        <f>CostInvest!R33*('Conversion Factors'!$C$26)^('CostInvest(2018CAD)'!$E33-CostInvest!$E33)</f>
        <v>10.487144367550943</v>
      </c>
      <c r="S33" s="8">
        <f>CostInvest!S33*('Conversion Factors'!$C$26)^('CostInvest(2018CAD)'!$E33-CostInvest!$E33)</f>
        <v>10.487144367550943</v>
      </c>
      <c r="T33" s="8">
        <f>CostInvest!T33*('Conversion Factors'!$C$26)^('CostInvest(2018CAD)'!$E33-CostInvest!$E33)</f>
        <v>10.487144367550943</v>
      </c>
      <c r="U33" s="8">
        <f>CostInvest!U33*('Conversion Factors'!$C$26)^('CostInvest(2018CAD)'!$E33-CostInvest!$E33)</f>
        <v>10.487144367550943</v>
      </c>
      <c r="V33" s="8">
        <f>CostInvest!V33*('Conversion Factors'!$C$26)^('CostInvest(2018CAD)'!$E33-CostInvest!$E33)</f>
        <v>10.487144367550943</v>
      </c>
      <c r="W33" s="8">
        <f>CostInvest!W33*('Conversion Factors'!$C$26)^('CostInvest(2018CAD)'!$E33-CostInvest!$E33)</f>
        <v>10.487144367550943</v>
      </c>
      <c r="X33" s="8">
        <f>CostInvest!X33*('Conversion Factors'!$C$26)^('CostInvest(2018CAD)'!$E33-CostInvest!$E33)</f>
        <v>10.487144367550943</v>
      </c>
      <c r="Y33" s="8">
        <f>CostInvest!Y33*('Conversion Factors'!$C$26)^('CostInvest(2018CAD)'!$E33-CostInvest!$E33)</f>
        <v>10.487144367550943</v>
      </c>
      <c r="Z33" s="8">
        <f>CostInvest!Z33*('Conversion Factors'!$C$26)^('CostInvest(2018CAD)'!$E33-CostInvest!$E33)</f>
        <v>10.487144367550943</v>
      </c>
      <c r="AA33" s="8">
        <f>CostInvest!AA33*('Conversion Factors'!$C$26)^('CostInvest(2018CAD)'!$E33-CostInvest!$E33)</f>
        <v>10.487144367550943</v>
      </c>
      <c r="AB33" s="8">
        <f>CostInvest!AB33*('Conversion Factors'!$C$26)^('CostInvest(2018CAD)'!$E33-CostInvest!$E33)</f>
        <v>10.487144367550943</v>
      </c>
      <c r="AC33" s="8">
        <f>CostInvest!AC33*('Conversion Factors'!$C$26)^('CostInvest(2018CAD)'!$E33-CostInvest!$E33)</f>
        <v>10.487144367550943</v>
      </c>
      <c r="AD33" s="8">
        <f>CostInvest!AD33*('Conversion Factors'!$C$26)^('CostInvest(2018CAD)'!$E33-CostInvest!$E33)</f>
        <v>10.487144367550943</v>
      </c>
      <c r="AE33" s="8">
        <f>CostInvest!AE33*('Conversion Factors'!$C$26)^('CostInvest(2018CAD)'!$E33-CostInvest!$E33)</f>
        <v>10.487144367550943</v>
      </c>
      <c r="AF33" s="8">
        <f>CostInvest!AF33*('Conversion Factors'!$C$26)^('CostInvest(2018CAD)'!$E33-CostInvest!$E33)</f>
        <v>10.487144367550943</v>
      </c>
      <c r="AG33" s="8">
        <f>CostInvest!AG33*('Conversion Factors'!$C$26)^('CostInvest(2018CAD)'!$E33-CostInvest!$E33)</f>
        <v>10.487144367550943</v>
      </c>
      <c r="AH33" s="8">
        <f>CostInvest!AH33*('Conversion Factors'!$C$26)^('CostInvest(2018CAD)'!$E33-CostInvest!$E33)</f>
        <v>10.487144367550943</v>
      </c>
      <c r="AI33" s="8">
        <f>CostInvest!AI33*('Conversion Factors'!$C$26)^('CostInvest(2018CAD)'!$E33-CostInvest!$E33)</f>
        <v>10.487144367550943</v>
      </c>
      <c r="AJ33" s="8">
        <f>CostInvest!AJ33*('Conversion Factors'!$C$26)^('CostInvest(2018CAD)'!$E33-CostInvest!$E33)</f>
        <v>10.487144367550943</v>
      </c>
      <c r="AK33" s="8">
        <f>CostInvest!AK33*('Conversion Factors'!$C$26)^('CostInvest(2018CAD)'!$E33-CostInvest!$E33)</f>
        <v>10.487144367550943</v>
      </c>
      <c r="AL33" s="5" t="s">
        <v>96</v>
      </c>
      <c r="AM33" s="5">
        <v>1</v>
      </c>
    </row>
    <row r="34" spans="1:39" x14ac:dyDescent="0.2">
      <c r="A34" s="69"/>
      <c r="B34" s="5" t="s">
        <v>98</v>
      </c>
      <c r="C34" s="5" t="s">
        <v>103</v>
      </c>
      <c r="D34" s="46" t="s">
        <v>94</v>
      </c>
      <c r="E34" s="5">
        <v>2018</v>
      </c>
      <c r="F34" s="47" t="s">
        <v>95</v>
      </c>
      <c r="G34" s="8">
        <f>CostInvest!G34*('Conversion Factors'!$C$26)^('CostInvest(2018CAD)'!$E34-CostInvest!$E34)</f>
        <v>10.309340157631681</v>
      </c>
      <c r="H34" s="8">
        <f>CostInvest!H34*('Conversion Factors'!$C$26)^('CostInvest(2018CAD)'!$E34-CostInvest!$E34)</f>
        <v>10.309340157631681</v>
      </c>
      <c r="I34" s="8">
        <f>CostInvest!I34*('Conversion Factors'!$C$26)^('CostInvest(2018CAD)'!$E34-CostInvest!$E34)</f>
        <v>10.309340157631681</v>
      </c>
      <c r="J34" s="8">
        <f>CostInvest!J34*('Conversion Factors'!$C$26)^('CostInvest(2018CAD)'!$E34-CostInvest!$E34)</f>
        <v>10.309340157631681</v>
      </c>
      <c r="K34" s="8">
        <f>CostInvest!K34*('Conversion Factors'!$C$26)^('CostInvest(2018CAD)'!$E34-CostInvest!$E34)</f>
        <v>10.309340157631681</v>
      </c>
      <c r="L34" s="8">
        <f>CostInvest!L34*('Conversion Factors'!$C$26)^('CostInvest(2018CAD)'!$E34-CostInvest!$E34)</f>
        <v>10.309340157631681</v>
      </c>
      <c r="M34" s="8">
        <f>CostInvest!M34*('Conversion Factors'!$C$26)^('CostInvest(2018CAD)'!$E34-CostInvest!$E34)</f>
        <v>10.309340157631681</v>
      </c>
      <c r="N34" s="8">
        <f>CostInvest!N34*('Conversion Factors'!$C$26)^('CostInvest(2018CAD)'!$E34-CostInvest!$E34)</f>
        <v>10.309340157631681</v>
      </c>
      <c r="O34" s="8">
        <f>CostInvest!O34*('Conversion Factors'!$C$26)^('CostInvest(2018CAD)'!$E34-CostInvest!$E34)</f>
        <v>10.309340157631681</v>
      </c>
      <c r="P34" s="8">
        <f>CostInvest!P34*('Conversion Factors'!$C$26)^('CostInvest(2018CAD)'!$E34-CostInvest!$E34)</f>
        <v>10.309340157631681</v>
      </c>
      <c r="Q34" s="8">
        <f>CostInvest!Q34*('Conversion Factors'!$C$26)^('CostInvest(2018CAD)'!$E34-CostInvest!$E34)</f>
        <v>10.309340157631681</v>
      </c>
      <c r="R34" s="8">
        <f>CostInvest!R34*('Conversion Factors'!$C$26)^('CostInvest(2018CAD)'!$E34-CostInvest!$E34)</f>
        <v>10.309340157631681</v>
      </c>
      <c r="S34" s="8">
        <f>CostInvest!S34*('Conversion Factors'!$C$26)^('CostInvest(2018CAD)'!$E34-CostInvest!$E34)</f>
        <v>10.309340157631681</v>
      </c>
      <c r="T34" s="8">
        <f>CostInvest!T34*('Conversion Factors'!$C$26)^('CostInvest(2018CAD)'!$E34-CostInvest!$E34)</f>
        <v>10.309340157631681</v>
      </c>
      <c r="U34" s="8">
        <f>CostInvest!U34*('Conversion Factors'!$C$26)^('CostInvest(2018CAD)'!$E34-CostInvest!$E34)</f>
        <v>10.309340157631681</v>
      </c>
      <c r="V34" s="8">
        <f>CostInvest!V34*('Conversion Factors'!$C$26)^('CostInvest(2018CAD)'!$E34-CostInvest!$E34)</f>
        <v>10.309340157631681</v>
      </c>
      <c r="W34" s="8">
        <f>CostInvest!W34*('Conversion Factors'!$C$26)^('CostInvest(2018CAD)'!$E34-CostInvest!$E34)</f>
        <v>10.309340157631681</v>
      </c>
      <c r="X34" s="8">
        <f>CostInvest!X34*('Conversion Factors'!$C$26)^('CostInvest(2018CAD)'!$E34-CostInvest!$E34)</f>
        <v>10.309340157631681</v>
      </c>
      <c r="Y34" s="8">
        <f>CostInvest!Y34*('Conversion Factors'!$C$26)^('CostInvest(2018CAD)'!$E34-CostInvest!$E34)</f>
        <v>10.309340157631681</v>
      </c>
      <c r="Z34" s="8">
        <f>CostInvest!Z34*('Conversion Factors'!$C$26)^('CostInvest(2018CAD)'!$E34-CostInvest!$E34)</f>
        <v>10.309340157631681</v>
      </c>
      <c r="AA34" s="8">
        <f>CostInvest!AA34*('Conversion Factors'!$C$26)^('CostInvest(2018CAD)'!$E34-CostInvest!$E34)</f>
        <v>10.309340157631681</v>
      </c>
      <c r="AB34" s="8">
        <f>CostInvest!AB34*('Conversion Factors'!$C$26)^('CostInvest(2018CAD)'!$E34-CostInvest!$E34)</f>
        <v>10.309340157631681</v>
      </c>
      <c r="AC34" s="8">
        <f>CostInvest!AC34*('Conversion Factors'!$C$26)^('CostInvest(2018CAD)'!$E34-CostInvest!$E34)</f>
        <v>10.309340157631681</v>
      </c>
      <c r="AD34" s="8">
        <f>CostInvest!AD34*('Conversion Factors'!$C$26)^('CostInvest(2018CAD)'!$E34-CostInvest!$E34)</f>
        <v>10.309340157631681</v>
      </c>
      <c r="AE34" s="8">
        <f>CostInvest!AE34*('Conversion Factors'!$C$26)^('CostInvest(2018CAD)'!$E34-CostInvest!$E34)</f>
        <v>10.309340157631681</v>
      </c>
      <c r="AF34" s="8">
        <f>CostInvest!AF34*('Conversion Factors'!$C$26)^('CostInvest(2018CAD)'!$E34-CostInvest!$E34)</f>
        <v>10.309340157631681</v>
      </c>
      <c r="AG34" s="8">
        <f>CostInvest!AG34*('Conversion Factors'!$C$26)^('CostInvest(2018CAD)'!$E34-CostInvest!$E34)</f>
        <v>10.309340157631681</v>
      </c>
      <c r="AH34" s="8">
        <f>CostInvest!AH34*('Conversion Factors'!$C$26)^('CostInvest(2018CAD)'!$E34-CostInvest!$E34)</f>
        <v>10.309340157631681</v>
      </c>
      <c r="AI34" s="8">
        <f>CostInvest!AI34*('Conversion Factors'!$C$26)^('CostInvest(2018CAD)'!$E34-CostInvest!$E34)</f>
        <v>10.309340157631681</v>
      </c>
      <c r="AJ34" s="8">
        <f>CostInvest!AJ34*('Conversion Factors'!$C$26)^('CostInvest(2018CAD)'!$E34-CostInvest!$E34)</f>
        <v>10.309340157631681</v>
      </c>
      <c r="AK34" s="8">
        <f>CostInvest!AK34*('Conversion Factors'!$C$26)^('CostInvest(2018CAD)'!$E34-CostInvest!$E34)</f>
        <v>10.309340157631681</v>
      </c>
      <c r="AL34" s="5" t="s">
        <v>96</v>
      </c>
      <c r="AM34" s="5">
        <v>1</v>
      </c>
    </row>
    <row r="35" spans="1:39" x14ac:dyDescent="0.2">
      <c r="A35" s="69"/>
      <c r="B35" s="5" t="s">
        <v>99</v>
      </c>
      <c r="C35" s="5" t="s">
        <v>103</v>
      </c>
      <c r="D35" s="46" t="s">
        <v>94</v>
      </c>
      <c r="E35" s="5">
        <v>2018</v>
      </c>
      <c r="F35" s="47" t="s">
        <v>95</v>
      </c>
      <c r="G35" s="8">
        <f>CostInvest!G35*('Conversion Factors'!$C$26)^('CostInvest(2018CAD)'!$E35-CostInvest!$E35)</f>
        <v>11.321450884275279</v>
      </c>
      <c r="H35" s="8">
        <f>CostInvest!H35*('Conversion Factors'!$C$26)^('CostInvest(2018CAD)'!$E35-CostInvest!$E35)</f>
        <v>11.321450884275279</v>
      </c>
      <c r="I35" s="8">
        <f>CostInvest!I35*('Conversion Factors'!$C$26)^('CostInvest(2018CAD)'!$E35-CostInvest!$E35)</f>
        <v>11.321450884275279</v>
      </c>
      <c r="J35" s="8">
        <f>CostInvest!J35*('Conversion Factors'!$C$26)^('CostInvest(2018CAD)'!$E35-CostInvest!$E35)</f>
        <v>11.321450884275279</v>
      </c>
      <c r="K35" s="8">
        <f>CostInvest!K35*('Conversion Factors'!$C$26)^('CostInvest(2018CAD)'!$E35-CostInvest!$E35)</f>
        <v>11.321450884275279</v>
      </c>
      <c r="L35" s="8">
        <f>CostInvest!L35*('Conversion Factors'!$C$26)^('CostInvest(2018CAD)'!$E35-CostInvest!$E35)</f>
        <v>11.321450884275279</v>
      </c>
      <c r="M35" s="8">
        <f>CostInvest!M35*('Conversion Factors'!$C$26)^('CostInvest(2018CAD)'!$E35-CostInvest!$E35)</f>
        <v>11.321450884275279</v>
      </c>
      <c r="N35" s="8">
        <f>CostInvest!N35*('Conversion Factors'!$C$26)^('CostInvest(2018CAD)'!$E35-CostInvest!$E35)</f>
        <v>11.321450884275279</v>
      </c>
      <c r="O35" s="8">
        <f>CostInvest!O35*('Conversion Factors'!$C$26)^('CostInvest(2018CAD)'!$E35-CostInvest!$E35)</f>
        <v>11.321450884275279</v>
      </c>
      <c r="P35" s="8">
        <f>CostInvest!P35*('Conversion Factors'!$C$26)^('CostInvest(2018CAD)'!$E35-CostInvest!$E35)</f>
        <v>11.321450884275279</v>
      </c>
      <c r="Q35" s="8">
        <f>CostInvest!Q35*('Conversion Factors'!$C$26)^('CostInvest(2018CAD)'!$E35-CostInvest!$E35)</f>
        <v>11.321450884275279</v>
      </c>
      <c r="R35" s="8">
        <f>CostInvest!R35*('Conversion Factors'!$C$26)^('CostInvest(2018CAD)'!$E35-CostInvest!$E35)</f>
        <v>11.321450884275279</v>
      </c>
      <c r="S35" s="8">
        <f>CostInvest!S35*('Conversion Factors'!$C$26)^('CostInvest(2018CAD)'!$E35-CostInvest!$E35)</f>
        <v>11.321450884275279</v>
      </c>
      <c r="T35" s="8">
        <f>CostInvest!T35*('Conversion Factors'!$C$26)^('CostInvest(2018CAD)'!$E35-CostInvest!$E35)</f>
        <v>11.321450884275279</v>
      </c>
      <c r="U35" s="8">
        <f>CostInvest!U35*('Conversion Factors'!$C$26)^('CostInvest(2018CAD)'!$E35-CostInvest!$E35)</f>
        <v>11.321450884275279</v>
      </c>
      <c r="V35" s="8">
        <f>CostInvest!V35*('Conversion Factors'!$C$26)^('CostInvest(2018CAD)'!$E35-CostInvest!$E35)</f>
        <v>11.321450884275279</v>
      </c>
      <c r="W35" s="8">
        <f>CostInvest!W35*('Conversion Factors'!$C$26)^('CostInvest(2018CAD)'!$E35-CostInvest!$E35)</f>
        <v>11.321450884275279</v>
      </c>
      <c r="X35" s="8">
        <f>CostInvest!X35*('Conversion Factors'!$C$26)^('CostInvest(2018CAD)'!$E35-CostInvest!$E35)</f>
        <v>11.321450884275279</v>
      </c>
      <c r="Y35" s="8">
        <f>CostInvest!Y35*('Conversion Factors'!$C$26)^('CostInvest(2018CAD)'!$E35-CostInvest!$E35)</f>
        <v>11.321450884275279</v>
      </c>
      <c r="Z35" s="8">
        <f>CostInvest!Z35*('Conversion Factors'!$C$26)^('CostInvest(2018CAD)'!$E35-CostInvest!$E35)</f>
        <v>11.321450884275279</v>
      </c>
      <c r="AA35" s="8">
        <f>CostInvest!AA35*('Conversion Factors'!$C$26)^('CostInvest(2018CAD)'!$E35-CostInvest!$E35)</f>
        <v>11.321450884275279</v>
      </c>
      <c r="AB35" s="8">
        <f>CostInvest!AB35*('Conversion Factors'!$C$26)^('CostInvest(2018CAD)'!$E35-CostInvest!$E35)</f>
        <v>11.321450884275279</v>
      </c>
      <c r="AC35" s="8">
        <f>CostInvest!AC35*('Conversion Factors'!$C$26)^('CostInvest(2018CAD)'!$E35-CostInvest!$E35)</f>
        <v>11.321450884275279</v>
      </c>
      <c r="AD35" s="8">
        <f>CostInvest!AD35*('Conversion Factors'!$C$26)^('CostInvest(2018CAD)'!$E35-CostInvest!$E35)</f>
        <v>11.321450884275279</v>
      </c>
      <c r="AE35" s="8">
        <f>CostInvest!AE35*('Conversion Factors'!$C$26)^('CostInvest(2018CAD)'!$E35-CostInvest!$E35)</f>
        <v>11.321450884275279</v>
      </c>
      <c r="AF35" s="8">
        <f>CostInvest!AF35*('Conversion Factors'!$C$26)^('CostInvest(2018CAD)'!$E35-CostInvest!$E35)</f>
        <v>11.321450884275279</v>
      </c>
      <c r="AG35" s="8">
        <f>CostInvest!AG35*('Conversion Factors'!$C$26)^('CostInvest(2018CAD)'!$E35-CostInvest!$E35)</f>
        <v>11.321450884275279</v>
      </c>
      <c r="AH35" s="8">
        <f>CostInvest!AH35*('Conversion Factors'!$C$26)^('CostInvest(2018CAD)'!$E35-CostInvest!$E35)</f>
        <v>11.321450884275279</v>
      </c>
      <c r="AI35" s="8">
        <f>CostInvest!AI35*('Conversion Factors'!$C$26)^('CostInvest(2018CAD)'!$E35-CostInvest!$E35)</f>
        <v>11.321450884275279</v>
      </c>
      <c r="AJ35" s="8">
        <f>CostInvest!AJ35*('Conversion Factors'!$C$26)^('CostInvest(2018CAD)'!$E35-CostInvest!$E35)</f>
        <v>11.321450884275279</v>
      </c>
      <c r="AK35" s="8">
        <f>CostInvest!AK35*('Conversion Factors'!$C$26)^('CostInvest(2018CAD)'!$E35-CostInvest!$E35)</f>
        <v>11.321450884275279</v>
      </c>
      <c r="AL35" s="5" t="s">
        <v>96</v>
      </c>
      <c r="AM35" s="5">
        <v>1</v>
      </c>
    </row>
    <row r="36" spans="1:39" x14ac:dyDescent="0.2">
      <c r="A36" s="70"/>
      <c r="B36" s="5" t="s">
        <v>100</v>
      </c>
      <c r="C36" s="5" t="s">
        <v>103</v>
      </c>
      <c r="D36" s="46" t="s">
        <v>94</v>
      </c>
      <c r="E36" s="5">
        <v>2018</v>
      </c>
      <c r="F36" s="47" t="s">
        <v>95</v>
      </c>
      <c r="G36" s="8">
        <f>CostInvest!G36*('Conversion Factors'!$C$26)^('CostInvest(2018CAD)'!$E36-CostInvest!$E36)</f>
        <v>11.321450884275279</v>
      </c>
      <c r="H36" s="8">
        <f>CostInvest!H36*('Conversion Factors'!$C$26)^('CostInvest(2018CAD)'!$E36-CostInvest!$E36)</f>
        <v>11.321450884275279</v>
      </c>
      <c r="I36" s="8">
        <f>CostInvest!I36*('Conversion Factors'!$C$26)^('CostInvest(2018CAD)'!$E36-CostInvest!$E36)</f>
        <v>11.321450884275279</v>
      </c>
      <c r="J36" s="8">
        <f>CostInvest!J36*('Conversion Factors'!$C$26)^('CostInvest(2018CAD)'!$E36-CostInvest!$E36)</f>
        <v>11.321450884275279</v>
      </c>
      <c r="K36" s="8">
        <f>CostInvest!K36*('Conversion Factors'!$C$26)^('CostInvest(2018CAD)'!$E36-CostInvest!$E36)</f>
        <v>11.321450884275279</v>
      </c>
      <c r="L36" s="8">
        <f>CostInvest!L36*('Conversion Factors'!$C$26)^('CostInvest(2018CAD)'!$E36-CostInvest!$E36)</f>
        <v>11.321450884275279</v>
      </c>
      <c r="M36" s="8">
        <f>CostInvest!M36*('Conversion Factors'!$C$26)^('CostInvest(2018CAD)'!$E36-CostInvest!$E36)</f>
        <v>11.321450884275279</v>
      </c>
      <c r="N36" s="8">
        <f>CostInvest!N36*('Conversion Factors'!$C$26)^('CostInvest(2018CAD)'!$E36-CostInvest!$E36)</f>
        <v>11.321450884275279</v>
      </c>
      <c r="O36" s="8">
        <f>CostInvest!O36*('Conversion Factors'!$C$26)^('CostInvest(2018CAD)'!$E36-CostInvest!$E36)</f>
        <v>11.321450884275279</v>
      </c>
      <c r="P36" s="8">
        <f>CostInvest!P36*('Conversion Factors'!$C$26)^('CostInvest(2018CAD)'!$E36-CostInvest!$E36)</f>
        <v>11.321450884275279</v>
      </c>
      <c r="Q36" s="8">
        <f>CostInvest!Q36*('Conversion Factors'!$C$26)^('CostInvest(2018CAD)'!$E36-CostInvest!$E36)</f>
        <v>11.321450884275279</v>
      </c>
      <c r="R36" s="8">
        <f>CostInvest!R36*('Conversion Factors'!$C$26)^('CostInvest(2018CAD)'!$E36-CostInvest!$E36)</f>
        <v>11.321450884275279</v>
      </c>
      <c r="S36" s="8">
        <f>CostInvest!S36*('Conversion Factors'!$C$26)^('CostInvest(2018CAD)'!$E36-CostInvest!$E36)</f>
        <v>11.321450884275279</v>
      </c>
      <c r="T36" s="8">
        <f>CostInvest!T36*('Conversion Factors'!$C$26)^('CostInvest(2018CAD)'!$E36-CostInvest!$E36)</f>
        <v>11.321450884275279</v>
      </c>
      <c r="U36" s="8">
        <f>CostInvest!U36*('Conversion Factors'!$C$26)^('CostInvest(2018CAD)'!$E36-CostInvest!$E36)</f>
        <v>11.321450884275279</v>
      </c>
      <c r="V36" s="8">
        <f>CostInvest!V36*('Conversion Factors'!$C$26)^('CostInvest(2018CAD)'!$E36-CostInvest!$E36)</f>
        <v>11.321450884275279</v>
      </c>
      <c r="W36" s="8">
        <f>CostInvest!W36*('Conversion Factors'!$C$26)^('CostInvest(2018CAD)'!$E36-CostInvest!$E36)</f>
        <v>11.321450884275279</v>
      </c>
      <c r="X36" s="8">
        <f>CostInvest!X36*('Conversion Factors'!$C$26)^('CostInvest(2018CAD)'!$E36-CostInvest!$E36)</f>
        <v>11.321450884275279</v>
      </c>
      <c r="Y36" s="8">
        <f>CostInvest!Y36*('Conversion Factors'!$C$26)^('CostInvest(2018CAD)'!$E36-CostInvest!$E36)</f>
        <v>11.321450884275279</v>
      </c>
      <c r="Z36" s="8">
        <f>CostInvest!Z36*('Conversion Factors'!$C$26)^('CostInvest(2018CAD)'!$E36-CostInvest!$E36)</f>
        <v>11.321450884275279</v>
      </c>
      <c r="AA36" s="8">
        <f>CostInvest!AA36*('Conversion Factors'!$C$26)^('CostInvest(2018CAD)'!$E36-CostInvest!$E36)</f>
        <v>11.321450884275279</v>
      </c>
      <c r="AB36" s="8">
        <f>CostInvest!AB36*('Conversion Factors'!$C$26)^('CostInvest(2018CAD)'!$E36-CostInvest!$E36)</f>
        <v>11.321450884275279</v>
      </c>
      <c r="AC36" s="8">
        <f>CostInvest!AC36*('Conversion Factors'!$C$26)^('CostInvest(2018CAD)'!$E36-CostInvest!$E36)</f>
        <v>11.321450884275279</v>
      </c>
      <c r="AD36" s="8">
        <f>CostInvest!AD36*('Conversion Factors'!$C$26)^('CostInvest(2018CAD)'!$E36-CostInvest!$E36)</f>
        <v>11.321450884275279</v>
      </c>
      <c r="AE36" s="8">
        <f>CostInvest!AE36*('Conversion Factors'!$C$26)^('CostInvest(2018CAD)'!$E36-CostInvest!$E36)</f>
        <v>11.321450884275279</v>
      </c>
      <c r="AF36" s="8">
        <f>CostInvest!AF36*('Conversion Factors'!$C$26)^('CostInvest(2018CAD)'!$E36-CostInvest!$E36)</f>
        <v>11.321450884275279</v>
      </c>
      <c r="AG36" s="8">
        <f>CostInvest!AG36*('Conversion Factors'!$C$26)^('CostInvest(2018CAD)'!$E36-CostInvest!$E36)</f>
        <v>11.321450884275279</v>
      </c>
      <c r="AH36" s="8">
        <f>CostInvest!AH36*('Conversion Factors'!$C$26)^('CostInvest(2018CAD)'!$E36-CostInvest!$E36)</f>
        <v>11.321450884275279</v>
      </c>
      <c r="AI36" s="8">
        <f>CostInvest!AI36*('Conversion Factors'!$C$26)^('CostInvest(2018CAD)'!$E36-CostInvest!$E36)</f>
        <v>11.321450884275279</v>
      </c>
      <c r="AJ36" s="8">
        <f>CostInvest!AJ36*('Conversion Factors'!$C$26)^('CostInvest(2018CAD)'!$E36-CostInvest!$E36)</f>
        <v>11.321450884275279</v>
      </c>
      <c r="AK36" s="8">
        <f>CostInvest!AK36*('Conversion Factors'!$C$26)^('CostInvest(2018CAD)'!$E36-CostInvest!$E36)</f>
        <v>11.321450884275279</v>
      </c>
      <c r="AL36" s="5" t="s">
        <v>96</v>
      </c>
      <c r="AM36" s="5">
        <v>1</v>
      </c>
    </row>
    <row r="37" spans="1:39" x14ac:dyDescent="0.2">
      <c r="A37" s="68" t="s">
        <v>24</v>
      </c>
      <c r="B37" s="5" t="s">
        <v>92</v>
      </c>
      <c r="C37" s="5" t="s">
        <v>103</v>
      </c>
      <c r="D37" s="46" t="s">
        <v>94</v>
      </c>
      <c r="E37" s="5">
        <v>2018</v>
      </c>
      <c r="F37" s="47" t="s">
        <v>95</v>
      </c>
      <c r="G37" s="8">
        <f>CostInvest!G37*('Conversion Factors'!$C$26)^('CostInvest(2018CAD)'!$E37-CostInvest!$E37)</f>
        <v>10.946258650519031</v>
      </c>
      <c r="H37" s="8">
        <f>CostInvest!H37*('Conversion Factors'!$C$26)^('CostInvest(2018CAD)'!$E37-CostInvest!$E37)</f>
        <v>10.946258650519031</v>
      </c>
      <c r="I37" s="8">
        <f>CostInvest!I37*('Conversion Factors'!$C$26)^('CostInvest(2018CAD)'!$E37-CostInvest!$E37)</f>
        <v>10.946258650519031</v>
      </c>
      <c r="J37" s="8">
        <f>CostInvest!J37*('Conversion Factors'!$C$26)^('CostInvest(2018CAD)'!$E37-CostInvest!$E37)</f>
        <v>10.946258650519031</v>
      </c>
      <c r="K37" s="8">
        <f>CostInvest!K37*('Conversion Factors'!$C$26)^('CostInvest(2018CAD)'!$E37-CostInvest!$E37)</f>
        <v>10.946258650519031</v>
      </c>
      <c r="L37" s="8">
        <f>CostInvest!L37*('Conversion Factors'!$C$26)^('CostInvest(2018CAD)'!$E37-CostInvest!$E37)</f>
        <v>10.946258650519031</v>
      </c>
      <c r="M37" s="8">
        <f>CostInvest!M37*('Conversion Factors'!$C$26)^('CostInvest(2018CAD)'!$E37-CostInvest!$E37)</f>
        <v>10.946258650519031</v>
      </c>
      <c r="N37" s="8">
        <f>CostInvest!N37*('Conversion Factors'!$C$26)^('CostInvest(2018CAD)'!$E37-CostInvest!$E37)</f>
        <v>10.946258650519031</v>
      </c>
      <c r="O37" s="8">
        <f>CostInvest!O37*('Conversion Factors'!$C$26)^('CostInvest(2018CAD)'!$E37-CostInvest!$E37)</f>
        <v>10.946258650519031</v>
      </c>
      <c r="P37" s="8">
        <f>CostInvest!P37*('Conversion Factors'!$C$26)^('CostInvest(2018CAD)'!$E37-CostInvest!$E37)</f>
        <v>10.946258650519031</v>
      </c>
      <c r="Q37" s="8">
        <f>CostInvest!Q37*('Conversion Factors'!$C$26)^('CostInvest(2018CAD)'!$E37-CostInvest!$E37)</f>
        <v>10.946258650519031</v>
      </c>
      <c r="R37" s="8">
        <f>CostInvest!R37*('Conversion Factors'!$C$26)^('CostInvest(2018CAD)'!$E37-CostInvest!$E37)</f>
        <v>10.946258650519031</v>
      </c>
      <c r="S37" s="8">
        <f>CostInvest!S37*('Conversion Factors'!$C$26)^('CostInvest(2018CAD)'!$E37-CostInvest!$E37)</f>
        <v>10.946258650519031</v>
      </c>
      <c r="T37" s="8">
        <f>CostInvest!T37*('Conversion Factors'!$C$26)^('CostInvest(2018CAD)'!$E37-CostInvest!$E37)</f>
        <v>10.946258650519031</v>
      </c>
      <c r="U37" s="8">
        <f>CostInvest!U37*('Conversion Factors'!$C$26)^('CostInvest(2018CAD)'!$E37-CostInvest!$E37)</f>
        <v>10.946258650519031</v>
      </c>
      <c r="V37" s="8">
        <f>CostInvest!V37*('Conversion Factors'!$C$26)^('CostInvest(2018CAD)'!$E37-CostInvest!$E37)</f>
        <v>10.946258650519031</v>
      </c>
      <c r="W37" s="8">
        <f>CostInvest!W37*('Conversion Factors'!$C$26)^('CostInvest(2018CAD)'!$E37-CostInvest!$E37)</f>
        <v>10.946258650519031</v>
      </c>
      <c r="X37" s="8">
        <f>CostInvest!X37*('Conversion Factors'!$C$26)^('CostInvest(2018CAD)'!$E37-CostInvest!$E37)</f>
        <v>10.946258650519031</v>
      </c>
      <c r="Y37" s="8">
        <f>CostInvest!Y37*('Conversion Factors'!$C$26)^('CostInvest(2018CAD)'!$E37-CostInvest!$E37)</f>
        <v>10.946258650519031</v>
      </c>
      <c r="Z37" s="8">
        <f>CostInvest!Z37*('Conversion Factors'!$C$26)^('CostInvest(2018CAD)'!$E37-CostInvest!$E37)</f>
        <v>10.946258650519031</v>
      </c>
      <c r="AA37" s="8">
        <f>CostInvest!AA37*('Conversion Factors'!$C$26)^('CostInvest(2018CAD)'!$E37-CostInvest!$E37)</f>
        <v>10.946258650519031</v>
      </c>
      <c r="AB37" s="8">
        <f>CostInvest!AB37*('Conversion Factors'!$C$26)^('CostInvest(2018CAD)'!$E37-CostInvest!$E37)</f>
        <v>10.946258650519031</v>
      </c>
      <c r="AC37" s="8">
        <f>CostInvest!AC37*('Conversion Factors'!$C$26)^('CostInvest(2018CAD)'!$E37-CostInvest!$E37)</f>
        <v>10.946258650519031</v>
      </c>
      <c r="AD37" s="8">
        <f>CostInvest!AD37*('Conversion Factors'!$C$26)^('CostInvest(2018CAD)'!$E37-CostInvest!$E37)</f>
        <v>10.946258650519031</v>
      </c>
      <c r="AE37" s="8">
        <f>CostInvest!AE37*('Conversion Factors'!$C$26)^('CostInvest(2018CAD)'!$E37-CostInvest!$E37)</f>
        <v>10.946258650519031</v>
      </c>
      <c r="AF37" s="8">
        <f>CostInvest!AF37*('Conversion Factors'!$C$26)^('CostInvest(2018CAD)'!$E37-CostInvest!$E37)</f>
        <v>10.946258650519031</v>
      </c>
      <c r="AG37" s="8">
        <f>CostInvest!AG37*('Conversion Factors'!$C$26)^('CostInvest(2018CAD)'!$E37-CostInvest!$E37)</f>
        <v>10.946258650519031</v>
      </c>
      <c r="AH37" s="8">
        <f>CostInvest!AH37*('Conversion Factors'!$C$26)^('CostInvest(2018CAD)'!$E37-CostInvest!$E37)</f>
        <v>10.946258650519031</v>
      </c>
      <c r="AI37" s="8">
        <f>CostInvest!AI37*('Conversion Factors'!$C$26)^('CostInvest(2018CAD)'!$E37-CostInvest!$E37)</f>
        <v>10.946258650519031</v>
      </c>
      <c r="AJ37" s="8">
        <f>CostInvest!AJ37*('Conversion Factors'!$C$26)^('CostInvest(2018CAD)'!$E37-CostInvest!$E37)</f>
        <v>10.946258650519031</v>
      </c>
      <c r="AK37" s="8">
        <f>CostInvest!AK37*('Conversion Factors'!$C$26)^('CostInvest(2018CAD)'!$E37-CostInvest!$E37)</f>
        <v>10.946258650519031</v>
      </c>
      <c r="AL37" s="5" t="s">
        <v>96</v>
      </c>
      <c r="AM37" s="5">
        <v>1</v>
      </c>
    </row>
    <row r="38" spans="1:39" x14ac:dyDescent="0.2">
      <c r="A38" s="69"/>
      <c r="B38" s="5" t="s">
        <v>97</v>
      </c>
      <c r="C38" s="5" t="s">
        <v>103</v>
      </c>
      <c r="D38" s="46" t="s">
        <v>94</v>
      </c>
      <c r="E38" s="5">
        <v>2018</v>
      </c>
      <c r="F38" s="47" t="s">
        <v>95</v>
      </c>
      <c r="G38" s="8">
        <f>CostInvest!G38*('Conversion Factors'!$C$26)^('CostInvest(2018CAD)'!$E38-CostInvest!$E38)</f>
        <v>10.487144367550943</v>
      </c>
      <c r="H38" s="8">
        <f>CostInvest!H38*('Conversion Factors'!$C$26)^('CostInvest(2018CAD)'!$E38-CostInvest!$E38)</f>
        <v>10.487144367550943</v>
      </c>
      <c r="I38" s="8">
        <f>CostInvest!I38*('Conversion Factors'!$C$26)^('CostInvest(2018CAD)'!$E38-CostInvest!$E38)</f>
        <v>10.487144367550943</v>
      </c>
      <c r="J38" s="8">
        <f>CostInvest!J38*('Conversion Factors'!$C$26)^('CostInvest(2018CAD)'!$E38-CostInvest!$E38)</f>
        <v>10.487144367550943</v>
      </c>
      <c r="K38" s="8">
        <f>CostInvest!K38*('Conversion Factors'!$C$26)^('CostInvest(2018CAD)'!$E38-CostInvest!$E38)</f>
        <v>10.487144367550943</v>
      </c>
      <c r="L38" s="8">
        <f>CostInvest!L38*('Conversion Factors'!$C$26)^('CostInvest(2018CAD)'!$E38-CostInvest!$E38)</f>
        <v>10.487144367550943</v>
      </c>
      <c r="M38" s="8">
        <f>CostInvest!M38*('Conversion Factors'!$C$26)^('CostInvest(2018CAD)'!$E38-CostInvest!$E38)</f>
        <v>10.487144367550943</v>
      </c>
      <c r="N38" s="8">
        <f>CostInvest!N38*('Conversion Factors'!$C$26)^('CostInvest(2018CAD)'!$E38-CostInvest!$E38)</f>
        <v>10.487144367550943</v>
      </c>
      <c r="O38" s="8">
        <f>CostInvest!O38*('Conversion Factors'!$C$26)^('CostInvest(2018CAD)'!$E38-CostInvest!$E38)</f>
        <v>10.487144367550943</v>
      </c>
      <c r="P38" s="8">
        <f>CostInvest!P38*('Conversion Factors'!$C$26)^('CostInvest(2018CAD)'!$E38-CostInvest!$E38)</f>
        <v>10.487144367550943</v>
      </c>
      <c r="Q38" s="8">
        <f>CostInvest!Q38*('Conversion Factors'!$C$26)^('CostInvest(2018CAD)'!$E38-CostInvest!$E38)</f>
        <v>10.487144367550943</v>
      </c>
      <c r="R38" s="8">
        <f>CostInvest!R38*('Conversion Factors'!$C$26)^('CostInvest(2018CAD)'!$E38-CostInvest!$E38)</f>
        <v>10.487144367550943</v>
      </c>
      <c r="S38" s="8">
        <f>CostInvest!S38*('Conversion Factors'!$C$26)^('CostInvest(2018CAD)'!$E38-CostInvest!$E38)</f>
        <v>10.487144367550943</v>
      </c>
      <c r="T38" s="8">
        <f>CostInvest!T38*('Conversion Factors'!$C$26)^('CostInvest(2018CAD)'!$E38-CostInvest!$E38)</f>
        <v>10.487144367550943</v>
      </c>
      <c r="U38" s="8">
        <f>CostInvest!U38*('Conversion Factors'!$C$26)^('CostInvest(2018CAD)'!$E38-CostInvest!$E38)</f>
        <v>10.487144367550943</v>
      </c>
      <c r="V38" s="8">
        <f>CostInvest!V38*('Conversion Factors'!$C$26)^('CostInvest(2018CAD)'!$E38-CostInvest!$E38)</f>
        <v>10.487144367550943</v>
      </c>
      <c r="W38" s="8">
        <f>CostInvest!W38*('Conversion Factors'!$C$26)^('CostInvest(2018CAD)'!$E38-CostInvest!$E38)</f>
        <v>10.487144367550943</v>
      </c>
      <c r="X38" s="8">
        <f>CostInvest!X38*('Conversion Factors'!$C$26)^('CostInvest(2018CAD)'!$E38-CostInvest!$E38)</f>
        <v>10.487144367550943</v>
      </c>
      <c r="Y38" s="8">
        <f>CostInvest!Y38*('Conversion Factors'!$C$26)^('CostInvest(2018CAD)'!$E38-CostInvest!$E38)</f>
        <v>10.487144367550943</v>
      </c>
      <c r="Z38" s="8">
        <f>CostInvest!Z38*('Conversion Factors'!$C$26)^('CostInvest(2018CAD)'!$E38-CostInvest!$E38)</f>
        <v>10.487144367550943</v>
      </c>
      <c r="AA38" s="8">
        <f>CostInvest!AA38*('Conversion Factors'!$C$26)^('CostInvest(2018CAD)'!$E38-CostInvest!$E38)</f>
        <v>10.487144367550943</v>
      </c>
      <c r="AB38" s="8">
        <f>CostInvest!AB38*('Conversion Factors'!$C$26)^('CostInvest(2018CAD)'!$E38-CostInvest!$E38)</f>
        <v>10.487144367550943</v>
      </c>
      <c r="AC38" s="8">
        <f>CostInvest!AC38*('Conversion Factors'!$C$26)^('CostInvest(2018CAD)'!$E38-CostInvest!$E38)</f>
        <v>10.487144367550943</v>
      </c>
      <c r="AD38" s="8">
        <f>CostInvest!AD38*('Conversion Factors'!$C$26)^('CostInvest(2018CAD)'!$E38-CostInvest!$E38)</f>
        <v>10.487144367550943</v>
      </c>
      <c r="AE38" s="8">
        <f>CostInvest!AE38*('Conversion Factors'!$C$26)^('CostInvest(2018CAD)'!$E38-CostInvest!$E38)</f>
        <v>10.487144367550943</v>
      </c>
      <c r="AF38" s="8">
        <f>CostInvest!AF38*('Conversion Factors'!$C$26)^('CostInvest(2018CAD)'!$E38-CostInvest!$E38)</f>
        <v>10.487144367550943</v>
      </c>
      <c r="AG38" s="8">
        <f>CostInvest!AG38*('Conversion Factors'!$C$26)^('CostInvest(2018CAD)'!$E38-CostInvest!$E38)</f>
        <v>10.487144367550943</v>
      </c>
      <c r="AH38" s="8">
        <f>CostInvest!AH38*('Conversion Factors'!$C$26)^('CostInvest(2018CAD)'!$E38-CostInvest!$E38)</f>
        <v>10.487144367550943</v>
      </c>
      <c r="AI38" s="8">
        <f>CostInvest!AI38*('Conversion Factors'!$C$26)^('CostInvest(2018CAD)'!$E38-CostInvest!$E38)</f>
        <v>10.487144367550943</v>
      </c>
      <c r="AJ38" s="8">
        <f>CostInvest!AJ38*('Conversion Factors'!$C$26)^('CostInvest(2018CAD)'!$E38-CostInvest!$E38)</f>
        <v>10.487144367550943</v>
      </c>
      <c r="AK38" s="8">
        <f>CostInvest!AK38*('Conversion Factors'!$C$26)^('CostInvest(2018CAD)'!$E38-CostInvest!$E38)</f>
        <v>10.487144367550943</v>
      </c>
      <c r="AL38" s="5" t="s">
        <v>96</v>
      </c>
      <c r="AM38" s="5">
        <v>1</v>
      </c>
    </row>
    <row r="39" spans="1:39" x14ac:dyDescent="0.2">
      <c r="A39" s="69"/>
      <c r="B39" s="5" t="s">
        <v>98</v>
      </c>
      <c r="C39" s="5" t="s">
        <v>103</v>
      </c>
      <c r="D39" s="46" t="s">
        <v>94</v>
      </c>
      <c r="E39" s="5">
        <v>2018</v>
      </c>
      <c r="F39" s="47" t="s">
        <v>95</v>
      </c>
      <c r="G39" s="8">
        <f>CostInvest!G39*('Conversion Factors'!$C$26)^('CostInvest(2018CAD)'!$E39-CostInvest!$E39)</f>
        <v>10.309340157631681</v>
      </c>
      <c r="H39" s="8">
        <f>CostInvest!H39*('Conversion Factors'!$C$26)^('CostInvest(2018CAD)'!$E39-CostInvest!$E39)</f>
        <v>10.309340157631681</v>
      </c>
      <c r="I39" s="8">
        <f>CostInvest!I39*('Conversion Factors'!$C$26)^('CostInvest(2018CAD)'!$E39-CostInvest!$E39)</f>
        <v>10.309340157631681</v>
      </c>
      <c r="J39" s="8">
        <f>CostInvest!J39*('Conversion Factors'!$C$26)^('CostInvest(2018CAD)'!$E39-CostInvest!$E39)</f>
        <v>10.309340157631681</v>
      </c>
      <c r="K39" s="8">
        <f>CostInvest!K39*('Conversion Factors'!$C$26)^('CostInvest(2018CAD)'!$E39-CostInvest!$E39)</f>
        <v>10.309340157631681</v>
      </c>
      <c r="L39" s="8">
        <f>CostInvest!L39*('Conversion Factors'!$C$26)^('CostInvest(2018CAD)'!$E39-CostInvest!$E39)</f>
        <v>10.309340157631681</v>
      </c>
      <c r="M39" s="8">
        <f>CostInvest!M39*('Conversion Factors'!$C$26)^('CostInvest(2018CAD)'!$E39-CostInvest!$E39)</f>
        <v>10.309340157631681</v>
      </c>
      <c r="N39" s="8">
        <f>CostInvest!N39*('Conversion Factors'!$C$26)^('CostInvest(2018CAD)'!$E39-CostInvest!$E39)</f>
        <v>10.309340157631681</v>
      </c>
      <c r="O39" s="8">
        <f>CostInvest!O39*('Conversion Factors'!$C$26)^('CostInvest(2018CAD)'!$E39-CostInvest!$E39)</f>
        <v>10.309340157631681</v>
      </c>
      <c r="P39" s="8">
        <f>CostInvest!P39*('Conversion Factors'!$C$26)^('CostInvest(2018CAD)'!$E39-CostInvest!$E39)</f>
        <v>10.309340157631681</v>
      </c>
      <c r="Q39" s="8">
        <f>CostInvest!Q39*('Conversion Factors'!$C$26)^('CostInvest(2018CAD)'!$E39-CostInvest!$E39)</f>
        <v>10.309340157631681</v>
      </c>
      <c r="R39" s="8">
        <f>CostInvest!R39*('Conversion Factors'!$C$26)^('CostInvest(2018CAD)'!$E39-CostInvest!$E39)</f>
        <v>10.309340157631681</v>
      </c>
      <c r="S39" s="8">
        <f>CostInvest!S39*('Conversion Factors'!$C$26)^('CostInvest(2018CAD)'!$E39-CostInvest!$E39)</f>
        <v>10.309340157631681</v>
      </c>
      <c r="T39" s="8">
        <f>CostInvest!T39*('Conversion Factors'!$C$26)^('CostInvest(2018CAD)'!$E39-CostInvest!$E39)</f>
        <v>10.309340157631681</v>
      </c>
      <c r="U39" s="8">
        <f>CostInvest!U39*('Conversion Factors'!$C$26)^('CostInvest(2018CAD)'!$E39-CostInvest!$E39)</f>
        <v>10.309340157631681</v>
      </c>
      <c r="V39" s="8">
        <f>CostInvest!V39*('Conversion Factors'!$C$26)^('CostInvest(2018CAD)'!$E39-CostInvest!$E39)</f>
        <v>10.309340157631681</v>
      </c>
      <c r="W39" s="8">
        <f>CostInvest!W39*('Conversion Factors'!$C$26)^('CostInvest(2018CAD)'!$E39-CostInvest!$E39)</f>
        <v>10.309340157631681</v>
      </c>
      <c r="X39" s="8">
        <f>CostInvest!X39*('Conversion Factors'!$C$26)^('CostInvest(2018CAD)'!$E39-CostInvest!$E39)</f>
        <v>10.309340157631681</v>
      </c>
      <c r="Y39" s="8">
        <f>CostInvest!Y39*('Conversion Factors'!$C$26)^('CostInvest(2018CAD)'!$E39-CostInvest!$E39)</f>
        <v>10.309340157631681</v>
      </c>
      <c r="Z39" s="8">
        <f>CostInvest!Z39*('Conversion Factors'!$C$26)^('CostInvest(2018CAD)'!$E39-CostInvest!$E39)</f>
        <v>10.309340157631681</v>
      </c>
      <c r="AA39" s="8">
        <f>CostInvest!AA39*('Conversion Factors'!$C$26)^('CostInvest(2018CAD)'!$E39-CostInvest!$E39)</f>
        <v>10.309340157631681</v>
      </c>
      <c r="AB39" s="8">
        <f>CostInvest!AB39*('Conversion Factors'!$C$26)^('CostInvest(2018CAD)'!$E39-CostInvest!$E39)</f>
        <v>10.309340157631681</v>
      </c>
      <c r="AC39" s="8">
        <f>CostInvest!AC39*('Conversion Factors'!$C$26)^('CostInvest(2018CAD)'!$E39-CostInvest!$E39)</f>
        <v>10.309340157631681</v>
      </c>
      <c r="AD39" s="8">
        <f>CostInvest!AD39*('Conversion Factors'!$C$26)^('CostInvest(2018CAD)'!$E39-CostInvest!$E39)</f>
        <v>10.309340157631681</v>
      </c>
      <c r="AE39" s="8">
        <f>CostInvest!AE39*('Conversion Factors'!$C$26)^('CostInvest(2018CAD)'!$E39-CostInvest!$E39)</f>
        <v>10.309340157631681</v>
      </c>
      <c r="AF39" s="8">
        <f>CostInvest!AF39*('Conversion Factors'!$C$26)^('CostInvest(2018CAD)'!$E39-CostInvest!$E39)</f>
        <v>10.309340157631681</v>
      </c>
      <c r="AG39" s="8">
        <f>CostInvest!AG39*('Conversion Factors'!$C$26)^('CostInvest(2018CAD)'!$E39-CostInvest!$E39)</f>
        <v>10.309340157631681</v>
      </c>
      <c r="AH39" s="8">
        <f>CostInvest!AH39*('Conversion Factors'!$C$26)^('CostInvest(2018CAD)'!$E39-CostInvest!$E39)</f>
        <v>10.309340157631681</v>
      </c>
      <c r="AI39" s="8">
        <f>CostInvest!AI39*('Conversion Factors'!$C$26)^('CostInvest(2018CAD)'!$E39-CostInvest!$E39)</f>
        <v>10.309340157631681</v>
      </c>
      <c r="AJ39" s="8">
        <f>CostInvest!AJ39*('Conversion Factors'!$C$26)^('CostInvest(2018CAD)'!$E39-CostInvest!$E39)</f>
        <v>10.309340157631681</v>
      </c>
      <c r="AK39" s="8">
        <f>CostInvest!AK39*('Conversion Factors'!$C$26)^('CostInvest(2018CAD)'!$E39-CostInvest!$E39)</f>
        <v>10.309340157631681</v>
      </c>
      <c r="AL39" s="5" t="s">
        <v>96</v>
      </c>
      <c r="AM39" s="5">
        <v>1</v>
      </c>
    </row>
    <row r="40" spans="1:39" x14ac:dyDescent="0.2">
      <c r="A40" s="69"/>
      <c r="B40" s="5" t="s">
        <v>99</v>
      </c>
      <c r="C40" s="5" t="s">
        <v>103</v>
      </c>
      <c r="D40" s="46" t="s">
        <v>94</v>
      </c>
      <c r="E40" s="5">
        <v>2018</v>
      </c>
      <c r="F40" s="47" t="s">
        <v>95</v>
      </c>
      <c r="G40" s="8">
        <f>CostInvest!G40*('Conversion Factors'!$C$26)^('CostInvest(2018CAD)'!$E40-CostInvest!$E40)</f>
        <v>11.321450884275279</v>
      </c>
      <c r="H40" s="8">
        <f>CostInvest!H40*('Conversion Factors'!$C$26)^('CostInvest(2018CAD)'!$E40-CostInvest!$E40)</f>
        <v>11.321450884275279</v>
      </c>
      <c r="I40" s="8">
        <f>CostInvest!I40*('Conversion Factors'!$C$26)^('CostInvest(2018CAD)'!$E40-CostInvest!$E40)</f>
        <v>11.321450884275279</v>
      </c>
      <c r="J40" s="8">
        <f>CostInvest!J40*('Conversion Factors'!$C$26)^('CostInvest(2018CAD)'!$E40-CostInvest!$E40)</f>
        <v>11.321450884275279</v>
      </c>
      <c r="K40" s="8">
        <f>CostInvest!K40*('Conversion Factors'!$C$26)^('CostInvest(2018CAD)'!$E40-CostInvest!$E40)</f>
        <v>11.321450884275279</v>
      </c>
      <c r="L40" s="8">
        <f>CostInvest!L40*('Conversion Factors'!$C$26)^('CostInvest(2018CAD)'!$E40-CostInvest!$E40)</f>
        <v>11.321450884275279</v>
      </c>
      <c r="M40" s="8">
        <f>CostInvest!M40*('Conversion Factors'!$C$26)^('CostInvest(2018CAD)'!$E40-CostInvest!$E40)</f>
        <v>11.321450884275279</v>
      </c>
      <c r="N40" s="8">
        <f>CostInvest!N40*('Conversion Factors'!$C$26)^('CostInvest(2018CAD)'!$E40-CostInvest!$E40)</f>
        <v>11.321450884275279</v>
      </c>
      <c r="O40" s="8">
        <f>CostInvest!O40*('Conversion Factors'!$C$26)^('CostInvest(2018CAD)'!$E40-CostInvest!$E40)</f>
        <v>11.321450884275279</v>
      </c>
      <c r="P40" s="8">
        <f>CostInvest!P40*('Conversion Factors'!$C$26)^('CostInvest(2018CAD)'!$E40-CostInvest!$E40)</f>
        <v>11.321450884275279</v>
      </c>
      <c r="Q40" s="8">
        <f>CostInvest!Q40*('Conversion Factors'!$C$26)^('CostInvest(2018CAD)'!$E40-CostInvest!$E40)</f>
        <v>11.321450884275279</v>
      </c>
      <c r="R40" s="8">
        <f>CostInvest!R40*('Conversion Factors'!$C$26)^('CostInvest(2018CAD)'!$E40-CostInvest!$E40)</f>
        <v>11.321450884275279</v>
      </c>
      <c r="S40" s="8">
        <f>CostInvest!S40*('Conversion Factors'!$C$26)^('CostInvest(2018CAD)'!$E40-CostInvest!$E40)</f>
        <v>11.321450884275279</v>
      </c>
      <c r="T40" s="8">
        <f>CostInvest!T40*('Conversion Factors'!$C$26)^('CostInvest(2018CAD)'!$E40-CostInvest!$E40)</f>
        <v>11.321450884275279</v>
      </c>
      <c r="U40" s="8">
        <f>CostInvest!U40*('Conversion Factors'!$C$26)^('CostInvest(2018CAD)'!$E40-CostInvest!$E40)</f>
        <v>11.321450884275279</v>
      </c>
      <c r="V40" s="8">
        <f>CostInvest!V40*('Conversion Factors'!$C$26)^('CostInvest(2018CAD)'!$E40-CostInvest!$E40)</f>
        <v>11.321450884275279</v>
      </c>
      <c r="W40" s="8">
        <f>CostInvest!W40*('Conversion Factors'!$C$26)^('CostInvest(2018CAD)'!$E40-CostInvest!$E40)</f>
        <v>11.321450884275279</v>
      </c>
      <c r="X40" s="8">
        <f>CostInvest!X40*('Conversion Factors'!$C$26)^('CostInvest(2018CAD)'!$E40-CostInvest!$E40)</f>
        <v>11.321450884275279</v>
      </c>
      <c r="Y40" s="8">
        <f>CostInvest!Y40*('Conversion Factors'!$C$26)^('CostInvest(2018CAD)'!$E40-CostInvest!$E40)</f>
        <v>11.321450884275279</v>
      </c>
      <c r="Z40" s="8">
        <f>CostInvest!Z40*('Conversion Factors'!$C$26)^('CostInvest(2018CAD)'!$E40-CostInvest!$E40)</f>
        <v>11.321450884275279</v>
      </c>
      <c r="AA40" s="8">
        <f>CostInvest!AA40*('Conversion Factors'!$C$26)^('CostInvest(2018CAD)'!$E40-CostInvest!$E40)</f>
        <v>11.321450884275279</v>
      </c>
      <c r="AB40" s="8">
        <f>CostInvest!AB40*('Conversion Factors'!$C$26)^('CostInvest(2018CAD)'!$E40-CostInvest!$E40)</f>
        <v>11.321450884275279</v>
      </c>
      <c r="AC40" s="8">
        <f>CostInvest!AC40*('Conversion Factors'!$C$26)^('CostInvest(2018CAD)'!$E40-CostInvest!$E40)</f>
        <v>11.321450884275279</v>
      </c>
      <c r="AD40" s="8">
        <f>CostInvest!AD40*('Conversion Factors'!$C$26)^('CostInvest(2018CAD)'!$E40-CostInvest!$E40)</f>
        <v>11.321450884275279</v>
      </c>
      <c r="AE40" s="8">
        <f>CostInvest!AE40*('Conversion Factors'!$C$26)^('CostInvest(2018CAD)'!$E40-CostInvest!$E40)</f>
        <v>11.321450884275279</v>
      </c>
      <c r="AF40" s="8">
        <f>CostInvest!AF40*('Conversion Factors'!$C$26)^('CostInvest(2018CAD)'!$E40-CostInvest!$E40)</f>
        <v>11.321450884275279</v>
      </c>
      <c r="AG40" s="8">
        <f>CostInvest!AG40*('Conversion Factors'!$C$26)^('CostInvest(2018CAD)'!$E40-CostInvest!$E40)</f>
        <v>11.321450884275279</v>
      </c>
      <c r="AH40" s="8">
        <f>CostInvest!AH40*('Conversion Factors'!$C$26)^('CostInvest(2018CAD)'!$E40-CostInvest!$E40)</f>
        <v>11.321450884275279</v>
      </c>
      <c r="AI40" s="8">
        <f>CostInvest!AI40*('Conversion Factors'!$C$26)^('CostInvest(2018CAD)'!$E40-CostInvest!$E40)</f>
        <v>11.321450884275279</v>
      </c>
      <c r="AJ40" s="8">
        <f>CostInvest!AJ40*('Conversion Factors'!$C$26)^('CostInvest(2018CAD)'!$E40-CostInvest!$E40)</f>
        <v>11.321450884275279</v>
      </c>
      <c r="AK40" s="8">
        <f>CostInvest!AK40*('Conversion Factors'!$C$26)^('CostInvest(2018CAD)'!$E40-CostInvest!$E40)</f>
        <v>11.321450884275279</v>
      </c>
      <c r="AL40" s="5" t="s">
        <v>96</v>
      </c>
      <c r="AM40" s="5">
        <v>1</v>
      </c>
    </row>
    <row r="41" spans="1:39" x14ac:dyDescent="0.2">
      <c r="A41" s="70"/>
      <c r="B41" s="5" t="s">
        <v>100</v>
      </c>
      <c r="C41" s="5" t="s">
        <v>103</v>
      </c>
      <c r="D41" s="46" t="s">
        <v>94</v>
      </c>
      <c r="E41" s="5">
        <v>2018</v>
      </c>
      <c r="F41" s="47" t="s">
        <v>95</v>
      </c>
      <c r="G41" s="8">
        <f>CostInvest!G41*('Conversion Factors'!$C$26)^('CostInvest(2018CAD)'!$E41-CostInvest!$E41)</f>
        <v>11.321450884275279</v>
      </c>
      <c r="H41" s="8">
        <f>CostInvest!H41*('Conversion Factors'!$C$26)^('CostInvest(2018CAD)'!$E41-CostInvest!$E41)</f>
        <v>11.321450884275279</v>
      </c>
      <c r="I41" s="8">
        <f>CostInvest!I41*('Conversion Factors'!$C$26)^('CostInvest(2018CAD)'!$E41-CostInvest!$E41)</f>
        <v>11.321450884275279</v>
      </c>
      <c r="J41" s="8">
        <f>CostInvest!J41*('Conversion Factors'!$C$26)^('CostInvest(2018CAD)'!$E41-CostInvest!$E41)</f>
        <v>11.321450884275279</v>
      </c>
      <c r="K41" s="8">
        <f>CostInvest!K41*('Conversion Factors'!$C$26)^('CostInvest(2018CAD)'!$E41-CostInvest!$E41)</f>
        <v>11.321450884275279</v>
      </c>
      <c r="L41" s="8">
        <f>CostInvest!L41*('Conversion Factors'!$C$26)^('CostInvest(2018CAD)'!$E41-CostInvest!$E41)</f>
        <v>11.321450884275279</v>
      </c>
      <c r="M41" s="8">
        <f>CostInvest!M41*('Conversion Factors'!$C$26)^('CostInvest(2018CAD)'!$E41-CostInvest!$E41)</f>
        <v>11.321450884275279</v>
      </c>
      <c r="N41" s="8">
        <f>CostInvest!N41*('Conversion Factors'!$C$26)^('CostInvest(2018CAD)'!$E41-CostInvest!$E41)</f>
        <v>11.321450884275279</v>
      </c>
      <c r="O41" s="8">
        <f>CostInvest!O41*('Conversion Factors'!$C$26)^('CostInvest(2018CAD)'!$E41-CostInvest!$E41)</f>
        <v>11.321450884275279</v>
      </c>
      <c r="P41" s="8">
        <f>CostInvest!P41*('Conversion Factors'!$C$26)^('CostInvest(2018CAD)'!$E41-CostInvest!$E41)</f>
        <v>11.321450884275279</v>
      </c>
      <c r="Q41" s="8">
        <f>CostInvest!Q41*('Conversion Factors'!$C$26)^('CostInvest(2018CAD)'!$E41-CostInvest!$E41)</f>
        <v>11.321450884275279</v>
      </c>
      <c r="R41" s="8">
        <f>CostInvest!R41*('Conversion Factors'!$C$26)^('CostInvest(2018CAD)'!$E41-CostInvest!$E41)</f>
        <v>11.321450884275279</v>
      </c>
      <c r="S41" s="8">
        <f>CostInvest!S41*('Conversion Factors'!$C$26)^('CostInvest(2018CAD)'!$E41-CostInvest!$E41)</f>
        <v>11.321450884275279</v>
      </c>
      <c r="T41" s="8">
        <f>CostInvest!T41*('Conversion Factors'!$C$26)^('CostInvest(2018CAD)'!$E41-CostInvest!$E41)</f>
        <v>11.321450884275279</v>
      </c>
      <c r="U41" s="8">
        <f>CostInvest!U41*('Conversion Factors'!$C$26)^('CostInvest(2018CAD)'!$E41-CostInvest!$E41)</f>
        <v>11.321450884275279</v>
      </c>
      <c r="V41" s="8">
        <f>CostInvest!V41*('Conversion Factors'!$C$26)^('CostInvest(2018CAD)'!$E41-CostInvest!$E41)</f>
        <v>11.321450884275279</v>
      </c>
      <c r="W41" s="8">
        <f>CostInvest!W41*('Conversion Factors'!$C$26)^('CostInvest(2018CAD)'!$E41-CostInvest!$E41)</f>
        <v>11.321450884275279</v>
      </c>
      <c r="X41" s="8">
        <f>CostInvest!X41*('Conversion Factors'!$C$26)^('CostInvest(2018CAD)'!$E41-CostInvest!$E41)</f>
        <v>11.321450884275279</v>
      </c>
      <c r="Y41" s="8">
        <f>CostInvest!Y41*('Conversion Factors'!$C$26)^('CostInvest(2018CAD)'!$E41-CostInvest!$E41)</f>
        <v>11.321450884275279</v>
      </c>
      <c r="Z41" s="8">
        <f>CostInvest!Z41*('Conversion Factors'!$C$26)^('CostInvest(2018CAD)'!$E41-CostInvest!$E41)</f>
        <v>11.321450884275279</v>
      </c>
      <c r="AA41" s="8">
        <f>CostInvest!AA41*('Conversion Factors'!$C$26)^('CostInvest(2018CAD)'!$E41-CostInvest!$E41)</f>
        <v>11.321450884275279</v>
      </c>
      <c r="AB41" s="8">
        <f>CostInvest!AB41*('Conversion Factors'!$C$26)^('CostInvest(2018CAD)'!$E41-CostInvest!$E41)</f>
        <v>11.321450884275279</v>
      </c>
      <c r="AC41" s="8">
        <f>CostInvest!AC41*('Conversion Factors'!$C$26)^('CostInvest(2018CAD)'!$E41-CostInvest!$E41)</f>
        <v>11.321450884275279</v>
      </c>
      <c r="AD41" s="8">
        <f>CostInvest!AD41*('Conversion Factors'!$C$26)^('CostInvest(2018CAD)'!$E41-CostInvest!$E41)</f>
        <v>11.321450884275279</v>
      </c>
      <c r="AE41" s="8">
        <f>CostInvest!AE41*('Conversion Factors'!$C$26)^('CostInvest(2018CAD)'!$E41-CostInvest!$E41)</f>
        <v>11.321450884275279</v>
      </c>
      <c r="AF41" s="8">
        <f>CostInvest!AF41*('Conversion Factors'!$C$26)^('CostInvest(2018CAD)'!$E41-CostInvest!$E41)</f>
        <v>11.321450884275279</v>
      </c>
      <c r="AG41" s="8">
        <f>CostInvest!AG41*('Conversion Factors'!$C$26)^('CostInvest(2018CAD)'!$E41-CostInvest!$E41)</f>
        <v>11.321450884275279</v>
      </c>
      <c r="AH41" s="8">
        <f>CostInvest!AH41*('Conversion Factors'!$C$26)^('CostInvest(2018CAD)'!$E41-CostInvest!$E41)</f>
        <v>11.321450884275279</v>
      </c>
      <c r="AI41" s="8">
        <f>CostInvest!AI41*('Conversion Factors'!$C$26)^('CostInvest(2018CAD)'!$E41-CostInvest!$E41)</f>
        <v>11.321450884275279</v>
      </c>
      <c r="AJ41" s="8">
        <f>CostInvest!AJ41*('Conversion Factors'!$C$26)^('CostInvest(2018CAD)'!$E41-CostInvest!$E41)</f>
        <v>11.321450884275279</v>
      </c>
      <c r="AK41" s="8">
        <f>CostInvest!AK41*('Conversion Factors'!$C$26)^('CostInvest(2018CAD)'!$E41-CostInvest!$E41)</f>
        <v>11.321450884275279</v>
      </c>
      <c r="AL41" s="5" t="s">
        <v>96</v>
      </c>
      <c r="AM41" s="5">
        <v>1</v>
      </c>
    </row>
    <row r="42" spans="1:39" x14ac:dyDescent="0.2">
      <c r="A42" s="68" t="s">
        <v>26</v>
      </c>
      <c r="B42" s="5" t="s">
        <v>92</v>
      </c>
      <c r="C42" s="5" t="s">
        <v>103</v>
      </c>
      <c r="D42" s="46" t="s">
        <v>94</v>
      </c>
      <c r="E42" s="5">
        <v>2018</v>
      </c>
      <c r="F42" s="47" t="s">
        <v>95</v>
      </c>
      <c r="G42" s="8">
        <f>CostInvest!G42*('Conversion Factors'!$C$26)^('CostInvest(2018CAD)'!$E42-CostInvest!$E42)</f>
        <v>10.873161764705882</v>
      </c>
      <c r="H42" s="8">
        <f>CostInvest!H42*('Conversion Factors'!$C$26)^('CostInvest(2018CAD)'!$E42-CostInvest!$E42)</f>
        <v>10.873161764705882</v>
      </c>
      <c r="I42" s="8">
        <f>CostInvest!I42*('Conversion Factors'!$C$26)^('CostInvest(2018CAD)'!$E42-CostInvest!$E42)</f>
        <v>10.873161764705882</v>
      </c>
      <c r="J42" s="8">
        <f>CostInvest!J42*('Conversion Factors'!$C$26)^('CostInvest(2018CAD)'!$E42-CostInvest!$E42)</f>
        <v>10.873161764705882</v>
      </c>
      <c r="K42" s="8">
        <f>CostInvest!K42*('Conversion Factors'!$C$26)^('CostInvest(2018CAD)'!$E42-CostInvest!$E42)</f>
        <v>10.873161764705882</v>
      </c>
      <c r="L42" s="8">
        <f>CostInvest!L42*('Conversion Factors'!$C$26)^('CostInvest(2018CAD)'!$E42-CostInvest!$E42)</f>
        <v>10.873161764705882</v>
      </c>
      <c r="M42" s="8">
        <f>CostInvest!M42*('Conversion Factors'!$C$26)^('CostInvest(2018CAD)'!$E42-CostInvest!$E42)</f>
        <v>10.873161764705882</v>
      </c>
      <c r="N42" s="8">
        <f>CostInvest!N42*('Conversion Factors'!$C$26)^('CostInvest(2018CAD)'!$E42-CostInvest!$E42)</f>
        <v>10.873161764705882</v>
      </c>
      <c r="O42" s="8">
        <f>CostInvest!O42*('Conversion Factors'!$C$26)^('CostInvest(2018CAD)'!$E42-CostInvest!$E42)</f>
        <v>10.873161764705882</v>
      </c>
      <c r="P42" s="8">
        <f>CostInvest!P42*('Conversion Factors'!$C$26)^('CostInvest(2018CAD)'!$E42-CostInvest!$E42)</f>
        <v>10.873161764705882</v>
      </c>
      <c r="Q42" s="8">
        <f>CostInvest!Q42*('Conversion Factors'!$C$26)^('CostInvest(2018CAD)'!$E42-CostInvest!$E42)</f>
        <v>10.873161764705882</v>
      </c>
      <c r="R42" s="8">
        <f>CostInvest!R42*('Conversion Factors'!$C$26)^('CostInvest(2018CAD)'!$E42-CostInvest!$E42)</f>
        <v>10.873161764705882</v>
      </c>
      <c r="S42" s="8">
        <f>CostInvest!S42*('Conversion Factors'!$C$26)^('CostInvest(2018CAD)'!$E42-CostInvest!$E42)</f>
        <v>10.873161764705882</v>
      </c>
      <c r="T42" s="8">
        <f>CostInvest!T42*('Conversion Factors'!$C$26)^('CostInvest(2018CAD)'!$E42-CostInvest!$E42)</f>
        <v>10.873161764705882</v>
      </c>
      <c r="U42" s="8">
        <f>CostInvest!U42*('Conversion Factors'!$C$26)^('CostInvest(2018CAD)'!$E42-CostInvest!$E42)</f>
        <v>10.873161764705882</v>
      </c>
      <c r="V42" s="8">
        <f>CostInvest!V42*('Conversion Factors'!$C$26)^('CostInvest(2018CAD)'!$E42-CostInvest!$E42)</f>
        <v>10.873161764705882</v>
      </c>
      <c r="W42" s="8">
        <f>CostInvest!W42*('Conversion Factors'!$C$26)^('CostInvest(2018CAD)'!$E42-CostInvest!$E42)</f>
        <v>10.873161764705882</v>
      </c>
      <c r="X42" s="8">
        <f>CostInvest!X42*('Conversion Factors'!$C$26)^('CostInvest(2018CAD)'!$E42-CostInvest!$E42)</f>
        <v>10.873161764705882</v>
      </c>
      <c r="Y42" s="8">
        <f>CostInvest!Y42*('Conversion Factors'!$C$26)^('CostInvest(2018CAD)'!$E42-CostInvest!$E42)</f>
        <v>10.873161764705882</v>
      </c>
      <c r="Z42" s="8">
        <f>CostInvest!Z42*('Conversion Factors'!$C$26)^('CostInvest(2018CAD)'!$E42-CostInvest!$E42)</f>
        <v>10.873161764705882</v>
      </c>
      <c r="AA42" s="8">
        <f>CostInvest!AA42*('Conversion Factors'!$C$26)^('CostInvest(2018CAD)'!$E42-CostInvest!$E42)</f>
        <v>10.873161764705882</v>
      </c>
      <c r="AB42" s="8">
        <f>CostInvest!AB42*('Conversion Factors'!$C$26)^('CostInvest(2018CAD)'!$E42-CostInvest!$E42)</f>
        <v>10.873161764705882</v>
      </c>
      <c r="AC42" s="8">
        <f>CostInvest!AC42*('Conversion Factors'!$C$26)^('CostInvest(2018CAD)'!$E42-CostInvest!$E42)</f>
        <v>10.873161764705882</v>
      </c>
      <c r="AD42" s="8">
        <f>CostInvest!AD42*('Conversion Factors'!$C$26)^('CostInvest(2018CAD)'!$E42-CostInvest!$E42)</f>
        <v>10.873161764705882</v>
      </c>
      <c r="AE42" s="8">
        <f>CostInvest!AE42*('Conversion Factors'!$C$26)^('CostInvest(2018CAD)'!$E42-CostInvest!$E42)</f>
        <v>10.873161764705882</v>
      </c>
      <c r="AF42" s="8">
        <f>CostInvest!AF42*('Conversion Factors'!$C$26)^('CostInvest(2018CAD)'!$E42-CostInvest!$E42)</f>
        <v>10.873161764705882</v>
      </c>
      <c r="AG42" s="8">
        <f>CostInvest!AG42*('Conversion Factors'!$C$26)^('CostInvest(2018CAD)'!$E42-CostInvest!$E42)</f>
        <v>10.873161764705882</v>
      </c>
      <c r="AH42" s="8">
        <f>CostInvest!AH42*('Conversion Factors'!$C$26)^('CostInvest(2018CAD)'!$E42-CostInvest!$E42)</f>
        <v>10.873161764705882</v>
      </c>
      <c r="AI42" s="8">
        <f>CostInvest!AI42*('Conversion Factors'!$C$26)^('CostInvest(2018CAD)'!$E42-CostInvest!$E42)</f>
        <v>10.873161764705882</v>
      </c>
      <c r="AJ42" s="8">
        <f>CostInvest!AJ42*('Conversion Factors'!$C$26)^('CostInvest(2018CAD)'!$E42-CostInvest!$E42)</f>
        <v>10.873161764705882</v>
      </c>
      <c r="AK42" s="8">
        <f>CostInvest!AK42*('Conversion Factors'!$C$26)^('CostInvest(2018CAD)'!$E42-CostInvest!$E42)</f>
        <v>10.873161764705882</v>
      </c>
      <c r="AL42" s="5" t="s">
        <v>96</v>
      </c>
      <c r="AM42" s="5">
        <v>1</v>
      </c>
    </row>
    <row r="43" spans="1:39" x14ac:dyDescent="0.2">
      <c r="A43" s="69"/>
      <c r="B43" s="5" t="s">
        <v>97</v>
      </c>
      <c r="C43" s="5" t="s">
        <v>103</v>
      </c>
      <c r="D43" s="46" t="s">
        <v>94</v>
      </c>
      <c r="E43" s="5">
        <v>2018</v>
      </c>
      <c r="F43" s="47" t="s">
        <v>95</v>
      </c>
      <c r="G43" s="8">
        <f>CostInvest!G43*('Conversion Factors'!$C$26)^('CostInvest(2018CAD)'!$E43-CostInvest!$E43)</f>
        <v>10.413422722029988</v>
      </c>
      <c r="H43" s="8">
        <f>CostInvest!H43*('Conversion Factors'!$C$26)^('CostInvest(2018CAD)'!$E43-CostInvest!$E43)</f>
        <v>10.413422722029988</v>
      </c>
      <c r="I43" s="8">
        <f>CostInvest!I43*('Conversion Factors'!$C$26)^('CostInvest(2018CAD)'!$E43-CostInvest!$E43)</f>
        <v>10.413422722029988</v>
      </c>
      <c r="J43" s="8">
        <f>CostInvest!J43*('Conversion Factors'!$C$26)^('CostInvest(2018CAD)'!$E43-CostInvest!$E43)</f>
        <v>10.413422722029988</v>
      </c>
      <c r="K43" s="8">
        <f>CostInvest!K43*('Conversion Factors'!$C$26)^('CostInvest(2018CAD)'!$E43-CostInvest!$E43)</f>
        <v>10.413422722029988</v>
      </c>
      <c r="L43" s="8">
        <f>CostInvest!L43*('Conversion Factors'!$C$26)^('CostInvest(2018CAD)'!$E43-CostInvest!$E43)</f>
        <v>10.413422722029988</v>
      </c>
      <c r="M43" s="8">
        <f>CostInvest!M43*('Conversion Factors'!$C$26)^('CostInvest(2018CAD)'!$E43-CostInvest!$E43)</f>
        <v>10.413422722029988</v>
      </c>
      <c r="N43" s="8">
        <f>CostInvest!N43*('Conversion Factors'!$C$26)^('CostInvest(2018CAD)'!$E43-CostInvest!$E43)</f>
        <v>10.413422722029988</v>
      </c>
      <c r="O43" s="8">
        <f>CostInvest!O43*('Conversion Factors'!$C$26)^('CostInvest(2018CAD)'!$E43-CostInvest!$E43)</f>
        <v>10.413422722029988</v>
      </c>
      <c r="P43" s="8">
        <f>CostInvest!P43*('Conversion Factors'!$C$26)^('CostInvest(2018CAD)'!$E43-CostInvest!$E43)</f>
        <v>10.413422722029988</v>
      </c>
      <c r="Q43" s="8">
        <f>CostInvest!Q43*('Conversion Factors'!$C$26)^('CostInvest(2018CAD)'!$E43-CostInvest!$E43)</f>
        <v>10.413422722029988</v>
      </c>
      <c r="R43" s="8">
        <f>CostInvest!R43*('Conversion Factors'!$C$26)^('CostInvest(2018CAD)'!$E43-CostInvest!$E43)</f>
        <v>10.413422722029988</v>
      </c>
      <c r="S43" s="8">
        <f>CostInvest!S43*('Conversion Factors'!$C$26)^('CostInvest(2018CAD)'!$E43-CostInvest!$E43)</f>
        <v>10.413422722029988</v>
      </c>
      <c r="T43" s="8">
        <f>CostInvest!T43*('Conversion Factors'!$C$26)^('CostInvest(2018CAD)'!$E43-CostInvest!$E43)</f>
        <v>10.413422722029988</v>
      </c>
      <c r="U43" s="8">
        <f>CostInvest!U43*('Conversion Factors'!$C$26)^('CostInvest(2018CAD)'!$E43-CostInvest!$E43)</f>
        <v>10.413422722029988</v>
      </c>
      <c r="V43" s="8">
        <f>CostInvest!V43*('Conversion Factors'!$C$26)^('CostInvest(2018CAD)'!$E43-CostInvest!$E43)</f>
        <v>10.413422722029988</v>
      </c>
      <c r="W43" s="8">
        <f>CostInvest!W43*('Conversion Factors'!$C$26)^('CostInvest(2018CAD)'!$E43-CostInvest!$E43)</f>
        <v>10.413422722029988</v>
      </c>
      <c r="X43" s="8">
        <f>CostInvest!X43*('Conversion Factors'!$C$26)^('CostInvest(2018CAD)'!$E43-CostInvest!$E43)</f>
        <v>10.413422722029988</v>
      </c>
      <c r="Y43" s="8">
        <f>CostInvest!Y43*('Conversion Factors'!$C$26)^('CostInvest(2018CAD)'!$E43-CostInvest!$E43)</f>
        <v>10.413422722029988</v>
      </c>
      <c r="Z43" s="8">
        <f>CostInvest!Z43*('Conversion Factors'!$C$26)^('CostInvest(2018CAD)'!$E43-CostInvest!$E43)</f>
        <v>10.413422722029988</v>
      </c>
      <c r="AA43" s="8">
        <f>CostInvest!AA43*('Conversion Factors'!$C$26)^('CostInvest(2018CAD)'!$E43-CostInvest!$E43)</f>
        <v>10.413422722029988</v>
      </c>
      <c r="AB43" s="8">
        <f>CostInvest!AB43*('Conversion Factors'!$C$26)^('CostInvest(2018CAD)'!$E43-CostInvest!$E43)</f>
        <v>10.413422722029988</v>
      </c>
      <c r="AC43" s="8">
        <f>CostInvest!AC43*('Conversion Factors'!$C$26)^('CostInvest(2018CAD)'!$E43-CostInvest!$E43)</f>
        <v>10.413422722029988</v>
      </c>
      <c r="AD43" s="8">
        <f>CostInvest!AD43*('Conversion Factors'!$C$26)^('CostInvest(2018CAD)'!$E43-CostInvest!$E43)</f>
        <v>10.413422722029988</v>
      </c>
      <c r="AE43" s="8">
        <f>CostInvest!AE43*('Conversion Factors'!$C$26)^('CostInvest(2018CAD)'!$E43-CostInvest!$E43)</f>
        <v>10.413422722029988</v>
      </c>
      <c r="AF43" s="8">
        <f>CostInvest!AF43*('Conversion Factors'!$C$26)^('CostInvest(2018CAD)'!$E43-CostInvest!$E43)</f>
        <v>10.413422722029988</v>
      </c>
      <c r="AG43" s="8">
        <f>CostInvest!AG43*('Conversion Factors'!$C$26)^('CostInvest(2018CAD)'!$E43-CostInvest!$E43)</f>
        <v>10.413422722029988</v>
      </c>
      <c r="AH43" s="8">
        <f>CostInvest!AH43*('Conversion Factors'!$C$26)^('CostInvest(2018CAD)'!$E43-CostInvest!$E43)</f>
        <v>10.413422722029988</v>
      </c>
      <c r="AI43" s="8">
        <f>CostInvest!AI43*('Conversion Factors'!$C$26)^('CostInvest(2018CAD)'!$E43-CostInvest!$E43)</f>
        <v>10.413422722029988</v>
      </c>
      <c r="AJ43" s="8">
        <f>CostInvest!AJ43*('Conversion Factors'!$C$26)^('CostInvest(2018CAD)'!$E43-CostInvest!$E43)</f>
        <v>10.413422722029988</v>
      </c>
      <c r="AK43" s="8">
        <f>CostInvest!AK43*('Conversion Factors'!$C$26)^('CostInvest(2018CAD)'!$E43-CostInvest!$E43)</f>
        <v>10.413422722029988</v>
      </c>
      <c r="AL43" s="5" t="s">
        <v>96</v>
      </c>
      <c r="AM43" s="5">
        <v>1</v>
      </c>
    </row>
    <row r="44" spans="1:39" x14ac:dyDescent="0.2">
      <c r="A44" s="69"/>
      <c r="B44" s="5" t="s">
        <v>98</v>
      </c>
      <c r="C44" s="5" t="s">
        <v>103</v>
      </c>
      <c r="D44" s="46" t="s">
        <v>94</v>
      </c>
      <c r="E44" s="5">
        <v>2018</v>
      </c>
      <c r="F44" s="47" t="s">
        <v>95</v>
      </c>
      <c r="G44" s="8">
        <f>CostInvest!G44*('Conversion Factors'!$C$26)^('CostInvest(2018CAD)'!$E44-CostInvest!$E44)</f>
        <v>10.233744232987313</v>
      </c>
      <c r="H44" s="8">
        <f>CostInvest!H44*('Conversion Factors'!$C$26)^('CostInvest(2018CAD)'!$E44-CostInvest!$E44)</f>
        <v>10.233744232987313</v>
      </c>
      <c r="I44" s="8">
        <f>CostInvest!I44*('Conversion Factors'!$C$26)^('CostInvest(2018CAD)'!$E44-CostInvest!$E44)</f>
        <v>10.233744232987313</v>
      </c>
      <c r="J44" s="8">
        <f>CostInvest!J44*('Conversion Factors'!$C$26)^('CostInvest(2018CAD)'!$E44-CostInvest!$E44)</f>
        <v>10.233744232987313</v>
      </c>
      <c r="K44" s="8">
        <f>CostInvest!K44*('Conversion Factors'!$C$26)^('CostInvest(2018CAD)'!$E44-CostInvest!$E44)</f>
        <v>10.233744232987313</v>
      </c>
      <c r="L44" s="8">
        <f>CostInvest!L44*('Conversion Factors'!$C$26)^('CostInvest(2018CAD)'!$E44-CostInvest!$E44)</f>
        <v>10.233744232987313</v>
      </c>
      <c r="M44" s="8">
        <f>CostInvest!M44*('Conversion Factors'!$C$26)^('CostInvest(2018CAD)'!$E44-CostInvest!$E44)</f>
        <v>10.233744232987313</v>
      </c>
      <c r="N44" s="8">
        <f>CostInvest!N44*('Conversion Factors'!$C$26)^('CostInvest(2018CAD)'!$E44-CostInvest!$E44)</f>
        <v>10.233744232987313</v>
      </c>
      <c r="O44" s="8">
        <f>CostInvest!O44*('Conversion Factors'!$C$26)^('CostInvest(2018CAD)'!$E44-CostInvest!$E44)</f>
        <v>10.233744232987313</v>
      </c>
      <c r="P44" s="8">
        <f>CostInvest!P44*('Conversion Factors'!$C$26)^('CostInvest(2018CAD)'!$E44-CostInvest!$E44)</f>
        <v>10.233744232987313</v>
      </c>
      <c r="Q44" s="8">
        <f>CostInvest!Q44*('Conversion Factors'!$C$26)^('CostInvest(2018CAD)'!$E44-CostInvest!$E44)</f>
        <v>10.233744232987313</v>
      </c>
      <c r="R44" s="8">
        <f>CostInvest!R44*('Conversion Factors'!$C$26)^('CostInvest(2018CAD)'!$E44-CostInvest!$E44)</f>
        <v>10.233744232987313</v>
      </c>
      <c r="S44" s="8">
        <f>CostInvest!S44*('Conversion Factors'!$C$26)^('CostInvest(2018CAD)'!$E44-CostInvest!$E44)</f>
        <v>10.233744232987313</v>
      </c>
      <c r="T44" s="8">
        <f>CostInvest!T44*('Conversion Factors'!$C$26)^('CostInvest(2018CAD)'!$E44-CostInvest!$E44)</f>
        <v>10.233744232987313</v>
      </c>
      <c r="U44" s="8">
        <f>CostInvest!U44*('Conversion Factors'!$C$26)^('CostInvest(2018CAD)'!$E44-CostInvest!$E44)</f>
        <v>10.233744232987313</v>
      </c>
      <c r="V44" s="8">
        <f>CostInvest!V44*('Conversion Factors'!$C$26)^('CostInvest(2018CAD)'!$E44-CostInvest!$E44)</f>
        <v>10.233744232987313</v>
      </c>
      <c r="W44" s="8">
        <f>CostInvest!W44*('Conversion Factors'!$C$26)^('CostInvest(2018CAD)'!$E44-CostInvest!$E44)</f>
        <v>10.233744232987313</v>
      </c>
      <c r="X44" s="8">
        <f>CostInvest!X44*('Conversion Factors'!$C$26)^('CostInvest(2018CAD)'!$E44-CostInvest!$E44)</f>
        <v>10.233744232987313</v>
      </c>
      <c r="Y44" s="8">
        <f>CostInvest!Y44*('Conversion Factors'!$C$26)^('CostInvest(2018CAD)'!$E44-CostInvest!$E44)</f>
        <v>10.233744232987313</v>
      </c>
      <c r="Z44" s="8">
        <f>CostInvest!Z44*('Conversion Factors'!$C$26)^('CostInvest(2018CAD)'!$E44-CostInvest!$E44)</f>
        <v>10.233744232987313</v>
      </c>
      <c r="AA44" s="8">
        <f>CostInvest!AA44*('Conversion Factors'!$C$26)^('CostInvest(2018CAD)'!$E44-CostInvest!$E44)</f>
        <v>10.233744232987313</v>
      </c>
      <c r="AB44" s="8">
        <f>CostInvest!AB44*('Conversion Factors'!$C$26)^('CostInvest(2018CAD)'!$E44-CostInvest!$E44)</f>
        <v>10.233744232987313</v>
      </c>
      <c r="AC44" s="8">
        <f>CostInvest!AC44*('Conversion Factors'!$C$26)^('CostInvest(2018CAD)'!$E44-CostInvest!$E44)</f>
        <v>10.233744232987313</v>
      </c>
      <c r="AD44" s="8">
        <f>CostInvest!AD44*('Conversion Factors'!$C$26)^('CostInvest(2018CAD)'!$E44-CostInvest!$E44)</f>
        <v>10.233744232987313</v>
      </c>
      <c r="AE44" s="8">
        <f>CostInvest!AE44*('Conversion Factors'!$C$26)^('CostInvest(2018CAD)'!$E44-CostInvest!$E44)</f>
        <v>10.233744232987313</v>
      </c>
      <c r="AF44" s="8">
        <f>CostInvest!AF44*('Conversion Factors'!$C$26)^('CostInvest(2018CAD)'!$E44-CostInvest!$E44)</f>
        <v>10.233744232987313</v>
      </c>
      <c r="AG44" s="8">
        <f>CostInvest!AG44*('Conversion Factors'!$C$26)^('CostInvest(2018CAD)'!$E44-CostInvest!$E44)</f>
        <v>10.233744232987313</v>
      </c>
      <c r="AH44" s="8">
        <f>CostInvest!AH44*('Conversion Factors'!$C$26)^('CostInvest(2018CAD)'!$E44-CostInvest!$E44)</f>
        <v>10.233744232987313</v>
      </c>
      <c r="AI44" s="8">
        <f>CostInvest!AI44*('Conversion Factors'!$C$26)^('CostInvest(2018CAD)'!$E44-CostInvest!$E44)</f>
        <v>10.233744232987313</v>
      </c>
      <c r="AJ44" s="8">
        <f>CostInvest!AJ44*('Conversion Factors'!$C$26)^('CostInvest(2018CAD)'!$E44-CostInvest!$E44)</f>
        <v>10.233744232987313</v>
      </c>
      <c r="AK44" s="8">
        <f>CostInvest!AK44*('Conversion Factors'!$C$26)^('CostInvest(2018CAD)'!$E44-CostInvest!$E44)</f>
        <v>10.233744232987313</v>
      </c>
      <c r="AL44" s="5" t="s">
        <v>96</v>
      </c>
      <c r="AM44" s="5">
        <v>1</v>
      </c>
    </row>
    <row r="45" spans="1:39" x14ac:dyDescent="0.2">
      <c r="A45" s="69"/>
      <c r="B45" s="5" t="s">
        <v>99</v>
      </c>
      <c r="C45" s="5" t="s">
        <v>103</v>
      </c>
      <c r="D45" s="46" t="s">
        <v>94</v>
      </c>
      <c r="E45" s="5">
        <v>2018</v>
      </c>
      <c r="F45" s="47" t="s">
        <v>95</v>
      </c>
      <c r="G45" s="8">
        <f>CostInvest!G45*('Conversion Factors'!$C$26)^('CostInvest(2018CAD)'!$E45-CostInvest!$E45)</f>
        <v>11.245854959630911</v>
      </c>
      <c r="H45" s="8">
        <f>CostInvest!H45*('Conversion Factors'!$C$26)^('CostInvest(2018CAD)'!$E45-CostInvest!$E45)</f>
        <v>11.245854959630911</v>
      </c>
      <c r="I45" s="8">
        <f>CostInvest!I45*('Conversion Factors'!$C$26)^('CostInvest(2018CAD)'!$E45-CostInvest!$E45)</f>
        <v>11.245854959630911</v>
      </c>
      <c r="J45" s="8">
        <f>CostInvest!J45*('Conversion Factors'!$C$26)^('CostInvest(2018CAD)'!$E45-CostInvest!$E45)</f>
        <v>11.245854959630911</v>
      </c>
      <c r="K45" s="8">
        <f>CostInvest!K45*('Conversion Factors'!$C$26)^('CostInvest(2018CAD)'!$E45-CostInvest!$E45)</f>
        <v>11.245854959630911</v>
      </c>
      <c r="L45" s="8">
        <f>CostInvest!L45*('Conversion Factors'!$C$26)^('CostInvest(2018CAD)'!$E45-CostInvest!$E45)</f>
        <v>11.245854959630911</v>
      </c>
      <c r="M45" s="8">
        <f>CostInvest!M45*('Conversion Factors'!$C$26)^('CostInvest(2018CAD)'!$E45-CostInvest!$E45)</f>
        <v>11.245854959630911</v>
      </c>
      <c r="N45" s="8">
        <f>CostInvest!N45*('Conversion Factors'!$C$26)^('CostInvest(2018CAD)'!$E45-CostInvest!$E45)</f>
        <v>11.245854959630911</v>
      </c>
      <c r="O45" s="8">
        <f>CostInvest!O45*('Conversion Factors'!$C$26)^('CostInvest(2018CAD)'!$E45-CostInvest!$E45)</f>
        <v>11.245854959630911</v>
      </c>
      <c r="P45" s="8">
        <f>CostInvest!P45*('Conversion Factors'!$C$26)^('CostInvest(2018CAD)'!$E45-CostInvest!$E45)</f>
        <v>11.245854959630911</v>
      </c>
      <c r="Q45" s="8">
        <f>CostInvest!Q45*('Conversion Factors'!$C$26)^('CostInvest(2018CAD)'!$E45-CostInvest!$E45)</f>
        <v>11.245854959630911</v>
      </c>
      <c r="R45" s="8">
        <f>CostInvest!R45*('Conversion Factors'!$C$26)^('CostInvest(2018CAD)'!$E45-CostInvest!$E45)</f>
        <v>11.245854959630911</v>
      </c>
      <c r="S45" s="8">
        <f>CostInvest!S45*('Conversion Factors'!$C$26)^('CostInvest(2018CAD)'!$E45-CostInvest!$E45)</f>
        <v>11.245854959630911</v>
      </c>
      <c r="T45" s="8">
        <f>CostInvest!T45*('Conversion Factors'!$C$26)^('CostInvest(2018CAD)'!$E45-CostInvest!$E45)</f>
        <v>11.245854959630911</v>
      </c>
      <c r="U45" s="8">
        <f>CostInvest!U45*('Conversion Factors'!$C$26)^('CostInvest(2018CAD)'!$E45-CostInvest!$E45)</f>
        <v>11.245854959630911</v>
      </c>
      <c r="V45" s="8">
        <f>CostInvest!V45*('Conversion Factors'!$C$26)^('CostInvest(2018CAD)'!$E45-CostInvest!$E45)</f>
        <v>11.245854959630911</v>
      </c>
      <c r="W45" s="8">
        <f>CostInvest!W45*('Conversion Factors'!$C$26)^('CostInvest(2018CAD)'!$E45-CostInvest!$E45)</f>
        <v>11.245854959630911</v>
      </c>
      <c r="X45" s="8">
        <f>CostInvest!X45*('Conversion Factors'!$C$26)^('CostInvest(2018CAD)'!$E45-CostInvest!$E45)</f>
        <v>11.245854959630911</v>
      </c>
      <c r="Y45" s="8">
        <f>CostInvest!Y45*('Conversion Factors'!$C$26)^('CostInvest(2018CAD)'!$E45-CostInvest!$E45)</f>
        <v>11.245854959630911</v>
      </c>
      <c r="Z45" s="8">
        <f>CostInvest!Z45*('Conversion Factors'!$C$26)^('CostInvest(2018CAD)'!$E45-CostInvest!$E45)</f>
        <v>11.245854959630911</v>
      </c>
      <c r="AA45" s="8">
        <f>CostInvest!AA45*('Conversion Factors'!$C$26)^('CostInvest(2018CAD)'!$E45-CostInvest!$E45)</f>
        <v>11.245854959630911</v>
      </c>
      <c r="AB45" s="8">
        <f>CostInvest!AB45*('Conversion Factors'!$C$26)^('CostInvest(2018CAD)'!$E45-CostInvest!$E45)</f>
        <v>11.245854959630911</v>
      </c>
      <c r="AC45" s="8">
        <f>CostInvest!AC45*('Conversion Factors'!$C$26)^('CostInvest(2018CAD)'!$E45-CostInvest!$E45)</f>
        <v>11.245854959630911</v>
      </c>
      <c r="AD45" s="8">
        <f>CostInvest!AD45*('Conversion Factors'!$C$26)^('CostInvest(2018CAD)'!$E45-CostInvest!$E45)</f>
        <v>11.245854959630911</v>
      </c>
      <c r="AE45" s="8">
        <f>CostInvest!AE45*('Conversion Factors'!$C$26)^('CostInvest(2018CAD)'!$E45-CostInvest!$E45)</f>
        <v>11.245854959630911</v>
      </c>
      <c r="AF45" s="8">
        <f>CostInvest!AF45*('Conversion Factors'!$C$26)^('CostInvest(2018CAD)'!$E45-CostInvest!$E45)</f>
        <v>11.245854959630911</v>
      </c>
      <c r="AG45" s="8">
        <f>CostInvest!AG45*('Conversion Factors'!$C$26)^('CostInvest(2018CAD)'!$E45-CostInvest!$E45)</f>
        <v>11.245854959630911</v>
      </c>
      <c r="AH45" s="8">
        <f>CostInvest!AH45*('Conversion Factors'!$C$26)^('CostInvest(2018CAD)'!$E45-CostInvest!$E45)</f>
        <v>11.245854959630911</v>
      </c>
      <c r="AI45" s="8">
        <f>CostInvest!AI45*('Conversion Factors'!$C$26)^('CostInvest(2018CAD)'!$E45-CostInvest!$E45)</f>
        <v>11.245854959630911</v>
      </c>
      <c r="AJ45" s="8">
        <f>CostInvest!AJ45*('Conversion Factors'!$C$26)^('CostInvest(2018CAD)'!$E45-CostInvest!$E45)</f>
        <v>11.245854959630911</v>
      </c>
      <c r="AK45" s="8">
        <f>CostInvest!AK45*('Conversion Factors'!$C$26)^('CostInvest(2018CAD)'!$E45-CostInvest!$E45)</f>
        <v>11.245854959630911</v>
      </c>
      <c r="AL45" s="5" t="s">
        <v>96</v>
      </c>
      <c r="AM45" s="5">
        <v>1</v>
      </c>
    </row>
    <row r="46" spans="1:39" x14ac:dyDescent="0.2">
      <c r="A46" s="70"/>
      <c r="B46" s="5" t="s">
        <v>100</v>
      </c>
      <c r="C46" s="5" t="s">
        <v>103</v>
      </c>
      <c r="D46" s="46" t="s">
        <v>94</v>
      </c>
      <c r="E46" s="5">
        <v>2018</v>
      </c>
      <c r="F46" s="47" t="s">
        <v>95</v>
      </c>
      <c r="G46" s="8">
        <f>CostInvest!G46*('Conversion Factors'!$C$26)^('CostInvest(2018CAD)'!$E46-CostInvest!$E46)</f>
        <v>11.245854959630911</v>
      </c>
      <c r="H46" s="8">
        <f>CostInvest!H46*('Conversion Factors'!$C$26)^('CostInvest(2018CAD)'!$E46-CostInvest!$E46)</f>
        <v>11.245854959630911</v>
      </c>
      <c r="I46" s="8">
        <f>CostInvest!I46*('Conversion Factors'!$C$26)^('CostInvest(2018CAD)'!$E46-CostInvest!$E46)</f>
        <v>11.245854959630911</v>
      </c>
      <c r="J46" s="8">
        <f>CostInvest!J46*('Conversion Factors'!$C$26)^('CostInvest(2018CAD)'!$E46-CostInvest!$E46)</f>
        <v>11.245854959630911</v>
      </c>
      <c r="K46" s="8">
        <f>CostInvest!K46*('Conversion Factors'!$C$26)^('CostInvest(2018CAD)'!$E46-CostInvest!$E46)</f>
        <v>11.245854959630911</v>
      </c>
      <c r="L46" s="8">
        <f>CostInvest!L46*('Conversion Factors'!$C$26)^('CostInvest(2018CAD)'!$E46-CostInvest!$E46)</f>
        <v>11.245854959630911</v>
      </c>
      <c r="M46" s="8">
        <f>CostInvest!M46*('Conversion Factors'!$C$26)^('CostInvest(2018CAD)'!$E46-CostInvest!$E46)</f>
        <v>11.245854959630911</v>
      </c>
      <c r="N46" s="8">
        <f>CostInvest!N46*('Conversion Factors'!$C$26)^('CostInvest(2018CAD)'!$E46-CostInvest!$E46)</f>
        <v>11.245854959630911</v>
      </c>
      <c r="O46" s="8">
        <f>CostInvest!O46*('Conversion Factors'!$C$26)^('CostInvest(2018CAD)'!$E46-CostInvest!$E46)</f>
        <v>11.245854959630911</v>
      </c>
      <c r="P46" s="8">
        <f>CostInvest!P46*('Conversion Factors'!$C$26)^('CostInvest(2018CAD)'!$E46-CostInvest!$E46)</f>
        <v>11.245854959630911</v>
      </c>
      <c r="Q46" s="8">
        <f>CostInvest!Q46*('Conversion Factors'!$C$26)^('CostInvest(2018CAD)'!$E46-CostInvest!$E46)</f>
        <v>11.245854959630911</v>
      </c>
      <c r="R46" s="8">
        <f>CostInvest!R46*('Conversion Factors'!$C$26)^('CostInvest(2018CAD)'!$E46-CostInvest!$E46)</f>
        <v>11.245854959630911</v>
      </c>
      <c r="S46" s="8">
        <f>CostInvest!S46*('Conversion Factors'!$C$26)^('CostInvest(2018CAD)'!$E46-CostInvest!$E46)</f>
        <v>11.245854959630911</v>
      </c>
      <c r="T46" s="8">
        <f>CostInvest!T46*('Conversion Factors'!$C$26)^('CostInvest(2018CAD)'!$E46-CostInvest!$E46)</f>
        <v>11.245854959630911</v>
      </c>
      <c r="U46" s="8">
        <f>CostInvest!U46*('Conversion Factors'!$C$26)^('CostInvest(2018CAD)'!$E46-CostInvest!$E46)</f>
        <v>11.245854959630911</v>
      </c>
      <c r="V46" s="8">
        <f>CostInvest!V46*('Conversion Factors'!$C$26)^('CostInvest(2018CAD)'!$E46-CostInvest!$E46)</f>
        <v>11.245854959630911</v>
      </c>
      <c r="W46" s="8">
        <f>CostInvest!W46*('Conversion Factors'!$C$26)^('CostInvest(2018CAD)'!$E46-CostInvest!$E46)</f>
        <v>11.245854959630911</v>
      </c>
      <c r="X46" s="8">
        <f>CostInvest!X46*('Conversion Factors'!$C$26)^('CostInvest(2018CAD)'!$E46-CostInvest!$E46)</f>
        <v>11.245854959630911</v>
      </c>
      <c r="Y46" s="8">
        <f>CostInvest!Y46*('Conversion Factors'!$C$26)^('CostInvest(2018CAD)'!$E46-CostInvest!$E46)</f>
        <v>11.245854959630911</v>
      </c>
      <c r="Z46" s="8">
        <f>CostInvest!Z46*('Conversion Factors'!$C$26)^('CostInvest(2018CAD)'!$E46-CostInvest!$E46)</f>
        <v>11.245854959630911</v>
      </c>
      <c r="AA46" s="8">
        <f>CostInvest!AA46*('Conversion Factors'!$C$26)^('CostInvest(2018CAD)'!$E46-CostInvest!$E46)</f>
        <v>11.245854959630911</v>
      </c>
      <c r="AB46" s="8">
        <f>CostInvest!AB46*('Conversion Factors'!$C$26)^('CostInvest(2018CAD)'!$E46-CostInvest!$E46)</f>
        <v>11.245854959630911</v>
      </c>
      <c r="AC46" s="8">
        <f>CostInvest!AC46*('Conversion Factors'!$C$26)^('CostInvest(2018CAD)'!$E46-CostInvest!$E46)</f>
        <v>11.245854959630911</v>
      </c>
      <c r="AD46" s="8">
        <f>CostInvest!AD46*('Conversion Factors'!$C$26)^('CostInvest(2018CAD)'!$E46-CostInvest!$E46)</f>
        <v>11.245854959630911</v>
      </c>
      <c r="AE46" s="8">
        <f>CostInvest!AE46*('Conversion Factors'!$C$26)^('CostInvest(2018CAD)'!$E46-CostInvest!$E46)</f>
        <v>11.245854959630911</v>
      </c>
      <c r="AF46" s="8">
        <f>CostInvest!AF46*('Conversion Factors'!$C$26)^('CostInvest(2018CAD)'!$E46-CostInvest!$E46)</f>
        <v>11.245854959630911</v>
      </c>
      <c r="AG46" s="8">
        <f>CostInvest!AG46*('Conversion Factors'!$C$26)^('CostInvest(2018CAD)'!$E46-CostInvest!$E46)</f>
        <v>11.245854959630911</v>
      </c>
      <c r="AH46" s="8">
        <f>CostInvest!AH46*('Conversion Factors'!$C$26)^('CostInvest(2018CAD)'!$E46-CostInvest!$E46)</f>
        <v>11.245854959630911</v>
      </c>
      <c r="AI46" s="8">
        <f>CostInvest!AI46*('Conversion Factors'!$C$26)^('CostInvest(2018CAD)'!$E46-CostInvest!$E46)</f>
        <v>11.245854959630911</v>
      </c>
      <c r="AJ46" s="8">
        <f>CostInvest!AJ46*('Conversion Factors'!$C$26)^('CostInvest(2018CAD)'!$E46-CostInvest!$E46)</f>
        <v>11.245854959630911</v>
      </c>
      <c r="AK46" s="8">
        <f>CostInvest!AK46*('Conversion Factors'!$C$26)^('CostInvest(2018CAD)'!$E46-CostInvest!$E46)</f>
        <v>11.245854959630911</v>
      </c>
      <c r="AL46" s="5" t="s">
        <v>96</v>
      </c>
      <c r="AM46" s="5">
        <v>1</v>
      </c>
    </row>
    <row r="47" spans="1:39" x14ac:dyDescent="0.2">
      <c r="A47" s="68" t="s">
        <v>33</v>
      </c>
      <c r="B47" s="5" t="s">
        <v>92</v>
      </c>
      <c r="C47" s="5" t="s">
        <v>104</v>
      </c>
      <c r="D47" s="46" t="s">
        <v>94</v>
      </c>
      <c r="E47" s="5">
        <v>2018</v>
      </c>
      <c r="F47" s="47" t="s">
        <v>95</v>
      </c>
      <c r="G47" s="8">
        <f>CostInvest!G47*('Conversion Factors'!$C$26)^('CostInvest(2018CAD)'!$E47-CostInvest!$E47)</f>
        <v>1.8936935313341023</v>
      </c>
      <c r="H47" s="8">
        <f>CostInvest!H47*('Conversion Factors'!$C$26)^('CostInvest(2018CAD)'!$E47-CostInvest!$E47)</f>
        <v>1.8936935313341023</v>
      </c>
      <c r="I47" s="8">
        <f>CostInvest!I47*('Conversion Factors'!$C$26)^('CostInvest(2018CAD)'!$E47-CostInvest!$E47)</f>
        <v>1.8936935313341023</v>
      </c>
      <c r="J47" s="8">
        <f>CostInvest!J47*('Conversion Factors'!$C$26)^('CostInvest(2018CAD)'!$E47-CostInvest!$E47)</f>
        <v>1.8936935313341023</v>
      </c>
      <c r="K47" s="8">
        <f>CostInvest!K47*('Conversion Factors'!$C$26)^('CostInvest(2018CAD)'!$E47-CostInvest!$E47)</f>
        <v>1.8936935313341023</v>
      </c>
      <c r="L47" s="8">
        <f>CostInvest!L47*('Conversion Factors'!$C$26)^('CostInvest(2018CAD)'!$E47-CostInvest!$E47)</f>
        <v>1.8936935313341023</v>
      </c>
      <c r="M47" s="8">
        <f>CostInvest!M47*('Conversion Factors'!$C$26)^('CostInvest(2018CAD)'!$E47-CostInvest!$E47)</f>
        <v>1.8936935313341023</v>
      </c>
      <c r="N47" s="8">
        <f>CostInvest!N47*('Conversion Factors'!$C$26)^('CostInvest(2018CAD)'!$E47-CostInvest!$E47)</f>
        <v>1.8936935313341023</v>
      </c>
      <c r="O47" s="8">
        <f>CostInvest!O47*('Conversion Factors'!$C$26)^('CostInvest(2018CAD)'!$E47-CostInvest!$E47)</f>
        <v>1.8936935313341023</v>
      </c>
      <c r="P47" s="8">
        <f>CostInvest!P47*('Conversion Factors'!$C$26)^('CostInvest(2018CAD)'!$E47-CostInvest!$E47)</f>
        <v>1.8936935313341023</v>
      </c>
      <c r="Q47" s="8">
        <f>CostInvest!Q47*('Conversion Factors'!$C$26)^('CostInvest(2018CAD)'!$E47-CostInvest!$E47)</f>
        <v>1.8936935313341023</v>
      </c>
      <c r="R47" s="8">
        <f>CostInvest!R47*('Conversion Factors'!$C$26)^('CostInvest(2018CAD)'!$E47-CostInvest!$E47)</f>
        <v>1.8936935313341023</v>
      </c>
      <c r="S47" s="8">
        <f>CostInvest!S47*('Conversion Factors'!$C$26)^('CostInvest(2018CAD)'!$E47-CostInvest!$E47)</f>
        <v>1.8936935313341023</v>
      </c>
      <c r="T47" s="8">
        <f>CostInvest!T47*('Conversion Factors'!$C$26)^('CostInvest(2018CAD)'!$E47-CostInvest!$E47)</f>
        <v>1.8936935313341023</v>
      </c>
      <c r="U47" s="8">
        <f>CostInvest!U47*('Conversion Factors'!$C$26)^('CostInvest(2018CAD)'!$E47-CostInvest!$E47)</f>
        <v>1.8936935313341023</v>
      </c>
      <c r="V47" s="8">
        <f>CostInvest!V47*('Conversion Factors'!$C$26)^('CostInvest(2018CAD)'!$E47-CostInvest!$E47)</f>
        <v>1.8936935313341023</v>
      </c>
      <c r="W47" s="8">
        <f>CostInvest!W47*('Conversion Factors'!$C$26)^('CostInvest(2018CAD)'!$E47-CostInvest!$E47)</f>
        <v>1.8936935313341023</v>
      </c>
      <c r="X47" s="8">
        <f>CostInvest!X47*('Conversion Factors'!$C$26)^('CostInvest(2018CAD)'!$E47-CostInvest!$E47)</f>
        <v>1.8936935313341023</v>
      </c>
      <c r="Y47" s="8">
        <f>CostInvest!Y47*('Conversion Factors'!$C$26)^('CostInvest(2018CAD)'!$E47-CostInvest!$E47)</f>
        <v>1.8936935313341023</v>
      </c>
      <c r="Z47" s="8">
        <f>CostInvest!Z47*('Conversion Factors'!$C$26)^('CostInvest(2018CAD)'!$E47-CostInvest!$E47)</f>
        <v>1.8936935313341023</v>
      </c>
      <c r="AA47" s="8">
        <f>CostInvest!AA47*('Conversion Factors'!$C$26)^('CostInvest(2018CAD)'!$E47-CostInvest!$E47)</f>
        <v>1.8936935313341023</v>
      </c>
      <c r="AB47" s="8">
        <f>CostInvest!AB47*('Conversion Factors'!$C$26)^('CostInvest(2018CAD)'!$E47-CostInvest!$E47)</f>
        <v>1.8936935313341023</v>
      </c>
      <c r="AC47" s="8">
        <f>CostInvest!AC47*('Conversion Factors'!$C$26)^('CostInvest(2018CAD)'!$E47-CostInvest!$E47)</f>
        <v>1.8936935313341023</v>
      </c>
      <c r="AD47" s="8">
        <f>CostInvest!AD47*('Conversion Factors'!$C$26)^('CostInvest(2018CAD)'!$E47-CostInvest!$E47)</f>
        <v>1.8936935313341023</v>
      </c>
      <c r="AE47" s="8">
        <f>CostInvest!AE47*('Conversion Factors'!$C$26)^('CostInvest(2018CAD)'!$E47-CostInvest!$E47)</f>
        <v>1.8936935313341023</v>
      </c>
      <c r="AF47" s="8">
        <f>CostInvest!AF47*('Conversion Factors'!$C$26)^('CostInvest(2018CAD)'!$E47-CostInvest!$E47)</f>
        <v>1.8936935313341023</v>
      </c>
      <c r="AG47" s="8">
        <f>CostInvest!AG47*('Conversion Factors'!$C$26)^('CostInvest(2018CAD)'!$E47-CostInvest!$E47)</f>
        <v>1.8936935313341023</v>
      </c>
      <c r="AH47" s="8">
        <f>CostInvest!AH47*('Conversion Factors'!$C$26)^('CostInvest(2018CAD)'!$E47-CostInvest!$E47)</f>
        <v>1.8936935313341023</v>
      </c>
      <c r="AI47" s="8">
        <f>CostInvest!AI47*('Conversion Factors'!$C$26)^('CostInvest(2018CAD)'!$E47-CostInvest!$E47)</f>
        <v>1.8936935313341023</v>
      </c>
      <c r="AJ47" s="8">
        <f>CostInvest!AJ47*('Conversion Factors'!$C$26)^('CostInvest(2018CAD)'!$E47-CostInvest!$E47)</f>
        <v>1.8936935313341023</v>
      </c>
      <c r="AK47" s="8">
        <f>CostInvest!AK47*('Conversion Factors'!$C$26)^('CostInvest(2018CAD)'!$E47-CostInvest!$E47)</f>
        <v>1.8936935313341023</v>
      </c>
      <c r="AL47" s="5" t="s">
        <v>96</v>
      </c>
      <c r="AM47" s="5">
        <v>1</v>
      </c>
    </row>
    <row r="48" spans="1:39" x14ac:dyDescent="0.2">
      <c r="A48" s="69"/>
      <c r="B48" s="5" t="s">
        <v>97</v>
      </c>
      <c r="C48" s="5" t="s">
        <v>104</v>
      </c>
      <c r="D48" s="46" t="s">
        <v>94</v>
      </c>
      <c r="E48" s="5">
        <v>2018</v>
      </c>
      <c r="F48" s="47" t="s">
        <v>95</v>
      </c>
      <c r="G48" s="8">
        <f>CostInvest!G48*('Conversion Factors'!$C$26)^('CostInvest(2018CAD)'!$E48-CostInvest!$E48)</f>
        <v>1.8615201418257978</v>
      </c>
      <c r="H48" s="8">
        <f>CostInvest!H48*('Conversion Factors'!$C$26)^('CostInvest(2018CAD)'!$E48-CostInvest!$E48)</f>
        <v>1.8615201418257978</v>
      </c>
      <c r="I48" s="8">
        <f>CostInvest!I48*('Conversion Factors'!$C$26)^('CostInvest(2018CAD)'!$E48-CostInvest!$E48)</f>
        <v>1.8615201418257978</v>
      </c>
      <c r="J48" s="8">
        <f>CostInvest!J48*('Conversion Factors'!$C$26)^('CostInvest(2018CAD)'!$E48-CostInvest!$E48)</f>
        <v>1.8615201418257978</v>
      </c>
      <c r="K48" s="8">
        <f>CostInvest!K48*('Conversion Factors'!$C$26)^('CostInvest(2018CAD)'!$E48-CostInvest!$E48)</f>
        <v>1.8615201418257978</v>
      </c>
      <c r="L48" s="8">
        <f>CostInvest!L48*('Conversion Factors'!$C$26)^('CostInvest(2018CAD)'!$E48-CostInvest!$E48)</f>
        <v>1.8615201418257978</v>
      </c>
      <c r="M48" s="8">
        <f>CostInvest!M48*('Conversion Factors'!$C$26)^('CostInvest(2018CAD)'!$E48-CostInvest!$E48)</f>
        <v>1.8615201418257978</v>
      </c>
      <c r="N48" s="8">
        <f>CostInvest!N48*('Conversion Factors'!$C$26)^('CostInvest(2018CAD)'!$E48-CostInvest!$E48)</f>
        <v>1.8615201418257978</v>
      </c>
      <c r="O48" s="8">
        <f>CostInvest!O48*('Conversion Factors'!$C$26)^('CostInvest(2018CAD)'!$E48-CostInvest!$E48)</f>
        <v>1.8615201418257978</v>
      </c>
      <c r="P48" s="8">
        <f>CostInvest!P48*('Conversion Factors'!$C$26)^('CostInvest(2018CAD)'!$E48-CostInvest!$E48)</f>
        <v>1.8615201418257978</v>
      </c>
      <c r="Q48" s="8">
        <f>CostInvest!Q48*('Conversion Factors'!$C$26)^('CostInvest(2018CAD)'!$E48-CostInvest!$E48)</f>
        <v>1.8615201418257978</v>
      </c>
      <c r="R48" s="8">
        <f>CostInvest!R48*('Conversion Factors'!$C$26)^('CostInvest(2018CAD)'!$E48-CostInvest!$E48)</f>
        <v>1.8615201418257978</v>
      </c>
      <c r="S48" s="8">
        <f>CostInvest!S48*('Conversion Factors'!$C$26)^('CostInvest(2018CAD)'!$E48-CostInvest!$E48)</f>
        <v>1.8615201418257978</v>
      </c>
      <c r="T48" s="8">
        <f>CostInvest!T48*('Conversion Factors'!$C$26)^('CostInvest(2018CAD)'!$E48-CostInvest!$E48)</f>
        <v>1.8615201418257978</v>
      </c>
      <c r="U48" s="8">
        <f>CostInvest!U48*('Conversion Factors'!$C$26)^('CostInvest(2018CAD)'!$E48-CostInvest!$E48)</f>
        <v>1.8615201418257978</v>
      </c>
      <c r="V48" s="8">
        <f>CostInvest!V48*('Conversion Factors'!$C$26)^('CostInvest(2018CAD)'!$E48-CostInvest!$E48)</f>
        <v>1.8615201418257978</v>
      </c>
      <c r="W48" s="8">
        <f>CostInvest!W48*('Conversion Factors'!$C$26)^('CostInvest(2018CAD)'!$E48-CostInvest!$E48)</f>
        <v>1.8615201418257978</v>
      </c>
      <c r="X48" s="8">
        <f>CostInvest!X48*('Conversion Factors'!$C$26)^('CostInvest(2018CAD)'!$E48-CostInvest!$E48)</f>
        <v>1.8615201418257978</v>
      </c>
      <c r="Y48" s="8">
        <f>CostInvest!Y48*('Conversion Factors'!$C$26)^('CostInvest(2018CAD)'!$E48-CostInvest!$E48)</f>
        <v>1.8615201418257978</v>
      </c>
      <c r="Z48" s="8">
        <f>CostInvest!Z48*('Conversion Factors'!$C$26)^('CostInvest(2018CAD)'!$E48-CostInvest!$E48)</f>
        <v>1.8615201418257978</v>
      </c>
      <c r="AA48" s="8">
        <f>CostInvest!AA48*('Conversion Factors'!$C$26)^('CostInvest(2018CAD)'!$E48-CostInvest!$E48)</f>
        <v>1.8615201418257978</v>
      </c>
      <c r="AB48" s="8">
        <f>CostInvest!AB48*('Conversion Factors'!$C$26)^('CostInvest(2018CAD)'!$E48-CostInvest!$E48)</f>
        <v>1.8615201418257978</v>
      </c>
      <c r="AC48" s="8">
        <f>CostInvest!AC48*('Conversion Factors'!$C$26)^('CostInvest(2018CAD)'!$E48-CostInvest!$E48)</f>
        <v>1.8615201418257978</v>
      </c>
      <c r="AD48" s="8">
        <f>CostInvest!AD48*('Conversion Factors'!$C$26)^('CostInvest(2018CAD)'!$E48-CostInvest!$E48)</f>
        <v>1.8615201418257978</v>
      </c>
      <c r="AE48" s="8">
        <f>CostInvest!AE48*('Conversion Factors'!$C$26)^('CostInvest(2018CAD)'!$E48-CostInvest!$E48)</f>
        <v>1.8615201418257978</v>
      </c>
      <c r="AF48" s="8">
        <f>CostInvest!AF48*('Conversion Factors'!$C$26)^('CostInvest(2018CAD)'!$E48-CostInvest!$E48)</f>
        <v>1.8615201418257978</v>
      </c>
      <c r="AG48" s="8">
        <f>CostInvest!AG48*('Conversion Factors'!$C$26)^('CostInvest(2018CAD)'!$E48-CostInvest!$E48)</f>
        <v>1.8615201418257978</v>
      </c>
      <c r="AH48" s="8">
        <f>CostInvest!AH48*('Conversion Factors'!$C$26)^('CostInvest(2018CAD)'!$E48-CostInvest!$E48)</f>
        <v>1.8615201418257978</v>
      </c>
      <c r="AI48" s="8">
        <f>CostInvest!AI48*('Conversion Factors'!$C$26)^('CostInvest(2018CAD)'!$E48-CostInvest!$E48)</f>
        <v>1.8615201418257978</v>
      </c>
      <c r="AJ48" s="8">
        <f>CostInvest!AJ48*('Conversion Factors'!$C$26)^('CostInvest(2018CAD)'!$E48-CostInvest!$E48)</f>
        <v>1.8615201418257978</v>
      </c>
      <c r="AK48" s="8">
        <f>CostInvest!AK48*('Conversion Factors'!$C$26)^('CostInvest(2018CAD)'!$E48-CostInvest!$E48)</f>
        <v>1.8615201418257978</v>
      </c>
      <c r="AL48" s="5" t="s">
        <v>96</v>
      </c>
      <c r="AM48" s="5">
        <v>1</v>
      </c>
    </row>
    <row r="49" spans="1:39" x14ac:dyDescent="0.2">
      <c r="A49" s="69"/>
      <c r="B49" s="5" t="s">
        <v>98</v>
      </c>
      <c r="C49" s="5" t="s">
        <v>104</v>
      </c>
      <c r="D49" s="46" t="s">
        <v>94</v>
      </c>
      <c r="E49" s="5">
        <v>2018</v>
      </c>
      <c r="F49" s="47" t="s">
        <v>95</v>
      </c>
      <c r="G49" s="8">
        <f>CostInvest!G49*('Conversion Factors'!$C$26)^('CostInvest(2018CAD)'!$E49-CostInvest!$E49)</f>
        <v>1.8699596042120532</v>
      </c>
      <c r="H49" s="8">
        <f>CostInvest!H49*('Conversion Factors'!$C$26)^('CostInvest(2018CAD)'!$E49-CostInvest!$E49)</f>
        <v>1.8699596042120532</v>
      </c>
      <c r="I49" s="8">
        <f>CostInvest!I49*('Conversion Factors'!$C$26)^('CostInvest(2018CAD)'!$E49-CostInvest!$E49)</f>
        <v>1.8699596042120532</v>
      </c>
      <c r="J49" s="8">
        <f>CostInvest!J49*('Conversion Factors'!$C$26)^('CostInvest(2018CAD)'!$E49-CostInvest!$E49)</f>
        <v>1.8699596042120532</v>
      </c>
      <c r="K49" s="8">
        <f>CostInvest!K49*('Conversion Factors'!$C$26)^('CostInvest(2018CAD)'!$E49-CostInvest!$E49)</f>
        <v>1.8699596042120532</v>
      </c>
      <c r="L49" s="8">
        <f>CostInvest!L49*('Conversion Factors'!$C$26)^('CostInvest(2018CAD)'!$E49-CostInvest!$E49)</f>
        <v>1.8699596042120532</v>
      </c>
      <c r="M49" s="8">
        <f>CostInvest!M49*('Conversion Factors'!$C$26)^('CostInvest(2018CAD)'!$E49-CostInvest!$E49)</f>
        <v>1.8699596042120532</v>
      </c>
      <c r="N49" s="8">
        <f>CostInvest!N49*('Conversion Factors'!$C$26)^('CostInvest(2018CAD)'!$E49-CostInvest!$E49)</f>
        <v>1.8699596042120532</v>
      </c>
      <c r="O49" s="8">
        <f>CostInvest!O49*('Conversion Factors'!$C$26)^('CostInvest(2018CAD)'!$E49-CostInvest!$E49)</f>
        <v>1.8699596042120532</v>
      </c>
      <c r="P49" s="8">
        <f>CostInvest!P49*('Conversion Factors'!$C$26)^('CostInvest(2018CAD)'!$E49-CostInvest!$E49)</f>
        <v>1.8699596042120532</v>
      </c>
      <c r="Q49" s="8">
        <f>CostInvest!Q49*('Conversion Factors'!$C$26)^('CostInvest(2018CAD)'!$E49-CostInvest!$E49)</f>
        <v>1.8699596042120532</v>
      </c>
      <c r="R49" s="8">
        <f>CostInvest!R49*('Conversion Factors'!$C$26)^('CostInvest(2018CAD)'!$E49-CostInvest!$E49)</f>
        <v>1.8699596042120532</v>
      </c>
      <c r="S49" s="8">
        <f>CostInvest!S49*('Conversion Factors'!$C$26)^('CostInvest(2018CAD)'!$E49-CostInvest!$E49)</f>
        <v>1.8699596042120532</v>
      </c>
      <c r="T49" s="8">
        <f>CostInvest!T49*('Conversion Factors'!$C$26)^('CostInvest(2018CAD)'!$E49-CostInvest!$E49)</f>
        <v>1.8699596042120532</v>
      </c>
      <c r="U49" s="8">
        <f>CostInvest!U49*('Conversion Factors'!$C$26)^('CostInvest(2018CAD)'!$E49-CostInvest!$E49)</f>
        <v>1.8699596042120532</v>
      </c>
      <c r="V49" s="8">
        <f>CostInvest!V49*('Conversion Factors'!$C$26)^('CostInvest(2018CAD)'!$E49-CostInvest!$E49)</f>
        <v>1.8699596042120532</v>
      </c>
      <c r="W49" s="8">
        <f>CostInvest!W49*('Conversion Factors'!$C$26)^('CostInvest(2018CAD)'!$E49-CostInvest!$E49)</f>
        <v>1.8699596042120532</v>
      </c>
      <c r="X49" s="8">
        <f>CostInvest!X49*('Conversion Factors'!$C$26)^('CostInvest(2018CAD)'!$E49-CostInvest!$E49)</f>
        <v>1.8699596042120532</v>
      </c>
      <c r="Y49" s="8">
        <f>CostInvest!Y49*('Conversion Factors'!$C$26)^('CostInvest(2018CAD)'!$E49-CostInvest!$E49)</f>
        <v>1.8699596042120532</v>
      </c>
      <c r="Z49" s="8">
        <f>CostInvest!Z49*('Conversion Factors'!$C$26)^('CostInvest(2018CAD)'!$E49-CostInvest!$E49)</f>
        <v>1.8699596042120532</v>
      </c>
      <c r="AA49" s="8">
        <f>CostInvest!AA49*('Conversion Factors'!$C$26)^('CostInvest(2018CAD)'!$E49-CostInvest!$E49)</f>
        <v>1.8699596042120532</v>
      </c>
      <c r="AB49" s="8">
        <f>CostInvest!AB49*('Conversion Factors'!$C$26)^('CostInvest(2018CAD)'!$E49-CostInvest!$E49)</f>
        <v>1.8699596042120532</v>
      </c>
      <c r="AC49" s="8">
        <f>CostInvest!AC49*('Conversion Factors'!$C$26)^('CostInvest(2018CAD)'!$E49-CostInvest!$E49)</f>
        <v>1.8699596042120532</v>
      </c>
      <c r="AD49" s="8">
        <f>CostInvest!AD49*('Conversion Factors'!$C$26)^('CostInvest(2018CAD)'!$E49-CostInvest!$E49)</f>
        <v>1.8699596042120532</v>
      </c>
      <c r="AE49" s="8">
        <f>CostInvest!AE49*('Conversion Factors'!$C$26)^('CostInvest(2018CAD)'!$E49-CostInvest!$E49)</f>
        <v>1.8699596042120532</v>
      </c>
      <c r="AF49" s="8">
        <f>CostInvest!AF49*('Conversion Factors'!$C$26)^('CostInvest(2018CAD)'!$E49-CostInvest!$E49)</f>
        <v>1.8699596042120532</v>
      </c>
      <c r="AG49" s="8">
        <f>CostInvest!AG49*('Conversion Factors'!$C$26)^('CostInvest(2018CAD)'!$E49-CostInvest!$E49)</f>
        <v>1.8699596042120532</v>
      </c>
      <c r="AH49" s="8">
        <f>CostInvest!AH49*('Conversion Factors'!$C$26)^('CostInvest(2018CAD)'!$E49-CostInvest!$E49)</f>
        <v>1.8699596042120532</v>
      </c>
      <c r="AI49" s="8">
        <f>CostInvest!AI49*('Conversion Factors'!$C$26)^('CostInvest(2018CAD)'!$E49-CostInvest!$E49)</f>
        <v>1.8699596042120532</v>
      </c>
      <c r="AJ49" s="8">
        <f>CostInvest!AJ49*('Conversion Factors'!$C$26)^('CostInvest(2018CAD)'!$E49-CostInvest!$E49)</f>
        <v>1.8699596042120532</v>
      </c>
      <c r="AK49" s="8">
        <f>CostInvest!AK49*('Conversion Factors'!$C$26)^('CostInvest(2018CAD)'!$E49-CostInvest!$E49)</f>
        <v>1.8699596042120532</v>
      </c>
      <c r="AL49" s="5" t="s">
        <v>96</v>
      </c>
      <c r="AM49" s="5">
        <v>1</v>
      </c>
    </row>
    <row r="50" spans="1:39" x14ac:dyDescent="0.2">
      <c r="A50" s="69"/>
      <c r="B50" s="5" t="s">
        <v>99</v>
      </c>
      <c r="C50" s="5" t="s">
        <v>104</v>
      </c>
      <c r="D50" s="46" t="s">
        <v>94</v>
      </c>
      <c r="E50" s="5">
        <v>2018</v>
      </c>
      <c r="F50" s="47" t="s">
        <v>95</v>
      </c>
      <c r="G50" s="8">
        <f>CostInvest!G50*('Conversion Factors'!$C$26)^('CostInvest(2018CAD)'!$E50-CostInvest!$E50)</f>
        <v>1.9585192927933681</v>
      </c>
      <c r="H50" s="8">
        <f>CostInvest!H50*('Conversion Factors'!$C$26)^('CostInvest(2018CAD)'!$E50-CostInvest!$E50)</f>
        <v>1.9585192927933681</v>
      </c>
      <c r="I50" s="8">
        <f>CostInvest!I50*('Conversion Factors'!$C$26)^('CostInvest(2018CAD)'!$E50-CostInvest!$E50)</f>
        <v>1.9585192927933681</v>
      </c>
      <c r="J50" s="8">
        <f>CostInvest!J50*('Conversion Factors'!$C$26)^('CostInvest(2018CAD)'!$E50-CostInvest!$E50)</f>
        <v>1.9585192927933681</v>
      </c>
      <c r="K50" s="8">
        <f>CostInvest!K50*('Conversion Factors'!$C$26)^('CostInvest(2018CAD)'!$E50-CostInvest!$E50)</f>
        <v>1.9585192927933681</v>
      </c>
      <c r="L50" s="8">
        <f>CostInvest!L50*('Conversion Factors'!$C$26)^('CostInvest(2018CAD)'!$E50-CostInvest!$E50)</f>
        <v>1.9585192927933681</v>
      </c>
      <c r="M50" s="8">
        <f>CostInvest!M50*('Conversion Factors'!$C$26)^('CostInvest(2018CAD)'!$E50-CostInvest!$E50)</f>
        <v>1.9585192927933681</v>
      </c>
      <c r="N50" s="8">
        <f>CostInvest!N50*('Conversion Factors'!$C$26)^('CostInvest(2018CAD)'!$E50-CostInvest!$E50)</f>
        <v>1.9585192927933681</v>
      </c>
      <c r="O50" s="8">
        <f>CostInvest!O50*('Conversion Factors'!$C$26)^('CostInvest(2018CAD)'!$E50-CostInvest!$E50)</f>
        <v>1.9585192927933681</v>
      </c>
      <c r="P50" s="8">
        <f>CostInvest!P50*('Conversion Factors'!$C$26)^('CostInvest(2018CAD)'!$E50-CostInvest!$E50)</f>
        <v>1.9585192927933681</v>
      </c>
      <c r="Q50" s="8">
        <f>CostInvest!Q50*('Conversion Factors'!$C$26)^('CostInvest(2018CAD)'!$E50-CostInvest!$E50)</f>
        <v>1.9585192927933681</v>
      </c>
      <c r="R50" s="8">
        <f>CostInvest!R50*('Conversion Factors'!$C$26)^('CostInvest(2018CAD)'!$E50-CostInvest!$E50)</f>
        <v>1.9585192927933681</v>
      </c>
      <c r="S50" s="8">
        <f>CostInvest!S50*('Conversion Factors'!$C$26)^('CostInvest(2018CAD)'!$E50-CostInvest!$E50)</f>
        <v>1.9585192927933681</v>
      </c>
      <c r="T50" s="8">
        <f>CostInvest!T50*('Conversion Factors'!$C$26)^('CostInvest(2018CAD)'!$E50-CostInvest!$E50)</f>
        <v>1.9585192927933681</v>
      </c>
      <c r="U50" s="8">
        <f>CostInvest!U50*('Conversion Factors'!$C$26)^('CostInvest(2018CAD)'!$E50-CostInvest!$E50)</f>
        <v>1.9585192927933681</v>
      </c>
      <c r="V50" s="8">
        <f>CostInvest!V50*('Conversion Factors'!$C$26)^('CostInvest(2018CAD)'!$E50-CostInvest!$E50)</f>
        <v>1.9585192927933681</v>
      </c>
      <c r="W50" s="8">
        <f>CostInvest!W50*('Conversion Factors'!$C$26)^('CostInvest(2018CAD)'!$E50-CostInvest!$E50)</f>
        <v>1.9585192927933681</v>
      </c>
      <c r="X50" s="8">
        <f>CostInvest!X50*('Conversion Factors'!$C$26)^('CostInvest(2018CAD)'!$E50-CostInvest!$E50)</f>
        <v>1.9585192927933681</v>
      </c>
      <c r="Y50" s="8">
        <f>CostInvest!Y50*('Conversion Factors'!$C$26)^('CostInvest(2018CAD)'!$E50-CostInvest!$E50)</f>
        <v>1.9585192927933681</v>
      </c>
      <c r="Z50" s="8">
        <f>CostInvest!Z50*('Conversion Factors'!$C$26)^('CostInvest(2018CAD)'!$E50-CostInvest!$E50)</f>
        <v>1.9585192927933681</v>
      </c>
      <c r="AA50" s="8">
        <f>CostInvest!AA50*('Conversion Factors'!$C$26)^('CostInvest(2018CAD)'!$E50-CostInvest!$E50)</f>
        <v>1.9585192927933681</v>
      </c>
      <c r="AB50" s="8">
        <f>CostInvest!AB50*('Conversion Factors'!$C$26)^('CostInvest(2018CAD)'!$E50-CostInvest!$E50)</f>
        <v>1.9585192927933681</v>
      </c>
      <c r="AC50" s="8">
        <f>CostInvest!AC50*('Conversion Factors'!$C$26)^('CostInvest(2018CAD)'!$E50-CostInvest!$E50)</f>
        <v>1.9585192927933681</v>
      </c>
      <c r="AD50" s="8">
        <f>CostInvest!AD50*('Conversion Factors'!$C$26)^('CostInvest(2018CAD)'!$E50-CostInvest!$E50)</f>
        <v>1.9585192927933681</v>
      </c>
      <c r="AE50" s="8">
        <f>CostInvest!AE50*('Conversion Factors'!$C$26)^('CostInvest(2018CAD)'!$E50-CostInvest!$E50)</f>
        <v>1.9585192927933681</v>
      </c>
      <c r="AF50" s="8">
        <f>CostInvest!AF50*('Conversion Factors'!$C$26)^('CostInvest(2018CAD)'!$E50-CostInvest!$E50)</f>
        <v>1.9585192927933681</v>
      </c>
      <c r="AG50" s="8">
        <f>CostInvest!AG50*('Conversion Factors'!$C$26)^('CostInvest(2018CAD)'!$E50-CostInvest!$E50)</f>
        <v>1.9585192927933681</v>
      </c>
      <c r="AH50" s="8">
        <f>CostInvest!AH50*('Conversion Factors'!$C$26)^('CostInvest(2018CAD)'!$E50-CostInvest!$E50)</f>
        <v>1.9585192927933681</v>
      </c>
      <c r="AI50" s="8">
        <f>CostInvest!AI50*('Conversion Factors'!$C$26)^('CostInvest(2018CAD)'!$E50-CostInvest!$E50)</f>
        <v>1.9585192927933681</v>
      </c>
      <c r="AJ50" s="8">
        <f>CostInvest!AJ50*('Conversion Factors'!$C$26)^('CostInvest(2018CAD)'!$E50-CostInvest!$E50)</f>
        <v>1.9585192927933681</v>
      </c>
      <c r="AK50" s="8">
        <f>CostInvest!AK50*('Conversion Factors'!$C$26)^('CostInvest(2018CAD)'!$E50-CostInvest!$E50)</f>
        <v>1.9585192927933681</v>
      </c>
      <c r="AL50" s="5" t="s">
        <v>96</v>
      </c>
      <c r="AM50" s="5">
        <v>1</v>
      </c>
    </row>
    <row r="51" spans="1:39" x14ac:dyDescent="0.2">
      <c r="A51" s="70"/>
      <c r="B51" s="5" t="s">
        <v>100</v>
      </c>
      <c r="C51" s="5" t="s">
        <v>104</v>
      </c>
      <c r="D51" s="46" t="s">
        <v>94</v>
      </c>
      <c r="E51" s="5">
        <v>2018</v>
      </c>
      <c r="F51" s="47" t="s">
        <v>95</v>
      </c>
      <c r="G51" s="8">
        <f>CostInvest!G51*('Conversion Factors'!$C$26)^('CostInvest(2018CAD)'!$E51-CostInvest!$E51)</f>
        <v>1.9585192927933681</v>
      </c>
      <c r="H51" s="8">
        <f>CostInvest!H51*('Conversion Factors'!$C$26)^('CostInvest(2018CAD)'!$E51-CostInvest!$E51)</f>
        <v>1.9585192927933681</v>
      </c>
      <c r="I51" s="8">
        <f>CostInvest!I51*('Conversion Factors'!$C$26)^('CostInvest(2018CAD)'!$E51-CostInvest!$E51)</f>
        <v>1.9585192927933681</v>
      </c>
      <c r="J51" s="8">
        <f>CostInvest!J51*('Conversion Factors'!$C$26)^('CostInvest(2018CAD)'!$E51-CostInvest!$E51)</f>
        <v>1.9585192927933681</v>
      </c>
      <c r="K51" s="8">
        <f>CostInvest!K51*('Conversion Factors'!$C$26)^('CostInvest(2018CAD)'!$E51-CostInvest!$E51)</f>
        <v>1.9585192927933681</v>
      </c>
      <c r="L51" s="8">
        <f>CostInvest!L51*('Conversion Factors'!$C$26)^('CostInvest(2018CAD)'!$E51-CostInvest!$E51)</f>
        <v>1.9585192927933681</v>
      </c>
      <c r="M51" s="8">
        <f>CostInvest!M51*('Conversion Factors'!$C$26)^('CostInvest(2018CAD)'!$E51-CostInvest!$E51)</f>
        <v>1.9585192927933681</v>
      </c>
      <c r="N51" s="8">
        <f>CostInvest!N51*('Conversion Factors'!$C$26)^('CostInvest(2018CAD)'!$E51-CostInvest!$E51)</f>
        <v>1.9585192927933681</v>
      </c>
      <c r="O51" s="8">
        <f>CostInvest!O51*('Conversion Factors'!$C$26)^('CostInvest(2018CAD)'!$E51-CostInvest!$E51)</f>
        <v>1.9585192927933681</v>
      </c>
      <c r="P51" s="8">
        <f>CostInvest!P51*('Conversion Factors'!$C$26)^('CostInvest(2018CAD)'!$E51-CostInvest!$E51)</f>
        <v>1.9585192927933681</v>
      </c>
      <c r="Q51" s="8">
        <f>CostInvest!Q51*('Conversion Factors'!$C$26)^('CostInvest(2018CAD)'!$E51-CostInvest!$E51)</f>
        <v>1.9585192927933681</v>
      </c>
      <c r="R51" s="8">
        <f>CostInvest!R51*('Conversion Factors'!$C$26)^('CostInvest(2018CAD)'!$E51-CostInvest!$E51)</f>
        <v>1.9585192927933681</v>
      </c>
      <c r="S51" s="8">
        <f>CostInvest!S51*('Conversion Factors'!$C$26)^('CostInvest(2018CAD)'!$E51-CostInvest!$E51)</f>
        <v>1.9585192927933681</v>
      </c>
      <c r="T51" s="8">
        <f>CostInvest!T51*('Conversion Factors'!$C$26)^('CostInvest(2018CAD)'!$E51-CostInvest!$E51)</f>
        <v>1.9585192927933681</v>
      </c>
      <c r="U51" s="8">
        <f>CostInvest!U51*('Conversion Factors'!$C$26)^('CostInvest(2018CAD)'!$E51-CostInvest!$E51)</f>
        <v>1.9585192927933681</v>
      </c>
      <c r="V51" s="8">
        <f>CostInvest!V51*('Conversion Factors'!$C$26)^('CostInvest(2018CAD)'!$E51-CostInvest!$E51)</f>
        <v>1.9585192927933681</v>
      </c>
      <c r="W51" s="8">
        <f>CostInvest!W51*('Conversion Factors'!$C$26)^('CostInvest(2018CAD)'!$E51-CostInvest!$E51)</f>
        <v>1.9585192927933681</v>
      </c>
      <c r="X51" s="8">
        <f>CostInvest!X51*('Conversion Factors'!$C$26)^('CostInvest(2018CAD)'!$E51-CostInvest!$E51)</f>
        <v>1.9585192927933681</v>
      </c>
      <c r="Y51" s="8">
        <f>CostInvest!Y51*('Conversion Factors'!$C$26)^('CostInvest(2018CAD)'!$E51-CostInvest!$E51)</f>
        <v>1.9585192927933681</v>
      </c>
      <c r="Z51" s="8">
        <f>CostInvest!Z51*('Conversion Factors'!$C$26)^('CostInvest(2018CAD)'!$E51-CostInvest!$E51)</f>
        <v>1.9585192927933681</v>
      </c>
      <c r="AA51" s="8">
        <f>CostInvest!AA51*('Conversion Factors'!$C$26)^('CostInvest(2018CAD)'!$E51-CostInvest!$E51)</f>
        <v>1.9585192927933681</v>
      </c>
      <c r="AB51" s="8">
        <f>CostInvest!AB51*('Conversion Factors'!$C$26)^('CostInvest(2018CAD)'!$E51-CostInvest!$E51)</f>
        <v>1.9585192927933681</v>
      </c>
      <c r="AC51" s="8">
        <f>CostInvest!AC51*('Conversion Factors'!$C$26)^('CostInvest(2018CAD)'!$E51-CostInvest!$E51)</f>
        <v>1.9585192927933681</v>
      </c>
      <c r="AD51" s="8">
        <f>CostInvest!AD51*('Conversion Factors'!$C$26)^('CostInvest(2018CAD)'!$E51-CostInvest!$E51)</f>
        <v>1.9585192927933681</v>
      </c>
      <c r="AE51" s="8">
        <f>CostInvest!AE51*('Conversion Factors'!$C$26)^('CostInvest(2018CAD)'!$E51-CostInvest!$E51)</f>
        <v>1.9585192927933681</v>
      </c>
      <c r="AF51" s="8">
        <f>CostInvest!AF51*('Conversion Factors'!$C$26)^('CostInvest(2018CAD)'!$E51-CostInvest!$E51)</f>
        <v>1.9585192927933681</v>
      </c>
      <c r="AG51" s="8">
        <f>CostInvest!AG51*('Conversion Factors'!$C$26)^('CostInvest(2018CAD)'!$E51-CostInvest!$E51)</f>
        <v>1.9585192927933681</v>
      </c>
      <c r="AH51" s="8">
        <f>CostInvest!AH51*('Conversion Factors'!$C$26)^('CostInvest(2018CAD)'!$E51-CostInvest!$E51)</f>
        <v>1.9585192927933681</v>
      </c>
      <c r="AI51" s="8">
        <f>CostInvest!AI51*('Conversion Factors'!$C$26)^('CostInvest(2018CAD)'!$E51-CostInvest!$E51)</f>
        <v>1.9585192927933681</v>
      </c>
      <c r="AJ51" s="8">
        <f>CostInvest!AJ51*('Conversion Factors'!$C$26)^('CostInvest(2018CAD)'!$E51-CostInvest!$E51)</f>
        <v>1.9585192927933681</v>
      </c>
      <c r="AK51" s="8">
        <f>CostInvest!AK51*('Conversion Factors'!$C$26)^('CostInvest(2018CAD)'!$E51-CostInvest!$E51)</f>
        <v>1.9585192927933681</v>
      </c>
      <c r="AL51" s="5" t="s">
        <v>96</v>
      </c>
      <c r="AM51" s="5">
        <v>1</v>
      </c>
    </row>
    <row r="52" spans="1:39" x14ac:dyDescent="0.2">
      <c r="A52" s="68" t="s">
        <v>35</v>
      </c>
      <c r="B52" s="5" t="s">
        <v>92</v>
      </c>
      <c r="C52" s="5" t="s">
        <v>104</v>
      </c>
      <c r="D52" s="46" t="s">
        <v>94</v>
      </c>
      <c r="E52" s="5">
        <v>2018</v>
      </c>
      <c r="F52" s="47" t="s">
        <v>95</v>
      </c>
      <c r="G52" s="8">
        <f>CostInvest!G52*('Conversion Factors'!$C$26)^('CostInvest(2018CAD)'!$E52-CostInvest!$E52)</f>
        <v>2.2747947218102942</v>
      </c>
      <c r="H52" s="8">
        <f>CostInvest!H52*('Conversion Factors'!$C$26)^('CostInvest(2018CAD)'!$E52-CostInvest!$E52)</f>
        <v>2.2426799727965019</v>
      </c>
      <c r="I52" s="8">
        <f>CostInvest!I52*('Conversion Factors'!$C$26)^('CostInvest(2018CAD)'!$E52-CostInvest!$E52)</f>
        <v>2.2105652237827096</v>
      </c>
      <c r="J52" s="8">
        <f>CostInvest!J52*('Conversion Factors'!$C$26)^('CostInvest(2018CAD)'!$E52-CostInvest!$E52)</f>
        <v>2.1784504747689173</v>
      </c>
      <c r="K52" s="8">
        <f>CostInvest!K52*('Conversion Factors'!$C$26)^('CostInvest(2018CAD)'!$E52-CostInvest!$E52)</f>
        <v>2.1463357257551245</v>
      </c>
      <c r="L52" s="8">
        <f>CostInvest!L52*('Conversion Factors'!$C$26)^('CostInvest(2018CAD)'!$E52-CostInvest!$E52)</f>
        <v>2.1142209767413327</v>
      </c>
      <c r="M52" s="8">
        <f>CostInvest!M52*('Conversion Factors'!$C$26)^('CostInvest(2018CAD)'!$E52-CostInvest!$E52)</f>
        <v>2.0821062277275404</v>
      </c>
      <c r="N52" s="8">
        <f>CostInvest!N52*('Conversion Factors'!$C$26)^('CostInvest(2018CAD)'!$E52-CostInvest!$E52)</f>
        <v>2.0499914787137481</v>
      </c>
      <c r="O52" s="8">
        <f>CostInvest!O52*('Conversion Factors'!$C$26)^('CostInvest(2018CAD)'!$E52-CostInvest!$E52)</f>
        <v>2.0178767296999558</v>
      </c>
      <c r="P52" s="8">
        <f>CostInvest!P52*('Conversion Factors'!$C$26)^('CostInvest(2018CAD)'!$E52-CostInvest!$E52)</f>
        <v>1.9857619806861635</v>
      </c>
      <c r="Q52" s="8">
        <f>CostInvest!Q52*('Conversion Factors'!$C$26)^('CostInvest(2018CAD)'!$E52-CostInvest!$E52)</f>
        <v>1.9536472316723708</v>
      </c>
      <c r="R52" s="8">
        <f>CostInvest!R52*('Conversion Factors'!$C$26)^('CostInvest(2018CAD)'!$E52-CostInvest!$E52)</f>
        <v>1.9322373989965087</v>
      </c>
      <c r="S52" s="8">
        <f>CostInvest!S52*('Conversion Factors'!$C$26)^('CostInvest(2018CAD)'!$E52-CostInvest!$E52)</f>
        <v>1.9108275663206473</v>
      </c>
      <c r="T52" s="8">
        <f>CostInvest!T52*('Conversion Factors'!$C$26)^('CostInvest(2018CAD)'!$E52-CostInvest!$E52)</f>
        <v>1.8894177336447853</v>
      </c>
      <c r="U52" s="8">
        <f>CostInvest!U52*('Conversion Factors'!$C$26)^('CostInvest(2018CAD)'!$E52-CostInvest!$E52)</f>
        <v>1.8680079009689237</v>
      </c>
      <c r="V52" s="8">
        <f>CostInvest!V52*('Conversion Factors'!$C$26)^('CostInvest(2018CAD)'!$E52-CostInvest!$E52)</f>
        <v>1.8465980682930618</v>
      </c>
      <c r="W52" s="8">
        <f>CostInvest!W52*('Conversion Factors'!$C$26)^('CostInvest(2018CAD)'!$E52-CostInvest!$E52)</f>
        <v>1.8251882356172</v>
      </c>
      <c r="X52" s="8">
        <f>CostInvest!X52*('Conversion Factors'!$C$26)^('CostInvest(2018CAD)'!$E52-CostInvest!$E52)</f>
        <v>1.8037784029413386</v>
      </c>
      <c r="Y52" s="8">
        <f>CostInvest!Y52*('Conversion Factors'!$C$26)^('CostInvest(2018CAD)'!$E52-CostInvest!$E52)</f>
        <v>1.7823685702654766</v>
      </c>
      <c r="Z52" s="8">
        <f>CostInvest!Z52*('Conversion Factors'!$C$26)^('CostInvest(2018CAD)'!$E52-CostInvest!$E52)</f>
        <v>1.7609587375896152</v>
      </c>
      <c r="AA52" s="8">
        <f>CostInvest!AA52*('Conversion Factors'!$C$26)^('CostInvest(2018CAD)'!$E52-CostInvest!$E52)</f>
        <v>1.739548904913754</v>
      </c>
      <c r="AB52" s="8">
        <f>CostInvest!AB52*('Conversion Factors'!$C$26)^('CostInvest(2018CAD)'!$E52-CostInvest!$E52)</f>
        <v>1.7269609114249225</v>
      </c>
      <c r="AC52" s="8">
        <f>CostInvest!AC52*('Conversion Factors'!$C$26)^('CostInvest(2018CAD)'!$E52-CostInvest!$E52)</f>
        <v>1.7143729179360909</v>
      </c>
      <c r="AD52" s="8">
        <f>CostInvest!AD52*('Conversion Factors'!$C$26)^('CostInvest(2018CAD)'!$E52-CostInvest!$E52)</f>
        <v>1.7017849244472592</v>
      </c>
      <c r="AE52" s="8">
        <f>CostInvest!AE52*('Conversion Factors'!$C$26)^('CostInvest(2018CAD)'!$E52-CostInvest!$E52)</f>
        <v>1.6891969309584278</v>
      </c>
      <c r="AF52" s="8">
        <f>CostInvest!AF52*('Conversion Factors'!$C$26)^('CostInvest(2018CAD)'!$E52-CostInvest!$E52)</f>
        <v>1.6766089374695963</v>
      </c>
      <c r="AG52" s="8">
        <f>CostInvest!AG52*('Conversion Factors'!$C$26)^('CostInvest(2018CAD)'!$E52-CostInvest!$E52)</f>
        <v>1.6640209439807647</v>
      </c>
      <c r="AH52" s="8">
        <f>CostInvest!AH52*('Conversion Factors'!$C$26)^('CostInvest(2018CAD)'!$E52-CostInvest!$E52)</f>
        <v>1.6514329504919332</v>
      </c>
      <c r="AI52" s="8">
        <f>CostInvest!AI52*('Conversion Factors'!$C$26)^('CostInvest(2018CAD)'!$E52-CostInvest!$E52)</f>
        <v>1.6388449570031014</v>
      </c>
      <c r="AJ52" s="8">
        <f>CostInvest!AJ52*('Conversion Factors'!$C$26)^('CostInvest(2018CAD)'!$E52-CostInvest!$E52)</f>
        <v>1.6262569635142698</v>
      </c>
      <c r="AK52" s="8">
        <f>CostInvest!AK52*('Conversion Factors'!$C$26)^('CostInvest(2018CAD)'!$E52-CostInvest!$E52)</f>
        <v>1.6136689700254379</v>
      </c>
      <c r="AL52" s="5" t="s">
        <v>101</v>
      </c>
      <c r="AM52" s="5">
        <v>1</v>
      </c>
    </row>
    <row r="53" spans="1:39" x14ac:dyDescent="0.2">
      <c r="A53" s="69"/>
      <c r="B53" s="5" t="s">
        <v>97</v>
      </c>
      <c r="C53" s="5" t="s">
        <v>104</v>
      </c>
      <c r="D53" s="46" t="s">
        <v>94</v>
      </c>
      <c r="E53" s="5">
        <v>2018</v>
      </c>
      <c r="F53" s="47" t="s">
        <v>95</v>
      </c>
      <c r="G53" s="8">
        <f>CostInvest!G53*('Conversion Factors'!$C$26)^('CostInvest(2018CAD)'!$E53-CostInvest!$E53)</f>
        <v>2.2448916930606688</v>
      </c>
      <c r="H53" s="8">
        <f>CostInvest!H53*('Conversion Factors'!$C$26)^('CostInvest(2018CAD)'!$E53-CostInvest!$E53)</f>
        <v>2.2131991044527535</v>
      </c>
      <c r="I53" s="8">
        <f>CostInvest!I53*('Conversion Factors'!$C$26)^('CostInvest(2018CAD)'!$E53-CostInvest!$E53)</f>
        <v>2.1815065158448386</v>
      </c>
      <c r="J53" s="8">
        <f>CostInvest!J53*('Conversion Factors'!$C$26)^('CostInvest(2018CAD)'!$E53-CostInvest!$E53)</f>
        <v>2.1498139272369228</v>
      </c>
      <c r="K53" s="8">
        <f>CostInvest!K53*('Conversion Factors'!$C$26)^('CostInvest(2018CAD)'!$E53-CostInvest!$E53)</f>
        <v>2.1181213386290074</v>
      </c>
      <c r="L53" s="8">
        <f>CostInvest!L53*('Conversion Factors'!$C$26)^('CostInvest(2018CAD)'!$E53-CostInvest!$E53)</f>
        <v>2.086428750021093</v>
      </c>
      <c r="M53" s="8">
        <f>CostInvest!M53*('Conversion Factors'!$C$26)^('CostInvest(2018CAD)'!$E53-CostInvest!$E53)</f>
        <v>2.0547361614131776</v>
      </c>
      <c r="N53" s="8">
        <f>CostInvest!N53*('Conversion Factors'!$C$26)^('CostInvest(2018CAD)'!$E53-CostInvest!$E53)</f>
        <v>2.0230435728052623</v>
      </c>
      <c r="O53" s="8">
        <f>CostInvest!O53*('Conversion Factors'!$C$26)^('CostInvest(2018CAD)'!$E53-CostInvest!$E53)</f>
        <v>1.9913509841973471</v>
      </c>
      <c r="P53" s="8">
        <f>CostInvest!P53*('Conversion Factors'!$C$26)^('CostInvest(2018CAD)'!$E53-CostInvest!$E53)</f>
        <v>1.9596583955894318</v>
      </c>
      <c r="Q53" s="8">
        <f>CostInvest!Q53*('Conversion Factors'!$C$26)^('CostInvest(2018CAD)'!$E53-CostInvest!$E53)</f>
        <v>1.9279658069815158</v>
      </c>
      <c r="R53" s="8">
        <f>CostInvest!R53*('Conversion Factors'!$C$26)^('CostInvest(2018CAD)'!$E53-CostInvest!$E53)</f>
        <v>1.9068374145762388</v>
      </c>
      <c r="S53" s="8">
        <f>CostInvest!S53*('Conversion Factors'!$C$26)^('CostInvest(2018CAD)'!$E53-CostInvest!$E53)</f>
        <v>1.8857090221709618</v>
      </c>
      <c r="T53" s="8">
        <f>CostInvest!T53*('Conversion Factors'!$C$26)^('CostInvest(2018CAD)'!$E53-CostInvest!$E53)</f>
        <v>1.8645806297656846</v>
      </c>
      <c r="U53" s="8">
        <f>CostInvest!U53*('Conversion Factors'!$C$26)^('CostInvest(2018CAD)'!$E53-CostInvest!$E53)</f>
        <v>1.8434522373604079</v>
      </c>
      <c r="V53" s="8">
        <f>CostInvest!V53*('Conversion Factors'!$C$26)^('CostInvest(2018CAD)'!$E53-CostInvest!$E53)</f>
        <v>1.8223238449551307</v>
      </c>
      <c r="W53" s="8">
        <f>CostInvest!W53*('Conversion Factors'!$C$26)^('CostInvest(2018CAD)'!$E53-CostInvest!$E53)</f>
        <v>1.8011954525498535</v>
      </c>
      <c r="X53" s="8">
        <f>CostInvest!X53*('Conversion Factors'!$C$26)^('CostInvest(2018CAD)'!$E53-CostInvest!$E53)</f>
        <v>1.7800670601445767</v>
      </c>
      <c r="Y53" s="8">
        <f>CostInvest!Y53*('Conversion Factors'!$C$26)^('CostInvest(2018CAD)'!$E53-CostInvest!$E53)</f>
        <v>1.7589386677392995</v>
      </c>
      <c r="Z53" s="8">
        <f>CostInvest!Z53*('Conversion Factors'!$C$26)^('CostInvest(2018CAD)'!$E53-CostInvest!$E53)</f>
        <v>1.7378102753340228</v>
      </c>
      <c r="AA53" s="8">
        <f>CostInvest!AA53*('Conversion Factors'!$C$26)^('CostInvest(2018CAD)'!$E53-CostInvest!$E53)</f>
        <v>1.7166818829287465</v>
      </c>
      <c r="AB53" s="8">
        <f>CostInvest!AB53*('Conversion Factors'!$C$26)^('CostInvest(2018CAD)'!$E53-CostInvest!$E53)</f>
        <v>1.7042593633297511</v>
      </c>
      <c r="AC53" s="8">
        <f>CostInvest!AC53*('Conversion Factors'!$C$26)^('CostInvest(2018CAD)'!$E53-CostInvest!$E53)</f>
        <v>1.6918368437307556</v>
      </c>
      <c r="AD53" s="8">
        <f>CostInvest!AD53*('Conversion Factors'!$C$26)^('CostInvest(2018CAD)'!$E53-CostInvest!$E53)</f>
        <v>1.6794143241317598</v>
      </c>
      <c r="AE53" s="8">
        <f>CostInvest!AE53*('Conversion Factors'!$C$26)^('CostInvest(2018CAD)'!$E53-CostInvest!$E53)</f>
        <v>1.6669918045327647</v>
      </c>
      <c r="AF53" s="8">
        <f>CostInvest!AF53*('Conversion Factors'!$C$26)^('CostInvest(2018CAD)'!$E53-CostInvest!$E53)</f>
        <v>1.6545692849337692</v>
      </c>
      <c r="AG53" s="8">
        <f>CostInvest!AG53*('Conversion Factors'!$C$26)^('CostInvest(2018CAD)'!$E53-CostInvest!$E53)</f>
        <v>1.6421467653347739</v>
      </c>
      <c r="AH53" s="8">
        <f>CostInvest!AH53*('Conversion Factors'!$C$26)^('CostInvest(2018CAD)'!$E53-CostInvest!$E53)</f>
        <v>1.6297242457357786</v>
      </c>
      <c r="AI53" s="8">
        <f>CostInvest!AI53*('Conversion Factors'!$C$26)^('CostInvest(2018CAD)'!$E53-CostInvest!$E53)</f>
        <v>1.6173017261367828</v>
      </c>
      <c r="AJ53" s="8">
        <f>CostInvest!AJ53*('Conversion Factors'!$C$26)^('CostInvest(2018CAD)'!$E53-CostInvest!$E53)</f>
        <v>1.6048792065377875</v>
      </c>
      <c r="AK53" s="8">
        <f>CostInvest!AK53*('Conversion Factors'!$C$26)^('CostInvest(2018CAD)'!$E53-CostInvest!$E53)</f>
        <v>1.5924566869387915</v>
      </c>
      <c r="AL53" s="5" t="s">
        <v>101</v>
      </c>
      <c r="AM53" s="5">
        <v>1</v>
      </c>
    </row>
    <row r="54" spans="1:39" x14ac:dyDescent="0.2">
      <c r="A54" s="69"/>
      <c r="B54" s="5" t="s">
        <v>98</v>
      </c>
      <c r="C54" s="5" t="s">
        <v>104</v>
      </c>
      <c r="D54" s="46" t="s">
        <v>94</v>
      </c>
      <c r="E54" s="5">
        <v>2018</v>
      </c>
      <c r="F54" s="47" t="s">
        <v>95</v>
      </c>
      <c r="G54" s="8">
        <f>CostInvest!G54*('Conversion Factors'!$C$26)^('CostInvest(2018CAD)'!$E54-CostInvest!$E54)</f>
        <v>2.262284271006882</v>
      </c>
      <c r="H54" s="8">
        <f>CostInvest!H54*('Conversion Factors'!$C$26)^('CostInvest(2018CAD)'!$E54-CostInvest!$E54)</f>
        <v>2.2303461401220792</v>
      </c>
      <c r="I54" s="8">
        <f>CostInvest!I54*('Conversion Factors'!$C$26)^('CostInvest(2018CAD)'!$E54-CostInvest!$E54)</f>
        <v>2.198408009237276</v>
      </c>
      <c r="J54" s="8">
        <f>CostInvest!J54*('Conversion Factors'!$C$26)^('CostInvest(2018CAD)'!$E54-CostInvest!$E54)</f>
        <v>2.1664698783524732</v>
      </c>
      <c r="K54" s="8">
        <f>CostInvest!K54*('Conversion Factors'!$C$26)^('CostInvest(2018CAD)'!$E54-CostInvest!$E54)</f>
        <v>2.1345317474676699</v>
      </c>
      <c r="L54" s="8">
        <f>CostInvest!L54*('Conversion Factors'!$C$26)^('CostInvest(2018CAD)'!$E54-CostInvest!$E54)</f>
        <v>2.1025936165828671</v>
      </c>
      <c r="M54" s="8">
        <f>CostInvest!M54*('Conversion Factors'!$C$26)^('CostInvest(2018CAD)'!$E54-CostInvest!$E54)</f>
        <v>2.0706554856980643</v>
      </c>
      <c r="N54" s="8">
        <f>CostInvest!N54*('Conversion Factors'!$C$26)^('CostInvest(2018CAD)'!$E54-CostInvest!$E54)</f>
        <v>2.0387173548132616</v>
      </c>
      <c r="O54" s="8">
        <f>CostInvest!O54*('Conversion Factors'!$C$26)^('CostInvest(2018CAD)'!$E54-CostInvest!$E54)</f>
        <v>2.0067792239284583</v>
      </c>
      <c r="P54" s="8">
        <f>CostInvest!P54*('Conversion Factors'!$C$26)^('CostInvest(2018CAD)'!$E54-CostInvest!$E54)</f>
        <v>1.9748410930436555</v>
      </c>
      <c r="Q54" s="8">
        <f>CostInvest!Q54*('Conversion Factors'!$C$26)^('CostInvest(2018CAD)'!$E54-CostInvest!$E54)</f>
        <v>1.9429029621588521</v>
      </c>
      <c r="R54" s="8">
        <f>CostInvest!R54*('Conversion Factors'!$C$26)^('CostInvest(2018CAD)'!$E54-CostInvest!$E54)</f>
        <v>1.9216108749023162</v>
      </c>
      <c r="S54" s="8">
        <f>CostInvest!S54*('Conversion Factors'!$C$26)^('CostInvest(2018CAD)'!$E54-CostInvest!$E54)</f>
        <v>1.9003187876457808</v>
      </c>
      <c r="T54" s="8">
        <f>CostInvest!T54*('Conversion Factors'!$C$26)^('CostInvest(2018CAD)'!$E54-CostInvest!$E54)</f>
        <v>1.8790267003892454</v>
      </c>
      <c r="U54" s="8">
        <f>CostInvest!U54*('Conversion Factors'!$C$26)^('CostInvest(2018CAD)'!$E54-CostInvest!$E54)</f>
        <v>1.8577346131327102</v>
      </c>
      <c r="V54" s="8">
        <f>CostInvest!V54*('Conversion Factors'!$C$26)^('CostInvest(2018CAD)'!$E54-CostInvest!$E54)</f>
        <v>1.8364425258761743</v>
      </c>
      <c r="W54" s="8">
        <f>CostInvest!W54*('Conversion Factors'!$C$26)^('CostInvest(2018CAD)'!$E54-CostInvest!$E54)</f>
        <v>1.8151504386196389</v>
      </c>
      <c r="X54" s="8">
        <f>CostInvest!X54*('Conversion Factors'!$C$26)^('CostInvest(2018CAD)'!$E54-CostInvest!$E54)</f>
        <v>1.7938583513631035</v>
      </c>
      <c r="Y54" s="8">
        <f>CostInvest!Y54*('Conversion Factors'!$C$26)^('CostInvest(2018CAD)'!$E54-CostInvest!$E54)</f>
        <v>1.7725662641065678</v>
      </c>
      <c r="Z54" s="8">
        <f>CostInvest!Z54*('Conversion Factors'!$C$26)^('CostInvest(2018CAD)'!$E54-CostInvest!$E54)</f>
        <v>1.7512741768500324</v>
      </c>
      <c r="AA54" s="8">
        <f>CostInvest!AA54*('Conversion Factors'!$C$26)^('CostInvest(2018CAD)'!$E54-CostInvest!$E54)</f>
        <v>1.7299820895934979</v>
      </c>
      <c r="AB54" s="8">
        <f>CostInvest!AB54*('Conversion Factors'!$C$26)^('CostInvest(2018CAD)'!$E54-CostInvest!$E54)</f>
        <v>1.7174633249769446</v>
      </c>
      <c r="AC54" s="8">
        <f>CostInvest!AC54*('Conversion Factors'!$C$26)^('CostInvest(2018CAD)'!$E54-CostInvest!$E54)</f>
        <v>1.7049445603603912</v>
      </c>
      <c r="AD54" s="8">
        <f>CostInvest!AD54*('Conversion Factors'!$C$26)^('CostInvest(2018CAD)'!$E54-CostInvest!$E54)</f>
        <v>1.692425795743838</v>
      </c>
      <c r="AE54" s="8">
        <f>CostInvest!AE54*('Conversion Factors'!$C$26)^('CostInvest(2018CAD)'!$E54-CostInvest!$E54)</f>
        <v>1.6799070311272848</v>
      </c>
      <c r="AF54" s="8">
        <f>CostInvest!AF54*('Conversion Factors'!$C$26)^('CostInvest(2018CAD)'!$E54-CostInvest!$E54)</f>
        <v>1.6673882665107318</v>
      </c>
      <c r="AG54" s="8">
        <f>CostInvest!AG54*('Conversion Factors'!$C$26)^('CostInvest(2018CAD)'!$E54-CostInvest!$E54)</f>
        <v>1.6548695018941786</v>
      </c>
      <c r="AH54" s="8">
        <f>CostInvest!AH54*('Conversion Factors'!$C$26)^('CostInvest(2018CAD)'!$E54-CostInvest!$E54)</f>
        <v>1.6423507372776254</v>
      </c>
      <c r="AI54" s="8">
        <f>CostInvest!AI54*('Conversion Factors'!$C$26)^('CostInvest(2018CAD)'!$E54-CostInvest!$E54)</f>
        <v>1.6298319726610719</v>
      </c>
      <c r="AJ54" s="8">
        <f>CostInvest!AJ54*('Conversion Factors'!$C$26)^('CostInvest(2018CAD)'!$E54-CostInvest!$E54)</f>
        <v>1.6173132080445187</v>
      </c>
      <c r="AK54" s="8">
        <f>CostInvest!AK54*('Conversion Factors'!$C$26)^('CostInvest(2018CAD)'!$E54-CostInvest!$E54)</f>
        <v>1.6047944434279651</v>
      </c>
      <c r="AL54" s="5" t="s">
        <v>101</v>
      </c>
      <c r="AM54" s="5">
        <v>1</v>
      </c>
    </row>
    <row r="55" spans="1:39" x14ac:dyDescent="0.2">
      <c r="A55" s="69"/>
      <c r="B55" s="5" t="s">
        <v>99</v>
      </c>
      <c r="C55" s="5" t="s">
        <v>104</v>
      </c>
      <c r="D55" s="46" t="s">
        <v>94</v>
      </c>
      <c r="E55" s="5">
        <v>2018</v>
      </c>
      <c r="F55" s="47" t="s">
        <v>95</v>
      </c>
      <c r="G55" s="8">
        <f>CostInvest!G55*('Conversion Factors'!$C$26)^('CostInvest(2018CAD)'!$E55-CostInvest!$E55)</f>
        <v>2.3526513001714822</v>
      </c>
      <c r="H55" s="8">
        <f>CostInvest!H55*('Conversion Factors'!$C$26)^('CostInvest(2018CAD)'!$E55-CostInvest!$E55)</f>
        <v>2.3194373994631792</v>
      </c>
      <c r="I55" s="8">
        <f>CostInvest!I55*('Conversion Factors'!$C$26)^('CostInvest(2018CAD)'!$E55-CostInvest!$E55)</f>
        <v>2.2862234987548757</v>
      </c>
      <c r="J55" s="8">
        <f>CostInvest!J55*('Conversion Factors'!$C$26)^('CostInvest(2018CAD)'!$E55-CostInvest!$E55)</f>
        <v>2.2530095980465723</v>
      </c>
      <c r="K55" s="8">
        <f>CostInvest!K55*('Conversion Factors'!$C$26)^('CostInvest(2018CAD)'!$E55-CostInvest!$E55)</f>
        <v>2.2197956973382693</v>
      </c>
      <c r="L55" s="8">
        <f>CostInvest!L55*('Conversion Factors'!$C$26)^('CostInvest(2018CAD)'!$E55-CostInvest!$E55)</f>
        <v>2.1865817966299663</v>
      </c>
      <c r="M55" s="8">
        <f>CostInvest!M55*('Conversion Factors'!$C$26)^('CostInvest(2018CAD)'!$E55-CostInvest!$E55)</f>
        <v>2.1533678959216633</v>
      </c>
      <c r="N55" s="8">
        <f>CostInvest!N55*('Conversion Factors'!$C$26)^('CostInvest(2018CAD)'!$E55-CostInvest!$E55)</f>
        <v>2.1201539952133599</v>
      </c>
      <c r="O55" s="8">
        <f>CostInvest!O55*('Conversion Factors'!$C$26)^('CostInvest(2018CAD)'!$E55-CostInvest!$E55)</f>
        <v>2.0869400945050565</v>
      </c>
      <c r="P55" s="8">
        <f>CostInvest!P55*('Conversion Factors'!$C$26)^('CostInvest(2018CAD)'!$E55-CostInvest!$E55)</f>
        <v>2.0537261937967535</v>
      </c>
      <c r="Q55" s="8">
        <f>CostInvest!Q55*('Conversion Factors'!$C$26)^('CostInvest(2018CAD)'!$E55-CostInvest!$E55)</f>
        <v>2.0205122930884496</v>
      </c>
      <c r="R55" s="8">
        <f>CostInvest!R55*('Conversion Factors'!$C$26)^('CostInvest(2018CAD)'!$E55-CostInvest!$E55)</f>
        <v>1.9983696926162473</v>
      </c>
      <c r="S55" s="8">
        <f>CostInvest!S55*('Conversion Factors'!$C$26)^('CostInvest(2018CAD)'!$E55-CostInvest!$E55)</f>
        <v>1.9762270921440452</v>
      </c>
      <c r="T55" s="8">
        <f>CostInvest!T55*('Conversion Factors'!$C$26)^('CostInvest(2018CAD)'!$E55-CostInvest!$E55)</f>
        <v>1.9540844916718427</v>
      </c>
      <c r="U55" s="8">
        <f>CostInvest!U55*('Conversion Factors'!$C$26)^('CostInvest(2018CAD)'!$E55-CostInvest!$E55)</f>
        <v>1.9319418911996407</v>
      </c>
      <c r="V55" s="8">
        <f>CostInvest!V55*('Conversion Factors'!$C$26)^('CostInvest(2018CAD)'!$E55-CostInvest!$E55)</f>
        <v>1.9097992907274379</v>
      </c>
      <c r="W55" s="8">
        <f>CostInvest!W55*('Conversion Factors'!$C$26)^('CostInvest(2018CAD)'!$E55-CostInvest!$E55)</f>
        <v>1.8876566902552356</v>
      </c>
      <c r="X55" s="8">
        <f>CostInvest!X55*('Conversion Factors'!$C$26)^('CostInvest(2018CAD)'!$E55-CostInvest!$E55)</f>
        <v>1.8655140897830336</v>
      </c>
      <c r="Y55" s="8">
        <f>CostInvest!Y55*('Conversion Factors'!$C$26)^('CostInvest(2018CAD)'!$E55-CostInvest!$E55)</f>
        <v>1.8433714893108311</v>
      </c>
      <c r="Z55" s="8">
        <f>CostInvest!Z55*('Conversion Factors'!$C$26)^('CostInvest(2018CAD)'!$E55-CostInvest!$E55)</f>
        <v>1.8212288888386288</v>
      </c>
      <c r="AA55" s="8">
        <f>CostInvest!AA55*('Conversion Factors'!$C$26)^('CostInvest(2018CAD)'!$E55-CostInvest!$E55)</f>
        <v>1.7990862883664271</v>
      </c>
      <c r="AB55" s="8">
        <f>CostInvest!AB55*('Conversion Factors'!$C$26)^('CostInvest(2018CAD)'!$E55-CostInvest!$E55)</f>
        <v>1.7860674612326621</v>
      </c>
      <c r="AC55" s="8">
        <f>CostInvest!AC55*('Conversion Factors'!$C$26)^('CostInvest(2018CAD)'!$E55-CostInvest!$E55)</f>
        <v>1.7730486340988969</v>
      </c>
      <c r="AD55" s="8">
        <f>CostInvest!AD55*('Conversion Factors'!$C$26)^('CostInvest(2018CAD)'!$E55-CostInvest!$E55)</f>
        <v>1.7600298069651314</v>
      </c>
      <c r="AE55" s="8">
        <f>CostInvest!AE55*('Conversion Factors'!$C$26)^('CostInvest(2018CAD)'!$E55-CostInvest!$E55)</f>
        <v>1.7470109798313664</v>
      </c>
      <c r="AF55" s="8">
        <f>CostInvest!AF55*('Conversion Factors'!$C$26)^('CostInvest(2018CAD)'!$E55-CostInvest!$E55)</f>
        <v>1.7339921526976012</v>
      </c>
      <c r="AG55" s="8">
        <f>CostInvest!AG55*('Conversion Factors'!$C$26)^('CostInvest(2018CAD)'!$E55-CostInvest!$E55)</f>
        <v>1.7209733255638362</v>
      </c>
      <c r="AH55" s="8">
        <f>CostInvest!AH55*('Conversion Factors'!$C$26)^('CostInvest(2018CAD)'!$E55-CostInvest!$E55)</f>
        <v>1.707954498430071</v>
      </c>
      <c r="AI55" s="8">
        <f>CostInvest!AI55*('Conversion Factors'!$C$26)^('CostInvest(2018CAD)'!$E55-CostInvest!$E55)</f>
        <v>1.6949356712963053</v>
      </c>
      <c r="AJ55" s="8">
        <f>CostInvest!AJ55*('Conversion Factors'!$C$26)^('CostInvest(2018CAD)'!$E55-CostInvest!$E55)</f>
        <v>1.6819168441625403</v>
      </c>
      <c r="AK55" s="8">
        <f>CostInvest!AK55*('Conversion Factors'!$C$26)^('CostInvest(2018CAD)'!$E55-CostInvest!$E55)</f>
        <v>1.6688980170287746</v>
      </c>
      <c r="AL55" s="5" t="s">
        <v>101</v>
      </c>
      <c r="AM55" s="5">
        <v>1</v>
      </c>
    </row>
    <row r="56" spans="1:39" x14ac:dyDescent="0.2">
      <c r="A56" s="70"/>
      <c r="B56" s="5" t="s">
        <v>100</v>
      </c>
      <c r="C56" s="5" t="s">
        <v>104</v>
      </c>
      <c r="D56" s="46" t="s">
        <v>94</v>
      </c>
      <c r="E56" s="5">
        <v>2018</v>
      </c>
      <c r="F56" s="47" t="s">
        <v>95</v>
      </c>
      <c r="G56" s="8">
        <f>CostInvest!G56*('Conversion Factors'!$C$26)^('CostInvest(2018CAD)'!$E56-CostInvest!$E56)</f>
        <v>2.3526513001714822</v>
      </c>
      <c r="H56" s="8">
        <f>CostInvest!H56*('Conversion Factors'!$C$26)^('CostInvest(2018CAD)'!$E56-CostInvest!$E56)</f>
        <v>2.3194373994631792</v>
      </c>
      <c r="I56" s="8">
        <f>CostInvest!I56*('Conversion Factors'!$C$26)^('CostInvest(2018CAD)'!$E56-CostInvest!$E56)</f>
        <v>2.2862234987548757</v>
      </c>
      <c r="J56" s="8">
        <f>CostInvest!J56*('Conversion Factors'!$C$26)^('CostInvest(2018CAD)'!$E56-CostInvest!$E56)</f>
        <v>2.2530095980465723</v>
      </c>
      <c r="K56" s="8">
        <f>CostInvest!K56*('Conversion Factors'!$C$26)^('CostInvest(2018CAD)'!$E56-CostInvest!$E56)</f>
        <v>2.2197956973382693</v>
      </c>
      <c r="L56" s="8">
        <f>CostInvest!L56*('Conversion Factors'!$C$26)^('CostInvest(2018CAD)'!$E56-CostInvest!$E56)</f>
        <v>2.1865817966299663</v>
      </c>
      <c r="M56" s="8">
        <f>CostInvest!M56*('Conversion Factors'!$C$26)^('CostInvest(2018CAD)'!$E56-CostInvest!$E56)</f>
        <v>2.1533678959216633</v>
      </c>
      <c r="N56" s="8">
        <f>CostInvest!N56*('Conversion Factors'!$C$26)^('CostInvest(2018CAD)'!$E56-CostInvest!$E56)</f>
        <v>2.1201539952133599</v>
      </c>
      <c r="O56" s="8">
        <f>CostInvest!O56*('Conversion Factors'!$C$26)^('CostInvest(2018CAD)'!$E56-CostInvest!$E56)</f>
        <v>2.0869400945050565</v>
      </c>
      <c r="P56" s="8">
        <f>CostInvest!P56*('Conversion Factors'!$C$26)^('CostInvest(2018CAD)'!$E56-CostInvest!$E56)</f>
        <v>2.0537261937967535</v>
      </c>
      <c r="Q56" s="8">
        <f>CostInvest!Q56*('Conversion Factors'!$C$26)^('CostInvest(2018CAD)'!$E56-CostInvest!$E56)</f>
        <v>2.0205122930884496</v>
      </c>
      <c r="R56" s="8">
        <f>CostInvest!R56*('Conversion Factors'!$C$26)^('CostInvest(2018CAD)'!$E56-CostInvest!$E56)</f>
        <v>1.9983696926162473</v>
      </c>
      <c r="S56" s="8">
        <f>CostInvest!S56*('Conversion Factors'!$C$26)^('CostInvest(2018CAD)'!$E56-CostInvest!$E56)</f>
        <v>1.9762270921440452</v>
      </c>
      <c r="T56" s="8">
        <f>CostInvest!T56*('Conversion Factors'!$C$26)^('CostInvest(2018CAD)'!$E56-CostInvest!$E56)</f>
        <v>1.9540844916718427</v>
      </c>
      <c r="U56" s="8">
        <f>CostInvest!U56*('Conversion Factors'!$C$26)^('CostInvest(2018CAD)'!$E56-CostInvest!$E56)</f>
        <v>1.9319418911996407</v>
      </c>
      <c r="V56" s="8">
        <f>CostInvest!V56*('Conversion Factors'!$C$26)^('CostInvest(2018CAD)'!$E56-CostInvest!$E56)</f>
        <v>1.9097992907274379</v>
      </c>
      <c r="W56" s="8">
        <f>CostInvest!W56*('Conversion Factors'!$C$26)^('CostInvest(2018CAD)'!$E56-CostInvest!$E56)</f>
        <v>1.8876566902552356</v>
      </c>
      <c r="X56" s="8">
        <f>CostInvest!X56*('Conversion Factors'!$C$26)^('CostInvest(2018CAD)'!$E56-CostInvest!$E56)</f>
        <v>1.8655140897830336</v>
      </c>
      <c r="Y56" s="8">
        <f>CostInvest!Y56*('Conversion Factors'!$C$26)^('CostInvest(2018CAD)'!$E56-CostInvest!$E56)</f>
        <v>1.8433714893108311</v>
      </c>
      <c r="Z56" s="8">
        <f>CostInvest!Z56*('Conversion Factors'!$C$26)^('CostInvest(2018CAD)'!$E56-CostInvest!$E56)</f>
        <v>1.8212288888386288</v>
      </c>
      <c r="AA56" s="8">
        <f>CostInvest!AA56*('Conversion Factors'!$C$26)^('CostInvest(2018CAD)'!$E56-CostInvest!$E56)</f>
        <v>1.7990862883664271</v>
      </c>
      <c r="AB56" s="8">
        <f>CostInvest!AB56*('Conversion Factors'!$C$26)^('CostInvest(2018CAD)'!$E56-CostInvest!$E56)</f>
        <v>1.7860674612326621</v>
      </c>
      <c r="AC56" s="8">
        <f>CostInvest!AC56*('Conversion Factors'!$C$26)^('CostInvest(2018CAD)'!$E56-CostInvest!$E56)</f>
        <v>1.7730486340988969</v>
      </c>
      <c r="AD56" s="8">
        <f>CostInvest!AD56*('Conversion Factors'!$C$26)^('CostInvest(2018CAD)'!$E56-CostInvest!$E56)</f>
        <v>1.7600298069651314</v>
      </c>
      <c r="AE56" s="8">
        <f>CostInvest!AE56*('Conversion Factors'!$C$26)^('CostInvest(2018CAD)'!$E56-CostInvest!$E56)</f>
        <v>1.7470109798313664</v>
      </c>
      <c r="AF56" s="8">
        <f>CostInvest!AF56*('Conversion Factors'!$C$26)^('CostInvest(2018CAD)'!$E56-CostInvest!$E56)</f>
        <v>1.7339921526976012</v>
      </c>
      <c r="AG56" s="8">
        <f>CostInvest!AG56*('Conversion Factors'!$C$26)^('CostInvest(2018CAD)'!$E56-CostInvest!$E56)</f>
        <v>1.7209733255638362</v>
      </c>
      <c r="AH56" s="8">
        <f>CostInvest!AH56*('Conversion Factors'!$C$26)^('CostInvest(2018CAD)'!$E56-CostInvest!$E56)</f>
        <v>1.707954498430071</v>
      </c>
      <c r="AI56" s="8">
        <f>CostInvest!AI56*('Conversion Factors'!$C$26)^('CostInvest(2018CAD)'!$E56-CostInvest!$E56)</f>
        <v>1.6949356712963053</v>
      </c>
      <c r="AJ56" s="8">
        <f>CostInvest!AJ56*('Conversion Factors'!$C$26)^('CostInvest(2018CAD)'!$E56-CostInvest!$E56)</f>
        <v>1.6819168441625403</v>
      </c>
      <c r="AK56" s="8">
        <f>CostInvest!AK56*('Conversion Factors'!$C$26)^('CostInvest(2018CAD)'!$E56-CostInvest!$E56)</f>
        <v>1.6688980170287746</v>
      </c>
      <c r="AL56" s="5" t="s">
        <v>101</v>
      </c>
      <c r="AM56" s="5">
        <v>1</v>
      </c>
    </row>
    <row r="57" spans="1:39" x14ac:dyDescent="0.2">
      <c r="A57" s="68" t="s">
        <v>37</v>
      </c>
      <c r="B57" s="5" t="s">
        <v>92</v>
      </c>
      <c r="C57" s="5" t="s">
        <v>104</v>
      </c>
      <c r="D57" s="46" t="s">
        <v>94</v>
      </c>
      <c r="E57" s="5">
        <v>2018</v>
      </c>
      <c r="F57" s="47" t="s">
        <v>95</v>
      </c>
      <c r="G57" s="8">
        <f>CostInvest!G57*('Conversion Factors'!$C$26)^('CostInvest(2018CAD)'!$E57-CostInvest!$E57)</f>
        <v>1.7693194925028837</v>
      </c>
      <c r="H57" s="8">
        <f>CostInvest!H57*('Conversion Factors'!$C$26)^('CostInvest(2018CAD)'!$E57-CostInvest!$E57)</f>
        <v>1.7693194925028837</v>
      </c>
      <c r="I57" s="8">
        <f>CostInvest!I57*('Conversion Factors'!$C$26)^('CostInvest(2018CAD)'!$E57-CostInvest!$E57)</f>
        <v>1.7693194925028837</v>
      </c>
      <c r="J57" s="8">
        <f>CostInvest!J57*('Conversion Factors'!$C$26)^('CostInvest(2018CAD)'!$E57-CostInvest!$E57)</f>
        <v>1.7693194925028837</v>
      </c>
      <c r="K57" s="8">
        <f>CostInvest!K57*('Conversion Factors'!$C$26)^('CostInvest(2018CAD)'!$E57-CostInvest!$E57)</f>
        <v>1.7693194925028837</v>
      </c>
      <c r="L57" s="8">
        <f>CostInvest!L57*('Conversion Factors'!$C$26)^('CostInvest(2018CAD)'!$E57-CostInvest!$E57)</f>
        <v>1.7693194925028837</v>
      </c>
      <c r="M57" s="8">
        <f>CostInvest!M57*('Conversion Factors'!$C$26)^('CostInvest(2018CAD)'!$E57-CostInvest!$E57)</f>
        <v>1.7693194925028837</v>
      </c>
      <c r="N57" s="8">
        <f>CostInvest!N57*('Conversion Factors'!$C$26)^('CostInvest(2018CAD)'!$E57-CostInvest!$E57)</f>
        <v>1.7693194925028837</v>
      </c>
      <c r="O57" s="8">
        <f>CostInvest!O57*('Conversion Factors'!$C$26)^('CostInvest(2018CAD)'!$E57-CostInvest!$E57)</f>
        <v>1.7693194925028837</v>
      </c>
      <c r="P57" s="8">
        <f>CostInvest!P57*('Conversion Factors'!$C$26)^('CostInvest(2018CAD)'!$E57-CostInvest!$E57)</f>
        <v>1.7693194925028837</v>
      </c>
      <c r="Q57" s="8">
        <f>CostInvest!Q57*('Conversion Factors'!$C$26)^('CostInvest(2018CAD)'!$E57-CostInvest!$E57)</f>
        <v>1.7693194925028837</v>
      </c>
      <c r="R57" s="8">
        <f>CostInvest!R57*('Conversion Factors'!$C$26)^('CostInvest(2018CAD)'!$E57-CostInvest!$E57)</f>
        <v>1.7693194925028837</v>
      </c>
      <c r="S57" s="8">
        <f>CostInvest!S57*('Conversion Factors'!$C$26)^('CostInvest(2018CAD)'!$E57-CostInvest!$E57)</f>
        <v>1.7693194925028837</v>
      </c>
      <c r="T57" s="8">
        <f>CostInvest!T57*('Conversion Factors'!$C$26)^('CostInvest(2018CAD)'!$E57-CostInvest!$E57)</f>
        <v>1.7693194925028837</v>
      </c>
      <c r="U57" s="8">
        <f>CostInvest!U57*('Conversion Factors'!$C$26)^('CostInvest(2018CAD)'!$E57-CostInvest!$E57)</f>
        <v>1.7693194925028837</v>
      </c>
      <c r="V57" s="8">
        <f>CostInvest!V57*('Conversion Factors'!$C$26)^('CostInvest(2018CAD)'!$E57-CostInvest!$E57)</f>
        <v>1.7693194925028837</v>
      </c>
      <c r="W57" s="8">
        <f>CostInvest!W57*('Conversion Factors'!$C$26)^('CostInvest(2018CAD)'!$E57-CostInvest!$E57)</f>
        <v>1.7693194925028837</v>
      </c>
      <c r="X57" s="8">
        <f>CostInvest!X57*('Conversion Factors'!$C$26)^('CostInvest(2018CAD)'!$E57-CostInvest!$E57)</f>
        <v>1.7693194925028837</v>
      </c>
      <c r="Y57" s="8">
        <f>CostInvest!Y57*('Conversion Factors'!$C$26)^('CostInvest(2018CAD)'!$E57-CostInvest!$E57)</f>
        <v>1.7693194925028837</v>
      </c>
      <c r="Z57" s="8">
        <f>CostInvest!Z57*('Conversion Factors'!$C$26)^('CostInvest(2018CAD)'!$E57-CostInvest!$E57)</f>
        <v>1.7693194925028837</v>
      </c>
      <c r="AA57" s="8">
        <f>CostInvest!AA57*('Conversion Factors'!$C$26)^('CostInvest(2018CAD)'!$E57-CostInvest!$E57)</f>
        <v>1.7693194925028837</v>
      </c>
      <c r="AB57" s="8">
        <f>CostInvest!AB57*('Conversion Factors'!$C$26)^('CostInvest(2018CAD)'!$E57-CostInvest!$E57)</f>
        <v>1.7693194925028837</v>
      </c>
      <c r="AC57" s="8">
        <f>CostInvest!AC57*('Conversion Factors'!$C$26)^('CostInvest(2018CAD)'!$E57-CostInvest!$E57)</f>
        <v>1.7693194925028837</v>
      </c>
      <c r="AD57" s="8">
        <f>CostInvest!AD57*('Conversion Factors'!$C$26)^('CostInvest(2018CAD)'!$E57-CostInvest!$E57)</f>
        <v>1.7693194925028837</v>
      </c>
      <c r="AE57" s="8">
        <f>CostInvest!AE57*('Conversion Factors'!$C$26)^('CostInvest(2018CAD)'!$E57-CostInvest!$E57)</f>
        <v>1.7693194925028837</v>
      </c>
      <c r="AF57" s="8">
        <f>CostInvest!AF57*('Conversion Factors'!$C$26)^('CostInvest(2018CAD)'!$E57-CostInvest!$E57)</f>
        <v>1.7693194925028837</v>
      </c>
      <c r="AG57" s="8">
        <f>CostInvest!AG57*('Conversion Factors'!$C$26)^('CostInvest(2018CAD)'!$E57-CostInvest!$E57)</f>
        <v>1.7693194925028837</v>
      </c>
      <c r="AH57" s="8">
        <f>CostInvest!AH57*('Conversion Factors'!$C$26)^('CostInvest(2018CAD)'!$E57-CostInvest!$E57)</f>
        <v>1.7693194925028837</v>
      </c>
      <c r="AI57" s="8">
        <f>CostInvest!AI57*('Conversion Factors'!$C$26)^('CostInvest(2018CAD)'!$E57-CostInvest!$E57)</f>
        <v>1.7693194925028837</v>
      </c>
      <c r="AJ57" s="8">
        <f>CostInvest!AJ57*('Conversion Factors'!$C$26)^('CostInvest(2018CAD)'!$E57-CostInvest!$E57)</f>
        <v>1.7693194925028837</v>
      </c>
      <c r="AK57" s="8">
        <f>CostInvest!AK57*('Conversion Factors'!$C$26)^('CostInvest(2018CAD)'!$E57-CostInvest!$E57)</f>
        <v>1.7693194925028837</v>
      </c>
      <c r="AL57" s="5" t="s">
        <v>96</v>
      </c>
      <c r="AM57" s="5">
        <v>1</v>
      </c>
    </row>
    <row r="58" spans="1:39" x14ac:dyDescent="0.2">
      <c r="A58" s="69"/>
      <c r="B58" s="5" t="s">
        <v>97</v>
      </c>
      <c r="C58" s="5" t="s">
        <v>104</v>
      </c>
      <c r="D58" s="46" t="s">
        <v>94</v>
      </c>
      <c r="E58" s="5">
        <v>2018</v>
      </c>
      <c r="F58" s="47" t="s">
        <v>95</v>
      </c>
      <c r="G58" s="8">
        <f>CostInvest!G58*('Conversion Factors'!$C$26)^('CostInvest(2018CAD)'!$E58-CostInvest!$E58)</f>
        <v>1.7199634755863131</v>
      </c>
      <c r="H58" s="8">
        <f>CostInvest!H58*('Conversion Factors'!$C$26)^('CostInvest(2018CAD)'!$E58-CostInvest!$E58)</f>
        <v>1.7199634755863131</v>
      </c>
      <c r="I58" s="8">
        <f>CostInvest!I58*('Conversion Factors'!$C$26)^('CostInvest(2018CAD)'!$E58-CostInvest!$E58)</f>
        <v>1.7199634755863131</v>
      </c>
      <c r="J58" s="8">
        <f>CostInvest!J58*('Conversion Factors'!$C$26)^('CostInvest(2018CAD)'!$E58-CostInvest!$E58)</f>
        <v>1.7199634755863131</v>
      </c>
      <c r="K58" s="8">
        <f>CostInvest!K58*('Conversion Factors'!$C$26)^('CostInvest(2018CAD)'!$E58-CostInvest!$E58)</f>
        <v>1.7199634755863131</v>
      </c>
      <c r="L58" s="8">
        <f>CostInvest!L58*('Conversion Factors'!$C$26)^('CostInvest(2018CAD)'!$E58-CostInvest!$E58)</f>
        <v>1.7199634755863131</v>
      </c>
      <c r="M58" s="8">
        <f>CostInvest!M58*('Conversion Factors'!$C$26)^('CostInvest(2018CAD)'!$E58-CostInvest!$E58)</f>
        <v>1.7199634755863131</v>
      </c>
      <c r="N58" s="8">
        <f>CostInvest!N58*('Conversion Factors'!$C$26)^('CostInvest(2018CAD)'!$E58-CostInvest!$E58)</f>
        <v>1.7199634755863131</v>
      </c>
      <c r="O58" s="8">
        <f>CostInvest!O58*('Conversion Factors'!$C$26)^('CostInvest(2018CAD)'!$E58-CostInvest!$E58)</f>
        <v>1.7199634755863131</v>
      </c>
      <c r="P58" s="8">
        <f>CostInvest!P58*('Conversion Factors'!$C$26)^('CostInvest(2018CAD)'!$E58-CostInvest!$E58)</f>
        <v>1.7199634755863131</v>
      </c>
      <c r="Q58" s="8">
        <f>CostInvest!Q58*('Conversion Factors'!$C$26)^('CostInvest(2018CAD)'!$E58-CostInvest!$E58)</f>
        <v>1.7199634755863131</v>
      </c>
      <c r="R58" s="8">
        <f>CostInvest!R58*('Conversion Factors'!$C$26)^('CostInvest(2018CAD)'!$E58-CostInvest!$E58)</f>
        <v>1.7199634755863131</v>
      </c>
      <c r="S58" s="8">
        <f>CostInvest!S58*('Conversion Factors'!$C$26)^('CostInvest(2018CAD)'!$E58-CostInvest!$E58)</f>
        <v>1.7199634755863131</v>
      </c>
      <c r="T58" s="8">
        <f>CostInvest!T58*('Conversion Factors'!$C$26)^('CostInvest(2018CAD)'!$E58-CostInvest!$E58)</f>
        <v>1.7199634755863131</v>
      </c>
      <c r="U58" s="8">
        <f>CostInvest!U58*('Conversion Factors'!$C$26)^('CostInvest(2018CAD)'!$E58-CostInvest!$E58)</f>
        <v>1.7199634755863131</v>
      </c>
      <c r="V58" s="8">
        <f>CostInvest!V58*('Conversion Factors'!$C$26)^('CostInvest(2018CAD)'!$E58-CostInvest!$E58)</f>
        <v>1.7199634755863131</v>
      </c>
      <c r="W58" s="8">
        <f>CostInvest!W58*('Conversion Factors'!$C$26)^('CostInvest(2018CAD)'!$E58-CostInvest!$E58)</f>
        <v>1.7199634755863131</v>
      </c>
      <c r="X58" s="8">
        <f>CostInvest!X58*('Conversion Factors'!$C$26)^('CostInvest(2018CAD)'!$E58-CostInvest!$E58)</f>
        <v>1.7199634755863131</v>
      </c>
      <c r="Y58" s="8">
        <f>CostInvest!Y58*('Conversion Factors'!$C$26)^('CostInvest(2018CAD)'!$E58-CostInvest!$E58)</f>
        <v>1.7199634755863131</v>
      </c>
      <c r="Z58" s="8">
        <f>CostInvest!Z58*('Conversion Factors'!$C$26)^('CostInvest(2018CAD)'!$E58-CostInvest!$E58)</f>
        <v>1.7199634755863131</v>
      </c>
      <c r="AA58" s="8">
        <f>CostInvest!AA58*('Conversion Factors'!$C$26)^('CostInvest(2018CAD)'!$E58-CostInvest!$E58)</f>
        <v>1.7199634755863131</v>
      </c>
      <c r="AB58" s="8">
        <f>CostInvest!AB58*('Conversion Factors'!$C$26)^('CostInvest(2018CAD)'!$E58-CostInvest!$E58)</f>
        <v>1.7199634755863131</v>
      </c>
      <c r="AC58" s="8">
        <f>CostInvest!AC58*('Conversion Factors'!$C$26)^('CostInvest(2018CAD)'!$E58-CostInvest!$E58)</f>
        <v>1.7199634755863131</v>
      </c>
      <c r="AD58" s="8">
        <f>CostInvest!AD58*('Conversion Factors'!$C$26)^('CostInvest(2018CAD)'!$E58-CostInvest!$E58)</f>
        <v>1.7199634755863131</v>
      </c>
      <c r="AE58" s="8">
        <f>CostInvest!AE58*('Conversion Factors'!$C$26)^('CostInvest(2018CAD)'!$E58-CostInvest!$E58)</f>
        <v>1.7199634755863131</v>
      </c>
      <c r="AF58" s="8">
        <f>CostInvest!AF58*('Conversion Factors'!$C$26)^('CostInvest(2018CAD)'!$E58-CostInvest!$E58)</f>
        <v>1.7199634755863131</v>
      </c>
      <c r="AG58" s="8">
        <f>CostInvest!AG58*('Conversion Factors'!$C$26)^('CostInvest(2018CAD)'!$E58-CostInvest!$E58)</f>
        <v>1.7199634755863131</v>
      </c>
      <c r="AH58" s="8">
        <f>CostInvest!AH58*('Conversion Factors'!$C$26)^('CostInvest(2018CAD)'!$E58-CostInvest!$E58)</f>
        <v>1.7199634755863131</v>
      </c>
      <c r="AI58" s="8">
        <f>CostInvest!AI58*('Conversion Factors'!$C$26)^('CostInvest(2018CAD)'!$E58-CostInvest!$E58)</f>
        <v>1.7199634755863131</v>
      </c>
      <c r="AJ58" s="8">
        <f>CostInvest!AJ58*('Conversion Factors'!$C$26)^('CostInvest(2018CAD)'!$E58-CostInvest!$E58)</f>
        <v>1.7199634755863131</v>
      </c>
      <c r="AK58" s="8">
        <f>CostInvest!AK58*('Conversion Factors'!$C$26)^('CostInvest(2018CAD)'!$E58-CostInvest!$E58)</f>
        <v>1.7199634755863131</v>
      </c>
      <c r="AL58" s="5" t="s">
        <v>96</v>
      </c>
      <c r="AM58" s="5">
        <v>1</v>
      </c>
    </row>
    <row r="59" spans="1:39" x14ac:dyDescent="0.2">
      <c r="A59" s="69"/>
      <c r="B59" s="5" t="s">
        <v>98</v>
      </c>
      <c r="C59" s="5" t="s">
        <v>104</v>
      </c>
      <c r="D59" s="46" t="s">
        <v>94</v>
      </c>
      <c r="E59" s="5">
        <v>2018</v>
      </c>
      <c r="F59" s="47" t="s">
        <v>95</v>
      </c>
      <c r="G59" s="8">
        <f>CostInvest!G59*('Conversion Factors'!$C$26)^('CostInvest(2018CAD)'!$E59-CostInvest!$E59)</f>
        <v>1.7118415993848519</v>
      </c>
      <c r="H59" s="8">
        <f>CostInvest!H59*('Conversion Factors'!$C$26)^('CostInvest(2018CAD)'!$E59-CostInvest!$E59)</f>
        <v>1.7118415993848519</v>
      </c>
      <c r="I59" s="8">
        <f>CostInvest!I59*('Conversion Factors'!$C$26)^('CostInvest(2018CAD)'!$E59-CostInvest!$E59)</f>
        <v>1.7118415993848519</v>
      </c>
      <c r="J59" s="8">
        <f>CostInvest!J59*('Conversion Factors'!$C$26)^('CostInvest(2018CAD)'!$E59-CostInvest!$E59)</f>
        <v>1.7118415993848519</v>
      </c>
      <c r="K59" s="8">
        <f>CostInvest!K59*('Conversion Factors'!$C$26)^('CostInvest(2018CAD)'!$E59-CostInvest!$E59)</f>
        <v>1.7118415993848519</v>
      </c>
      <c r="L59" s="8">
        <f>CostInvest!L59*('Conversion Factors'!$C$26)^('CostInvest(2018CAD)'!$E59-CostInvest!$E59)</f>
        <v>1.7118415993848519</v>
      </c>
      <c r="M59" s="8">
        <f>CostInvest!M59*('Conversion Factors'!$C$26)^('CostInvest(2018CAD)'!$E59-CostInvest!$E59)</f>
        <v>1.7118415993848519</v>
      </c>
      <c r="N59" s="8">
        <f>CostInvest!N59*('Conversion Factors'!$C$26)^('CostInvest(2018CAD)'!$E59-CostInvest!$E59)</f>
        <v>1.7118415993848519</v>
      </c>
      <c r="O59" s="8">
        <f>CostInvest!O59*('Conversion Factors'!$C$26)^('CostInvest(2018CAD)'!$E59-CostInvest!$E59)</f>
        <v>1.7118415993848519</v>
      </c>
      <c r="P59" s="8">
        <f>CostInvest!P59*('Conversion Factors'!$C$26)^('CostInvest(2018CAD)'!$E59-CostInvest!$E59)</f>
        <v>1.7118415993848519</v>
      </c>
      <c r="Q59" s="8">
        <f>CostInvest!Q59*('Conversion Factors'!$C$26)^('CostInvest(2018CAD)'!$E59-CostInvest!$E59)</f>
        <v>1.7118415993848519</v>
      </c>
      <c r="R59" s="8">
        <f>CostInvest!R59*('Conversion Factors'!$C$26)^('CostInvest(2018CAD)'!$E59-CostInvest!$E59)</f>
        <v>1.7118415993848519</v>
      </c>
      <c r="S59" s="8">
        <f>CostInvest!S59*('Conversion Factors'!$C$26)^('CostInvest(2018CAD)'!$E59-CostInvest!$E59)</f>
        <v>1.7118415993848519</v>
      </c>
      <c r="T59" s="8">
        <f>CostInvest!T59*('Conversion Factors'!$C$26)^('CostInvest(2018CAD)'!$E59-CostInvest!$E59)</f>
        <v>1.7118415993848519</v>
      </c>
      <c r="U59" s="8">
        <f>CostInvest!U59*('Conversion Factors'!$C$26)^('CostInvest(2018CAD)'!$E59-CostInvest!$E59)</f>
        <v>1.7118415993848519</v>
      </c>
      <c r="V59" s="8">
        <f>CostInvest!V59*('Conversion Factors'!$C$26)^('CostInvest(2018CAD)'!$E59-CostInvest!$E59)</f>
        <v>1.7118415993848519</v>
      </c>
      <c r="W59" s="8">
        <f>CostInvest!W59*('Conversion Factors'!$C$26)^('CostInvest(2018CAD)'!$E59-CostInvest!$E59)</f>
        <v>1.7118415993848519</v>
      </c>
      <c r="X59" s="8">
        <f>CostInvest!X59*('Conversion Factors'!$C$26)^('CostInvest(2018CAD)'!$E59-CostInvest!$E59)</f>
        <v>1.7118415993848519</v>
      </c>
      <c r="Y59" s="8">
        <f>CostInvest!Y59*('Conversion Factors'!$C$26)^('CostInvest(2018CAD)'!$E59-CostInvest!$E59)</f>
        <v>1.7118415993848519</v>
      </c>
      <c r="Z59" s="8">
        <f>CostInvest!Z59*('Conversion Factors'!$C$26)^('CostInvest(2018CAD)'!$E59-CostInvest!$E59)</f>
        <v>1.7118415993848519</v>
      </c>
      <c r="AA59" s="8">
        <f>CostInvest!AA59*('Conversion Factors'!$C$26)^('CostInvest(2018CAD)'!$E59-CostInvest!$E59)</f>
        <v>1.7118415993848519</v>
      </c>
      <c r="AB59" s="8">
        <f>CostInvest!AB59*('Conversion Factors'!$C$26)^('CostInvest(2018CAD)'!$E59-CostInvest!$E59)</f>
        <v>1.7118415993848519</v>
      </c>
      <c r="AC59" s="8">
        <f>CostInvest!AC59*('Conversion Factors'!$C$26)^('CostInvest(2018CAD)'!$E59-CostInvest!$E59)</f>
        <v>1.7118415993848519</v>
      </c>
      <c r="AD59" s="8">
        <f>CostInvest!AD59*('Conversion Factors'!$C$26)^('CostInvest(2018CAD)'!$E59-CostInvest!$E59)</f>
        <v>1.7118415993848519</v>
      </c>
      <c r="AE59" s="8">
        <f>CostInvest!AE59*('Conversion Factors'!$C$26)^('CostInvest(2018CAD)'!$E59-CostInvest!$E59)</f>
        <v>1.7118415993848519</v>
      </c>
      <c r="AF59" s="8">
        <f>CostInvest!AF59*('Conversion Factors'!$C$26)^('CostInvest(2018CAD)'!$E59-CostInvest!$E59)</f>
        <v>1.7118415993848519</v>
      </c>
      <c r="AG59" s="8">
        <f>CostInvest!AG59*('Conversion Factors'!$C$26)^('CostInvest(2018CAD)'!$E59-CostInvest!$E59)</f>
        <v>1.7118415993848519</v>
      </c>
      <c r="AH59" s="8">
        <f>CostInvest!AH59*('Conversion Factors'!$C$26)^('CostInvest(2018CAD)'!$E59-CostInvest!$E59)</f>
        <v>1.7118415993848519</v>
      </c>
      <c r="AI59" s="8">
        <f>CostInvest!AI59*('Conversion Factors'!$C$26)^('CostInvest(2018CAD)'!$E59-CostInvest!$E59)</f>
        <v>1.7118415993848519</v>
      </c>
      <c r="AJ59" s="8">
        <f>CostInvest!AJ59*('Conversion Factors'!$C$26)^('CostInvest(2018CAD)'!$E59-CostInvest!$E59)</f>
        <v>1.7118415993848519</v>
      </c>
      <c r="AK59" s="8">
        <f>CostInvest!AK59*('Conversion Factors'!$C$26)^('CostInvest(2018CAD)'!$E59-CostInvest!$E59)</f>
        <v>1.7118415993848519</v>
      </c>
      <c r="AL59" s="5" t="s">
        <v>96</v>
      </c>
      <c r="AM59" s="5">
        <v>1</v>
      </c>
    </row>
    <row r="60" spans="1:39" x14ac:dyDescent="0.2">
      <c r="A60" s="69"/>
      <c r="B60" s="5" t="s">
        <v>99</v>
      </c>
      <c r="C60" s="5" t="s">
        <v>104</v>
      </c>
      <c r="D60" s="46" t="s">
        <v>94</v>
      </c>
      <c r="E60" s="5">
        <v>2018</v>
      </c>
      <c r="F60" s="47" t="s">
        <v>95</v>
      </c>
      <c r="G60" s="8">
        <f>CostInvest!G60*('Conversion Factors'!$C$26)^('CostInvest(2018CAD)'!$E60-CostInvest!$E60)</f>
        <v>1.8299211841599385</v>
      </c>
      <c r="H60" s="8">
        <f>CostInvest!H60*('Conversion Factors'!$C$26)^('CostInvest(2018CAD)'!$E60-CostInvest!$E60)</f>
        <v>1.8299211841599385</v>
      </c>
      <c r="I60" s="8">
        <f>CostInvest!I60*('Conversion Factors'!$C$26)^('CostInvest(2018CAD)'!$E60-CostInvest!$E60)</f>
        <v>1.8299211841599385</v>
      </c>
      <c r="J60" s="8">
        <f>CostInvest!J60*('Conversion Factors'!$C$26)^('CostInvest(2018CAD)'!$E60-CostInvest!$E60)</f>
        <v>1.8299211841599385</v>
      </c>
      <c r="K60" s="8">
        <f>CostInvest!K60*('Conversion Factors'!$C$26)^('CostInvest(2018CAD)'!$E60-CostInvest!$E60)</f>
        <v>1.8299211841599385</v>
      </c>
      <c r="L60" s="8">
        <f>CostInvest!L60*('Conversion Factors'!$C$26)^('CostInvest(2018CAD)'!$E60-CostInvest!$E60)</f>
        <v>1.8299211841599385</v>
      </c>
      <c r="M60" s="8">
        <f>CostInvest!M60*('Conversion Factors'!$C$26)^('CostInvest(2018CAD)'!$E60-CostInvest!$E60)</f>
        <v>1.8299211841599385</v>
      </c>
      <c r="N60" s="8">
        <f>CostInvest!N60*('Conversion Factors'!$C$26)^('CostInvest(2018CAD)'!$E60-CostInvest!$E60)</f>
        <v>1.8299211841599385</v>
      </c>
      <c r="O60" s="8">
        <f>CostInvest!O60*('Conversion Factors'!$C$26)^('CostInvest(2018CAD)'!$E60-CostInvest!$E60)</f>
        <v>1.8299211841599385</v>
      </c>
      <c r="P60" s="8">
        <f>CostInvest!P60*('Conversion Factors'!$C$26)^('CostInvest(2018CAD)'!$E60-CostInvest!$E60)</f>
        <v>1.8299211841599385</v>
      </c>
      <c r="Q60" s="8">
        <f>CostInvest!Q60*('Conversion Factors'!$C$26)^('CostInvest(2018CAD)'!$E60-CostInvest!$E60)</f>
        <v>1.8299211841599385</v>
      </c>
      <c r="R60" s="8">
        <f>CostInvest!R60*('Conversion Factors'!$C$26)^('CostInvest(2018CAD)'!$E60-CostInvest!$E60)</f>
        <v>1.8299211841599385</v>
      </c>
      <c r="S60" s="8">
        <f>CostInvest!S60*('Conversion Factors'!$C$26)^('CostInvest(2018CAD)'!$E60-CostInvest!$E60)</f>
        <v>1.8299211841599385</v>
      </c>
      <c r="T60" s="8">
        <f>CostInvest!T60*('Conversion Factors'!$C$26)^('CostInvest(2018CAD)'!$E60-CostInvest!$E60)</f>
        <v>1.8299211841599385</v>
      </c>
      <c r="U60" s="8">
        <f>CostInvest!U60*('Conversion Factors'!$C$26)^('CostInvest(2018CAD)'!$E60-CostInvest!$E60)</f>
        <v>1.8299211841599385</v>
      </c>
      <c r="V60" s="8">
        <f>CostInvest!V60*('Conversion Factors'!$C$26)^('CostInvest(2018CAD)'!$E60-CostInvest!$E60)</f>
        <v>1.8299211841599385</v>
      </c>
      <c r="W60" s="8">
        <f>CostInvest!W60*('Conversion Factors'!$C$26)^('CostInvest(2018CAD)'!$E60-CostInvest!$E60)</f>
        <v>1.8299211841599385</v>
      </c>
      <c r="X60" s="8">
        <f>CostInvest!X60*('Conversion Factors'!$C$26)^('CostInvest(2018CAD)'!$E60-CostInvest!$E60)</f>
        <v>1.8299211841599385</v>
      </c>
      <c r="Y60" s="8">
        <f>CostInvest!Y60*('Conversion Factors'!$C$26)^('CostInvest(2018CAD)'!$E60-CostInvest!$E60)</f>
        <v>1.8299211841599385</v>
      </c>
      <c r="Z60" s="8">
        <f>CostInvest!Z60*('Conversion Factors'!$C$26)^('CostInvest(2018CAD)'!$E60-CostInvest!$E60)</f>
        <v>1.8299211841599385</v>
      </c>
      <c r="AA60" s="8">
        <f>CostInvest!AA60*('Conversion Factors'!$C$26)^('CostInvest(2018CAD)'!$E60-CostInvest!$E60)</f>
        <v>1.8299211841599385</v>
      </c>
      <c r="AB60" s="8">
        <f>CostInvest!AB60*('Conversion Factors'!$C$26)^('CostInvest(2018CAD)'!$E60-CostInvest!$E60)</f>
        <v>1.8299211841599385</v>
      </c>
      <c r="AC60" s="8">
        <f>CostInvest!AC60*('Conversion Factors'!$C$26)^('CostInvest(2018CAD)'!$E60-CostInvest!$E60)</f>
        <v>1.8299211841599385</v>
      </c>
      <c r="AD60" s="8">
        <f>CostInvest!AD60*('Conversion Factors'!$C$26)^('CostInvest(2018CAD)'!$E60-CostInvest!$E60)</f>
        <v>1.8299211841599385</v>
      </c>
      <c r="AE60" s="8">
        <f>CostInvest!AE60*('Conversion Factors'!$C$26)^('CostInvest(2018CAD)'!$E60-CostInvest!$E60)</f>
        <v>1.8299211841599385</v>
      </c>
      <c r="AF60" s="8">
        <f>CostInvest!AF60*('Conversion Factors'!$C$26)^('CostInvest(2018CAD)'!$E60-CostInvest!$E60)</f>
        <v>1.8299211841599385</v>
      </c>
      <c r="AG60" s="8">
        <f>CostInvest!AG60*('Conversion Factors'!$C$26)^('CostInvest(2018CAD)'!$E60-CostInvest!$E60)</f>
        <v>1.8299211841599385</v>
      </c>
      <c r="AH60" s="8">
        <f>CostInvest!AH60*('Conversion Factors'!$C$26)^('CostInvest(2018CAD)'!$E60-CostInvest!$E60)</f>
        <v>1.8299211841599385</v>
      </c>
      <c r="AI60" s="8">
        <f>CostInvest!AI60*('Conversion Factors'!$C$26)^('CostInvest(2018CAD)'!$E60-CostInvest!$E60)</f>
        <v>1.8299211841599385</v>
      </c>
      <c r="AJ60" s="8">
        <f>CostInvest!AJ60*('Conversion Factors'!$C$26)^('CostInvest(2018CAD)'!$E60-CostInvest!$E60)</f>
        <v>1.8299211841599385</v>
      </c>
      <c r="AK60" s="8">
        <f>CostInvest!AK60*('Conversion Factors'!$C$26)^('CostInvest(2018CAD)'!$E60-CostInvest!$E60)</f>
        <v>1.8299211841599385</v>
      </c>
      <c r="AL60" s="5" t="s">
        <v>96</v>
      </c>
      <c r="AM60" s="5">
        <v>1</v>
      </c>
    </row>
    <row r="61" spans="1:39" x14ac:dyDescent="0.2">
      <c r="A61" s="70"/>
      <c r="B61" s="5" t="s">
        <v>100</v>
      </c>
      <c r="C61" s="5" t="s">
        <v>104</v>
      </c>
      <c r="D61" s="46" t="s">
        <v>94</v>
      </c>
      <c r="E61" s="5">
        <v>2018</v>
      </c>
      <c r="F61" s="47" t="s">
        <v>95</v>
      </c>
      <c r="G61" s="8">
        <f>CostInvest!G61*('Conversion Factors'!$C$26)^('CostInvest(2018CAD)'!$E61-CostInvest!$E61)</f>
        <v>1.8299211841599385</v>
      </c>
      <c r="H61" s="8">
        <f>CostInvest!H61*('Conversion Factors'!$C$26)^('CostInvest(2018CAD)'!$E61-CostInvest!$E61)</f>
        <v>1.8299211841599385</v>
      </c>
      <c r="I61" s="8">
        <f>CostInvest!I61*('Conversion Factors'!$C$26)^('CostInvest(2018CAD)'!$E61-CostInvest!$E61)</f>
        <v>1.8299211841599385</v>
      </c>
      <c r="J61" s="8">
        <f>CostInvest!J61*('Conversion Factors'!$C$26)^('CostInvest(2018CAD)'!$E61-CostInvest!$E61)</f>
        <v>1.8299211841599385</v>
      </c>
      <c r="K61" s="8">
        <f>CostInvest!K61*('Conversion Factors'!$C$26)^('CostInvest(2018CAD)'!$E61-CostInvest!$E61)</f>
        <v>1.8299211841599385</v>
      </c>
      <c r="L61" s="8">
        <f>CostInvest!L61*('Conversion Factors'!$C$26)^('CostInvest(2018CAD)'!$E61-CostInvest!$E61)</f>
        <v>1.8299211841599385</v>
      </c>
      <c r="M61" s="8">
        <f>CostInvest!M61*('Conversion Factors'!$C$26)^('CostInvest(2018CAD)'!$E61-CostInvest!$E61)</f>
        <v>1.8299211841599385</v>
      </c>
      <c r="N61" s="8">
        <f>CostInvest!N61*('Conversion Factors'!$C$26)^('CostInvest(2018CAD)'!$E61-CostInvest!$E61)</f>
        <v>1.8299211841599385</v>
      </c>
      <c r="O61" s="8">
        <f>CostInvest!O61*('Conversion Factors'!$C$26)^('CostInvest(2018CAD)'!$E61-CostInvest!$E61)</f>
        <v>1.8299211841599385</v>
      </c>
      <c r="P61" s="8">
        <f>CostInvest!P61*('Conversion Factors'!$C$26)^('CostInvest(2018CAD)'!$E61-CostInvest!$E61)</f>
        <v>1.8299211841599385</v>
      </c>
      <c r="Q61" s="8">
        <f>CostInvest!Q61*('Conversion Factors'!$C$26)^('CostInvest(2018CAD)'!$E61-CostInvest!$E61)</f>
        <v>1.8299211841599385</v>
      </c>
      <c r="R61" s="8">
        <f>CostInvest!R61*('Conversion Factors'!$C$26)^('CostInvest(2018CAD)'!$E61-CostInvest!$E61)</f>
        <v>1.8299211841599385</v>
      </c>
      <c r="S61" s="8">
        <f>CostInvest!S61*('Conversion Factors'!$C$26)^('CostInvest(2018CAD)'!$E61-CostInvest!$E61)</f>
        <v>1.8299211841599385</v>
      </c>
      <c r="T61" s="8">
        <f>CostInvest!T61*('Conversion Factors'!$C$26)^('CostInvest(2018CAD)'!$E61-CostInvest!$E61)</f>
        <v>1.8299211841599385</v>
      </c>
      <c r="U61" s="8">
        <f>CostInvest!U61*('Conversion Factors'!$C$26)^('CostInvest(2018CAD)'!$E61-CostInvest!$E61)</f>
        <v>1.8299211841599385</v>
      </c>
      <c r="V61" s="8">
        <f>CostInvest!V61*('Conversion Factors'!$C$26)^('CostInvest(2018CAD)'!$E61-CostInvest!$E61)</f>
        <v>1.8299211841599385</v>
      </c>
      <c r="W61" s="8">
        <f>CostInvest!W61*('Conversion Factors'!$C$26)^('CostInvest(2018CAD)'!$E61-CostInvest!$E61)</f>
        <v>1.8299211841599385</v>
      </c>
      <c r="X61" s="8">
        <f>CostInvest!X61*('Conversion Factors'!$C$26)^('CostInvest(2018CAD)'!$E61-CostInvest!$E61)</f>
        <v>1.8299211841599385</v>
      </c>
      <c r="Y61" s="8">
        <f>CostInvest!Y61*('Conversion Factors'!$C$26)^('CostInvest(2018CAD)'!$E61-CostInvest!$E61)</f>
        <v>1.8299211841599385</v>
      </c>
      <c r="Z61" s="8">
        <f>CostInvest!Z61*('Conversion Factors'!$C$26)^('CostInvest(2018CAD)'!$E61-CostInvest!$E61)</f>
        <v>1.8299211841599385</v>
      </c>
      <c r="AA61" s="8">
        <f>CostInvest!AA61*('Conversion Factors'!$C$26)^('CostInvest(2018CAD)'!$E61-CostInvest!$E61)</f>
        <v>1.8299211841599385</v>
      </c>
      <c r="AB61" s="8">
        <f>CostInvest!AB61*('Conversion Factors'!$C$26)^('CostInvest(2018CAD)'!$E61-CostInvest!$E61)</f>
        <v>1.8299211841599385</v>
      </c>
      <c r="AC61" s="8">
        <f>CostInvest!AC61*('Conversion Factors'!$C$26)^('CostInvest(2018CAD)'!$E61-CostInvest!$E61)</f>
        <v>1.8299211841599385</v>
      </c>
      <c r="AD61" s="8">
        <f>CostInvest!AD61*('Conversion Factors'!$C$26)^('CostInvest(2018CAD)'!$E61-CostInvest!$E61)</f>
        <v>1.8299211841599385</v>
      </c>
      <c r="AE61" s="8">
        <f>CostInvest!AE61*('Conversion Factors'!$C$26)^('CostInvest(2018CAD)'!$E61-CostInvest!$E61)</f>
        <v>1.8299211841599385</v>
      </c>
      <c r="AF61" s="8">
        <f>CostInvest!AF61*('Conversion Factors'!$C$26)^('CostInvest(2018CAD)'!$E61-CostInvest!$E61)</f>
        <v>1.8299211841599385</v>
      </c>
      <c r="AG61" s="8">
        <f>CostInvest!AG61*('Conversion Factors'!$C$26)^('CostInvest(2018CAD)'!$E61-CostInvest!$E61)</f>
        <v>1.8299211841599385</v>
      </c>
      <c r="AH61" s="8">
        <f>CostInvest!AH61*('Conversion Factors'!$C$26)^('CostInvest(2018CAD)'!$E61-CostInvest!$E61)</f>
        <v>1.8299211841599385</v>
      </c>
      <c r="AI61" s="8">
        <f>CostInvest!AI61*('Conversion Factors'!$C$26)^('CostInvest(2018CAD)'!$E61-CostInvest!$E61)</f>
        <v>1.8299211841599385</v>
      </c>
      <c r="AJ61" s="8">
        <f>CostInvest!AJ61*('Conversion Factors'!$C$26)^('CostInvest(2018CAD)'!$E61-CostInvest!$E61)</f>
        <v>1.8299211841599385</v>
      </c>
      <c r="AK61" s="8">
        <f>CostInvest!AK61*('Conversion Factors'!$C$26)^('CostInvest(2018CAD)'!$E61-CostInvest!$E61)</f>
        <v>1.8299211841599385</v>
      </c>
      <c r="AL61" s="5" t="s">
        <v>96</v>
      </c>
      <c r="AM61" s="5">
        <v>1</v>
      </c>
    </row>
    <row r="62" spans="1:39" x14ac:dyDescent="0.2">
      <c r="A62" s="68" t="s">
        <v>39</v>
      </c>
      <c r="B62" s="5" t="s">
        <v>92</v>
      </c>
      <c r="C62" s="5" t="s">
        <v>104</v>
      </c>
      <c r="D62" s="46" t="s">
        <v>94</v>
      </c>
      <c r="E62" s="5">
        <v>2018</v>
      </c>
      <c r="F62" s="47" t="s">
        <v>95</v>
      </c>
      <c r="G62" s="8">
        <f>CostInvest!G62*('Conversion Factors'!$C$26)^('CostInvest(2018CAD)'!$E62-CostInvest!$E62)</f>
        <v>1.7693194925028837</v>
      </c>
      <c r="H62" s="8">
        <f>CostInvest!H62*('Conversion Factors'!$C$26)^('CostInvest(2018CAD)'!$E62-CostInvest!$E62)</f>
        <v>1.7693194925028837</v>
      </c>
      <c r="I62" s="8">
        <f>CostInvest!I62*('Conversion Factors'!$C$26)^('CostInvest(2018CAD)'!$E62-CostInvest!$E62)</f>
        <v>1.7693194925028837</v>
      </c>
      <c r="J62" s="8">
        <f>CostInvest!J62*('Conversion Factors'!$C$26)^('CostInvest(2018CAD)'!$E62-CostInvest!$E62)</f>
        <v>1.7693194925028837</v>
      </c>
      <c r="K62" s="8">
        <f>CostInvest!K62*('Conversion Factors'!$C$26)^('CostInvest(2018CAD)'!$E62-CostInvest!$E62)</f>
        <v>1.7693194925028837</v>
      </c>
      <c r="L62" s="8">
        <f>CostInvest!L62*('Conversion Factors'!$C$26)^('CostInvest(2018CAD)'!$E62-CostInvest!$E62)</f>
        <v>1.7693194925028837</v>
      </c>
      <c r="M62" s="8">
        <f>CostInvest!M62*('Conversion Factors'!$C$26)^('CostInvest(2018CAD)'!$E62-CostInvest!$E62)</f>
        <v>1.7693194925028837</v>
      </c>
      <c r="N62" s="8">
        <f>CostInvest!N62*('Conversion Factors'!$C$26)^('CostInvest(2018CAD)'!$E62-CostInvest!$E62)</f>
        <v>1.7693194925028837</v>
      </c>
      <c r="O62" s="8">
        <f>CostInvest!O62*('Conversion Factors'!$C$26)^('CostInvest(2018CAD)'!$E62-CostInvest!$E62)</f>
        <v>1.7693194925028837</v>
      </c>
      <c r="P62" s="8">
        <f>CostInvest!P62*('Conversion Factors'!$C$26)^('CostInvest(2018CAD)'!$E62-CostInvest!$E62)</f>
        <v>1.7693194925028837</v>
      </c>
      <c r="Q62" s="8">
        <f>CostInvest!Q62*('Conversion Factors'!$C$26)^('CostInvest(2018CAD)'!$E62-CostInvest!$E62)</f>
        <v>1.7693194925028837</v>
      </c>
      <c r="R62" s="8">
        <f>CostInvest!R62*('Conversion Factors'!$C$26)^('CostInvest(2018CAD)'!$E62-CostInvest!$E62)</f>
        <v>1.7693194925028837</v>
      </c>
      <c r="S62" s="8">
        <f>CostInvest!S62*('Conversion Factors'!$C$26)^('CostInvest(2018CAD)'!$E62-CostInvest!$E62)</f>
        <v>1.7693194925028837</v>
      </c>
      <c r="T62" s="8">
        <f>CostInvest!T62*('Conversion Factors'!$C$26)^('CostInvest(2018CAD)'!$E62-CostInvest!$E62)</f>
        <v>1.7693194925028837</v>
      </c>
      <c r="U62" s="8">
        <f>CostInvest!U62*('Conversion Factors'!$C$26)^('CostInvest(2018CAD)'!$E62-CostInvest!$E62)</f>
        <v>1.7693194925028837</v>
      </c>
      <c r="V62" s="8">
        <f>CostInvest!V62*('Conversion Factors'!$C$26)^('CostInvest(2018CAD)'!$E62-CostInvest!$E62)</f>
        <v>1.7693194925028837</v>
      </c>
      <c r="W62" s="8">
        <f>CostInvest!W62*('Conversion Factors'!$C$26)^('CostInvest(2018CAD)'!$E62-CostInvest!$E62)</f>
        <v>1.7693194925028837</v>
      </c>
      <c r="X62" s="8">
        <f>CostInvest!X62*('Conversion Factors'!$C$26)^('CostInvest(2018CAD)'!$E62-CostInvest!$E62)</f>
        <v>1.7693194925028837</v>
      </c>
      <c r="Y62" s="8">
        <f>CostInvest!Y62*('Conversion Factors'!$C$26)^('CostInvest(2018CAD)'!$E62-CostInvest!$E62)</f>
        <v>1.7693194925028837</v>
      </c>
      <c r="Z62" s="8">
        <f>CostInvest!Z62*('Conversion Factors'!$C$26)^('CostInvest(2018CAD)'!$E62-CostInvest!$E62)</f>
        <v>1.7693194925028837</v>
      </c>
      <c r="AA62" s="8">
        <f>CostInvest!AA62*('Conversion Factors'!$C$26)^('CostInvest(2018CAD)'!$E62-CostInvest!$E62)</f>
        <v>1.7693194925028837</v>
      </c>
      <c r="AB62" s="8">
        <f>CostInvest!AB62*('Conversion Factors'!$C$26)^('CostInvest(2018CAD)'!$E62-CostInvest!$E62)</f>
        <v>1.7693194925028837</v>
      </c>
      <c r="AC62" s="8">
        <f>CostInvest!AC62*('Conversion Factors'!$C$26)^('CostInvest(2018CAD)'!$E62-CostInvest!$E62)</f>
        <v>1.7693194925028837</v>
      </c>
      <c r="AD62" s="8">
        <f>CostInvest!AD62*('Conversion Factors'!$C$26)^('CostInvest(2018CAD)'!$E62-CostInvest!$E62)</f>
        <v>1.7693194925028837</v>
      </c>
      <c r="AE62" s="8">
        <f>CostInvest!AE62*('Conversion Factors'!$C$26)^('CostInvest(2018CAD)'!$E62-CostInvest!$E62)</f>
        <v>1.7693194925028837</v>
      </c>
      <c r="AF62" s="8">
        <f>CostInvest!AF62*('Conversion Factors'!$C$26)^('CostInvest(2018CAD)'!$E62-CostInvest!$E62)</f>
        <v>1.7693194925028837</v>
      </c>
      <c r="AG62" s="8">
        <f>CostInvest!AG62*('Conversion Factors'!$C$26)^('CostInvest(2018CAD)'!$E62-CostInvest!$E62)</f>
        <v>1.7693194925028837</v>
      </c>
      <c r="AH62" s="8">
        <f>CostInvest!AH62*('Conversion Factors'!$C$26)^('CostInvest(2018CAD)'!$E62-CostInvest!$E62)</f>
        <v>1.7693194925028837</v>
      </c>
      <c r="AI62" s="8">
        <f>CostInvest!AI62*('Conversion Factors'!$C$26)^('CostInvest(2018CAD)'!$E62-CostInvest!$E62)</f>
        <v>1.7693194925028837</v>
      </c>
      <c r="AJ62" s="8">
        <f>CostInvest!AJ62*('Conversion Factors'!$C$26)^('CostInvest(2018CAD)'!$E62-CostInvest!$E62)</f>
        <v>1.7693194925028837</v>
      </c>
      <c r="AK62" s="8">
        <f>CostInvest!AK62*('Conversion Factors'!$C$26)^('CostInvest(2018CAD)'!$E62-CostInvest!$E62)</f>
        <v>1.7693194925028837</v>
      </c>
      <c r="AL62" s="5" t="s">
        <v>96</v>
      </c>
      <c r="AM62" s="5">
        <v>1</v>
      </c>
    </row>
    <row r="63" spans="1:39" x14ac:dyDescent="0.2">
      <c r="A63" s="69"/>
      <c r="B63" s="5" t="s">
        <v>97</v>
      </c>
      <c r="C63" s="5" t="s">
        <v>104</v>
      </c>
      <c r="D63" s="46" t="s">
        <v>94</v>
      </c>
      <c r="E63" s="5">
        <v>2018</v>
      </c>
      <c r="F63" s="47" t="s">
        <v>95</v>
      </c>
      <c r="G63" s="8">
        <f>CostInvest!G63*('Conversion Factors'!$C$26)^('CostInvest(2018CAD)'!$E63-CostInvest!$E63)</f>
        <v>1.7199634755863131</v>
      </c>
      <c r="H63" s="8">
        <f>CostInvest!H63*('Conversion Factors'!$C$26)^('CostInvest(2018CAD)'!$E63-CostInvest!$E63)</f>
        <v>1.7199634755863131</v>
      </c>
      <c r="I63" s="8">
        <f>CostInvest!I63*('Conversion Factors'!$C$26)^('CostInvest(2018CAD)'!$E63-CostInvest!$E63)</f>
        <v>1.7199634755863131</v>
      </c>
      <c r="J63" s="8">
        <f>CostInvest!J63*('Conversion Factors'!$C$26)^('CostInvest(2018CAD)'!$E63-CostInvest!$E63)</f>
        <v>1.7199634755863131</v>
      </c>
      <c r="K63" s="8">
        <f>CostInvest!K63*('Conversion Factors'!$C$26)^('CostInvest(2018CAD)'!$E63-CostInvest!$E63)</f>
        <v>1.7199634755863131</v>
      </c>
      <c r="L63" s="8">
        <f>CostInvest!L63*('Conversion Factors'!$C$26)^('CostInvest(2018CAD)'!$E63-CostInvest!$E63)</f>
        <v>1.7199634755863131</v>
      </c>
      <c r="M63" s="8">
        <f>CostInvest!M63*('Conversion Factors'!$C$26)^('CostInvest(2018CAD)'!$E63-CostInvest!$E63)</f>
        <v>1.7199634755863131</v>
      </c>
      <c r="N63" s="8">
        <f>CostInvest!N63*('Conversion Factors'!$C$26)^('CostInvest(2018CAD)'!$E63-CostInvest!$E63)</f>
        <v>1.7199634755863131</v>
      </c>
      <c r="O63" s="8">
        <f>CostInvest!O63*('Conversion Factors'!$C$26)^('CostInvest(2018CAD)'!$E63-CostInvest!$E63)</f>
        <v>1.7199634755863131</v>
      </c>
      <c r="P63" s="8">
        <f>CostInvest!P63*('Conversion Factors'!$C$26)^('CostInvest(2018CAD)'!$E63-CostInvest!$E63)</f>
        <v>1.7199634755863131</v>
      </c>
      <c r="Q63" s="8">
        <f>CostInvest!Q63*('Conversion Factors'!$C$26)^('CostInvest(2018CAD)'!$E63-CostInvest!$E63)</f>
        <v>1.7199634755863131</v>
      </c>
      <c r="R63" s="8">
        <f>CostInvest!R63*('Conversion Factors'!$C$26)^('CostInvest(2018CAD)'!$E63-CostInvest!$E63)</f>
        <v>1.7199634755863131</v>
      </c>
      <c r="S63" s="8">
        <f>CostInvest!S63*('Conversion Factors'!$C$26)^('CostInvest(2018CAD)'!$E63-CostInvest!$E63)</f>
        <v>1.7199634755863131</v>
      </c>
      <c r="T63" s="8">
        <f>CostInvest!T63*('Conversion Factors'!$C$26)^('CostInvest(2018CAD)'!$E63-CostInvest!$E63)</f>
        <v>1.7199634755863131</v>
      </c>
      <c r="U63" s="8">
        <f>CostInvest!U63*('Conversion Factors'!$C$26)^('CostInvest(2018CAD)'!$E63-CostInvest!$E63)</f>
        <v>1.7199634755863131</v>
      </c>
      <c r="V63" s="8">
        <f>CostInvest!V63*('Conversion Factors'!$C$26)^('CostInvest(2018CAD)'!$E63-CostInvest!$E63)</f>
        <v>1.7199634755863131</v>
      </c>
      <c r="W63" s="8">
        <f>CostInvest!W63*('Conversion Factors'!$C$26)^('CostInvest(2018CAD)'!$E63-CostInvest!$E63)</f>
        <v>1.7199634755863131</v>
      </c>
      <c r="X63" s="8">
        <f>CostInvest!X63*('Conversion Factors'!$C$26)^('CostInvest(2018CAD)'!$E63-CostInvest!$E63)</f>
        <v>1.7199634755863131</v>
      </c>
      <c r="Y63" s="8">
        <f>CostInvest!Y63*('Conversion Factors'!$C$26)^('CostInvest(2018CAD)'!$E63-CostInvest!$E63)</f>
        <v>1.7199634755863131</v>
      </c>
      <c r="Z63" s="8">
        <f>CostInvest!Z63*('Conversion Factors'!$C$26)^('CostInvest(2018CAD)'!$E63-CostInvest!$E63)</f>
        <v>1.7199634755863131</v>
      </c>
      <c r="AA63" s="8">
        <f>CostInvest!AA63*('Conversion Factors'!$C$26)^('CostInvest(2018CAD)'!$E63-CostInvest!$E63)</f>
        <v>1.7199634755863131</v>
      </c>
      <c r="AB63" s="8">
        <f>CostInvest!AB63*('Conversion Factors'!$C$26)^('CostInvest(2018CAD)'!$E63-CostInvest!$E63)</f>
        <v>1.7199634755863131</v>
      </c>
      <c r="AC63" s="8">
        <f>CostInvest!AC63*('Conversion Factors'!$C$26)^('CostInvest(2018CAD)'!$E63-CostInvest!$E63)</f>
        <v>1.7199634755863131</v>
      </c>
      <c r="AD63" s="8">
        <f>CostInvest!AD63*('Conversion Factors'!$C$26)^('CostInvest(2018CAD)'!$E63-CostInvest!$E63)</f>
        <v>1.7199634755863131</v>
      </c>
      <c r="AE63" s="8">
        <f>CostInvest!AE63*('Conversion Factors'!$C$26)^('CostInvest(2018CAD)'!$E63-CostInvest!$E63)</f>
        <v>1.7199634755863131</v>
      </c>
      <c r="AF63" s="8">
        <f>CostInvest!AF63*('Conversion Factors'!$C$26)^('CostInvest(2018CAD)'!$E63-CostInvest!$E63)</f>
        <v>1.7199634755863131</v>
      </c>
      <c r="AG63" s="8">
        <f>CostInvest!AG63*('Conversion Factors'!$C$26)^('CostInvest(2018CAD)'!$E63-CostInvest!$E63)</f>
        <v>1.7199634755863131</v>
      </c>
      <c r="AH63" s="8">
        <f>CostInvest!AH63*('Conversion Factors'!$C$26)^('CostInvest(2018CAD)'!$E63-CostInvest!$E63)</f>
        <v>1.7199634755863131</v>
      </c>
      <c r="AI63" s="8">
        <f>CostInvest!AI63*('Conversion Factors'!$C$26)^('CostInvest(2018CAD)'!$E63-CostInvest!$E63)</f>
        <v>1.7199634755863131</v>
      </c>
      <c r="AJ63" s="8">
        <f>CostInvest!AJ63*('Conversion Factors'!$C$26)^('CostInvest(2018CAD)'!$E63-CostInvest!$E63)</f>
        <v>1.7199634755863131</v>
      </c>
      <c r="AK63" s="8">
        <f>CostInvest!AK63*('Conversion Factors'!$C$26)^('CostInvest(2018CAD)'!$E63-CostInvest!$E63)</f>
        <v>1.7199634755863131</v>
      </c>
      <c r="AL63" s="5" t="s">
        <v>96</v>
      </c>
      <c r="AM63" s="5">
        <v>1</v>
      </c>
    </row>
    <row r="64" spans="1:39" x14ac:dyDescent="0.2">
      <c r="A64" s="69"/>
      <c r="B64" s="5" t="s">
        <v>98</v>
      </c>
      <c r="C64" s="5" t="s">
        <v>104</v>
      </c>
      <c r="D64" s="46" t="s">
        <v>94</v>
      </c>
      <c r="E64" s="5">
        <v>2018</v>
      </c>
      <c r="F64" s="47" t="s">
        <v>95</v>
      </c>
      <c r="G64" s="8">
        <f>CostInvest!G64*('Conversion Factors'!$C$26)^('CostInvest(2018CAD)'!$E64-CostInvest!$E64)</f>
        <v>1.7118415993848519</v>
      </c>
      <c r="H64" s="8">
        <f>CostInvest!H64*('Conversion Factors'!$C$26)^('CostInvest(2018CAD)'!$E64-CostInvest!$E64)</f>
        <v>1.7118415993848519</v>
      </c>
      <c r="I64" s="8">
        <f>CostInvest!I64*('Conversion Factors'!$C$26)^('CostInvest(2018CAD)'!$E64-CostInvest!$E64)</f>
        <v>1.7118415993848519</v>
      </c>
      <c r="J64" s="8">
        <f>CostInvest!J64*('Conversion Factors'!$C$26)^('CostInvest(2018CAD)'!$E64-CostInvest!$E64)</f>
        <v>1.7118415993848519</v>
      </c>
      <c r="K64" s="8">
        <f>CostInvest!K64*('Conversion Factors'!$C$26)^('CostInvest(2018CAD)'!$E64-CostInvest!$E64)</f>
        <v>1.7118415993848519</v>
      </c>
      <c r="L64" s="8">
        <f>CostInvest!L64*('Conversion Factors'!$C$26)^('CostInvest(2018CAD)'!$E64-CostInvest!$E64)</f>
        <v>1.7118415993848519</v>
      </c>
      <c r="M64" s="8">
        <f>CostInvest!M64*('Conversion Factors'!$C$26)^('CostInvest(2018CAD)'!$E64-CostInvest!$E64)</f>
        <v>1.7118415993848519</v>
      </c>
      <c r="N64" s="8">
        <f>CostInvest!N64*('Conversion Factors'!$C$26)^('CostInvest(2018CAD)'!$E64-CostInvest!$E64)</f>
        <v>1.7118415993848519</v>
      </c>
      <c r="O64" s="8">
        <f>CostInvest!O64*('Conversion Factors'!$C$26)^('CostInvest(2018CAD)'!$E64-CostInvest!$E64)</f>
        <v>1.7118415993848519</v>
      </c>
      <c r="P64" s="8">
        <f>CostInvest!P64*('Conversion Factors'!$C$26)^('CostInvest(2018CAD)'!$E64-CostInvest!$E64)</f>
        <v>1.7118415993848519</v>
      </c>
      <c r="Q64" s="8">
        <f>CostInvest!Q64*('Conversion Factors'!$C$26)^('CostInvest(2018CAD)'!$E64-CostInvest!$E64)</f>
        <v>1.7118415993848519</v>
      </c>
      <c r="R64" s="8">
        <f>CostInvest!R64*('Conversion Factors'!$C$26)^('CostInvest(2018CAD)'!$E64-CostInvest!$E64)</f>
        <v>1.7118415993848519</v>
      </c>
      <c r="S64" s="8">
        <f>CostInvest!S64*('Conversion Factors'!$C$26)^('CostInvest(2018CAD)'!$E64-CostInvest!$E64)</f>
        <v>1.7118415993848519</v>
      </c>
      <c r="T64" s="8">
        <f>CostInvest!T64*('Conversion Factors'!$C$26)^('CostInvest(2018CAD)'!$E64-CostInvest!$E64)</f>
        <v>1.7118415993848519</v>
      </c>
      <c r="U64" s="8">
        <f>CostInvest!U64*('Conversion Factors'!$C$26)^('CostInvest(2018CAD)'!$E64-CostInvest!$E64)</f>
        <v>1.7118415993848519</v>
      </c>
      <c r="V64" s="8">
        <f>CostInvest!V64*('Conversion Factors'!$C$26)^('CostInvest(2018CAD)'!$E64-CostInvest!$E64)</f>
        <v>1.7118415993848519</v>
      </c>
      <c r="W64" s="8">
        <f>CostInvest!W64*('Conversion Factors'!$C$26)^('CostInvest(2018CAD)'!$E64-CostInvest!$E64)</f>
        <v>1.7118415993848519</v>
      </c>
      <c r="X64" s="8">
        <f>CostInvest!X64*('Conversion Factors'!$C$26)^('CostInvest(2018CAD)'!$E64-CostInvest!$E64)</f>
        <v>1.7118415993848519</v>
      </c>
      <c r="Y64" s="8">
        <f>CostInvest!Y64*('Conversion Factors'!$C$26)^('CostInvest(2018CAD)'!$E64-CostInvest!$E64)</f>
        <v>1.7118415993848519</v>
      </c>
      <c r="Z64" s="8">
        <f>CostInvest!Z64*('Conversion Factors'!$C$26)^('CostInvest(2018CAD)'!$E64-CostInvest!$E64)</f>
        <v>1.7118415993848519</v>
      </c>
      <c r="AA64" s="8">
        <f>CostInvest!AA64*('Conversion Factors'!$C$26)^('CostInvest(2018CAD)'!$E64-CostInvest!$E64)</f>
        <v>1.7118415993848519</v>
      </c>
      <c r="AB64" s="8">
        <f>CostInvest!AB64*('Conversion Factors'!$C$26)^('CostInvest(2018CAD)'!$E64-CostInvest!$E64)</f>
        <v>1.7118415993848519</v>
      </c>
      <c r="AC64" s="8">
        <f>CostInvest!AC64*('Conversion Factors'!$C$26)^('CostInvest(2018CAD)'!$E64-CostInvest!$E64)</f>
        <v>1.7118415993848519</v>
      </c>
      <c r="AD64" s="8">
        <f>CostInvest!AD64*('Conversion Factors'!$C$26)^('CostInvest(2018CAD)'!$E64-CostInvest!$E64)</f>
        <v>1.7118415993848519</v>
      </c>
      <c r="AE64" s="8">
        <f>CostInvest!AE64*('Conversion Factors'!$C$26)^('CostInvest(2018CAD)'!$E64-CostInvest!$E64)</f>
        <v>1.7118415993848519</v>
      </c>
      <c r="AF64" s="8">
        <f>CostInvest!AF64*('Conversion Factors'!$C$26)^('CostInvest(2018CAD)'!$E64-CostInvest!$E64)</f>
        <v>1.7118415993848519</v>
      </c>
      <c r="AG64" s="8">
        <f>CostInvest!AG64*('Conversion Factors'!$C$26)^('CostInvest(2018CAD)'!$E64-CostInvest!$E64)</f>
        <v>1.7118415993848519</v>
      </c>
      <c r="AH64" s="8">
        <f>CostInvest!AH64*('Conversion Factors'!$C$26)^('CostInvest(2018CAD)'!$E64-CostInvest!$E64)</f>
        <v>1.7118415993848519</v>
      </c>
      <c r="AI64" s="8">
        <f>CostInvest!AI64*('Conversion Factors'!$C$26)^('CostInvest(2018CAD)'!$E64-CostInvest!$E64)</f>
        <v>1.7118415993848519</v>
      </c>
      <c r="AJ64" s="8">
        <f>CostInvest!AJ64*('Conversion Factors'!$C$26)^('CostInvest(2018CAD)'!$E64-CostInvest!$E64)</f>
        <v>1.7118415993848519</v>
      </c>
      <c r="AK64" s="8">
        <f>CostInvest!AK64*('Conversion Factors'!$C$26)^('CostInvest(2018CAD)'!$E64-CostInvest!$E64)</f>
        <v>1.7118415993848519</v>
      </c>
      <c r="AL64" s="5" t="s">
        <v>96</v>
      </c>
      <c r="AM64" s="5">
        <v>1</v>
      </c>
    </row>
    <row r="65" spans="1:39" x14ac:dyDescent="0.2">
      <c r="A65" s="69"/>
      <c r="B65" s="5" t="s">
        <v>99</v>
      </c>
      <c r="C65" s="5" t="s">
        <v>104</v>
      </c>
      <c r="D65" s="46" t="s">
        <v>94</v>
      </c>
      <c r="E65" s="5">
        <v>2018</v>
      </c>
      <c r="F65" s="47" t="s">
        <v>95</v>
      </c>
      <c r="G65" s="8">
        <f>CostInvest!G65*('Conversion Factors'!$C$26)^('CostInvest(2018CAD)'!$E65-CostInvest!$E65)</f>
        <v>1.8299211841599385</v>
      </c>
      <c r="H65" s="8">
        <f>CostInvest!H65*('Conversion Factors'!$C$26)^('CostInvest(2018CAD)'!$E65-CostInvest!$E65)</f>
        <v>1.8299211841599385</v>
      </c>
      <c r="I65" s="8">
        <f>CostInvest!I65*('Conversion Factors'!$C$26)^('CostInvest(2018CAD)'!$E65-CostInvest!$E65)</f>
        <v>1.8299211841599385</v>
      </c>
      <c r="J65" s="8">
        <f>CostInvest!J65*('Conversion Factors'!$C$26)^('CostInvest(2018CAD)'!$E65-CostInvest!$E65)</f>
        <v>1.8299211841599385</v>
      </c>
      <c r="K65" s="8">
        <f>CostInvest!K65*('Conversion Factors'!$C$26)^('CostInvest(2018CAD)'!$E65-CostInvest!$E65)</f>
        <v>1.8299211841599385</v>
      </c>
      <c r="L65" s="8">
        <f>CostInvest!L65*('Conversion Factors'!$C$26)^('CostInvest(2018CAD)'!$E65-CostInvest!$E65)</f>
        <v>1.8299211841599385</v>
      </c>
      <c r="M65" s="8">
        <f>CostInvest!M65*('Conversion Factors'!$C$26)^('CostInvest(2018CAD)'!$E65-CostInvest!$E65)</f>
        <v>1.8299211841599385</v>
      </c>
      <c r="N65" s="8">
        <f>CostInvest!N65*('Conversion Factors'!$C$26)^('CostInvest(2018CAD)'!$E65-CostInvest!$E65)</f>
        <v>1.8299211841599385</v>
      </c>
      <c r="O65" s="8">
        <f>CostInvest!O65*('Conversion Factors'!$C$26)^('CostInvest(2018CAD)'!$E65-CostInvest!$E65)</f>
        <v>1.8299211841599385</v>
      </c>
      <c r="P65" s="8">
        <f>CostInvest!P65*('Conversion Factors'!$C$26)^('CostInvest(2018CAD)'!$E65-CostInvest!$E65)</f>
        <v>1.8299211841599385</v>
      </c>
      <c r="Q65" s="8">
        <f>CostInvest!Q65*('Conversion Factors'!$C$26)^('CostInvest(2018CAD)'!$E65-CostInvest!$E65)</f>
        <v>1.8299211841599385</v>
      </c>
      <c r="R65" s="8">
        <f>CostInvest!R65*('Conversion Factors'!$C$26)^('CostInvest(2018CAD)'!$E65-CostInvest!$E65)</f>
        <v>1.8299211841599385</v>
      </c>
      <c r="S65" s="8">
        <f>CostInvest!S65*('Conversion Factors'!$C$26)^('CostInvest(2018CAD)'!$E65-CostInvest!$E65)</f>
        <v>1.8299211841599385</v>
      </c>
      <c r="T65" s="8">
        <f>CostInvest!T65*('Conversion Factors'!$C$26)^('CostInvest(2018CAD)'!$E65-CostInvest!$E65)</f>
        <v>1.8299211841599385</v>
      </c>
      <c r="U65" s="8">
        <f>CostInvest!U65*('Conversion Factors'!$C$26)^('CostInvest(2018CAD)'!$E65-CostInvest!$E65)</f>
        <v>1.8299211841599385</v>
      </c>
      <c r="V65" s="8">
        <f>CostInvest!V65*('Conversion Factors'!$C$26)^('CostInvest(2018CAD)'!$E65-CostInvest!$E65)</f>
        <v>1.8299211841599385</v>
      </c>
      <c r="W65" s="8">
        <f>CostInvest!W65*('Conversion Factors'!$C$26)^('CostInvest(2018CAD)'!$E65-CostInvest!$E65)</f>
        <v>1.8299211841599385</v>
      </c>
      <c r="X65" s="8">
        <f>CostInvest!X65*('Conversion Factors'!$C$26)^('CostInvest(2018CAD)'!$E65-CostInvest!$E65)</f>
        <v>1.8299211841599385</v>
      </c>
      <c r="Y65" s="8">
        <f>CostInvest!Y65*('Conversion Factors'!$C$26)^('CostInvest(2018CAD)'!$E65-CostInvest!$E65)</f>
        <v>1.8299211841599385</v>
      </c>
      <c r="Z65" s="8">
        <f>CostInvest!Z65*('Conversion Factors'!$C$26)^('CostInvest(2018CAD)'!$E65-CostInvest!$E65)</f>
        <v>1.8299211841599385</v>
      </c>
      <c r="AA65" s="8">
        <f>CostInvest!AA65*('Conversion Factors'!$C$26)^('CostInvest(2018CAD)'!$E65-CostInvest!$E65)</f>
        <v>1.8299211841599385</v>
      </c>
      <c r="AB65" s="8">
        <f>CostInvest!AB65*('Conversion Factors'!$C$26)^('CostInvest(2018CAD)'!$E65-CostInvest!$E65)</f>
        <v>1.8299211841599385</v>
      </c>
      <c r="AC65" s="8">
        <f>CostInvest!AC65*('Conversion Factors'!$C$26)^('CostInvest(2018CAD)'!$E65-CostInvest!$E65)</f>
        <v>1.8299211841599385</v>
      </c>
      <c r="AD65" s="8">
        <f>CostInvest!AD65*('Conversion Factors'!$C$26)^('CostInvest(2018CAD)'!$E65-CostInvest!$E65)</f>
        <v>1.8299211841599385</v>
      </c>
      <c r="AE65" s="8">
        <f>CostInvest!AE65*('Conversion Factors'!$C$26)^('CostInvest(2018CAD)'!$E65-CostInvest!$E65)</f>
        <v>1.8299211841599385</v>
      </c>
      <c r="AF65" s="8">
        <f>CostInvest!AF65*('Conversion Factors'!$C$26)^('CostInvest(2018CAD)'!$E65-CostInvest!$E65)</f>
        <v>1.8299211841599385</v>
      </c>
      <c r="AG65" s="8">
        <f>CostInvest!AG65*('Conversion Factors'!$C$26)^('CostInvest(2018CAD)'!$E65-CostInvest!$E65)</f>
        <v>1.8299211841599385</v>
      </c>
      <c r="AH65" s="8">
        <f>CostInvest!AH65*('Conversion Factors'!$C$26)^('CostInvest(2018CAD)'!$E65-CostInvest!$E65)</f>
        <v>1.8299211841599385</v>
      </c>
      <c r="AI65" s="8">
        <f>CostInvest!AI65*('Conversion Factors'!$C$26)^('CostInvest(2018CAD)'!$E65-CostInvest!$E65)</f>
        <v>1.8299211841599385</v>
      </c>
      <c r="AJ65" s="8">
        <f>CostInvest!AJ65*('Conversion Factors'!$C$26)^('CostInvest(2018CAD)'!$E65-CostInvest!$E65)</f>
        <v>1.8299211841599385</v>
      </c>
      <c r="AK65" s="8">
        <f>CostInvest!AK65*('Conversion Factors'!$C$26)^('CostInvest(2018CAD)'!$E65-CostInvest!$E65)</f>
        <v>1.8299211841599385</v>
      </c>
      <c r="AL65" s="5" t="s">
        <v>96</v>
      </c>
      <c r="AM65" s="5">
        <v>1</v>
      </c>
    </row>
    <row r="66" spans="1:39" x14ac:dyDescent="0.2">
      <c r="A66" s="70"/>
      <c r="B66" s="5" t="s">
        <v>100</v>
      </c>
      <c r="C66" s="5" t="s">
        <v>104</v>
      </c>
      <c r="D66" s="46" t="s">
        <v>94</v>
      </c>
      <c r="E66" s="5">
        <v>2018</v>
      </c>
      <c r="F66" s="47" t="s">
        <v>95</v>
      </c>
      <c r="G66" s="8">
        <f>CostInvest!G66*('Conversion Factors'!$C$26)^('CostInvest(2018CAD)'!$E66-CostInvest!$E66)</f>
        <v>1.8299211841599385</v>
      </c>
      <c r="H66" s="8">
        <f>CostInvest!H66*('Conversion Factors'!$C$26)^('CostInvest(2018CAD)'!$E66-CostInvest!$E66)</f>
        <v>1.8299211841599385</v>
      </c>
      <c r="I66" s="8">
        <f>CostInvest!I66*('Conversion Factors'!$C$26)^('CostInvest(2018CAD)'!$E66-CostInvest!$E66)</f>
        <v>1.8299211841599385</v>
      </c>
      <c r="J66" s="8">
        <f>CostInvest!J66*('Conversion Factors'!$C$26)^('CostInvest(2018CAD)'!$E66-CostInvest!$E66)</f>
        <v>1.8299211841599385</v>
      </c>
      <c r="K66" s="8">
        <f>CostInvest!K66*('Conversion Factors'!$C$26)^('CostInvest(2018CAD)'!$E66-CostInvest!$E66)</f>
        <v>1.8299211841599385</v>
      </c>
      <c r="L66" s="8">
        <f>CostInvest!L66*('Conversion Factors'!$C$26)^('CostInvest(2018CAD)'!$E66-CostInvest!$E66)</f>
        <v>1.8299211841599385</v>
      </c>
      <c r="M66" s="8">
        <f>CostInvest!M66*('Conversion Factors'!$C$26)^('CostInvest(2018CAD)'!$E66-CostInvest!$E66)</f>
        <v>1.8299211841599385</v>
      </c>
      <c r="N66" s="8">
        <f>CostInvest!N66*('Conversion Factors'!$C$26)^('CostInvest(2018CAD)'!$E66-CostInvest!$E66)</f>
        <v>1.8299211841599385</v>
      </c>
      <c r="O66" s="8">
        <f>CostInvest!O66*('Conversion Factors'!$C$26)^('CostInvest(2018CAD)'!$E66-CostInvest!$E66)</f>
        <v>1.8299211841599385</v>
      </c>
      <c r="P66" s="8">
        <f>CostInvest!P66*('Conversion Factors'!$C$26)^('CostInvest(2018CAD)'!$E66-CostInvest!$E66)</f>
        <v>1.8299211841599385</v>
      </c>
      <c r="Q66" s="8">
        <f>CostInvest!Q66*('Conversion Factors'!$C$26)^('CostInvest(2018CAD)'!$E66-CostInvest!$E66)</f>
        <v>1.8299211841599385</v>
      </c>
      <c r="R66" s="8">
        <f>CostInvest!R66*('Conversion Factors'!$C$26)^('CostInvest(2018CAD)'!$E66-CostInvest!$E66)</f>
        <v>1.8299211841599385</v>
      </c>
      <c r="S66" s="8">
        <f>CostInvest!S66*('Conversion Factors'!$C$26)^('CostInvest(2018CAD)'!$E66-CostInvest!$E66)</f>
        <v>1.8299211841599385</v>
      </c>
      <c r="T66" s="8">
        <f>CostInvest!T66*('Conversion Factors'!$C$26)^('CostInvest(2018CAD)'!$E66-CostInvest!$E66)</f>
        <v>1.8299211841599385</v>
      </c>
      <c r="U66" s="8">
        <f>CostInvest!U66*('Conversion Factors'!$C$26)^('CostInvest(2018CAD)'!$E66-CostInvest!$E66)</f>
        <v>1.8299211841599385</v>
      </c>
      <c r="V66" s="8">
        <f>CostInvest!V66*('Conversion Factors'!$C$26)^('CostInvest(2018CAD)'!$E66-CostInvest!$E66)</f>
        <v>1.8299211841599385</v>
      </c>
      <c r="W66" s="8">
        <f>CostInvest!W66*('Conversion Factors'!$C$26)^('CostInvest(2018CAD)'!$E66-CostInvest!$E66)</f>
        <v>1.8299211841599385</v>
      </c>
      <c r="X66" s="8">
        <f>CostInvest!X66*('Conversion Factors'!$C$26)^('CostInvest(2018CAD)'!$E66-CostInvest!$E66)</f>
        <v>1.8299211841599385</v>
      </c>
      <c r="Y66" s="8">
        <f>CostInvest!Y66*('Conversion Factors'!$C$26)^('CostInvest(2018CAD)'!$E66-CostInvest!$E66)</f>
        <v>1.8299211841599385</v>
      </c>
      <c r="Z66" s="8">
        <f>CostInvest!Z66*('Conversion Factors'!$C$26)^('CostInvest(2018CAD)'!$E66-CostInvest!$E66)</f>
        <v>1.8299211841599385</v>
      </c>
      <c r="AA66" s="8">
        <f>CostInvest!AA66*('Conversion Factors'!$C$26)^('CostInvest(2018CAD)'!$E66-CostInvest!$E66)</f>
        <v>1.8299211841599385</v>
      </c>
      <c r="AB66" s="8">
        <f>CostInvest!AB66*('Conversion Factors'!$C$26)^('CostInvest(2018CAD)'!$E66-CostInvest!$E66)</f>
        <v>1.8299211841599385</v>
      </c>
      <c r="AC66" s="8">
        <f>CostInvest!AC66*('Conversion Factors'!$C$26)^('CostInvest(2018CAD)'!$E66-CostInvest!$E66)</f>
        <v>1.8299211841599385</v>
      </c>
      <c r="AD66" s="8">
        <f>CostInvest!AD66*('Conversion Factors'!$C$26)^('CostInvest(2018CAD)'!$E66-CostInvest!$E66)</f>
        <v>1.8299211841599385</v>
      </c>
      <c r="AE66" s="8">
        <f>CostInvest!AE66*('Conversion Factors'!$C$26)^('CostInvest(2018CAD)'!$E66-CostInvest!$E66)</f>
        <v>1.8299211841599385</v>
      </c>
      <c r="AF66" s="8">
        <f>CostInvest!AF66*('Conversion Factors'!$C$26)^('CostInvest(2018CAD)'!$E66-CostInvest!$E66)</f>
        <v>1.8299211841599385</v>
      </c>
      <c r="AG66" s="8">
        <f>CostInvest!AG66*('Conversion Factors'!$C$26)^('CostInvest(2018CAD)'!$E66-CostInvest!$E66)</f>
        <v>1.8299211841599385</v>
      </c>
      <c r="AH66" s="8">
        <f>CostInvest!AH66*('Conversion Factors'!$C$26)^('CostInvest(2018CAD)'!$E66-CostInvest!$E66)</f>
        <v>1.8299211841599385</v>
      </c>
      <c r="AI66" s="8">
        <f>CostInvest!AI66*('Conversion Factors'!$C$26)^('CostInvest(2018CAD)'!$E66-CostInvest!$E66)</f>
        <v>1.8299211841599385</v>
      </c>
      <c r="AJ66" s="8">
        <f>CostInvest!AJ66*('Conversion Factors'!$C$26)^('CostInvest(2018CAD)'!$E66-CostInvest!$E66)</f>
        <v>1.8299211841599385</v>
      </c>
      <c r="AK66" s="8">
        <f>CostInvest!AK66*('Conversion Factors'!$C$26)^('CostInvest(2018CAD)'!$E66-CostInvest!$E66)</f>
        <v>1.8299211841599385</v>
      </c>
      <c r="AL66" s="5" t="s">
        <v>96</v>
      </c>
      <c r="AM66" s="5">
        <v>1</v>
      </c>
    </row>
    <row r="67" spans="1:39" x14ac:dyDescent="0.2">
      <c r="A67" s="68" t="s">
        <v>41</v>
      </c>
      <c r="B67" s="5" t="s">
        <v>92</v>
      </c>
      <c r="C67" s="5" t="s">
        <v>104</v>
      </c>
      <c r="D67" s="46" t="s">
        <v>94</v>
      </c>
      <c r="E67" s="5">
        <v>2018</v>
      </c>
      <c r="F67" s="47" t="s">
        <v>95</v>
      </c>
      <c r="G67" s="8">
        <f>CostInvest!G67*('Conversion Factors'!$C$26)^('CostInvest(2018CAD)'!$E67-CostInvest!$E67)</f>
        <v>1.4820549788542869</v>
      </c>
      <c r="H67" s="8">
        <f>CostInvest!H67*('Conversion Factors'!$C$26)^('CostInvest(2018CAD)'!$E67-CostInvest!$E67)</f>
        <v>1.4820549788542869</v>
      </c>
      <c r="I67" s="8">
        <f>CostInvest!I67*('Conversion Factors'!$C$26)^('CostInvest(2018CAD)'!$E67-CostInvest!$E67)</f>
        <v>1.4820549788542869</v>
      </c>
      <c r="J67" s="8">
        <f>CostInvest!J67*('Conversion Factors'!$C$26)^('CostInvest(2018CAD)'!$E67-CostInvest!$E67)</f>
        <v>1.4820549788542869</v>
      </c>
      <c r="K67" s="8">
        <f>CostInvest!K67*('Conversion Factors'!$C$26)^('CostInvest(2018CAD)'!$E67-CostInvest!$E67)</f>
        <v>1.4820549788542869</v>
      </c>
      <c r="L67" s="8">
        <f>CostInvest!L67*('Conversion Factors'!$C$26)^('CostInvest(2018CAD)'!$E67-CostInvest!$E67)</f>
        <v>1.4820549788542869</v>
      </c>
      <c r="M67" s="8">
        <f>CostInvest!M67*('Conversion Factors'!$C$26)^('CostInvest(2018CAD)'!$E67-CostInvest!$E67)</f>
        <v>1.4820549788542869</v>
      </c>
      <c r="N67" s="8">
        <f>CostInvest!N67*('Conversion Factors'!$C$26)^('CostInvest(2018CAD)'!$E67-CostInvest!$E67)</f>
        <v>1.4820549788542869</v>
      </c>
      <c r="O67" s="8">
        <f>CostInvest!O67*('Conversion Factors'!$C$26)^('CostInvest(2018CAD)'!$E67-CostInvest!$E67)</f>
        <v>1.4820549788542869</v>
      </c>
      <c r="P67" s="8">
        <f>CostInvest!P67*('Conversion Factors'!$C$26)^('CostInvest(2018CAD)'!$E67-CostInvest!$E67)</f>
        <v>1.4820549788542869</v>
      </c>
      <c r="Q67" s="8">
        <f>CostInvest!Q67*('Conversion Factors'!$C$26)^('CostInvest(2018CAD)'!$E67-CostInvest!$E67)</f>
        <v>1.4820549788542869</v>
      </c>
      <c r="R67" s="8">
        <f>CostInvest!R67*('Conversion Factors'!$C$26)^('CostInvest(2018CAD)'!$E67-CostInvest!$E67)</f>
        <v>1.4820549788542869</v>
      </c>
      <c r="S67" s="8">
        <f>CostInvest!S67*('Conversion Factors'!$C$26)^('CostInvest(2018CAD)'!$E67-CostInvest!$E67)</f>
        <v>1.4820549788542869</v>
      </c>
      <c r="T67" s="8">
        <f>CostInvest!T67*('Conversion Factors'!$C$26)^('CostInvest(2018CAD)'!$E67-CostInvest!$E67)</f>
        <v>1.4820549788542869</v>
      </c>
      <c r="U67" s="8">
        <f>CostInvest!U67*('Conversion Factors'!$C$26)^('CostInvest(2018CAD)'!$E67-CostInvest!$E67)</f>
        <v>1.4820549788542869</v>
      </c>
      <c r="V67" s="8">
        <f>CostInvest!V67*('Conversion Factors'!$C$26)^('CostInvest(2018CAD)'!$E67-CostInvest!$E67)</f>
        <v>1.4820549788542869</v>
      </c>
      <c r="W67" s="8">
        <f>CostInvest!W67*('Conversion Factors'!$C$26)^('CostInvest(2018CAD)'!$E67-CostInvest!$E67)</f>
        <v>1.4820549788542869</v>
      </c>
      <c r="X67" s="8">
        <f>CostInvest!X67*('Conversion Factors'!$C$26)^('CostInvest(2018CAD)'!$E67-CostInvest!$E67)</f>
        <v>1.4820549788542869</v>
      </c>
      <c r="Y67" s="8">
        <f>CostInvest!Y67*('Conversion Factors'!$C$26)^('CostInvest(2018CAD)'!$E67-CostInvest!$E67)</f>
        <v>1.4820549788542869</v>
      </c>
      <c r="Z67" s="8">
        <f>CostInvest!Z67*('Conversion Factors'!$C$26)^('CostInvest(2018CAD)'!$E67-CostInvest!$E67)</f>
        <v>1.4820549788542869</v>
      </c>
      <c r="AA67" s="8">
        <f>CostInvest!AA67*('Conversion Factors'!$C$26)^('CostInvest(2018CAD)'!$E67-CostInvest!$E67)</f>
        <v>1.4820549788542869</v>
      </c>
      <c r="AB67" s="8">
        <f>CostInvest!AB67*('Conversion Factors'!$C$26)^('CostInvest(2018CAD)'!$E67-CostInvest!$E67)</f>
        <v>1.4820549788542869</v>
      </c>
      <c r="AC67" s="8">
        <f>CostInvest!AC67*('Conversion Factors'!$C$26)^('CostInvest(2018CAD)'!$E67-CostInvest!$E67)</f>
        <v>1.4820549788542869</v>
      </c>
      <c r="AD67" s="8">
        <f>CostInvest!AD67*('Conversion Factors'!$C$26)^('CostInvest(2018CAD)'!$E67-CostInvest!$E67)</f>
        <v>1.4820549788542869</v>
      </c>
      <c r="AE67" s="8">
        <f>CostInvest!AE67*('Conversion Factors'!$C$26)^('CostInvest(2018CAD)'!$E67-CostInvest!$E67)</f>
        <v>1.4820549788542869</v>
      </c>
      <c r="AF67" s="8">
        <f>CostInvest!AF67*('Conversion Factors'!$C$26)^('CostInvest(2018CAD)'!$E67-CostInvest!$E67)</f>
        <v>1.4820549788542869</v>
      </c>
      <c r="AG67" s="8">
        <f>CostInvest!AG67*('Conversion Factors'!$C$26)^('CostInvest(2018CAD)'!$E67-CostInvest!$E67)</f>
        <v>1.4820549788542869</v>
      </c>
      <c r="AH67" s="8">
        <f>CostInvest!AH67*('Conversion Factors'!$C$26)^('CostInvest(2018CAD)'!$E67-CostInvest!$E67)</f>
        <v>1.4820549788542869</v>
      </c>
      <c r="AI67" s="8">
        <f>CostInvest!AI67*('Conversion Factors'!$C$26)^('CostInvest(2018CAD)'!$E67-CostInvest!$E67)</f>
        <v>1.4820549788542869</v>
      </c>
      <c r="AJ67" s="8">
        <f>CostInvest!AJ67*('Conversion Factors'!$C$26)^('CostInvest(2018CAD)'!$E67-CostInvest!$E67)</f>
        <v>1.4820549788542869</v>
      </c>
      <c r="AK67" s="8">
        <f>CostInvest!AK67*('Conversion Factors'!$C$26)^('CostInvest(2018CAD)'!$E67-CostInvest!$E67)</f>
        <v>1.4820549788542869</v>
      </c>
      <c r="AL67" s="5" t="s">
        <v>96</v>
      </c>
      <c r="AM67" s="5">
        <v>1</v>
      </c>
    </row>
    <row r="68" spans="1:39" x14ac:dyDescent="0.2">
      <c r="A68" s="69"/>
      <c r="B68" s="5" t="s">
        <v>97</v>
      </c>
      <c r="C68" s="5" t="s">
        <v>104</v>
      </c>
      <c r="D68" s="46" t="s">
        <v>94</v>
      </c>
      <c r="E68" s="5">
        <v>2018</v>
      </c>
      <c r="F68" s="47" t="s">
        <v>95</v>
      </c>
      <c r="G68" s="8">
        <f>CostInvest!G68*('Conversion Factors'!$C$26)^('CostInvest(2018CAD)'!$E68-CostInvest!$E68)</f>
        <v>1.4302437096843137</v>
      </c>
      <c r="H68" s="8">
        <f>CostInvest!H68*('Conversion Factors'!$C$26)^('CostInvest(2018CAD)'!$E68-CostInvest!$E68)</f>
        <v>1.4302437096843137</v>
      </c>
      <c r="I68" s="8">
        <f>CostInvest!I68*('Conversion Factors'!$C$26)^('CostInvest(2018CAD)'!$E68-CostInvest!$E68)</f>
        <v>1.4302437096843137</v>
      </c>
      <c r="J68" s="8">
        <f>CostInvest!J68*('Conversion Factors'!$C$26)^('CostInvest(2018CAD)'!$E68-CostInvest!$E68)</f>
        <v>1.4302437096843137</v>
      </c>
      <c r="K68" s="8">
        <f>CostInvest!K68*('Conversion Factors'!$C$26)^('CostInvest(2018CAD)'!$E68-CostInvest!$E68)</f>
        <v>1.4302437096843137</v>
      </c>
      <c r="L68" s="8">
        <f>CostInvest!L68*('Conversion Factors'!$C$26)^('CostInvest(2018CAD)'!$E68-CostInvest!$E68)</f>
        <v>1.4302437096843137</v>
      </c>
      <c r="M68" s="8">
        <f>CostInvest!M68*('Conversion Factors'!$C$26)^('CostInvest(2018CAD)'!$E68-CostInvest!$E68)</f>
        <v>1.4302437096843137</v>
      </c>
      <c r="N68" s="8">
        <f>CostInvest!N68*('Conversion Factors'!$C$26)^('CostInvest(2018CAD)'!$E68-CostInvest!$E68)</f>
        <v>1.4302437096843137</v>
      </c>
      <c r="O68" s="8">
        <f>CostInvest!O68*('Conversion Factors'!$C$26)^('CostInvest(2018CAD)'!$E68-CostInvest!$E68)</f>
        <v>1.4302437096843137</v>
      </c>
      <c r="P68" s="8">
        <f>CostInvest!P68*('Conversion Factors'!$C$26)^('CostInvest(2018CAD)'!$E68-CostInvest!$E68)</f>
        <v>1.4302437096843137</v>
      </c>
      <c r="Q68" s="8">
        <f>CostInvest!Q68*('Conversion Factors'!$C$26)^('CostInvest(2018CAD)'!$E68-CostInvest!$E68)</f>
        <v>1.4302437096843137</v>
      </c>
      <c r="R68" s="8">
        <f>CostInvest!R68*('Conversion Factors'!$C$26)^('CostInvest(2018CAD)'!$E68-CostInvest!$E68)</f>
        <v>1.4302437096843137</v>
      </c>
      <c r="S68" s="8">
        <f>CostInvest!S68*('Conversion Factors'!$C$26)^('CostInvest(2018CAD)'!$E68-CostInvest!$E68)</f>
        <v>1.4302437096843137</v>
      </c>
      <c r="T68" s="8">
        <f>CostInvest!T68*('Conversion Factors'!$C$26)^('CostInvest(2018CAD)'!$E68-CostInvest!$E68)</f>
        <v>1.4302437096843137</v>
      </c>
      <c r="U68" s="8">
        <f>CostInvest!U68*('Conversion Factors'!$C$26)^('CostInvest(2018CAD)'!$E68-CostInvest!$E68)</f>
        <v>1.4302437096843137</v>
      </c>
      <c r="V68" s="8">
        <f>CostInvest!V68*('Conversion Factors'!$C$26)^('CostInvest(2018CAD)'!$E68-CostInvest!$E68)</f>
        <v>1.4302437096843137</v>
      </c>
      <c r="W68" s="8">
        <f>CostInvest!W68*('Conversion Factors'!$C$26)^('CostInvest(2018CAD)'!$E68-CostInvest!$E68)</f>
        <v>1.4302437096843137</v>
      </c>
      <c r="X68" s="8">
        <f>CostInvest!X68*('Conversion Factors'!$C$26)^('CostInvest(2018CAD)'!$E68-CostInvest!$E68)</f>
        <v>1.4302437096843137</v>
      </c>
      <c r="Y68" s="8">
        <f>CostInvest!Y68*('Conversion Factors'!$C$26)^('CostInvest(2018CAD)'!$E68-CostInvest!$E68)</f>
        <v>1.4302437096843137</v>
      </c>
      <c r="Z68" s="8">
        <f>CostInvest!Z68*('Conversion Factors'!$C$26)^('CostInvest(2018CAD)'!$E68-CostInvest!$E68)</f>
        <v>1.4302437096843137</v>
      </c>
      <c r="AA68" s="8">
        <f>CostInvest!AA68*('Conversion Factors'!$C$26)^('CostInvest(2018CAD)'!$E68-CostInvest!$E68)</f>
        <v>1.4302437096843137</v>
      </c>
      <c r="AB68" s="8">
        <f>CostInvest!AB68*('Conversion Factors'!$C$26)^('CostInvest(2018CAD)'!$E68-CostInvest!$E68)</f>
        <v>1.4302437096843137</v>
      </c>
      <c r="AC68" s="8">
        <f>CostInvest!AC68*('Conversion Factors'!$C$26)^('CostInvest(2018CAD)'!$E68-CostInvest!$E68)</f>
        <v>1.4302437096843137</v>
      </c>
      <c r="AD68" s="8">
        <f>CostInvest!AD68*('Conversion Factors'!$C$26)^('CostInvest(2018CAD)'!$E68-CostInvest!$E68)</f>
        <v>1.4302437096843137</v>
      </c>
      <c r="AE68" s="8">
        <f>CostInvest!AE68*('Conversion Factors'!$C$26)^('CostInvest(2018CAD)'!$E68-CostInvest!$E68)</f>
        <v>1.4302437096843137</v>
      </c>
      <c r="AF68" s="8">
        <f>CostInvest!AF68*('Conversion Factors'!$C$26)^('CostInvest(2018CAD)'!$E68-CostInvest!$E68)</f>
        <v>1.4302437096843137</v>
      </c>
      <c r="AG68" s="8">
        <f>CostInvest!AG68*('Conversion Factors'!$C$26)^('CostInvest(2018CAD)'!$E68-CostInvest!$E68)</f>
        <v>1.4302437096843137</v>
      </c>
      <c r="AH68" s="8">
        <f>CostInvest!AH68*('Conversion Factors'!$C$26)^('CostInvest(2018CAD)'!$E68-CostInvest!$E68)</f>
        <v>1.4302437096843137</v>
      </c>
      <c r="AI68" s="8">
        <f>CostInvest!AI68*('Conversion Factors'!$C$26)^('CostInvest(2018CAD)'!$E68-CostInvest!$E68)</f>
        <v>1.4302437096843137</v>
      </c>
      <c r="AJ68" s="8">
        <f>CostInvest!AJ68*('Conversion Factors'!$C$26)^('CostInvest(2018CAD)'!$E68-CostInvest!$E68)</f>
        <v>1.4302437096843137</v>
      </c>
      <c r="AK68" s="8">
        <f>CostInvest!AK68*('Conversion Factors'!$C$26)^('CostInvest(2018CAD)'!$E68-CostInvest!$E68)</f>
        <v>1.4302437096843137</v>
      </c>
      <c r="AL68" s="5" t="s">
        <v>96</v>
      </c>
      <c r="AM68" s="5">
        <v>1</v>
      </c>
    </row>
    <row r="69" spans="1:39" x14ac:dyDescent="0.2">
      <c r="A69" s="69"/>
      <c r="B69" s="5" t="s">
        <v>98</v>
      </c>
      <c r="C69" s="5" t="s">
        <v>104</v>
      </c>
      <c r="D69" s="46" t="s">
        <v>94</v>
      </c>
      <c r="E69" s="5">
        <v>2018</v>
      </c>
      <c r="F69" s="47" t="s">
        <v>95</v>
      </c>
      <c r="G69" s="8">
        <f>CostInvest!G69*('Conversion Factors'!$C$26)^('CostInvest(2018CAD)'!$E69-CostInvest!$E69)</f>
        <v>1.4147560767226262</v>
      </c>
      <c r="H69" s="8">
        <f>CostInvest!H69*('Conversion Factors'!$C$26)^('CostInvest(2018CAD)'!$E69-CostInvest!$E69)</f>
        <v>1.4147560767226262</v>
      </c>
      <c r="I69" s="8">
        <f>CostInvest!I69*('Conversion Factors'!$C$26)^('CostInvest(2018CAD)'!$E69-CostInvest!$E69)</f>
        <v>1.4147560767226262</v>
      </c>
      <c r="J69" s="8">
        <f>CostInvest!J69*('Conversion Factors'!$C$26)^('CostInvest(2018CAD)'!$E69-CostInvest!$E69)</f>
        <v>1.4147560767226262</v>
      </c>
      <c r="K69" s="8">
        <f>CostInvest!K69*('Conversion Factors'!$C$26)^('CostInvest(2018CAD)'!$E69-CostInvest!$E69)</f>
        <v>1.4147560767226262</v>
      </c>
      <c r="L69" s="8">
        <f>CostInvest!L69*('Conversion Factors'!$C$26)^('CostInvest(2018CAD)'!$E69-CostInvest!$E69)</f>
        <v>1.4147560767226262</v>
      </c>
      <c r="M69" s="8">
        <f>CostInvest!M69*('Conversion Factors'!$C$26)^('CostInvest(2018CAD)'!$E69-CostInvest!$E69)</f>
        <v>1.4147560767226262</v>
      </c>
      <c r="N69" s="8">
        <f>CostInvest!N69*('Conversion Factors'!$C$26)^('CostInvest(2018CAD)'!$E69-CostInvest!$E69)</f>
        <v>1.4147560767226262</v>
      </c>
      <c r="O69" s="8">
        <f>CostInvest!O69*('Conversion Factors'!$C$26)^('CostInvest(2018CAD)'!$E69-CostInvest!$E69)</f>
        <v>1.4147560767226262</v>
      </c>
      <c r="P69" s="8">
        <f>CostInvest!P69*('Conversion Factors'!$C$26)^('CostInvest(2018CAD)'!$E69-CostInvest!$E69)</f>
        <v>1.4147560767226262</v>
      </c>
      <c r="Q69" s="8">
        <f>CostInvest!Q69*('Conversion Factors'!$C$26)^('CostInvest(2018CAD)'!$E69-CostInvest!$E69)</f>
        <v>1.4147560767226262</v>
      </c>
      <c r="R69" s="8">
        <f>CostInvest!R69*('Conversion Factors'!$C$26)^('CostInvest(2018CAD)'!$E69-CostInvest!$E69)</f>
        <v>1.4147560767226262</v>
      </c>
      <c r="S69" s="8">
        <f>CostInvest!S69*('Conversion Factors'!$C$26)^('CostInvest(2018CAD)'!$E69-CostInvest!$E69)</f>
        <v>1.4147560767226262</v>
      </c>
      <c r="T69" s="8">
        <f>CostInvest!T69*('Conversion Factors'!$C$26)^('CostInvest(2018CAD)'!$E69-CostInvest!$E69)</f>
        <v>1.4147560767226262</v>
      </c>
      <c r="U69" s="8">
        <f>CostInvest!U69*('Conversion Factors'!$C$26)^('CostInvest(2018CAD)'!$E69-CostInvest!$E69)</f>
        <v>1.4147560767226262</v>
      </c>
      <c r="V69" s="8">
        <f>CostInvest!V69*('Conversion Factors'!$C$26)^('CostInvest(2018CAD)'!$E69-CostInvest!$E69)</f>
        <v>1.4147560767226262</v>
      </c>
      <c r="W69" s="8">
        <f>CostInvest!W69*('Conversion Factors'!$C$26)^('CostInvest(2018CAD)'!$E69-CostInvest!$E69)</f>
        <v>1.4147560767226262</v>
      </c>
      <c r="X69" s="8">
        <f>CostInvest!X69*('Conversion Factors'!$C$26)^('CostInvest(2018CAD)'!$E69-CostInvest!$E69)</f>
        <v>1.4147560767226262</v>
      </c>
      <c r="Y69" s="8">
        <f>CostInvest!Y69*('Conversion Factors'!$C$26)^('CostInvest(2018CAD)'!$E69-CostInvest!$E69)</f>
        <v>1.4147560767226262</v>
      </c>
      <c r="Z69" s="8">
        <f>CostInvest!Z69*('Conversion Factors'!$C$26)^('CostInvest(2018CAD)'!$E69-CostInvest!$E69)</f>
        <v>1.4147560767226262</v>
      </c>
      <c r="AA69" s="8">
        <f>CostInvest!AA69*('Conversion Factors'!$C$26)^('CostInvest(2018CAD)'!$E69-CostInvest!$E69)</f>
        <v>1.4147560767226262</v>
      </c>
      <c r="AB69" s="8">
        <f>CostInvest!AB69*('Conversion Factors'!$C$26)^('CostInvest(2018CAD)'!$E69-CostInvest!$E69)</f>
        <v>1.4147560767226262</v>
      </c>
      <c r="AC69" s="8">
        <f>CostInvest!AC69*('Conversion Factors'!$C$26)^('CostInvest(2018CAD)'!$E69-CostInvest!$E69)</f>
        <v>1.4147560767226262</v>
      </c>
      <c r="AD69" s="8">
        <f>CostInvest!AD69*('Conversion Factors'!$C$26)^('CostInvest(2018CAD)'!$E69-CostInvest!$E69)</f>
        <v>1.4147560767226262</v>
      </c>
      <c r="AE69" s="8">
        <f>CostInvest!AE69*('Conversion Factors'!$C$26)^('CostInvest(2018CAD)'!$E69-CostInvest!$E69)</f>
        <v>1.4147560767226262</v>
      </c>
      <c r="AF69" s="8">
        <f>CostInvest!AF69*('Conversion Factors'!$C$26)^('CostInvest(2018CAD)'!$E69-CostInvest!$E69)</f>
        <v>1.4147560767226262</v>
      </c>
      <c r="AG69" s="8">
        <f>CostInvest!AG69*('Conversion Factors'!$C$26)^('CostInvest(2018CAD)'!$E69-CostInvest!$E69)</f>
        <v>1.4147560767226262</v>
      </c>
      <c r="AH69" s="8">
        <f>CostInvest!AH69*('Conversion Factors'!$C$26)^('CostInvest(2018CAD)'!$E69-CostInvest!$E69)</f>
        <v>1.4147560767226262</v>
      </c>
      <c r="AI69" s="8">
        <f>CostInvest!AI69*('Conversion Factors'!$C$26)^('CostInvest(2018CAD)'!$E69-CostInvest!$E69)</f>
        <v>1.4147560767226262</v>
      </c>
      <c r="AJ69" s="8">
        <f>CostInvest!AJ69*('Conversion Factors'!$C$26)^('CostInvest(2018CAD)'!$E69-CostInvest!$E69)</f>
        <v>1.4147560767226262</v>
      </c>
      <c r="AK69" s="8">
        <f>CostInvest!AK69*('Conversion Factors'!$C$26)^('CostInvest(2018CAD)'!$E69-CostInvest!$E69)</f>
        <v>1.4147560767226262</v>
      </c>
      <c r="AL69" s="5" t="s">
        <v>96</v>
      </c>
      <c r="AM69" s="5">
        <v>1</v>
      </c>
    </row>
    <row r="70" spans="1:39" x14ac:dyDescent="0.2">
      <c r="A70" s="69"/>
      <c r="B70" s="5" t="s">
        <v>99</v>
      </c>
      <c r="C70" s="5" t="s">
        <v>104</v>
      </c>
      <c r="D70" s="46" t="s">
        <v>94</v>
      </c>
      <c r="E70" s="5">
        <v>2018</v>
      </c>
      <c r="F70" s="47" t="s">
        <v>95</v>
      </c>
      <c r="G70" s="8">
        <f>CostInvest!G70*('Conversion Factors'!$C$26)^('CostInvest(2018CAD)'!$E70-CostInvest!$E70)</f>
        <v>1.5328356614977126</v>
      </c>
      <c r="H70" s="8">
        <f>CostInvest!H70*('Conversion Factors'!$C$26)^('CostInvest(2018CAD)'!$E70-CostInvest!$E70)</f>
        <v>1.5328356614977126</v>
      </c>
      <c r="I70" s="8">
        <f>CostInvest!I70*('Conversion Factors'!$C$26)^('CostInvest(2018CAD)'!$E70-CostInvest!$E70)</f>
        <v>1.5328356614977126</v>
      </c>
      <c r="J70" s="8">
        <f>CostInvest!J70*('Conversion Factors'!$C$26)^('CostInvest(2018CAD)'!$E70-CostInvest!$E70)</f>
        <v>1.5328356614977126</v>
      </c>
      <c r="K70" s="8">
        <f>CostInvest!K70*('Conversion Factors'!$C$26)^('CostInvest(2018CAD)'!$E70-CostInvest!$E70)</f>
        <v>1.5328356614977126</v>
      </c>
      <c r="L70" s="8">
        <f>CostInvest!L70*('Conversion Factors'!$C$26)^('CostInvest(2018CAD)'!$E70-CostInvest!$E70)</f>
        <v>1.5328356614977126</v>
      </c>
      <c r="M70" s="8">
        <f>CostInvest!M70*('Conversion Factors'!$C$26)^('CostInvest(2018CAD)'!$E70-CostInvest!$E70)</f>
        <v>1.5328356614977126</v>
      </c>
      <c r="N70" s="8">
        <f>CostInvest!N70*('Conversion Factors'!$C$26)^('CostInvest(2018CAD)'!$E70-CostInvest!$E70)</f>
        <v>1.5328356614977126</v>
      </c>
      <c r="O70" s="8">
        <f>CostInvest!O70*('Conversion Factors'!$C$26)^('CostInvest(2018CAD)'!$E70-CostInvest!$E70)</f>
        <v>1.5328356614977126</v>
      </c>
      <c r="P70" s="8">
        <f>CostInvest!P70*('Conversion Factors'!$C$26)^('CostInvest(2018CAD)'!$E70-CostInvest!$E70)</f>
        <v>1.5328356614977126</v>
      </c>
      <c r="Q70" s="8">
        <f>CostInvest!Q70*('Conversion Factors'!$C$26)^('CostInvest(2018CAD)'!$E70-CostInvest!$E70)</f>
        <v>1.5328356614977126</v>
      </c>
      <c r="R70" s="8">
        <f>CostInvest!R70*('Conversion Factors'!$C$26)^('CostInvest(2018CAD)'!$E70-CostInvest!$E70)</f>
        <v>1.5328356614977126</v>
      </c>
      <c r="S70" s="8">
        <f>CostInvest!S70*('Conversion Factors'!$C$26)^('CostInvest(2018CAD)'!$E70-CostInvest!$E70)</f>
        <v>1.5328356614977126</v>
      </c>
      <c r="T70" s="8">
        <f>CostInvest!T70*('Conversion Factors'!$C$26)^('CostInvest(2018CAD)'!$E70-CostInvest!$E70)</f>
        <v>1.5328356614977126</v>
      </c>
      <c r="U70" s="8">
        <f>CostInvest!U70*('Conversion Factors'!$C$26)^('CostInvest(2018CAD)'!$E70-CostInvest!$E70)</f>
        <v>1.5328356614977126</v>
      </c>
      <c r="V70" s="8">
        <f>CostInvest!V70*('Conversion Factors'!$C$26)^('CostInvest(2018CAD)'!$E70-CostInvest!$E70)</f>
        <v>1.5328356614977126</v>
      </c>
      <c r="W70" s="8">
        <f>CostInvest!W70*('Conversion Factors'!$C$26)^('CostInvest(2018CAD)'!$E70-CostInvest!$E70)</f>
        <v>1.5328356614977126</v>
      </c>
      <c r="X70" s="8">
        <f>CostInvest!X70*('Conversion Factors'!$C$26)^('CostInvest(2018CAD)'!$E70-CostInvest!$E70)</f>
        <v>1.5328356614977126</v>
      </c>
      <c r="Y70" s="8">
        <f>CostInvest!Y70*('Conversion Factors'!$C$26)^('CostInvest(2018CAD)'!$E70-CostInvest!$E70)</f>
        <v>1.5328356614977126</v>
      </c>
      <c r="Z70" s="8">
        <f>CostInvest!Z70*('Conversion Factors'!$C$26)^('CostInvest(2018CAD)'!$E70-CostInvest!$E70)</f>
        <v>1.5328356614977126</v>
      </c>
      <c r="AA70" s="8">
        <f>CostInvest!AA70*('Conversion Factors'!$C$26)^('CostInvest(2018CAD)'!$E70-CostInvest!$E70)</f>
        <v>1.5328356614977126</v>
      </c>
      <c r="AB70" s="8">
        <f>CostInvest!AB70*('Conversion Factors'!$C$26)^('CostInvest(2018CAD)'!$E70-CostInvest!$E70)</f>
        <v>1.5328356614977126</v>
      </c>
      <c r="AC70" s="8">
        <f>CostInvest!AC70*('Conversion Factors'!$C$26)^('CostInvest(2018CAD)'!$E70-CostInvest!$E70)</f>
        <v>1.5328356614977126</v>
      </c>
      <c r="AD70" s="8">
        <f>CostInvest!AD70*('Conversion Factors'!$C$26)^('CostInvest(2018CAD)'!$E70-CostInvest!$E70)</f>
        <v>1.5328356614977126</v>
      </c>
      <c r="AE70" s="8">
        <f>CostInvest!AE70*('Conversion Factors'!$C$26)^('CostInvest(2018CAD)'!$E70-CostInvest!$E70)</f>
        <v>1.5328356614977126</v>
      </c>
      <c r="AF70" s="8">
        <f>CostInvest!AF70*('Conversion Factors'!$C$26)^('CostInvest(2018CAD)'!$E70-CostInvest!$E70)</f>
        <v>1.5328356614977126</v>
      </c>
      <c r="AG70" s="8">
        <f>CostInvest!AG70*('Conversion Factors'!$C$26)^('CostInvest(2018CAD)'!$E70-CostInvest!$E70)</f>
        <v>1.5328356614977126</v>
      </c>
      <c r="AH70" s="8">
        <f>CostInvest!AH70*('Conversion Factors'!$C$26)^('CostInvest(2018CAD)'!$E70-CostInvest!$E70)</f>
        <v>1.5328356614977126</v>
      </c>
      <c r="AI70" s="8">
        <f>CostInvest!AI70*('Conversion Factors'!$C$26)^('CostInvest(2018CAD)'!$E70-CostInvest!$E70)</f>
        <v>1.5328356614977126</v>
      </c>
      <c r="AJ70" s="8">
        <f>CostInvest!AJ70*('Conversion Factors'!$C$26)^('CostInvest(2018CAD)'!$E70-CostInvest!$E70)</f>
        <v>1.5328356614977126</v>
      </c>
      <c r="AK70" s="8">
        <f>CostInvest!AK70*('Conversion Factors'!$C$26)^('CostInvest(2018CAD)'!$E70-CostInvest!$E70)</f>
        <v>1.5328356614977126</v>
      </c>
      <c r="AL70" s="5" t="s">
        <v>96</v>
      </c>
      <c r="AM70" s="5">
        <v>1</v>
      </c>
    </row>
    <row r="71" spans="1:39" x14ac:dyDescent="0.2">
      <c r="A71" s="70"/>
      <c r="B71" s="5" t="s">
        <v>100</v>
      </c>
      <c r="C71" s="5" t="s">
        <v>104</v>
      </c>
      <c r="D71" s="46" t="s">
        <v>94</v>
      </c>
      <c r="E71" s="5">
        <v>2018</v>
      </c>
      <c r="F71" s="47" t="s">
        <v>95</v>
      </c>
      <c r="G71" s="8">
        <f>CostInvest!G71*('Conversion Factors'!$C$26)^('CostInvest(2018CAD)'!$E71-CostInvest!$E71)</f>
        <v>1.5328356614977126</v>
      </c>
      <c r="H71" s="8">
        <f>CostInvest!H71*('Conversion Factors'!$C$26)^('CostInvest(2018CAD)'!$E71-CostInvest!$E71)</f>
        <v>1.5328356614977126</v>
      </c>
      <c r="I71" s="8">
        <f>CostInvest!I71*('Conversion Factors'!$C$26)^('CostInvest(2018CAD)'!$E71-CostInvest!$E71)</f>
        <v>1.5328356614977126</v>
      </c>
      <c r="J71" s="8">
        <f>CostInvest!J71*('Conversion Factors'!$C$26)^('CostInvest(2018CAD)'!$E71-CostInvest!$E71)</f>
        <v>1.5328356614977126</v>
      </c>
      <c r="K71" s="8">
        <f>CostInvest!K71*('Conversion Factors'!$C$26)^('CostInvest(2018CAD)'!$E71-CostInvest!$E71)</f>
        <v>1.5328356614977126</v>
      </c>
      <c r="L71" s="8">
        <f>CostInvest!L71*('Conversion Factors'!$C$26)^('CostInvest(2018CAD)'!$E71-CostInvest!$E71)</f>
        <v>1.5328356614977126</v>
      </c>
      <c r="M71" s="8">
        <f>CostInvest!M71*('Conversion Factors'!$C$26)^('CostInvest(2018CAD)'!$E71-CostInvest!$E71)</f>
        <v>1.5328356614977126</v>
      </c>
      <c r="N71" s="8">
        <f>CostInvest!N71*('Conversion Factors'!$C$26)^('CostInvest(2018CAD)'!$E71-CostInvest!$E71)</f>
        <v>1.5328356614977126</v>
      </c>
      <c r="O71" s="8">
        <f>CostInvest!O71*('Conversion Factors'!$C$26)^('CostInvest(2018CAD)'!$E71-CostInvest!$E71)</f>
        <v>1.5328356614977126</v>
      </c>
      <c r="P71" s="8">
        <f>CostInvest!P71*('Conversion Factors'!$C$26)^('CostInvest(2018CAD)'!$E71-CostInvest!$E71)</f>
        <v>1.5328356614977126</v>
      </c>
      <c r="Q71" s="8">
        <f>CostInvest!Q71*('Conversion Factors'!$C$26)^('CostInvest(2018CAD)'!$E71-CostInvest!$E71)</f>
        <v>1.5328356614977126</v>
      </c>
      <c r="R71" s="8">
        <f>CostInvest!R71*('Conversion Factors'!$C$26)^('CostInvest(2018CAD)'!$E71-CostInvest!$E71)</f>
        <v>1.5328356614977126</v>
      </c>
      <c r="S71" s="8">
        <f>CostInvest!S71*('Conversion Factors'!$C$26)^('CostInvest(2018CAD)'!$E71-CostInvest!$E71)</f>
        <v>1.5328356614977126</v>
      </c>
      <c r="T71" s="8">
        <f>CostInvest!T71*('Conversion Factors'!$C$26)^('CostInvest(2018CAD)'!$E71-CostInvest!$E71)</f>
        <v>1.5328356614977126</v>
      </c>
      <c r="U71" s="8">
        <f>CostInvest!U71*('Conversion Factors'!$C$26)^('CostInvest(2018CAD)'!$E71-CostInvest!$E71)</f>
        <v>1.5328356614977126</v>
      </c>
      <c r="V71" s="8">
        <f>CostInvest!V71*('Conversion Factors'!$C$26)^('CostInvest(2018CAD)'!$E71-CostInvest!$E71)</f>
        <v>1.5328356614977126</v>
      </c>
      <c r="W71" s="8">
        <f>CostInvest!W71*('Conversion Factors'!$C$26)^('CostInvest(2018CAD)'!$E71-CostInvest!$E71)</f>
        <v>1.5328356614977126</v>
      </c>
      <c r="X71" s="8">
        <f>CostInvest!X71*('Conversion Factors'!$C$26)^('CostInvest(2018CAD)'!$E71-CostInvest!$E71)</f>
        <v>1.5328356614977126</v>
      </c>
      <c r="Y71" s="8">
        <f>CostInvest!Y71*('Conversion Factors'!$C$26)^('CostInvest(2018CAD)'!$E71-CostInvest!$E71)</f>
        <v>1.5328356614977126</v>
      </c>
      <c r="Z71" s="8">
        <f>CostInvest!Z71*('Conversion Factors'!$C$26)^('CostInvest(2018CAD)'!$E71-CostInvest!$E71)</f>
        <v>1.5328356614977126</v>
      </c>
      <c r="AA71" s="8">
        <f>CostInvest!AA71*('Conversion Factors'!$C$26)^('CostInvest(2018CAD)'!$E71-CostInvest!$E71)</f>
        <v>1.5328356614977126</v>
      </c>
      <c r="AB71" s="8">
        <f>CostInvest!AB71*('Conversion Factors'!$C$26)^('CostInvest(2018CAD)'!$E71-CostInvest!$E71)</f>
        <v>1.5328356614977126</v>
      </c>
      <c r="AC71" s="8">
        <f>CostInvest!AC71*('Conversion Factors'!$C$26)^('CostInvest(2018CAD)'!$E71-CostInvest!$E71)</f>
        <v>1.5328356614977126</v>
      </c>
      <c r="AD71" s="8">
        <f>CostInvest!AD71*('Conversion Factors'!$C$26)^('CostInvest(2018CAD)'!$E71-CostInvest!$E71)</f>
        <v>1.5328356614977126</v>
      </c>
      <c r="AE71" s="8">
        <f>CostInvest!AE71*('Conversion Factors'!$C$26)^('CostInvest(2018CAD)'!$E71-CostInvest!$E71)</f>
        <v>1.5328356614977126</v>
      </c>
      <c r="AF71" s="8">
        <f>CostInvest!AF71*('Conversion Factors'!$C$26)^('CostInvest(2018CAD)'!$E71-CostInvest!$E71)</f>
        <v>1.5328356614977126</v>
      </c>
      <c r="AG71" s="8">
        <f>CostInvest!AG71*('Conversion Factors'!$C$26)^('CostInvest(2018CAD)'!$E71-CostInvest!$E71)</f>
        <v>1.5328356614977126</v>
      </c>
      <c r="AH71" s="8">
        <f>CostInvest!AH71*('Conversion Factors'!$C$26)^('CostInvest(2018CAD)'!$E71-CostInvest!$E71)</f>
        <v>1.5328356614977126</v>
      </c>
      <c r="AI71" s="8">
        <f>CostInvest!AI71*('Conversion Factors'!$C$26)^('CostInvest(2018CAD)'!$E71-CostInvest!$E71)</f>
        <v>1.5328356614977126</v>
      </c>
      <c r="AJ71" s="8">
        <f>CostInvest!AJ71*('Conversion Factors'!$C$26)^('CostInvest(2018CAD)'!$E71-CostInvest!$E71)</f>
        <v>1.5328356614977126</v>
      </c>
      <c r="AK71" s="8">
        <f>CostInvest!AK71*('Conversion Factors'!$C$26)^('CostInvest(2018CAD)'!$E71-CostInvest!$E71)</f>
        <v>1.5328356614977126</v>
      </c>
      <c r="AL71" s="5" t="s">
        <v>96</v>
      </c>
      <c r="AM71" s="5">
        <v>1</v>
      </c>
    </row>
  </sheetData>
  <mergeCells count="14">
    <mergeCell ref="A62:A66"/>
    <mergeCell ref="A67:A71"/>
    <mergeCell ref="A32:A36"/>
    <mergeCell ref="A37:A41"/>
    <mergeCell ref="A42:A46"/>
    <mergeCell ref="A47:A51"/>
    <mergeCell ref="A52:A56"/>
    <mergeCell ref="A57:A61"/>
    <mergeCell ref="A27:A31"/>
    <mergeCell ref="A2:A6"/>
    <mergeCell ref="A7:A11"/>
    <mergeCell ref="A12:A16"/>
    <mergeCell ref="A17:A21"/>
    <mergeCell ref="A22:A26"/>
  </mergeCell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71"/>
  <sheetViews>
    <sheetView showGridLines="0" topLeftCell="R1" zoomScale="90" zoomScaleNormal="90" workbookViewId="0">
      <selection activeCell="G22" sqref="G22"/>
    </sheetView>
  </sheetViews>
  <sheetFormatPr defaultColWidth="11.42578125" defaultRowHeight="12.75" x14ac:dyDescent="0.2"/>
  <cols>
    <col min="1" max="1" width="21.42578125" customWidth="1"/>
    <col min="4" max="4" width="13.7109375" customWidth="1"/>
    <col min="5" max="5" width="17.5703125" customWidth="1"/>
  </cols>
  <sheetData>
    <row r="1" spans="1:39" ht="15.75" x14ac:dyDescent="0.2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
      <c r="A2" s="68" t="s">
        <v>4</v>
      </c>
      <c r="B2" s="5" t="s">
        <v>92</v>
      </c>
      <c r="C2" s="5" t="s">
        <v>93</v>
      </c>
      <c r="D2" s="5" t="s">
        <v>105</v>
      </c>
      <c r="E2" s="5">
        <v>2018</v>
      </c>
      <c r="F2" s="5" t="s">
        <v>95</v>
      </c>
      <c r="G2" s="7">
        <v>9.5625000000000002E-2</v>
      </c>
      <c r="H2" s="7">
        <v>9.5625000000000002E-2</v>
      </c>
      <c r="I2" s="7">
        <v>9.5625000000000002E-2</v>
      </c>
      <c r="J2" s="7">
        <v>9.5625000000000002E-2</v>
      </c>
      <c r="K2" s="7">
        <v>9.5625000000000002E-2</v>
      </c>
      <c r="L2" s="7">
        <v>9.5625000000000002E-2</v>
      </c>
      <c r="M2" s="7">
        <v>9.5625000000000002E-2</v>
      </c>
      <c r="N2" s="7">
        <v>9.5625000000000002E-2</v>
      </c>
      <c r="O2" s="7">
        <v>9.5625000000000002E-2</v>
      </c>
      <c r="P2" s="7">
        <v>9.5625000000000002E-2</v>
      </c>
      <c r="Q2" s="7">
        <v>9.5625000000000002E-2</v>
      </c>
      <c r="R2" s="7">
        <v>9.5625000000000002E-2</v>
      </c>
      <c r="S2" s="7">
        <v>9.5625000000000002E-2</v>
      </c>
      <c r="T2" s="7">
        <v>9.5625000000000002E-2</v>
      </c>
      <c r="U2" s="7">
        <v>9.5625000000000002E-2</v>
      </c>
      <c r="V2" s="7">
        <v>9.5625000000000002E-2</v>
      </c>
      <c r="W2" s="7">
        <v>9.5625000000000002E-2</v>
      </c>
      <c r="X2" s="7">
        <v>9.5625000000000002E-2</v>
      </c>
      <c r="Y2" s="7">
        <v>9.5625000000000002E-2</v>
      </c>
      <c r="Z2" s="7">
        <v>9.5625000000000002E-2</v>
      </c>
      <c r="AA2" s="7">
        <v>9.5625000000000002E-2</v>
      </c>
      <c r="AB2" s="7">
        <v>9.5625000000000002E-2</v>
      </c>
      <c r="AC2" s="7">
        <v>9.5625000000000002E-2</v>
      </c>
      <c r="AD2" s="7">
        <v>9.5625000000000002E-2</v>
      </c>
      <c r="AE2" s="7">
        <v>9.5625000000000002E-2</v>
      </c>
      <c r="AF2" s="7">
        <v>9.5625000000000002E-2</v>
      </c>
      <c r="AG2" s="7">
        <v>9.5625000000000002E-2</v>
      </c>
      <c r="AH2" s="7">
        <v>9.5625000000000002E-2</v>
      </c>
      <c r="AI2" s="7">
        <v>9.5625000000000002E-2</v>
      </c>
      <c r="AJ2" s="7">
        <v>9.5625000000000002E-2</v>
      </c>
      <c r="AK2" s="7">
        <v>9.5625000000000002E-2</v>
      </c>
      <c r="AL2" s="5"/>
      <c r="AM2" s="5">
        <v>1</v>
      </c>
    </row>
    <row r="3" spans="1:39" x14ac:dyDescent="0.2">
      <c r="A3" s="69"/>
      <c r="B3" s="5" t="s">
        <v>97</v>
      </c>
      <c r="C3" s="5" t="s">
        <v>93</v>
      </c>
      <c r="D3" s="5" t="s">
        <v>105</v>
      </c>
      <c r="E3" s="5">
        <v>2018</v>
      </c>
      <c r="F3" s="5" t="s">
        <v>95</v>
      </c>
      <c r="G3" s="7">
        <v>0.104375</v>
      </c>
      <c r="H3" s="7">
        <v>0.104375</v>
      </c>
      <c r="I3" s="7">
        <v>0.104375</v>
      </c>
      <c r="J3" s="7">
        <v>0.104375</v>
      </c>
      <c r="K3" s="7">
        <v>0.104375</v>
      </c>
      <c r="L3" s="7">
        <v>0.104375</v>
      </c>
      <c r="M3" s="7">
        <v>0.104375</v>
      </c>
      <c r="N3" s="7">
        <v>0.104375</v>
      </c>
      <c r="O3" s="7">
        <v>0.104375</v>
      </c>
      <c r="P3" s="7">
        <v>0.104375</v>
      </c>
      <c r="Q3" s="7">
        <v>0.104375</v>
      </c>
      <c r="R3" s="7">
        <v>0.104375</v>
      </c>
      <c r="S3" s="7">
        <v>0.104375</v>
      </c>
      <c r="T3" s="7">
        <v>0.104375</v>
      </c>
      <c r="U3" s="7">
        <v>0.104375</v>
      </c>
      <c r="V3" s="7">
        <v>0.104375</v>
      </c>
      <c r="W3" s="7">
        <v>0.104375</v>
      </c>
      <c r="X3" s="7">
        <v>0.104375</v>
      </c>
      <c r="Y3" s="7">
        <v>0.104375</v>
      </c>
      <c r="Z3" s="7">
        <v>0.104375</v>
      </c>
      <c r="AA3" s="7">
        <v>0.104375</v>
      </c>
      <c r="AB3" s="7">
        <v>0.104375</v>
      </c>
      <c r="AC3" s="7">
        <v>0.104375</v>
      </c>
      <c r="AD3" s="7">
        <v>0.104375</v>
      </c>
      <c r="AE3" s="7">
        <v>0.104375</v>
      </c>
      <c r="AF3" s="7">
        <v>0.104375</v>
      </c>
      <c r="AG3" s="7">
        <v>0.104375</v>
      </c>
      <c r="AH3" s="7">
        <v>0.104375</v>
      </c>
      <c r="AI3" s="7">
        <v>0.104375</v>
      </c>
      <c r="AJ3" s="7">
        <v>0.104375</v>
      </c>
      <c r="AK3" s="7">
        <v>0.104375</v>
      </c>
      <c r="AL3" s="5"/>
      <c r="AM3" s="5">
        <v>1</v>
      </c>
    </row>
    <row r="4" spans="1:39" x14ac:dyDescent="0.2">
      <c r="A4" s="69"/>
      <c r="B4" s="5" t="s">
        <v>98</v>
      </c>
      <c r="C4" s="5" t="s">
        <v>93</v>
      </c>
      <c r="D4" s="5" t="s">
        <v>105</v>
      </c>
      <c r="E4" s="5">
        <v>2018</v>
      </c>
      <c r="F4" s="5" t="s">
        <v>95</v>
      </c>
      <c r="G4" s="7">
        <v>8.9374999999999996E-2</v>
      </c>
      <c r="H4" s="7">
        <v>8.9374999999999996E-2</v>
      </c>
      <c r="I4" s="7">
        <v>8.9374999999999996E-2</v>
      </c>
      <c r="J4" s="7">
        <v>8.9374999999999996E-2</v>
      </c>
      <c r="K4" s="7">
        <v>8.9374999999999996E-2</v>
      </c>
      <c r="L4" s="7">
        <v>8.9374999999999996E-2</v>
      </c>
      <c r="M4" s="7">
        <v>8.9374999999999996E-2</v>
      </c>
      <c r="N4" s="7">
        <v>8.9374999999999996E-2</v>
      </c>
      <c r="O4" s="7">
        <v>8.9374999999999996E-2</v>
      </c>
      <c r="P4" s="7">
        <v>8.9374999999999996E-2</v>
      </c>
      <c r="Q4" s="7">
        <v>8.9374999999999996E-2</v>
      </c>
      <c r="R4" s="7">
        <v>8.9374999999999996E-2</v>
      </c>
      <c r="S4" s="7">
        <v>8.9374999999999996E-2</v>
      </c>
      <c r="T4" s="7">
        <v>8.9374999999999996E-2</v>
      </c>
      <c r="U4" s="7">
        <v>8.9374999999999996E-2</v>
      </c>
      <c r="V4" s="7">
        <v>8.9374999999999996E-2</v>
      </c>
      <c r="W4" s="7">
        <v>8.9374999999999996E-2</v>
      </c>
      <c r="X4" s="7">
        <v>8.9374999999999996E-2</v>
      </c>
      <c r="Y4" s="7">
        <v>8.9374999999999996E-2</v>
      </c>
      <c r="Z4" s="7">
        <v>8.9374999999999996E-2</v>
      </c>
      <c r="AA4" s="7">
        <v>8.9374999999999996E-2</v>
      </c>
      <c r="AB4" s="7">
        <v>8.9374999999999996E-2</v>
      </c>
      <c r="AC4" s="7">
        <v>8.9374999999999996E-2</v>
      </c>
      <c r="AD4" s="7">
        <v>8.9374999999999996E-2</v>
      </c>
      <c r="AE4" s="7">
        <v>8.9374999999999996E-2</v>
      </c>
      <c r="AF4" s="7">
        <v>8.9374999999999996E-2</v>
      </c>
      <c r="AG4" s="7">
        <v>8.9374999999999996E-2</v>
      </c>
      <c r="AH4" s="7">
        <v>8.9374999999999996E-2</v>
      </c>
      <c r="AI4" s="7">
        <v>8.9374999999999996E-2</v>
      </c>
      <c r="AJ4" s="7">
        <v>8.9374999999999996E-2</v>
      </c>
      <c r="AK4" s="7">
        <v>8.9374999999999996E-2</v>
      </c>
      <c r="AL4" s="5"/>
      <c r="AM4" s="5">
        <v>1</v>
      </c>
    </row>
    <row r="5" spans="1:39" x14ac:dyDescent="0.2">
      <c r="A5" s="69"/>
      <c r="B5" s="5" t="s">
        <v>99</v>
      </c>
      <c r="C5" s="5" t="s">
        <v>93</v>
      </c>
      <c r="D5" s="5" t="s">
        <v>105</v>
      </c>
      <c r="E5" s="5">
        <v>2018</v>
      </c>
      <c r="F5" s="5" t="s">
        <v>95</v>
      </c>
      <c r="G5" s="7">
        <v>0.10625</v>
      </c>
      <c r="H5" s="7">
        <v>0.10625</v>
      </c>
      <c r="I5" s="7">
        <v>0.10625</v>
      </c>
      <c r="J5" s="7">
        <v>0.10625</v>
      </c>
      <c r="K5" s="7">
        <v>0.10625</v>
      </c>
      <c r="L5" s="7">
        <v>0.10625</v>
      </c>
      <c r="M5" s="7">
        <v>0.10625</v>
      </c>
      <c r="N5" s="7">
        <v>0.10625</v>
      </c>
      <c r="O5" s="7">
        <v>0.10625</v>
      </c>
      <c r="P5" s="7">
        <v>0.10625</v>
      </c>
      <c r="Q5" s="7">
        <v>0.10625</v>
      </c>
      <c r="R5" s="7">
        <v>0.10625</v>
      </c>
      <c r="S5" s="7">
        <v>0.10625</v>
      </c>
      <c r="T5" s="7">
        <v>0.10625</v>
      </c>
      <c r="U5" s="7">
        <v>0.10625</v>
      </c>
      <c r="V5" s="7">
        <v>0.10625</v>
      </c>
      <c r="W5" s="7">
        <v>0.10625</v>
      </c>
      <c r="X5" s="7">
        <v>0.10625</v>
      </c>
      <c r="Y5" s="7">
        <v>0.10625</v>
      </c>
      <c r="Z5" s="7">
        <v>0.10625</v>
      </c>
      <c r="AA5" s="7">
        <v>0.10625</v>
      </c>
      <c r="AB5" s="7">
        <v>0.10625</v>
      </c>
      <c r="AC5" s="7">
        <v>0.10625</v>
      </c>
      <c r="AD5" s="7">
        <v>0.10625</v>
      </c>
      <c r="AE5" s="7">
        <v>0.10625</v>
      </c>
      <c r="AF5" s="7">
        <v>0.10625</v>
      </c>
      <c r="AG5" s="7">
        <v>0.10625</v>
      </c>
      <c r="AH5" s="7">
        <v>0.10625</v>
      </c>
      <c r="AI5" s="7">
        <v>0.10625</v>
      </c>
      <c r="AJ5" s="7">
        <v>0.10625</v>
      </c>
      <c r="AK5" s="7">
        <v>0.10625</v>
      </c>
      <c r="AL5" s="5"/>
      <c r="AM5" s="5">
        <v>1</v>
      </c>
    </row>
    <row r="6" spans="1:39" x14ac:dyDescent="0.2">
      <c r="A6" s="70"/>
      <c r="B6" s="5" t="s">
        <v>100</v>
      </c>
      <c r="C6" s="5" t="s">
        <v>93</v>
      </c>
      <c r="D6" s="5" t="s">
        <v>105</v>
      </c>
      <c r="E6" s="5">
        <v>2018</v>
      </c>
      <c r="F6" s="5" t="s">
        <v>95</v>
      </c>
      <c r="G6" s="7">
        <v>0.10625</v>
      </c>
      <c r="H6" s="7">
        <v>0.10625</v>
      </c>
      <c r="I6" s="7">
        <v>0.10625</v>
      </c>
      <c r="J6" s="7">
        <v>0.10625</v>
      </c>
      <c r="K6" s="7">
        <v>0.10625</v>
      </c>
      <c r="L6" s="7">
        <v>0.10625</v>
      </c>
      <c r="M6" s="7">
        <v>0.10625</v>
      </c>
      <c r="N6" s="7">
        <v>0.10625</v>
      </c>
      <c r="O6" s="7">
        <v>0.10625</v>
      </c>
      <c r="P6" s="7">
        <v>0.10625</v>
      </c>
      <c r="Q6" s="7">
        <v>0.10625</v>
      </c>
      <c r="R6" s="7">
        <v>0.10625</v>
      </c>
      <c r="S6" s="7">
        <v>0.10625</v>
      </c>
      <c r="T6" s="7">
        <v>0.10625</v>
      </c>
      <c r="U6" s="7">
        <v>0.10625</v>
      </c>
      <c r="V6" s="7">
        <v>0.10625</v>
      </c>
      <c r="W6" s="7">
        <v>0.10625</v>
      </c>
      <c r="X6" s="7">
        <v>0.10625</v>
      </c>
      <c r="Y6" s="7">
        <v>0.10625</v>
      </c>
      <c r="Z6" s="7">
        <v>0.10625</v>
      </c>
      <c r="AA6" s="7">
        <v>0.10625</v>
      </c>
      <c r="AB6" s="7">
        <v>0.10625</v>
      </c>
      <c r="AC6" s="7">
        <v>0.10625</v>
      </c>
      <c r="AD6" s="7">
        <v>0.10625</v>
      </c>
      <c r="AE6" s="7">
        <v>0.10625</v>
      </c>
      <c r="AF6" s="7">
        <v>0.10625</v>
      </c>
      <c r="AG6" s="7">
        <v>0.10625</v>
      </c>
      <c r="AH6" s="7">
        <v>0.10625</v>
      </c>
      <c r="AI6" s="7">
        <v>0.10625</v>
      </c>
      <c r="AJ6" s="7">
        <v>0.10625</v>
      </c>
      <c r="AK6" s="7">
        <v>0.10625</v>
      </c>
      <c r="AL6" s="5"/>
      <c r="AM6" s="5">
        <v>1</v>
      </c>
    </row>
    <row r="7" spans="1:39" x14ac:dyDescent="0.2">
      <c r="A7" s="68" t="s">
        <v>6</v>
      </c>
      <c r="B7" s="5" t="s">
        <v>92</v>
      </c>
      <c r="C7" s="5" t="s">
        <v>93</v>
      </c>
      <c r="D7" s="5" t="s">
        <v>105</v>
      </c>
      <c r="E7" s="5">
        <v>2018</v>
      </c>
      <c r="F7" s="5" t="s">
        <v>95</v>
      </c>
      <c r="G7" s="7">
        <v>5.1642500000000001E-2</v>
      </c>
      <c r="H7" s="7">
        <v>5.1642500000000001E-2</v>
      </c>
      <c r="I7" s="7">
        <v>5.1642500000000001E-2</v>
      </c>
      <c r="J7" s="7">
        <v>5.1642500000000001E-2</v>
      </c>
      <c r="K7" s="7">
        <v>5.1642500000000001E-2</v>
      </c>
      <c r="L7" s="7">
        <v>5.1642500000000001E-2</v>
      </c>
      <c r="M7" s="7">
        <v>5.1642500000000001E-2</v>
      </c>
      <c r="N7" s="7">
        <v>5.1642500000000001E-2</v>
      </c>
      <c r="O7" s="7">
        <v>5.1642500000000001E-2</v>
      </c>
      <c r="P7" s="7">
        <v>5.1642500000000001E-2</v>
      </c>
      <c r="Q7" s="7">
        <v>5.1642500000000001E-2</v>
      </c>
      <c r="R7" s="7">
        <v>5.1642500000000001E-2</v>
      </c>
      <c r="S7" s="7">
        <v>5.1642500000000001E-2</v>
      </c>
      <c r="T7" s="7">
        <v>5.1642500000000001E-2</v>
      </c>
      <c r="U7" s="7">
        <v>5.1642500000000001E-2</v>
      </c>
      <c r="V7" s="7">
        <v>5.1642500000000001E-2</v>
      </c>
      <c r="W7" s="7">
        <v>5.1642500000000001E-2</v>
      </c>
      <c r="X7" s="7">
        <v>5.1642500000000001E-2</v>
      </c>
      <c r="Y7" s="7">
        <v>5.1642500000000001E-2</v>
      </c>
      <c r="Z7" s="7">
        <v>5.1642500000000001E-2</v>
      </c>
      <c r="AA7" s="7">
        <v>5.1642500000000001E-2</v>
      </c>
      <c r="AB7" s="7">
        <v>5.1642500000000001E-2</v>
      </c>
      <c r="AC7" s="7">
        <v>5.1642500000000001E-2</v>
      </c>
      <c r="AD7" s="7">
        <v>5.1642500000000001E-2</v>
      </c>
      <c r="AE7" s="7">
        <v>5.1642500000000001E-2</v>
      </c>
      <c r="AF7" s="7">
        <v>5.1642500000000001E-2</v>
      </c>
      <c r="AG7" s="7">
        <v>5.1642500000000001E-2</v>
      </c>
      <c r="AH7" s="7">
        <v>5.1642500000000001E-2</v>
      </c>
      <c r="AI7" s="7">
        <v>5.1642500000000001E-2</v>
      </c>
      <c r="AJ7" s="7">
        <v>5.1642500000000001E-2</v>
      </c>
      <c r="AK7" s="7">
        <v>5.1642500000000001E-2</v>
      </c>
      <c r="AL7" s="5"/>
      <c r="AM7" s="5">
        <v>1</v>
      </c>
    </row>
    <row r="8" spans="1:39" x14ac:dyDescent="0.2">
      <c r="A8" s="69"/>
      <c r="B8" s="5" t="s">
        <v>97</v>
      </c>
      <c r="C8" s="5" t="s">
        <v>93</v>
      </c>
      <c r="D8" s="5" t="s">
        <v>105</v>
      </c>
      <c r="E8" s="5">
        <v>2018</v>
      </c>
      <c r="F8" s="5" t="s">
        <v>95</v>
      </c>
      <c r="G8" s="7">
        <v>5.1957499999999997E-2</v>
      </c>
      <c r="H8" s="7">
        <v>5.1957499999999997E-2</v>
      </c>
      <c r="I8" s="7">
        <v>5.1957499999999997E-2</v>
      </c>
      <c r="J8" s="7">
        <v>5.1957499999999997E-2</v>
      </c>
      <c r="K8" s="7">
        <v>5.1957499999999997E-2</v>
      </c>
      <c r="L8" s="7">
        <v>5.1957499999999997E-2</v>
      </c>
      <c r="M8" s="7">
        <v>5.1957499999999997E-2</v>
      </c>
      <c r="N8" s="7">
        <v>5.1957499999999997E-2</v>
      </c>
      <c r="O8" s="7">
        <v>5.1957499999999997E-2</v>
      </c>
      <c r="P8" s="7">
        <v>5.1957499999999997E-2</v>
      </c>
      <c r="Q8" s="7">
        <v>5.1957499999999997E-2</v>
      </c>
      <c r="R8" s="7">
        <v>5.1957499999999997E-2</v>
      </c>
      <c r="S8" s="7">
        <v>5.1957499999999997E-2</v>
      </c>
      <c r="T8" s="7">
        <v>5.1957499999999997E-2</v>
      </c>
      <c r="U8" s="7">
        <v>5.1957499999999997E-2</v>
      </c>
      <c r="V8" s="7">
        <v>5.1957499999999997E-2</v>
      </c>
      <c r="W8" s="7">
        <v>5.1957499999999997E-2</v>
      </c>
      <c r="X8" s="7">
        <v>5.1957499999999997E-2</v>
      </c>
      <c r="Y8" s="7">
        <v>5.1957499999999997E-2</v>
      </c>
      <c r="Z8" s="7">
        <v>5.1957499999999997E-2</v>
      </c>
      <c r="AA8" s="7">
        <v>5.1957499999999997E-2</v>
      </c>
      <c r="AB8" s="7">
        <v>5.1957499999999997E-2</v>
      </c>
      <c r="AC8" s="7">
        <v>5.1957499999999997E-2</v>
      </c>
      <c r="AD8" s="7">
        <v>5.1957499999999997E-2</v>
      </c>
      <c r="AE8" s="7">
        <v>5.1957499999999997E-2</v>
      </c>
      <c r="AF8" s="7">
        <v>5.1957499999999997E-2</v>
      </c>
      <c r="AG8" s="7">
        <v>5.1957499999999997E-2</v>
      </c>
      <c r="AH8" s="7">
        <v>5.1957499999999997E-2</v>
      </c>
      <c r="AI8" s="7">
        <v>5.1957499999999997E-2</v>
      </c>
      <c r="AJ8" s="7">
        <v>5.1957499999999997E-2</v>
      </c>
      <c r="AK8" s="7">
        <v>5.1957499999999997E-2</v>
      </c>
      <c r="AL8" s="5"/>
      <c r="AM8" s="5">
        <v>1</v>
      </c>
    </row>
    <row r="9" spans="1:39" x14ac:dyDescent="0.2">
      <c r="A9" s="69"/>
      <c r="B9" s="5" t="s">
        <v>98</v>
      </c>
      <c r="C9" s="5" t="s">
        <v>93</v>
      </c>
      <c r="D9" s="5" t="s">
        <v>105</v>
      </c>
      <c r="E9" s="5">
        <v>2018</v>
      </c>
      <c r="F9" s="5" t="s">
        <v>95</v>
      </c>
      <c r="G9" s="7">
        <v>5.1417499999999998E-2</v>
      </c>
      <c r="H9" s="7">
        <v>5.1417499999999998E-2</v>
      </c>
      <c r="I9" s="7">
        <v>5.1417499999999998E-2</v>
      </c>
      <c r="J9" s="7">
        <v>5.1417499999999998E-2</v>
      </c>
      <c r="K9" s="7">
        <v>5.1417499999999998E-2</v>
      </c>
      <c r="L9" s="7">
        <v>5.1417499999999998E-2</v>
      </c>
      <c r="M9" s="7">
        <v>5.1417499999999998E-2</v>
      </c>
      <c r="N9" s="7">
        <v>5.1417499999999998E-2</v>
      </c>
      <c r="O9" s="7">
        <v>5.1417499999999998E-2</v>
      </c>
      <c r="P9" s="7">
        <v>5.1417499999999998E-2</v>
      </c>
      <c r="Q9" s="7">
        <v>5.1417499999999998E-2</v>
      </c>
      <c r="R9" s="7">
        <v>5.1417499999999998E-2</v>
      </c>
      <c r="S9" s="7">
        <v>5.1417499999999998E-2</v>
      </c>
      <c r="T9" s="7">
        <v>5.1417499999999998E-2</v>
      </c>
      <c r="U9" s="7">
        <v>5.1417499999999998E-2</v>
      </c>
      <c r="V9" s="7">
        <v>5.1417499999999998E-2</v>
      </c>
      <c r="W9" s="7">
        <v>5.1417499999999998E-2</v>
      </c>
      <c r="X9" s="7">
        <v>5.1417499999999998E-2</v>
      </c>
      <c r="Y9" s="7">
        <v>5.1417499999999998E-2</v>
      </c>
      <c r="Z9" s="7">
        <v>5.1417499999999998E-2</v>
      </c>
      <c r="AA9" s="7">
        <v>5.1417499999999998E-2</v>
      </c>
      <c r="AB9" s="7">
        <v>5.1417499999999998E-2</v>
      </c>
      <c r="AC9" s="7">
        <v>5.1417499999999998E-2</v>
      </c>
      <c r="AD9" s="7">
        <v>5.1417499999999998E-2</v>
      </c>
      <c r="AE9" s="7">
        <v>5.1417499999999998E-2</v>
      </c>
      <c r="AF9" s="7">
        <v>5.1417499999999998E-2</v>
      </c>
      <c r="AG9" s="7">
        <v>5.1417499999999998E-2</v>
      </c>
      <c r="AH9" s="7">
        <v>5.1417499999999998E-2</v>
      </c>
      <c r="AI9" s="7">
        <v>5.1417499999999998E-2</v>
      </c>
      <c r="AJ9" s="7">
        <v>5.1417499999999998E-2</v>
      </c>
      <c r="AK9" s="7">
        <v>5.1417499999999998E-2</v>
      </c>
      <c r="AL9" s="5"/>
      <c r="AM9" s="5">
        <v>1</v>
      </c>
    </row>
    <row r="10" spans="1:39" x14ac:dyDescent="0.2">
      <c r="A10" s="69"/>
      <c r="B10" s="5" t="s">
        <v>99</v>
      </c>
      <c r="C10" s="5" t="s">
        <v>93</v>
      </c>
      <c r="D10" s="5" t="s">
        <v>105</v>
      </c>
      <c r="E10" s="5">
        <v>2018</v>
      </c>
      <c r="F10" s="5" t="s">
        <v>95</v>
      </c>
      <c r="G10" s="7">
        <v>5.2025000000000002E-2</v>
      </c>
      <c r="H10" s="7">
        <v>5.2025000000000002E-2</v>
      </c>
      <c r="I10" s="7">
        <v>5.2025000000000002E-2</v>
      </c>
      <c r="J10" s="7">
        <v>5.2025000000000002E-2</v>
      </c>
      <c r="K10" s="7">
        <v>5.2025000000000002E-2</v>
      </c>
      <c r="L10" s="7">
        <v>5.2025000000000002E-2</v>
      </c>
      <c r="M10" s="7">
        <v>5.2025000000000002E-2</v>
      </c>
      <c r="N10" s="7">
        <v>5.2025000000000002E-2</v>
      </c>
      <c r="O10" s="7">
        <v>5.2025000000000002E-2</v>
      </c>
      <c r="P10" s="7">
        <v>5.2025000000000002E-2</v>
      </c>
      <c r="Q10" s="7">
        <v>5.2025000000000002E-2</v>
      </c>
      <c r="R10" s="7">
        <v>5.2025000000000002E-2</v>
      </c>
      <c r="S10" s="7">
        <v>5.2025000000000002E-2</v>
      </c>
      <c r="T10" s="7">
        <v>5.2025000000000002E-2</v>
      </c>
      <c r="U10" s="7">
        <v>5.2025000000000002E-2</v>
      </c>
      <c r="V10" s="7">
        <v>5.2025000000000002E-2</v>
      </c>
      <c r="W10" s="7">
        <v>5.2025000000000002E-2</v>
      </c>
      <c r="X10" s="7">
        <v>5.2025000000000002E-2</v>
      </c>
      <c r="Y10" s="7">
        <v>5.2025000000000002E-2</v>
      </c>
      <c r="Z10" s="7">
        <v>5.2025000000000002E-2</v>
      </c>
      <c r="AA10" s="7">
        <v>5.2025000000000002E-2</v>
      </c>
      <c r="AB10" s="7">
        <v>5.2025000000000002E-2</v>
      </c>
      <c r="AC10" s="7">
        <v>5.2025000000000002E-2</v>
      </c>
      <c r="AD10" s="7">
        <v>5.2025000000000002E-2</v>
      </c>
      <c r="AE10" s="7">
        <v>5.2025000000000002E-2</v>
      </c>
      <c r="AF10" s="7">
        <v>5.2025000000000002E-2</v>
      </c>
      <c r="AG10" s="7">
        <v>5.2025000000000002E-2</v>
      </c>
      <c r="AH10" s="7">
        <v>5.2025000000000002E-2</v>
      </c>
      <c r="AI10" s="7">
        <v>5.2025000000000002E-2</v>
      </c>
      <c r="AJ10" s="7">
        <v>5.2025000000000002E-2</v>
      </c>
      <c r="AK10" s="7">
        <v>5.2025000000000002E-2</v>
      </c>
      <c r="AL10" s="5"/>
      <c r="AM10" s="5">
        <v>1</v>
      </c>
    </row>
    <row r="11" spans="1:39" x14ac:dyDescent="0.2">
      <c r="A11" s="70"/>
      <c r="B11" s="5" t="s">
        <v>100</v>
      </c>
      <c r="C11" s="5" t="s">
        <v>93</v>
      </c>
      <c r="D11" s="5" t="s">
        <v>105</v>
      </c>
      <c r="E11" s="5">
        <v>2018</v>
      </c>
      <c r="F11" s="5" t="s">
        <v>95</v>
      </c>
      <c r="G11" s="7">
        <v>5.2025000000000002E-2</v>
      </c>
      <c r="H11" s="7">
        <v>5.2025000000000002E-2</v>
      </c>
      <c r="I11" s="7">
        <v>5.2025000000000002E-2</v>
      </c>
      <c r="J11" s="7">
        <v>5.2025000000000002E-2</v>
      </c>
      <c r="K11" s="7">
        <v>5.2025000000000002E-2</v>
      </c>
      <c r="L11" s="7">
        <v>5.2025000000000002E-2</v>
      </c>
      <c r="M11" s="7">
        <v>5.2025000000000002E-2</v>
      </c>
      <c r="N11" s="7">
        <v>5.2025000000000002E-2</v>
      </c>
      <c r="O11" s="7">
        <v>5.2025000000000002E-2</v>
      </c>
      <c r="P11" s="7">
        <v>5.2025000000000002E-2</v>
      </c>
      <c r="Q11" s="7">
        <v>5.2025000000000002E-2</v>
      </c>
      <c r="R11" s="7">
        <v>5.2025000000000002E-2</v>
      </c>
      <c r="S11" s="7">
        <v>5.2025000000000002E-2</v>
      </c>
      <c r="T11" s="7">
        <v>5.2025000000000002E-2</v>
      </c>
      <c r="U11" s="7">
        <v>5.2025000000000002E-2</v>
      </c>
      <c r="V11" s="7">
        <v>5.2025000000000002E-2</v>
      </c>
      <c r="W11" s="7">
        <v>5.2025000000000002E-2</v>
      </c>
      <c r="X11" s="7">
        <v>5.2025000000000002E-2</v>
      </c>
      <c r="Y11" s="7">
        <v>5.2025000000000002E-2</v>
      </c>
      <c r="Z11" s="7">
        <v>5.2025000000000002E-2</v>
      </c>
      <c r="AA11" s="7">
        <v>5.2025000000000002E-2</v>
      </c>
      <c r="AB11" s="7">
        <v>5.2025000000000002E-2</v>
      </c>
      <c r="AC11" s="7">
        <v>5.2025000000000002E-2</v>
      </c>
      <c r="AD11" s="7">
        <v>5.2025000000000002E-2</v>
      </c>
      <c r="AE11" s="7">
        <v>5.2025000000000002E-2</v>
      </c>
      <c r="AF11" s="7">
        <v>5.2025000000000002E-2</v>
      </c>
      <c r="AG11" s="7">
        <v>5.2025000000000002E-2</v>
      </c>
      <c r="AH11" s="7">
        <v>5.2025000000000002E-2</v>
      </c>
      <c r="AI11" s="7">
        <v>5.2025000000000002E-2</v>
      </c>
      <c r="AJ11" s="7">
        <v>5.2025000000000002E-2</v>
      </c>
      <c r="AK11" s="7">
        <v>5.2025000000000002E-2</v>
      </c>
      <c r="AL11" s="5"/>
      <c r="AM11" s="5">
        <v>1</v>
      </c>
    </row>
    <row r="12" spans="1:39" x14ac:dyDescent="0.2">
      <c r="A12" s="68" t="s">
        <v>8</v>
      </c>
      <c r="B12" s="5" t="s">
        <v>92</v>
      </c>
      <c r="C12" s="5" t="s">
        <v>93</v>
      </c>
      <c r="D12" s="5" t="s">
        <v>105</v>
      </c>
      <c r="E12" s="5">
        <v>2018</v>
      </c>
      <c r="F12" s="5" t="s">
        <v>95</v>
      </c>
      <c r="G12" s="5">
        <v>0.05</v>
      </c>
      <c r="H12" s="5">
        <v>0.05</v>
      </c>
      <c r="I12" s="5">
        <v>0.05</v>
      </c>
      <c r="J12" s="5">
        <v>0.05</v>
      </c>
      <c r="K12" s="5">
        <v>0.05</v>
      </c>
      <c r="L12" s="5">
        <v>0.05</v>
      </c>
      <c r="M12" s="5">
        <v>0.05</v>
      </c>
      <c r="N12" s="5">
        <v>0.05</v>
      </c>
      <c r="O12" s="5">
        <v>0.05</v>
      </c>
      <c r="P12" s="5">
        <v>0.05</v>
      </c>
      <c r="Q12" s="5">
        <v>0.05</v>
      </c>
      <c r="R12" s="5">
        <v>0.05</v>
      </c>
      <c r="S12" s="5">
        <v>0.05</v>
      </c>
      <c r="T12" s="5">
        <v>0.05</v>
      </c>
      <c r="U12" s="5">
        <v>0.05</v>
      </c>
      <c r="V12" s="5">
        <v>0.05</v>
      </c>
      <c r="W12" s="5">
        <v>0.05</v>
      </c>
      <c r="X12" s="5">
        <v>0.05</v>
      </c>
      <c r="Y12" s="5">
        <v>0.05</v>
      </c>
      <c r="Z12" s="5">
        <v>0.05</v>
      </c>
      <c r="AA12" s="5">
        <v>0.05</v>
      </c>
      <c r="AB12" s="5">
        <v>0.05</v>
      </c>
      <c r="AC12" s="5">
        <v>0.05</v>
      </c>
      <c r="AD12" s="5">
        <v>0.05</v>
      </c>
      <c r="AE12" s="5">
        <v>0.05</v>
      </c>
      <c r="AF12" s="5">
        <v>0.05</v>
      </c>
      <c r="AG12" s="5">
        <v>0.05</v>
      </c>
      <c r="AH12" s="5">
        <v>0.05</v>
      </c>
      <c r="AI12" s="5">
        <v>0.05</v>
      </c>
      <c r="AJ12" s="5">
        <v>0.05</v>
      </c>
      <c r="AK12" s="5">
        <v>0.05</v>
      </c>
      <c r="AL12" s="5"/>
      <c r="AM12" s="5">
        <v>1</v>
      </c>
    </row>
    <row r="13" spans="1:39" x14ac:dyDescent="0.2">
      <c r="A13" s="69"/>
      <c r="B13" s="5" t="s">
        <v>97</v>
      </c>
      <c r="C13" s="5" t="s">
        <v>93</v>
      </c>
      <c r="D13" s="5" t="s">
        <v>105</v>
      </c>
      <c r="E13" s="5">
        <v>2018</v>
      </c>
      <c r="F13" s="5" t="s">
        <v>95</v>
      </c>
      <c r="G13" s="5">
        <v>0.05</v>
      </c>
      <c r="H13" s="5">
        <v>0.05</v>
      </c>
      <c r="I13" s="5">
        <v>0.05</v>
      </c>
      <c r="J13" s="5">
        <v>0.05</v>
      </c>
      <c r="K13" s="5">
        <v>0.05</v>
      </c>
      <c r="L13" s="5">
        <v>0.05</v>
      </c>
      <c r="M13" s="5">
        <v>0.05</v>
      </c>
      <c r="N13" s="5">
        <v>0.05</v>
      </c>
      <c r="O13" s="5">
        <v>0.05</v>
      </c>
      <c r="P13" s="5">
        <v>0.05</v>
      </c>
      <c r="Q13" s="5">
        <v>0.05</v>
      </c>
      <c r="R13" s="5">
        <v>0.05</v>
      </c>
      <c r="S13" s="5">
        <v>0.05</v>
      </c>
      <c r="T13" s="5">
        <v>0.05</v>
      </c>
      <c r="U13" s="5">
        <v>0.05</v>
      </c>
      <c r="V13" s="5">
        <v>0.05</v>
      </c>
      <c r="W13" s="5">
        <v>0.05</v>
      </c>
      <c r="X13" s="5">
        <v>0.05</v>
      </c>
      <c r="Y13" s="5">
        <v>0.05</v>
      </c>
      <c r="Z13" s="5">
        <v>0.05</v>
      </c>
      <c r="AA13" s="5">
        <v>0.05</v>
      </c>
      <c r="AB13" s="5">
        <v>0.05</v>
      </c>
      <c r="AC13" s="5">
        <v>0.05</v>
      </c>
      <c r="AD13" s="5">
        <v>0.05</v>
      </c>
      <c r="AE13" s="5">
        <v>0.05</v>
      </c>
      <c r="AF13" s="5">
        <v>0.05</v>
      </c>
      <c r="AG13" s="5">
        <v>0.05</v>
      </c>
      <c r="AH13" s="5">
        <v>0.05</v>
      </c>
      <c r="AI13" s="5">
        <v>0.05</v>
      </c>
      <c r="AJ13" s="5">
        <v>0.05</v>
      </c>
      <c r="AK13" s="5">
        <v>0.05</v>
      </c>
      <c r="AL13" s="5"/>
      <c r="AM13" s="5">
        <v>1</v>
      </c>
    </row>
    <row r="14" spans="1:39" x14ac:dyDescent="0.2">
      <c r="A14" s="69"/>
      <c r="B14" s="5" t="s">
        <v>98</v>
      </c>
      <c r="C14" s="5" t="s">
        <v>93</v>
      </c>
      <c r="D14" s="5" t="s">
        <v>105</v>
      </c>
      <c r="E14" s="5">
        <v>2018</v>
      </c>
      <c r="F14" s="5" t="s">
        <v>95</v>
      </c>
      <c r="G14" s="5">
        <v>0.05</v>
      </c>
      <c r="H14" s="5">
        <v>0.05</v>
      </c>
      <c r="I14" s="5">
        <v>0.05</v>
      </c>
      <c r="J14" s="5">
        <v>0.05</v>
      </c>
      <c r="K14" s="5">
        <v>0.05</v>
      </c>
      <c r="L14" s="5">
        <v>0.05</v>
      </c>
      <c r="M14" s="5">
        <v>0.05</v>
      </c>
      <c r="N14" s="5">
        <v>0.05</v>
      </c>
      <c r="O14" s="5">
        <v>0.05</v>
      </c>
      <c r="P14" s="5">
        <v>0.05</v>
      </c>
      <c r="Q14" s="5">
        <v>0.05</v>
      </c>
      <c r="R14" s="5">
        <v>0.05</v>
      </c>
      <c r="S14" s="5">
        <v>0.05</v>
      </c>
      <c r="T14" s="5">
        <v>0.05</v>
      </c>
      <c r="U14" s="5">
        <v>0.05</v>
      </c>
      <c r="V14" s="5">
        <v>0.05</v>
      </c>
      <c r="W14" s="5">
        <v>0.05</v>
      </c>
      <c r="X14" s="5">
        <v>0.05</v>
      </c>
      <c r="Y14" s="5">
        <v>0.05</v>
      </c>
      <c r="Z14" s="5">
        <v>0.05</v>
      </c>
      <c r="AA14" s="5">
        <v>0.05</v>
      </c>
      <c r="AB14" s="5">
        <v>0.05</v>
      </c>
      <c r="AC14" s="5">
        <v>0.05</v>
      </c>
      <c r="AD14" s="5">
        <v>0.05</v>
      </c>
      <c r="AE14" s="5">
        <v>0.05</v>
      </c>
      <c r="AF14" s="5">
        <v>0.05</v>
      </c>
      <c r="AG14" s="5">
        <v>0.05</v>
      </c>
      <c r="AH14" s="5">
        <v>0.05</v>
      </c>
      <c r="AI14" s="5">
        <v>0.05</v>
      </c>
      <c r="AJ14" s="5">
        <v>0.05</v>
      </c>
      <c r="AK14" s="5">
        <v>0.05</v>
      </c>
      <c r="AL14" s="5"/>
      <c r="AM14" s="5">
        <v>1</v>
      </c>
    </row>
    <row r="15" spans="1:39" x14ac:dyDescent="0.2">
      <c r="A15" s="69"/>
      <c r="B15" s="5" t="s">
        <v>99</v>
      </c>
      <c r="C15" s="5" t="s">
        <v>93</v>
      </c>
      <c r="D15" s="5" t="s">
        <v>105</v>
      </c>
      <c r="E15" s="5">
        <v>2018</v>
      </c>
      <c r="F15" s="5" t="s">
        <v>95</v>
      </c>
      <c r="G15" s="5">
        <v>0.05</v>
      </c>
      <c r="H15" s="5">
        <v>0.05</v>
      </c>
      <c r="I15" s="5">
        <v>0.05</v>
      </c>
      <c r="J15" s="5">
        <v>0.05</v>
      </c>
      <c r="K15" s="5">
        <v>0.05</v>
      </c>
      <c r="L15" s="5">
        <v>0.05</v>
      </c>
      <c r="M15" s="5">
        <v>0.05</v>
      </c>
      <c r="N15" s="5">
        <v>0.05</v>
      </c>
      <c r="O15" s="5">
        <v>0.05</v>
      </c>
      <c r="P15" s="5">
        <v>0.05</v>
      </c>
      <c r="Q15" s="5">
        <v>0.05</v>
      </c>
      <c r="R15" s="5">
        <v>0.05</v>
      </c>
      <c r="S15" s="5">
        <v>0.05</v>
      </c>
      <c r="T15" s="5">
        <v>0.05</v>
      </c>
      <c r="U15" s="5">
        <v>0.05</v>
      </c>
      <c r="V15" s="5">
        <v>0.05</v>
      </c>
      <c r="W15" s="5">
        <v>0.05</v>
      </c>
      <c r="X15" s="5">
        <v>0.05</v>
      </c>
      <c r="Y15" s="5">
        <v>0.05</v>
      </c>
      <c r="Z15" s="5">
        <v>0.05</v>
      </c>
      <c r="AA15" s="5">
        <v>0.05</v>
      </c>
      <c r="AB15" s="5">
        <v>0.05</v>
      </c>
      <c r="AC15" s="5">
        <v>0.05</v>
      </c>
      <c r="AD15" s="5">
        <v>0.05</v>
      </c>
      <c r="AE15" s="5">
        <v>0.05</v>
      </c>
      <c r="AF15" s="5">
        <v>0.05</v>
      </c>
      <c r="AG15" s="5">
        <v>0.05</v>
      </c>
      <c r="AH15" s="5">
        <v>0.05</v>
      </c>
      <c r="AI15" s="5">
        <v>0.05</v>
      </c>
      <c r="AJ15" s="5">
        <v>0.05</v>
      </c>
      <c r="AK15" s="5">
        <v>0.05</v>
      </c>
      <c r="AL15" s="5"/>
      <c r="AM15" s="5">
        <v>1</v>
      </c>
    </row>
    <row r="16" spans="1:39" x14ac:dyDescent="0.2">
      <c r="A16" s="70"/>
      <c r="B16" s="5" t="s">
        <v>100</v>
      </c>
      <c r="C16" s="5" t="s">
        <v>93</v>
      </c>
      <c r="D16" s="5" t="s">
        <v>105</v>
      </c>
      <c r="E16" s="5">
        <v>2018</v>
      </c>
      <c r="F16" s="5" t="s">
        <v>95</v>
      </c>
      <c r="G16" s="5">
        <v>0.05</v>
      </c>
      <c r="H16" s="5">
        <v>0.05</v>
      </c>
      <c r="I16" s="5">
        <v>0.05</v>
      </c>
      <c r="J16" s="5">
        <v>0.05</v>
      </c>
      <c r="K16" s="5">
        <v>0.05</v>
      </c>
      <c r="L16" s="5">
        <v>0.05</v>
      </c>
      <c r="M16" s="5">
        <v>0.05</v>
      </c>
      <c r="N16" s="5">
        <v>0.05</v>
      </c>
      <c r="O16" s="5">
        <v>0.05</v>
      </c>
      <c r="P16" s="5">
        <v>0.05</v>
      </c>
      <c r="Q16" s="5">
        <v>0.05</v>
      </c>
      <c r="R16" s="5">
        <v>0.05</v>
      </c>
      <c r="S16" s="5">
        <v>0.05</v>
      </c>
      <c r="T16" s="5">
        <v>0.05</v>
      </c>
      <c r="U16" s="5">
        <v>0.05</v>
      </c>
      <c r="V16" s="5">
        <v>0.05</v>
      </c>
      <c r="W16" s="5">
        <v>0.05</v>
      </c>
      <c r="X16" s="5">
        <v>0.05</v>
      </c>
      <c r="Y16" s="5">
        <v>0.05</v>
      </c>
      <c r="Z16" s="5">
        <v>0.05</v>
      </c>
      <c r="AA16" s="5">
        <v>0.05</v>
      </c>
      <c r="AB16" s="5">
        <v>0.05</v>
      </c>
      <c r="AC16" s="5">
        <v>0.05</v>
      </c>
      <c r="AD16" s="5">
        <v>0.05</v>
      </c>
      <c r="AE16" s="5">
        <v>0.05</v>
      </c>
      <c r="AF16" s="5">
        <v>0.05</v>
      </c>
      <c r="AG16" s="5">
        <v>0.05</v>
      </c>
      <c r="AH16" s="5">
        <v>0.05</v>
      </c>
      <c r="AI16" s="5">
        <v>0.05</v>
      </c>
      <c r="AJ16" s="5">
        <v>0.05</v>
      </c>
      <c r="AK16" s="5">
        <v>0.05</v>
      </c>
      <c r="AL16" s="5"/>
      <c r="AM16" s="5">
        <v>1</v>
      </c>
    </row>
    <row r="17" spans="1:39" x14ac:dyDescent="0.2">
      <c r="A17" s="68" t="s">
        <v>10</v>
      </c>
      <c r="B17" s="5" t="s">
        <v>92</v>
      </c>
      <c r="C17" s="5" t="s">
        <v>93</v>
      </c>
      <c r="D17" s="5" t="s">
        <v>105</v>
      </c>
      <c r="E17" s="5">
        <v>2018</v>
      </c>
      <c r="F17" s="5" t="s">
        <v>95</v>
      </c>
      <c r="G17" s="5">
        <v>0.05</v>
      </c>
      <c r="H17" s="5">
        <v>0.05</v>
      </c>
      <c r="I17" s="5">
        <v>0.05</v>
      </c>
      <c r="J17" s="5">
        <v>0.05</v>
      </c>
      <c r="K17" s="5">
        <v>0.05</v>
      </c>
      <c r="L17" s="5">
        <v>0.05</v>
      </c>
      <c r="M17" s="5">
        <v>0.05</v>
      </c>
      <c r="N17" s="5">
        <v>0.05</v>
      </c>
      <c r="O17" s="5">
        <v>0.05</v>
      </c>
      <c r="P17" s="5">
        <v>0.05</v>
      </c>
      <c r="Q17" s="5">
        <v>0.05</v>
      </c>
      <c r="R17" s="5">
        <v>0.05</v>
      </c>
      <c r="S17" s="5">
        <v>0.05</v>
      </c>
      <c r="T17" s="5">
        <v>0.05</v>
      </c>
      <c r="U17" s="5">
        <v>0.05</v>
      </c>
      <c r="V17" s="5">
        <v>0.05</v>
      </c>
      <c r="W17" s="5">
        <v>0.05</v>
      </c>
      <c r="X17" s="5">
        <v>0.05</v>
      </c>
      <c r="Y17" s="5">
        <v>0.05</v>
      </c>
      <c r="Z17" s="5">
        <v>0.05</v>
      </c>
      <c r="AA17" s="5">
        <v>0.05</v>
      </c>
      <c r="AB17" s="5">
        <v>0.05</v>
      </c>
      <c r="AC17" s="5">
        <v>0.05</v>
      </c>
      <c r="AD17" s="5">
        <v>0.05</v>
      </c>
      <c r="AE17" s="5">
        <v>0.05</v>
      </c>
      <c r="AF17" s="5">
        <v>0.05</v>
      </c>
      <c r="AG17" s="5">
        <v>0.05</v>
      </c>
      <c r="AH17" s="5">
        <v>0.05</v>
      </c>
      <c r="AI17" s="5">
        <v>0.05</v>
      </c>
      <c r="AJ17" s="5">
        <v>0.05</v>
      </c>
      <c r="AK17" s="5">
        <v>0.05</v>
      </c>
      <c r="AL17" s="5"/>
      <c r="AM17" s="5">
        <v>1</v>
      </c>
    </row>
    <row r="18" spans="1:39" x14ac:dyDescent="0.2">
      <c r="A18" s="69"/>
      <c r="B18" s="5" t="s">
        <v>97</v>
      </c>
      <c r="C18" s="5" t="s">
        <v>93</v>
      </c>
      <c r="D18" s="5" t="s">
        <v>105</v>
      </c>
      <c r="E18" s="5">
        <v>2018</v>
      </c>
      <c r="F18" s="5" t="s">
        <v>95</v>
      </c>
      <c r="G18" s="5">
        <v>0.05</v>
      </c>
      <c r="H18" s="5">
        <v>0.05</v>
      </c>
      <c r="I18" s="5">
        <v>0.05</v>
      </c>
      <c r="J18" s="5">
        <v>0.05</v>
      </c>
      <c r="K18" s="5">
        <v>0.05</v>
      </c>
      <c r="L18" s="5">
        <v>0.05</v>
      </c>
      <c r="M18" s="5">
        <v>0.05</v>
      </c>
      <c r="N18" s="5">
        <v>0.05</v>
      </c>
      <c r="O18" s="5">
        <v>0.05</v>
      </c>
      <c r="P18" s="5">
        <v>0.05</v>
      </c>
      <c r="Q18" s="5">
        <v>0.05</v>
      </c>
      <c r="R18" s="5">
        <v>0.05</v>
      </c>
      <c r="S18" s="5">
        <v>0.05</v>
      </c>
      <c r="T18" s="5">
        <v>0.05</v>
      </c>
      <c r="U18" s="5">
        <v>0.05</v>
      </c>
      <c r="V18" s="5">
        <v>0.05</v>
      </c>
      <c r="W18" s="5">
        <v>0.05</v>
      </c>
      <c r="X18" s="5">
        <v>0.05</v>
      </c>
      <c r="Y18" s="5">
        <v>0.05</v>
      </c>
      <c r="Z18" s="5">
        <v>0.05</v>
      </c>
      <c r="AA18" s="5">
        <v>0.05</v>
      </c>
      <c r="AB18" s="5">
        <v>0.05</v>
      </c>
      <c r="AC18" s="5">
        <v>0.05</v>
      </c>
      <c r="AD18" s="5">
        <v>0.05</v>
      </c>
      <c r="AE18" s="5">
        <v>0.05</v>
      </c>
      <c r="AF18" s="5">
        <v>0.05</v>
      </c>
      <c r="AG18" s="5">
        <v>0.05</v>
      </c>
      <c r="AH18" s="5">
        <v>0.05</v>
      </c>
      <c r="AI18" s="5">
        <v>0.05</v>
      </c>
      <c r="AJ18" s="5">
        <v>0.05</v>
      </c>
      <c r="AK18" s="5">
        <v>0.05</v>
      </c>
      <c r="AL18" s="5"/>
      <c r="AM18" s="5">
        <v>1</v>
      </c>
    </row>
    <row r="19" spans="1:39" x14ac:dyDescent="0.2">
      <c r="A19" s="69"/>
      <c r="B19" s="5" t="s">
        <v>98</v>
      </c>
      <c r="C19" s="5" t="s">
        <v>93</v>
      </c>
      <c r="D19" s="5" t="s">
        <v>105</v>
      </c>
      <c r="E19" s="5">
        <v>2018</v>
      </c>
      <c r="F19" s="5" t="s">
        <v>95</v>
      </c>
      <c r="G19" s="5">
        <v>0.05</v>
      </c>
      <c r="H19" s="5">
        <v>0.05</v>
      </c>
      <c r="I19" s="5">
        <v>0.05</v>
      </c>
      <c r="J19" s="5">
        <v>0.05</v>
      </c>
      <c r="K19" s="5">
        <v>0.05</v>
      </c>
      <c r="L19" s="5">
        <v>0.05</v>
      </c>
      <c r="M19" s="5">
        <v>0.05</v>
      </c>
      <c r="N19" s="5">
        <v>0.05</v>
      </c>
      <c r="O19" s="5">
        <v>0.05</v>
      </c>
      <c r="P19" s="5">
        <v>0.05</v>
      </c>
      <c r="Q19" s="5">
        <v>0.05</v>
      </c>
      <c r="R19" s="5">
        <v>0.05</v>
      </c>
      <c r="S19" s="5">
        <v>0.05</v>
      </c>
      <c r="T19" s="5">
        <v>0.05</v>
      </c>
      <c r="U19" s="5">
        <v>0.05</v>
      </c>
      <c r="V19" s="5">
        <v>0.05</v>
      </c>
      <c r="W19" s="5">
        <v>0.05</v>
      </c>
      <c r="X19" s="5">
        <v>0.05</v>
      </c>
      <c r="Y19" s="5">
        <v>0.05</v>
      </c>
      <c r="Z19" s="5">
        <v>0.05</v>
      </c>
      <c r="AA19" s="5">
        <v>0.05</v>
      </c>
      <c r="AB19" s="5">
        <v>0.05</v>
      </c>
      <c r="AC19" s="5">
        <v>0.05</v>
      </c>
      <c r="AD19" s="5">
        <v>0.05</v>
      </c>
      <c r="AE19" s="5">
        <v>0.05</v>
      </c>
      <c r="AF19" s="5">
        <v>0.05</v>
      </c>
      <c r="AG19" s="5">
        <v>0.05</v>
      </c>
      <c r="AH19" s="5">
        <v>0.05</v>
      </c>
      <c r="AI19" s="5">
        <v>0.05</v>
      </c>
      <c r="AJ19" s="5">
        <v>0.05</v>
      </c>
      <c r="AK19" s="5">
        <v>0.05</v>
      </c>
      <c r="AL19" s="5"/>
      <c r="AM19" s="5">
        <v>1</v>
      </c>
    </row>
    <row r="20" spans="1:39" x14ac:dyDescent="0.2">
      <c r="A20" s="69"/>
      <c r="B20" s="5" t="s">
        <v>99</v>
      </c>
      <c r="C20" s="5" t="s">
        <v>93</v>
      </c>
      <c r="D20" s="5" t="s">
        <v>105</v>
      </c>
      <c r="E20" s="5">
        <v>2018</v>
      </c>
      <c r="F20" s="5" t="s">
        <v>95</v>
      </c>
      <c r="G20" s="5">
        <v>0.05</v>
      </c>
      <c r="H20" s="5">
        <v>0.05</v>
      </c>
      <c r="I20" s="5">
        <v>0.05</v>
      </c>
      <c r="J20" s="5">
        <v>0.05</v>
      </c>
      <c r="K20" s="5">
        <v>0.05</v>
      </c>
      <c r="L20" s="5">
        <v>0.05</v>
      </c>
      <c r="M20" s="5">
        <v>0.05</v>
      </c>
      <c r="N20" s="5">
        <v>0.05</v>
      </c>
      <c r="O20" s="5">
        <v>0.05</v>
      </c>
      <c r="P20" s="5">
        <v>0.05</v>
      </c>
      <c r="Q20" s="5">
        <v>0.05</v>
      </c>
      <c r="R20" s="5">
        <v>0.05</v>
      </c>
      <c r="S20" s="5">
        <v>0.05</v>
      </c>
      <c r="T20" s="5">
        <v>0.05</v>
      </c>
      <c r="U20" s="5">
        <v>0.05</v>
      </c>
      <c r="V20" s="5">
        <v>0.05</v>
      </c>
      <c r="W20" s="5">
        <v>0.05</v>
      </c>
      <c r="X20" s="5">
        <v>0.05</v>
      </c>
      <c r="Y20" s="5">
        <v>0.05</v>
      </c>
      <c r="Z20" s="5">
        <v>0.05</v>
      </c>
      <c r="AA20" s="5">
        <v>0.05</v>
      </c>
      <c r="AB20" s="5">
        <v>0.05</v>
      </c>
      <c r="AC20" s="5">
        <v>0.05</v>
      </c>
      <c r="AD20" s="5">
        <v>0.05</v>
      </c>
      <c r="AE20" s="5">
        <v>0.05</v>
      </c>
      <c r="AF20" s="5">
        <v>0.05</v>
      </c>
      <c r="AG20" s="5">
        <v>0.05</v>
      </c>
      <c r="AH20" s="5">
        <v>0.05</v>
      </c>
      <c r="AI20" s="5">
        <v>0.05</v>
      </c>
      <c r="AJ20" s="5">
        <v>0.05</v>
      </c>
      <c r="AK20" s="5">
        <v>0.05</v>
      </c>
      <c r="AL20" s="5"/>
      <c r="AM20" s="5">
        <v>1</v>
      </c>
    </row>
    <row r="21" spans="1:39" x14ac:dyDescent="0.2">
      <c r="A21" s="70"/>
      <c r="B21" s="5" t="s">
        <v>100</v>
      </c>
      <c r="C21" s="5" t="s">
        <v>93</v>
      </c>
      <c r="D21" s="5" t="s">
        <v>105</v>
      </c>
      <c r="E21" s="5">
        <v>2018</v>
      </c>
      <c r="F21" s="5" t="s">
        <v>95</v>
      </c>
      <c r="G21" s="5">
        <v>0.05</v>
      </c>
      <c r="H21" s="5">
        <v>0.05</v>
      </c>
      <c r="I21" s="5">
        <v>0.05</v>
      </c>
      <c r="J21" s="5">
        <v>0.05</v>
      </c>
      <c r="K21" s="5">
        <v>0.05</v>
      </c>
      <c r="L21" s="5">
        <v>0.05</v>
      </c>
      <c r="M21" s="5">
        <v>0.05</v>
      </c>
      <c r="N21" s="5">
        <v>0.05</v>
      </c>
      <c r="O21" s="5">
        <v>0.05</v>
      </c>
      <c r="P21" s="5">
        <v>0.05</v>
      </c>
      <c r="Q21" s="5">
        <v>0.05</v>
      </c>
      <c r="R21" s="5">
        <v>0.05</v>
      </c>
      <c r="S21" s="5">
        <v>0.05</v>
      </c>
      <c r="T21" s="5">
        <v>0.05</v>
      </c>
      <c r="U21" s="5">
        <v>0.05</v>
      </c>
      <c r="V21" s="5">
        <v>0.05</v>
      </c>
      <c r="W21" s="5">
        <v>0.05</v>
      </c>
      <c r="X21" s="5">
        <v>0.05</v>
      </c>
      <c r="Y21" s="5">
        <v>0.05</v>
      </c>
      <c r="Z21" s="5">
        <v>0.05</v>
      </c>
      <c r="AA21" s="5">
        <v>0.05</v>
      </c>
      <c r="AB21" s="5">
        <v>0.05</v>
      </c>
      <c r="AC21" s="5">
        <v>0.05</v>
      </c>
      <c r="AD21" s="5">
        <v>0.05</v>
      </c>
      <c r="AE21" s="5">
        <v>0.05</v>
      </c>
      <c r="AF21" s="5">
        <v>0.05</v>
      </c>
      <c r="AG21" s="5">
        <v>0.05</v>
      </c>
      <c r="AH21" s="5">
        <v>0.05</v>
      </c>
      <c r="AI21" s="5">
        <v>0.05</v>
      </c>
      <c r="AJ21" s="5">
        <v>0.05</v>
      </c>
      <c r="AK21" s="5">
        <v>0.05</v>
      </c>
      <c r="AL21" s="5"/>
      <c r="AM21" s="5">
        <v>1</v>
      </c>
    </row>
    <row r="22" spans="1:39" x14ac:dyDescent="0.2">
      <c r="A22" s="68" t="s">
        <v>12</v>
      </c>
      <c r="B22" s="5" t="s">
        <v>92</v>
      </c>
      <c r="C22" s="5" t="s">
        <v>93</v>
      </c>
      <c r="D22" s="5" t="s">
        <v>105</v>
      </c>
      <c r="E22" s="5">
        <v>2018</v>
      </c>
      <c r="F22" s="5" t="s">
        <v>95</v>
      </c>
      <c r="G22" s="5">
        <v>0.05</v>
      </c>
      <c r="H22" s="5">
        <v>0.05</v>
      </c>
      <c r="I22" s="5">
        <v>0.05</v>
      </c>
      <c r="J22" s="5">
        <v>0.05</v>
      </c>
      <c r="K22" s="5">
        <v>0.05</v>
      </c>
      <c r="L22" s="5">
        <v>0.05</v>
      </c>
      <c r="M22" s="5">
        <v>0.05</v>
      </c>
      <c r="N22" s="5">
        <v>0.05</v>
      </c>
      <c r="O22" s="5">
        <v>0.05</v>
      </c>
      <c r="P22" s="5">
        <v>0.05</v>
      </c>
      <c r="Q22" s="5">
        <v>0.05</v>
      </c>
      <c r="R22" s="5">
        <v>0.05</v>
      </c>
      <c r="S22" s="5">
        <v>0.05</v>
      </c>
      <c r="T22" s="5">
        <v>0.05</v>
      </c>
      <c r="U22" s="5">
        <v>0.05</v>
      </c>
      <c r="V22" s="5">
        <v>0.05</v>
      </c>
      <c r="W22" s="5">
        <v>0.05</v>
      </c>
      <c r="X22" s="5">
        <v>0.05</v>
      </c>
      <c r="Y22" s="5">
        <v>0.05</v>
      </c>
      <c r="Z22" s="5">
        <v>0.05</v>
      </c>
      <c r="AA22" s="5">
        <v>0.05</v>
      </c>
      <c r="AB22" s="5">
        <v>0.05</v>
      </c>
      <c r="AC22" s="5">
        <v>0.05</v>
      </c>
      <c r="AD22" s="5">
        <v>0.05</v>
      </c>
      <c r="AE22" s="5">
        <v>0.05</v>
      </c>
      <c r="AF22" s="5">
        <v>0.05</v>
      </c>
      <c r="AG22" s="5">
        <v>0.05</v>
      </c>
      <c r="AH22" s="5">
        <v>0.05</v>
      </c>
      <c r="AI22" s="5">
        <v>0.05</v>
      </c>
      <c r="AJ22" s="5">
        <v>0.05</v>
      </c>
      <c r="AK22" s="5">
        <v>0.05</v>
      </c>
      <c r="AL22" s="5"/>
      <c r="AM22" s="5">
        <v>1</v>
      </c>
    </row>
    <row r="23" spans="1:39" x14ac:dyDescent="0.2">
      <c r="A23" s="69"/>
      <c r="B23" s="5" t="s">
        <v>97</v>
      </c>
      <c r="C23" s="5" t="s">
        <v>93</v>
      </c>
      <c r="D23" s="5" t="s">
        <v>105</v>
      </c>
      <c r="E23" s="5">
        <v>2018</v>
      </c>
      <c r="F23" s="5" t="s">
        <v>95</v>
      </c>
      <c r="G23" s="5">
        <v>0.05</v>
      </c>
      <c r="H23" s="5">
        <v>0.05</v>
      </c>
      <c r="I23" s="5">
        <v>0.05</v>
      </c>
      <c r="J23" s="5">
        <v>0.05</v>
      </c>
      <c r="K23" s="5">
        <v>0.05</v>
      </c>
      <c r="L23" s="5">
        <v>0.05</v>
      </c>
      <c r="M23" s="5">
        <v>0.05</v>
      </c>
      <c r="N23" s="5">
        <v>0.05</v>
      </c>
      <c r="O23" s="5">
        <v>0.05</v>
      </c>
      <c r="P23" s="5">
        <v>0.05</v>
      </c>
      <c r="Q23" s="5">
        <v>0.05</v>
      </c>
      <c r="R23" s="5">
        <v>0.05</v>
      </c>
      <c r="S23" s="5">
        <v>0.05</v>
      </c>
      <c r="T23" s="5">
        <v>0.05</v>
      </c>
      <c r="U23" s="5">
        <v>0.05</v>
      </c>
      <c r="V23" s="5">
        <v>0.05</v>
      </c>
      <c r="W23" s="5">
        <v>0.05</v>
      </c>
      <c r="X23" s="5">
        <v>0.05</v>
      </c>
      <c r="Y23" s="5">
        <v>0.05</v>
      </c>
      <c r="Z23" s="5">
        <v>0.05</v>
      </c>
      <c r="AA23" s="5">
        <v>0.05</v>
      </c>
      <c r="AB23" s="5">
        <v>0.05</v>
      </c>
      <c r="AC23" s="5">
        <v>0.05</v>
      </c>
      <c r="AD23" s="5">
        <v>0.05</v>
      </c>
      <c r="AE23" s="5">
        <v>0.05</v>
      </c>
      <c r="AF23" s="5">
        <v>0.05</v>
      </c>
      <c r="AG23" s="5">
        <v>0.05</v>
      </c>
      <c r="AH23" s="5">
        <v>0.05</v>
      </c>
      <c r="AI23" s="5">
        <v>0.05</v>
      </c>
      <c r="AJ23" s="5">
        <v>0.05</v>
      </c>
      <c r="AK23" s="5">
        <v>0.05</v>
      </c>
      <c r="AL23" s="5"/>
      <c r="AM23" s="5">
        <v>1</v>
      </c>
    </row>
    <row r="24" spans="1:39" x14ac:dyDescent="0.2">
      <c r="A24" s="69"/>
      <c r="B24" s="5" t="s">
        <v>98</v>
      </c>
      <c r="C24" s="5" t="s">
        <v>93</v>
      </c>
      <c r="D24" s="5" t="s">
        <v>105</v>
      </c>
      <c r="E24" s="5">
        <v>2018</v>
      </c>
      <c r="F24" s="5" t="s">
        <v>95</v>
      </c>
      <c r="G24" s="5">
        <v>0.05</v>
      </c>
      <c r="H24" s="5">
        <v>0.05</v>
      </c>
      <c r="I24" s="5">
        <v>0.05</v>
      </c>
      <c r="J24" s="5">
        <v>0.05</v>
      </c>
      <c r="K24" s="5">
        <v>0.05</v>
      </c>
      <c r="L24" s="5">
        <v>0.05</v>
      </c>
      <c r="M24" s="5">
        <v>0.05</v>
      </c>
      <c r="N24" s="5">
        <v>0.05</v>
      </c>
      <c r="O24" s="5">
        <v>0.05</v>
      </c>
      <c r="P24" s="5">
        <v>0.05</v>
      </c>
      <c r="Q24" s="5">
        <v>0.05</v>
      </c>
      <c r="R24" s="5">
        <v>0.05</v>
      </c>
      <c r="S24" s="5">
        <v>0.05</v>
      </c>
      <c r="T24" s="5">
        <v>0.05</v>
      </c>
      <c r="U24" s="5">
        <v>0.05</v>
      </c>
      <c r="V24" s="5">
        <v>0.05</v>
      </c>
      <c r="W24" s="5">
        <v>0.05</v>
      </c>
      <c r="X24" s="5">
        <v>0.05</v>
      </c>
      <c r="Y24" s="5">
        <v>0.05</v>
      </c>
      <c r="Z24" s="5">
        <v>0.05</v>
      </c>
      <c r="AA24" s="5">
        <v>0.05</v>
      </c>
      <c r="AB24" s="5">
        <v>0.05</v>
      </c>
      <c r="AC24" s="5">
        <v>0.05</v>
      </c>
      <c r="AD24" s="5">
        <v>0.05</v>
      </c>
      <c r="AE24" s="5">
        <v>0.05</v>
      </c>
      <c r="AF24" s="5">
        <v>0.05</v>
      </c>
      <c r="AG24" s="5">
        <v>0.05</v>
      </c>
      <c r="AH24" s="5">
        <v>0.05</v>
      </c>
      <c r="AI24" s="5">
        <v>0.05</v>
      </c>
      <c r="AJ24" s="5">
        <v>0.05</v>
      </c>
      <c r="AK24" s="5">
        <v>0.05</v>
      </c>
      <c r="AL24" s="5"/>
      <c r="AM24" s="5">
        <v>1</v>
      </c>
    </row>
    <row r="25" spans="1:39" x14ac:dyDescent="0.2">
      <c r="A25" s="69"/>
      <c r="B25" s="5" t="s">
        <v>99</v>
      </c>
      <c r="C25" s="5" t="s">
        <v>93</v>
      </c>
      <c r="D25" s="5" t="s">
        <v>105</v>
      </c>
      <c r="E25" s="5">
        <v>2018</v>
      </c>
      <c r="F25" s="5" t="s">
        <v>95</v>
      </c>
      <c r="G25" s="5">
        <v>0.05</v>
      </c>
      <c r="H25" s="5">
        <v>0.05</v>
      </c>
      <c r="I25" s="5">
        <v>0.05</v>
      </c>
      <c r="J25" s="5">
        <v>0.05</v>
      </c>
      <c r="K25" s="5">
        <v>0.05</v>
      </c>
      <c r="L25" s="5">
        <v>0.05</v>
      </c>
      <c r="M25" s="5">
        <v>0.05</v>
      </c>
      <c r="N25" s="5">
        <v>0.05</v>
      </c>
      <c r="O25" s="5">
        <v>0.05</v>
      </c>
      <c r="P25" s="5">
        <v>0.05</v>
      </c>
      <c r="Q25" s="5">
        <v>0.05</v>
      </c>
      <c r="R25" s="5">
        <v>0.05</v>
      </c>
      <c r="S25" s="5">
        <v>0.05</v>
      </c>
      <c r="T25" s="5">
        <v>0.05</v>
      </c>
      <c r="U25" s="5">
        <v>0.05</v>
      </c>
      <c r="V25" s="5">
        <v>0.05</v>
      </c>
      <c r="W25" s="5">
        <v>0.05</v>
      </c>
      <c r="X25" s="5">
        <v>0.05</v>
      </c>
      <c r="Y25" s="5">
        <v>0.05</v>
      </c>
      <c r="Z25" s="5">
        <v>0.05</v>
      </c>
      <c r="AA25" s="5">
        <v>0.05</v>
      </c>
      <c r="AB25" s="5">
        <v>0.05</v>
      </c>
      <c r="AC25" s="5">
        <v>0.05</v>
      </c>
      <c r="AD25" s="5">
        <v>0.05</v>
      </c>
      <c r="AE25" s="5">
        <v>0.05</v>
      </c>
      <c r="AF25" s="5">
        <v>0.05</v>
      </c>
      <c r="AG25" s="5">
        <v>0.05</v>
      </c>
      <c r="AH25" s="5">
        <v>0.05</v>
      </c>
      <c r="AI25" s="5">
        <v>0.05</v>
      </c>
      <c r="AJ25" s="5">
        <v>0.05</v>
      </c>
      <c r="AK25" s="5">
        <v>0.05</v>
      </c>
      <c r="AL25" s="5"/>
      <c r="AM25" s="5">
        <v>1</v>
      </c>
    </row>
    <row r="26" spans="1:39" x14ac:dyDescent="0.2">
      <c r="A26" s="70"/>
      <c r="B26" s="5" t="s">
        <v>100</v>
      </c>
      <c r="C26" s="5" t="s">
        <v>93</v>
      </c>
      <c r="D26" s="5" t="s">
        <v>105</v>
      </c>
      <c r="E26" s="5">
        <v>2018</v>
      </c>
      <c r="F26" s="5" t="s">
        <v>95</v>
      </c>
      <c r="G26" s="5">
        <v>0.05</v>
      </c>
      <c r="H26" s="5">
        <v>0.05</v>
      </c>
      <c r="I26" s="5">
        <v>0.05</v>
      </c>
      <c r="J26" s="5">
        <v>0.05</v>
      </c>
      <c r="K26" s="5">
        <v>0.05</v>
      </c>
      <c r="L26" s="5">
        <v>0.05</v>
      </c>
      <c r="M26" s="5">
        <v>0.05</v>
      </c>
      <c r="N26" s="5">
        <v>0.05</v>
      </c>
      <c r="O26" s="5">
        <v>0.05</v>
      </c>
      <c r="P26" s="5">
        <v>0.05</v>
      </c>
      <c r="Q26" s="5">
        <v>0.05</v>
      </c>
      <c r="R26" s="5">
        <v>0.05</v>
      </c>
      <c r="S26" s="5">
        <v>0.05</v>
      </c>
      <c r="T26" s="5">
        <v>0.05</v>
      </c>
      <c r="U26" s="5">
        <v>0.05</v>
      </c>
      <c r="V26" s="5">
        <v>0.05</v>
      </c>
      <c r="W26" s="5">
        <v>0.05</v>
      </c>
      <c r="X26" s="5">
        <v>0.05</v>
      </c>
      <c r="Y26" s="5">
        <v>0.05</v>
      </c>
      <c r="Z26" s="5">
        <v>0.05</v>
      </c>
      <c r="AA26" s="5">
        <v>0.05</v>
      </c>
      <c r="AB26" s="5">
        <v>0.05</v>
      </c>
      <c r="AC26" s="5">
        <v>0.05</v>
      </c>
      <c r="AD26" s="5">
        <v>0.05</v>
      </c>
      <c r="AE26" s="5">
        <v>0.05</v>
      </c>
      <c r="AF26" s="5">
        <v>0.05</v>
      </c>
      <c r="AG26" s="5">
        <v>0.05</v>
      </c>
      <c r="AH26" s="5">
        <v>0.05</v>
      </c>
      <c r="AI26" s="5">
        <v>0.05</v>
      </c>
      <c r="AJ26" s="5">
        <v>0.05</v>
      </c>
      <c r="AK26" s="5">
        <v>0.05</v>
      </c>
      <c r="AL26" s="5"/>
      <c r="AM26" s="5">
        <v>1</v>
      </c>
    </row>
    <row r="27" spans="1:39" x14ac:dyDescent="0.2">
      <c r="A27" s="68" t="s">
        <v>20</v>
      </c>
      <c r="B27" s="5" t="s">
        <v>92</v>
      </c>
      <c r="C27" s="5" t="s">
        <v>93</v>
      </c>
      <c r="D27" s="5" t="s">
        <v>105</v>
      </c>
      <c r="E27" s="5">
        <v>2018</v>
      </c>
      <c r="F27" s="5" t="s">
        <v>95</v>
      </c>
      <c r="G27" s="5">
        <v>0.35099999999999998</v>
      </c>
      <c r="H27" s="5">
        <v>0.35099999999999998</v>
      </c>
      <c r="I27" s="5">
        <v>0.35099999999999998</v>
      </c>
      <c r="J27" s="5">
        <v>0.35099999999999998</v>
      </c>
      <c r="K27" s="5">
        <v>0.35099999999999998</v>
      </c>
      <c r="L27" s="5">
        <v>0.35099999999999998</v>
      </c>
      <c r="M27" s="5">
        <v>0.35099999999999998</v>
      </c>
      <c r="N27" s="5">
        <v>0.35099999999999998</v>
      </c>
      <c r="O27" s="5">
        <v>0.35099999999999998</v>
      </c>
      <c r="P27" s="5">
        <v>0.35099999999999998</v>
      </c>
      <c r="Q27" s="5">
        <v>0.35099999999999998</v>
      </c>
      <c r="R27" s="5">
        <v>0.35099999999999998</v>
      </c>
      <c r="S27" s="5">
        <v>0.35099999999999998</v>
      </c>
      <c r="T27" s="5">
        <v>0.35099999999999998</v>
      </c>
      <c r="U27" s="5">
        <v>0.35099999999999998</v>
      </c>
      <c r="V27" s="5">
        <v>0.35099999999999998</v>
      </c>
      <c r="W27" s="5">
        <v>0.35099999999999998</v>
      </c>
      <c r="X27" s="5">
        <v>0.35099999999999998</v>
      </c>
      <c r="Y27" s="5">
        <v>0.35099999999999998</v>
      </c>
      <c r="Z27" s="5">
        <v>0.35099999999999998</v>
      </c>
      <c r="AA27" s="5">
        <v>0.35099999999999998</v>
      </c>
      <c r="AB27" s="5">
        <v>0.35099999999999998</v>
      </c>
      <c r="AC27" s="5">
        <v>0.35099999999999998</v>
      </c>
      <c r="AD27" s="5">
        <v>0.35099999999999998</v>
      </c>
      <c r="AE27" s="5">
        <v>0.35099999999999998</v>
      </c>
      <c r="AF27" s="5">
        <v>0.35099999999999998</v>
      </c>
      <c r="AG27" s="5">
        <v>0.35099999999999998</v>
      </c>
      <c r="AH27" s="5">
        <v>0.35099999999999998</v>
      </c>
      <c r="AI27" s="5">
        <v>0.35099999999999998</v>
      </c>
      <c r="AJ27" s="5">
        <v>0.35099999999999998</v>
      </c>
      <c r="AK27" s="5">
        <v>0.35099999999999998</v>
      </c>
      <c r="AL27" s="5"/>
      <c r="AM27" s="5">
        <v>1</v>
      </c>
    </row>
    <row r="28" spans="1:39" x14ac:dyDescent="0.2">
      <c r="A28" s="69"/>
      <c r="B28" s="5" t="s">
        <v>97</v>
      </c>
      <c r="C28" s="5" t="s">
        <v>93</v>
      </c>
      <c r="D28" s="5" t="s">
        <v>105</v>
      </c>
      <c r="E28" s="5">
        <v>2018</v>
      </c>
      <c r="F28" s="5" t="s">
        <v>95</v>
      </c>
      <c r="G28" s="5">
        <v>0.29399999999999998</v>
      </c>
      <c r="H28" s="5">
        <v>0.29399999999999998</v>
      </c>
      <c r="I28" s="5">
        <v>0.29399999999999998</v>
      </c>
      <c r="J28" s="5">
        <v>0.29399999999999998</v>
      </c>
      <c r="K28" s="5">
        <v>0.29399999999999998</v>
      </c>
      <c r="L28" s="5">
        <v>0.29399999999999998</v>
      </c>
      <c r="M28" s="5">
        <v>0.29399999999999998</v>
      </c>
      <c r="N28" s="5">
        <v>0.29399999999999998</v>
      </c>
      <c r="O28" s="5">
        <v>0.29399999999999998</v>
      </c>
      <c r="P28" s="5">
        <v>0.29399999999999998</v>
      </c>
      <c r="Q28" s="5">
        <v>0.29399999999999998</v>
      </c>
      <c r="R28" s="5">
        <v>0.29399999999999998</v>
      </c>
      <c r="S28" s="5">
        <v>0.29399999999999998</v>
      </c>
      <c r="T28" s="5">
        <v>0.29399999999999998</v>
      </c>
      <c r="U28" s="5">
        <v>0.29399999999999998</v>
      </c>
      <c r="V28" s="5">
        <v>0.29399999999999998</v>
      </c>
      <c r="W28" s="5">
        <v>0.29399999999999998</v>
      </c>
      <c r="X28" s="5">
        <v>0.29399999999999998</v>
      </c>
      <c r="Y28" s="5">
        <v>0.29399999999999998</v>
      </c>
      <c r="Z28" s="5">
        <v>0.29399999999999998</v>
      </c>
      <c r="AA28" s="5">
        <v>0.29399999999999998</v>
      </c>
      <c r="AB28" s="5">
        <v>0.29399999999999998</v>
      </c>
      <c r="AC28" s="5">
        <v>0.29399999999999998</v>
      </c>
      <c r="AD28" s="5">
        <v>0.29399999999999998</v>
      </c>
      <c r="AE28" s="5">
        <v>0.29399999999999998</v>
      </c>
      <c r="AF28" s="5">
        <v>0.29399999999999998</v>
      </c>
      <c r="AG28" s="5">
        <v>0.29399999999999998</v>
      </c>
      <c r="AH28" s="5">
        <v>0.29399999999999998</v>
      </c>
      <c r="AI28" s="5">
        <v>0.29399999999999998</v>
      </c>
      <c r="AJ28" s="5">
        <v>0.29399999999999998</v>
      </c>
      <c r="AK28" s="5">
        <v>0.29399999999999998</v>
      </c>
      <c r="AL28" s="5"/>
      <c r="AM28" s="5">
        <v>1</v>
      </c>
    </row>
    <row r="29" spans="1:39" x14ac:dyDescent="0.2">
      <c r="A29" s="69"/>
      <c r="B29" s="5" t="s">
        <v>98</v>
      </c>
      <c r="C29" s="5" t="s">
        <v>93</v>
      </c>
      <c r="D29" s="5" t="s">
        <v>105</v>
      </c>
      <c r="E29" s="5">
        <v>2018</v>
      </c>
      <c r="F29" s="5" t="s">
        <v>95</v>
      </c>
      <c r="G29" s="5">
        <v>0.254</v>
      </c>
      <c r="H29" s="5">
        <v>0.254</v>
      </c>
      <c r="I29" s="5">
        <v>0.254</v>
      </c>
      <c r="J29" s="5">
        <v>0.254</v>
      </c>
      <c r="K29" s="5">
        <v>0.254</v>
      </c>
      <c r="L29" s="5">
        <v>0.254</v>
      </c>
      <c r="M29" s="5">
        <v>0.254</v>
      </c>
      <c r="N29" s="5">
        <v>0.254</v>
      </c>
      <c r="O29" s="5">
        <v>0.254</v>
      </c>
      <c r="P29" s="5">
        <v>0.254</v>
      </c>
      <c r="Q29" s="5">
        <v>0.254</v>
      </c>
      <c r="R29" s="5">
        <v>0.254</v>
      </c>
      <c r="S29" s="5">
        <v>0.254</v>
      </c>
      <c r="T29" s="5">
        <v>0.254</v>
      </c>
      <c r="U29" s="5">
        <v>0.254</v>
      </c>
      <c r="V29" s="5">
        <v>0.254</v>
      </c>
      <c r="W29" s="5">
        <v>0.254</v>
      </c>
      <c r="X29" s="5">
        <v>0.254</v>
      </c>
      <c r="Y29" s="5">
        <v>0.254</v>
      </c>
      <c r="Z29" s="5">
        <v>0.254</v>
      </c>
      <c r="AA29" s="5">
        <v>0.254</v>
      </c>
      <c r="AB29" s="5">
        <v>0.254</v>
      </c>
      <c r="AC29" s="5">
        <v>0.254</v>
      </c>
      <c r="AD29" s="5">
        <v>0.254</v>
      </c>
      <c r="AE29" s="5">
        <v>0.254</v>
      </c>
      <c r="AF29" s="5">
        <v>0.254</v>
      </c>
      <c r="AG29" s="5">
        <v>0.254</v>
      </c>
      <c r="AH29" s="5">
        <v>0.254</v>
      </c>
      <c r="AI29" s="5">
        <v>0.254</v>
      </c>
      <c r="AJ29" s="5">
        <v>0.254</v>
      </c>
      <c r="AK29" s="5">
        <v>0.254</v>
      </c>
      <c r="AL29" s="5"/>
      <c r="AM29" s="5">
        <v>1</v>
      </c>
    </row>
    <row r="30" spans="1:39" x14ac:dyDescent="0.2">
      <c r="A30" s="69"/>
      <c r="B30" s="5" t="s">
        <v>99</v>
      </c>
      <c r="C30" s="5" t="s">
        <v>93</v>
      </c>
      <c r="D30" s="5" t="s">
        <v>105</v>
      </c>
      <c r="E30" s="5">
        <v>2018</v>
      </c>
      <c r="F30" s="5" t="s">
        <v>95</v>
      </c>
      <c r="G30" s="5">
        <v>0.36299999999999999</v>
      </c>
      <c r="H30" s="5">
        <v>0.36299999999999999</v>
      </c>
      <c r="I30" s="5">
        <v>0.36299999999999999</v>
      </c>
      <c r="J30" s="5">
        <v>0.36299999999999999</v>
      </c>
      <c r="K30" s="5">
        <v>0.36299999999999999</v>
      </c>
      <c r="L30" s="5">
        <v>0.36299999999999999</v>
      </c>
      <c r="M30" s="5">
        <v>0.36299999999999999</v>
      </c>
      <c r="N30" s="5">
        <v>0.36299999999999999</v>
      </c>
      <c r="O30" s="5">
        <v>0.36299999999999999</v>
      </c>
      <c r="P30" s="5">
        <v>0.36299999999999999</v>
      </c>
      <c r="Q30" s="5">
        <v>0.36299999999999999</v>
      </c>
      <c r="R30" s="5">
        <v>0.36299999999999999</v>
      </c>
      <c r="S30" s="5">
        <v>0.36299999999999999</v>
      </c>
      <c r="T30" s="5">
        <v>0.36299999999999999</v>
      </c>
      <c r="U30" s="5">
        <v>0.36299999999999999</v>
      </c>
      <c r="V30" s="5">
        <v>0.36299999999999999</v>
      </c>
      <c r="W30" s="5">
        <v>0.36299999999999999</v>
      </c>
      <c r="X30" s="5">
        <v>0.36299999999999999</v>
      </c>
      <c r="Y30" s="5">
        <v>0.36299999999999999</v>
      </c>
      <c r="Z30" s="5">
        <v>0.36299999999999999</v>
      </c>
      <c r="AA30" s="5">
        <v>0.36299999999999999</v>
      </c>
      <c r="AB30" s="5">
        <v>0.36299999999999999</v>
      </c>
      <c r="AC30" s="5">
        <v>0.36299999999999999</v>
      </c>
      <c r="AD30" s="5">
        <v>0.36299999999999999</v>
      </c>
      <c r="AE30" s="5">
        <v>0.36299999999999999</v>
      </c>
      <c r="AF30" s="5">
        <v>0.36299999999999999</v>
      </c>
      <c r="AG30" s="5">
        <v>0.36299999999999999</v>
      </c>
      <c r="AH30" s="5">
        <v>0.36299999999999999</v>
      </c>
      <c r="AI30" s="5">
        <v>0.36299999999999999</v>
      </c>
      <c r="AJ30" s="5">
        <v>0.36299999999999999</v>
      </c>
      <c r="AK30" s="5">
        <v>0.36299999999999999</v>
      </c>
      <c r="AL30" s="5"/>
      <c r="AM30" s="5">
        <v>1</v>
      </c>
    </row>
    <row r="31" spans="1:39" x14ac:dyDescent="0.2">
      <c r="A31" s="70"/>
      <c r="B31" s="5" t="s">
        <v>100</v>
      </c>
      <c r="C31" s="5" t="s">
        <v>93</v>
      </c>
      <c r="D31" s="5" t="s">
        <v>105</v>
      </c>
      <c r="E31" s="5">
        <v>2018</v>
      </c>
      <c r="F31" s="5" t="s">
        <v>95</v>
      </c>
      <c r="G31" s="5">
        <v>0.36299999999999999</v>
      </c>
      <c r="H31" s="5">
        <v>0.36299999999999999</v>
      </c>
      <c r="I31" s="5">
        <v>0.36299999999999999</v>
      </c>
      <c r="J31" s="5">
        <v>0.36299999999999999</v>
      </c>
      <c r="K31" s="5">
        <v>0.36299999999999999</v>
      </c>
      <c r="L31" s="5">
        <v>0.36299999999999999</v>
      </c>
      <c r="M31" s="5">
        <v>0.36299999999999999</v>
      </c>
      <c r="N31" s="5">
        <v>0.36299999999999999</v>
      </c>
      <c r="O31" s="5">
        <v>0.36299999999999999</v>
      </c>
      <c r="P31" s="5">
        <v>0.36299999999999999</v>
      </c>
      <c r="Q31" s="5">
        <v>0.36299999999999999</v>
      </c>
      <c r="R31" s="5">
        <v>0.36299999999999999</v>
      </c>
      <c r="S31" s="5">
        <v>0.36299999999999999</v>
      </c>
      <c r="T31" s="5">
        <v>0.36299999999999999</v>
      </c>
      <c r="U31" s="5">
        <v>0.36299999999999999</v>
      </c>
      <c r="V31" s="5">
        <v>0.36299999999999999</v>
      </c>
      <c r="W31" s="5">
        <v>0.36299999999999999</v>
      </c>
      <c r="X31" s="5">
        <v>0.36299999999999999</v>
      </c>
      <c r="Y31" s="5">
        <v>0.36299999999999999</v>
      </c>
      <c r="Z31" s="5">
        <v>0.36299999999999999</v>
      </c>
      <c r="AA31" s="5">
        <v>0.36299999999999999</v>
      </c>
      <c r="AB31" s="5">
        <v>0.36299999999999999</v>
      </c>
      <c r="AC31" s="5">
        <v>0.36299999999999999</v>
      </c>
      <c r="AD31" s="5">
        <v>0.36299999999999999</v>
      </c>
      <c r="AE31" s="5">
        <v>0.36299999999999999</v>
      </c>
      <c r="AF31" s="5">
        <v>0.36299999999999999</v>
      </c>
      <c r="AG31" s="5">
        <v>0.36299999999999999</v>
      </c>
      <c r="AH31" s="5">
        <v>0.36299999999999999</v>
      </c>
      <c r="AI31" s="5">
        <v>0.36299999999999999</v>
      </c>
      <c r="AJ31" s="5">
        <v>0.36299999999999999</v>
      </c>
      <c r="AK31" s="5">
        <v>0.36299999999999999</v>
      </c>
      <c r="AL31" s="5"/>
      <c r="AM31" s="5">
        <v>1</v>
      </c>
    </row>
    <row r="32" spans="1:39" x14ac:dyDescent="0.2">
      <c r="A32" s="68" t="s">
        <v>22</v>
      </c>
      <c r="B32" s="5" t="s">
        <v>92</v>
      </c>
      <c r="C32" s="5" t="s">
        <v>93</v>
      </c>
      <c r="D32" s="5" t="s">
        <v>105</v>
      </c>
      <c r="E32" s="5">
        <v>2018</v>
      </c>
      <c r="F32" s="5" t="s">
        <v>95</v>
      </c>
      <c r="G32" s="5">
        <v>0.35099999999999998</v>
      </c>
      <c r="H32" s="5">
        <v>0.35099999999999998</v>
      </c>
      <c r="I32" s="5">
        <v>0.35099999999999998</v>
      </c>
      <c r="J32" s="5">
        <v>0.35099999999999998</v>
      </c>
      <c r="K32" s="5">
        <v>0.35099999999999998</v>
      </c>
      <c r="L32" s="5">
        <v>0.35099999999999998</v>
      </c>
      <c r="M32" s="5">
        <v>0.35099999999999998</v>
      </c>
      <c r="N32" s="5">
        <v>0.35099999999999998</v>
      </c>
      <c r="O32" s="5">
        <v>0.35099999999999998</v>
      </c>
      <c r="P32" s="5">
        <v>0.35099999999999998</v>
      </c>
      <c r="Q32" s="5">
        <v>0.35099999999999998</v>
      </c>
      <c r="R32" s="5">
        <v>0.35099999999999998</v>
      </c>
      <c r="S32" s="5">
        <v>0.35099999999999998</v>
      </c>
      <c r="T32" s="5">
        <v>0.35099999999999998</v>
      </c>
      <c r="U32" s="5">
        <v>0.35099999999999998</v>
      </c>
      <c r="V32" s="5">
        <v>0.35099999999999998</v>
      </c>
      <c r="W32" s="5">
        <v>0.35099999999999998</v>
      </c>
      <c r="X32" s="5">
        <v>0.35099999999999998</v>
      </c>
      <c r="Y32" s="5">
        <v>0.35099999999999998</v>
      </c>
      <c r="Z32" s="5">
        <v>0.35099999999999998</v>
      </c>
      <c r="AA32" s="5">
        <v>0.35099999999999998</v>
      </c>
      <c r="AB32" s="5">
        <v>0.35099999999999998</v>
      </c>
      <c r="AC32" s="5">
        <v>0.35099999999999998</v>
      </c>
      <c r="AD32" s="5">
        <v>0.35099999999999998</v>
      </c>
      <c r="AE32" s="5">
        <v>0.35099999999999998</v>
      </c>
      <c r="AF32" s="5">
        <v>0.35099999999999998</v>
      </c>
      <c r="AG32" s="5">
        <v>0.35099999999999998</v>
      </c>
      <c r="AH32" s="5">
        <v>0.35099999999999998</v>
      </c>
      <c r="AI32" s="5">
        <v>0.35099999999999998</v>
      </c>
      <c r="AJ32" s="5">
        <v>0.35099999999999998</v>
      </c>
      <c r="AK32" s="5">
        <v>0.35099999999999998</v>
      </c>
      <c r="AL32" s="5"/>
      <c r="AM32" s="5">
        <v>1</v>
      </c>
    </row>
    <row r="33" spans="1:39" x14ac:dyDescent="0.2">
      <c r="A33" s="69"/>
      <c r="B33" s="5" t="s">
        <v>97</v>
      </c>
      <c r="C33" s="5" t="s">
        <v>93</v>
      </c>
      <c r="D33" s="5" t="s">
        <v>105</v>
      </c>
      <c r="E33" s="5">
        <v>2018</v>
      </c>
      <c r="F33" s="5" t="s">
        <v>95</v>
      </c>
      <c r="G33" s="5">
        <v>0.29399999999999998</v>
      </c>
      <c r="H33" s="5">
        <v>0.29399999999999998</v>
      </c>
      <c r="I33" s="5">
        <v>0.29399999999999998</v>
      </c>
      <c r="J33" s="5">
        <v>0.29399999999999998</v>
      </c>
      <c r="K33" s="5">
        <v>0.29399999999999998</v>
      </c>
      <c r="L33" s="5">
        <v>0.29399999999999998</v>
      </c>
      <c r="M33" s="5">
        <v>0.29399999999999998</v>
      </c>
      <c r="N33" s="5">
        <v>0.29399999999999998</v>
      </c>
      <c r="O33" s="5">
        <v>0.29399999999999998</v>
      </c>
      <c r="P33" s="5">
        <v>0.29399999999999998</v>
      </c>
      <c r="Q33" s="5">
        <v>0.29399999999999998</v>
      </c>
      <c r="R33" s="5">
        <v>0.29399999999999998</v>
      </c>
      <c r="S33" s="5">
        <v>0.29399999999999998</v>
      </c>
      <c r="T33" s="5">
        <v>0.29399999999999998</v>
      </c>
      <c r="U33" s="5">
        <v>0.29399999999999998</v>
      </c>
      <c r="V33" s="5">
        <v>0.29399999999999998</v>
      </c>
      <c r="W33" s="5">
        <v>0.29399999999999998</v>
      </c>
      <c r="X33" s="5">
        <v>0.29399999999999998</v>
      </c>
      <c r="Y33" s="5">
        <v>0.29399999999999998</v>
      </c>
      <c r="Z33" s="5">
        <v>0.29399999999999998</v>
      </c>
      <c r="AA33" s="5">
        <v>0.29399999999999998</v>
      </c>
      <c r="AB33" s="5">
        <v>0.29399999999999998</v>
      </c>
      <c r="AC33" s="5">
        <v>0.29399999999999998</v>
      </c>
      <c r="AD33" s="5">
        <v>0.29399999999999998</v>
      </c>
      <c r="AE33" s="5">
        <v>0.29399999999999998</v>
      </c>
      <c r="AF33" s="5">
        <v>0.29399999999999998</v>
      </c>
      <c r="AG33" s="5">
        <v>0.29399999999999998</v>
      </c>
      <c r="AH33" s="5">
        <v>0.29399999999999998</v>
      </c>
      <c r="AI33" s="5">
        <v>0.29399999999999998</v>
      </c>
      <c r="AJ33" s="5">
        <v>0.29399999999999998</v>
      </c>
      <c r="AK33" s="5">
        <v>0.29399999999999998</v>
      </c>
      <c r="AL33" s="5"/>
      <c r="AM33" s="5">
        <v>1</v>
      </c>
    </row>
    <row r="34" spans="1:39" x14ac:dyDescent="0.2">
      <c r="A34" s="69"/>
      <c r="B34" s="5" t="s">
        <v>98</v>
      </c>
      <c r="C34" s="5" t="s">
        <v>93</v>
      </c>
      <c r="D34" s="5" t="s">
        <v>105</v>
      </c>
      <c r="E34" s="5">
        <v>2018</v>
      </c>
      <c r="F34" s="5" t="s">
        <v>95</v>
      </c>
      <c r="G34" s="5">
        <v>0.254</v>
      </c>
      <c r="H34" s="5">
        <v>0.254</v>
      </c>
      <c r="I34" s="5">
        <v>0.254</v>
      </c>
      <c r="J34" s="5">
        <v>0.254</v>
      </c>
      <c r="K34" s="5">
        <v>0.254</v>
      </c>
      <c r="L34" s="5">
        <v>0.254</v>
      </c>
      <c r="M34" s="5">
        <v>0.254</v>
      </c>
      <c r="N34" s="5">
        <v>0.254</v>
      </c>
      <c r="O34" s="5">
        <v>0.254</v>
      </c>
      <c r="P34" s="5">
        <v>0.254</v>
      </c>
      <c r="Q34" s="5">
        <v>0.254</v>
      </c>
      <c r="R34" s="5">
        <v>0.254</v>
      </c>
      <c r="S34" s="5">
        <v>0.254</v>
      </c>
      <c r="T34" s="5">
        <v>0.254</v>
      </c>
      <c r="U34" s="5">
        <v>0.254</v>
      </c>
      <c r="V34" s="5">
        <v>0.254</v>
      </c>
      <c r="W34" s="5">
        <v>0.254</v>
      </c>
      <c r="X34" s="5">
        <v>0.254</v>
      </c>
      <c r="Y34" s="5">
        <v>0.254</v>
      </c>
      <c r="Z34" s="5">
        <v>0.254</v>
      </c>
      <c r="AA34" s="5">
        <v>0.254</v>
      </c>
      <c r="AB34" s="5">
        <v>0.254</v>
      </c>
      <c r="AC34" s="5">
        <v>0.254</v>
      </c>
      <c r="AD34" s="5">
        <v>0.254</v>
      </c>
      <c r="AE34" s="5">
        <v>0.254</v>
      </c>
      <c r="AF34" s="5">
        <v>0.254</v>
      </c>
      <c r="AG34" s="5">
        <v>0.254</v>
      </c>
      <c r="AH34" s="5">
        <v>0.254</v>
      </c>
      <c r="AI34" s="5">
        <v>0.254</v>
      </c>
      <c r="AJ34" s="5">
        <v>0.254</v>
      </c>
      <c r="AK34" s="5">
        <v>0.254</v>
      </c>
      <c r="AL34" s="5"/>
      <c r="AM34" s="5">
        <v>1</v>
      </c>
    </row>
    <row r="35" spans="1:39" x14ac:dyDescent="0.2">
      <c r="A35" s="69"/>
      <c r="B35" s="5" t="s">
        <v>99</v>
      </c>
      <c r="C35" s="5" t="s">
        <v>93</v>
      </c>
      <c r="D35" s="5" t="s">
        <v>105</v>
      </c>
      <c r="E35" s="5">
        <v>2018</v>
      </c>
      <c r="F35" s="5" t="s">
        <v>95</v>
      </c>
      <c r="G35" s="5">
        <v>0.36299999999999999</v>
      </c>
      <c r="H35" s="5">
        <v>0.36299999999999999</v>
      </c>
      <c r="I35" s="5">
        <v>0.36299999999999999</v>
      </c>
      <c r="J35" s="5">
        <v>0.36299999999999999</v>
      </c>
      <c r="K35" s="5">
        <v>0.36299999999999999</v>
      </c>
      <c r="L35" s="5">
        <v>0.36299999999999999</v>
      </c>
      <c r="M35" s="5">
        <v>0.36299999999999999</v>
      </c>
      <c r="N35" s="5">
        <v>0.36299999999999999</v>
      </c>
      <c r="O35" s="5">
        <v>0.36299999999999999</v>
      </c>
      <c r="P35" s="5">
        <v>0.36299999999999999</v>
      </c>
      <c r="Q35" s="5">
        <v>0.36299999999999999</v>
      </c>
      <c r="R35" s="5">
        <v>0.36299999999999999</v>
      </c>
      <c r="S35" s="5">
        <v>0.36299999999999999</v>
      </c>
      <c r="T35" s="5">
        <v>0.36299999999999999</v>
      </c>
      <c r="U35" s="5">
        <v>0.36299999999999999</v>
      </c>
      <c r="V35" s="5">
        <v>0.36299999999999999</v>
      </c>
      <c r="W35" s="5">
        <v>0.36299999999999999</v>
      </c>
      <c r="X35" s="5">
        <v>0.36299999999999999</v>
      </c>
      <c r="Y35" s="5">
        <v>0.36299999999999999</v>
      </c>
      <c r="Z35" s="5">
        <v>0.36299999999999999</v>
      </c>
      <c r="AA35" s="5">
        <v>0.36299999999999999</v>
      </c>
      <c r="AB35" s="5">
        <v>0.36299999999999999</v>
      </c>
      <c r="AC35" s="5">
        <v>0.36299999999999999</v>
      </c>
      <c r="AD35" s="5">
        <v>0.36299999999999999</v>
      </c>
      <c r="AE35" s="5">
        <v>0.36299999999999999</v>
      </c>
      <c r="AF35" s="5">
        <v>0.36299999999999999</v>
      </c>
      <c r="AG35" s="5">
        <v>0.36299999999999999</v>
      </c>
      <c r="AH35" s="5">
        <v>0.36299999999999999</v>
      </c>
      <c r="AI35" s="5">
        <v>0.36299999999999999</v>
      </c>
      <c r="AJ35" s="5">
        <v>0.36299999999999999</v>
      </c>
      <c r="AK35" s="5">
        <v>0.36299999999999999</v>
      </c>
      <c r="AL35" s="5"/>
      <c r="AM35" s="5">
        <v>1</v>
      </c>
    </row>
    <row r="36" spans="1:39" x14ac:dyDescent="0.2">
      <c r="A36" s="70"/>
      <c r="B36" s="5" t="s">
        <v>100</v>
      </c>
      <c r="C36" s="5" t="s">
        <v>93</v>
      </c>
      <c r="D36" s="5" t="s">
        <v>105</v>
      </c>
      <c r="E36" s="5">
        <v>2018</v>
      </c>
      <c r="F36" s="5" t="s">
        <v>95</v>
      </c>
      <c r="G36" s="5">
        <v>0.36299999999999999</v>
      </c>
      <c r="H36" s="5">
        <v>0.36299999999999999</v>
      </c>
      <c r="I36" s="5">
        <v>0.36299999999999999</v>
      </c>
      <c r="J36" s="5">
        <v>0.36299999999999999</v>
      </c>
      <c r="K36" s="5">
        <v>0.36299999999999999</v>
      </c>
      <c r="L36" s="5">
        <v>0.36299999999999999</v>
      </c>
      <c r="M36" s="5">
        <v>0.36299999999999999</v>
      </c>
      <c r="N36" s="5">
        <v>0.36299999999999999</v>
      </c>
      <c r="O36" s="5">
        <v>0.36299999999999999</v>
      </c>
      <c r="P36" s="5">
        <v>0.36299999999999999</v>
      </c>
      <c r="Q36" s="5">
        <v>0.36299999999999999</v>
      </c>
      <c r="R36" s="5">
        <v>0.36299999999999999</v>
      </c>
      <c r="S36" s="5">
        <v>0.36299999999999999</v>
      </c>
      <c r="T36" s="5">
        <v>0.36299999999999999</v>
      </c>
      <c r="U36" s="5">
        <v>0.36299999999999999</v>
      </c>
      <c r="V36" s="5">
        <v>0.36299999999999999</v>
      </c>
      <c r="W36" s="5">
        <v>0.36299999999999999</v>
      </c>
      <c r="X36" s="5">
        <v>0.36299999999999999</v>
      </c>
      <c r="Y36" s="5">
        <v>0.36299999999999999</v>
      </c>
      <c r="Z36" s="5">
        <v>0.36299999999999999</v>
      </c>
      <c r="AA36" s="5">
        <v>0.36299999999999999</v>
      </c>
      <c r="AB36" s="5">
        <v>0.36299999999999999</v>
      </c>
      <c r="AC36" s="5">
        <v>0.36299999999999999</v>
      </c>
      <c r="AD36" s="5">
        <v>0.36299999999999999</v>
      </c>
      <c r="AE36" s="5">
        <v>0.36299999999999999</v>
      </c>
      <c r="AF36" s="5">
        <v>0.36299999999999999</v>
      </c>
      <c r="AG36" s="5">
        <v>0.36299999999999999</v>
      </c>
      <c r="AH36" s="5">
        <v>0.36299999999999999</v>
      </c>
      <c r="AI36" s="5">
        <v>0.36299999999999999</v>
      </c>
      <c r="AJ36" s="5">
        <v>0.36299999999999999</v>
      </c>
      <c r="AK36" s="5">
        <v>0.36299999999999999</v>
      </c>
      <c r="AL36" s="5"/>
      <c r="AM36" s="5">
        <v>1</v>
      </c>
    </row>
    <row r="37" spans="1:39" x14ac:dyDescent="0.2">
      <c r="A37" s="68" t="s">
        <v>24</v>
      </c>
      <c r="B37" s="5" t="s">
        <v>92</v>
      </c>
      <c r="C37" s="5" t="s">
        <v>93</v>
      </c>
      <c r="D37" s="5" t="s">
        <v>105</v>
      </c>
      <c r="E37" s="5">
        <v>2018</v>
      </c>
      <c r="F37" s="5" t="s">
        <v>95</v>
      </c>
      <c r="G37" s="5">
        <v>0.35099999999999998</v>
      </c>
      <c r="H37" s="5">
        <v>0.35099999999999998</v>
      </c>
      <c r="I37" s="5">
        <v>0.35099999999999998</v>
      </c>
      <c r="J37" s="5">
        <v>0.35099999999999998</v>
      </c>
      <c r="K37" s="5">
        <v>0.35099999999999998</v>
      </c>
      <c r="L37" s="5">
        <v>0.35099999999999998</v>
      </c>
      <c r="M37" s="5">
        <v>0.35099999999999998</v>
      </c>
      <c r="N37" s="5">
        <v>0.35099999999999998</v>
      </c>
      <c r="O37" s="5">
        <v>0.35099999999999998</v>
      </c>
      <c r="P37" s="5">
        <v>0.35099999999999998</v>
      </c>
      <c r="Q37" s="5">
        <v>0.35099999999999998</v>
      </c>
      <c r="R37" s="5">
        <v>0.35099999999999998</v>
      </c>
      <c r="S37" s="5">
        <v>0.35099999999999998</v>
      </c>
      <c r="T37" s="5">
        <v>0.35099999999999998</v>
      </c>
      <c r="U37" s="5">
        <v>0.35099999999999998</v>
      </c>
      <c r="V37" s="5">
        <v>0.35099999999999998</v>
      </c>
      <c r="W37" s="5">
        <v>0.35099999999999998</v>
      </c>
      <c r="X37" s="5">
        <v>0.35099999999999998</v>
      </c>
      <c r="Y37" s="5">
        <v>0.35099999999999998</v>
      </c>
      <c r="Z37" s="5">
        <v>0.35099999999999998</v>
      </c>
      <c r="AA37" s="5">
        <v>0.35099999999999998</v>
      </c>
      <c r="AB37" s="5">
        <v>0.35099999999999998</v>
      </c>
      <c r="AC37" s="5">
        <v>0.35099999999999998</v>
      </c>
      <c r="AD37" s="5">
        <v>0.35099999999999998</v>
      </c>
      <c r="AE37" s="5">
        <v>0.35099999999999998</v>
      </c>
      <c r="AF37" s="5">
        <v>0.35099999999999998</v>
      </c>
      <c r="AG37" s="5">
        <v>0.35099999999999998</v>
      </c>
      <c r="AH37" s="5">
        <v>0.35099999999999998</v>
      </c>
      <c r="AI37" s="5">
        <v>0.35099999999999998</v>
      </c>
      <c r="AJ37" s="5">
        <v>0.35099999999999998</v>
      </c>
      <c r="AK37" s="5">
        <v>0.35099999999999998</v>
      </c>
      <c r="AL37" s="5"/>
      <c r="AM37" s="5">
        <v>1</v>
      </c>
    </row>
    <row r="38" spans="1:39" x14ac:dyDescent="0.2">
      <c r="A38" s="69"/>
      <c r="B38" s="5" t="s">
        <v>97</v>
      </c>
      <c r="C38" s="5" t="s">
        <v>93</v>
      </c>
      <c r="D38" s="5" t="s">
        <v>105</v>
      </c>
      <c r="E38" s="5">
        <v>2018</v>
      </c>
      <c r="F38" s="5" t="s">
        <v>95</v>
      </c>
      <c r="G38" s="5">
        <v>0.29399999999999998</v>
      </c>
      <c r="H38" s="5">
        <v>0.29399999999999998</v>
      </c>
      <c r="I38" s="5">
        <v>0.29399999999999998</v>
      </c>
      <c r="J38" s="5">
        <v>0.29399999999999998</v>
      </c>
      <c r="K38" s="5">
        <v>0.29399999999999998</v>
      </c>
      <c r="L38" s="5">
        <v>0.29399999999999998</v>
      </c>
      <c r="M38" s="5">
        <v>0.29399999999999998</v>
      </c>
      <c r="N38" s="5">
        <v>0.29399999999999998</v>
      </c>
      <c r="O38" s="5">
        <v>0.29399999999999998</v>
      </c>
      <c r="P38" s="5">
        <v>0.29399999999999998</v>
      </c>
      <c r="Q38" s="5">
        <v>0.29399999999999998</v>
      </c>
      <c r="R38" s="5">
        <v>0.29399999999999998</v>
      </c>
      <c r="S38" s="5">
        <v>0.29399999999999998</v>
      </c>
      <c r="T38" s="5">
        <v>0.29399999999999998</v>
      </c>
      <c r="U38" s="5">
        <v>0.29399999999999998</v>
      </c>
      <c r="V38" s="5">
        <v>0.29399999999999998</v>
      </c>
      <c r="W38" s="5">
        <v>0.29399999999999998</v>
      </c>
      <c r="X38" s="5">
        <v>0.29399999999999998</v>
      </c>
      <c r="Y38" s="5">
        <v>0.29399999999999998</v>
      </c>
      <c r="Z38" s="5">
        <v>0.29399999999999998</v>
      </c>
      <c r="AA38" s="5">
        <v>0.29399999999999998</v>
      </c>
      <c r="AB38" s="5">
        <v>0.29399999999999998</v>
      </c>
      <c r="AC38" s="5">
        <v>0.29399999999999998</v>
      </c>
      <c r="AD38" s="5">
        <v>0.29399999999999998</v>
      </c>
      <c r="AE38" s="5">
        <v>0.29399999999999998</v>
      </c>
      <c r="AF38" s="5">
        <v>0.29399999999999998</v>
      </c>
      <c r="AG38" s="5">
        <v>0.29399999999999998</v>
      </c>
      <c r="AH38" s="5">
        <v>0.29399999999999998</v>
      </c>
      <c r="AI38" s="5">
        <v>0.29399999999999998</v>
      </c>
      <c r="AJ38" s="5">
        <v>0.29399999999999998</v>
      </c>
      <c r="AK38" s="5">
        <v>0.29399999999999998</v>
      </c>
      <c r="AL38" s="5"/>
      <c r="AM38" s="5">
        <v>1</v>
      </c>
    </row>
    <row r="39" spans="1:39" x14ac:dyDescent="0.2">
      <c r="A39" s="69"/>
      <c r="B39" s="5" t="s">
        <v>98</v>
      </c>
      <c r="C39" s="5" t="s">
        <v>93</v>
      </c>
      <c r="D39" s="5" t="s">
        <v>105</v>
      </c>
      <c r="E39" s="5">
        <v>2018</v>
      </c>
      <c r="F39" s="5" t="s">
        <v>95</v>
      </c>
      <c r="G39" s="5">
        <v>0.254</v>
      </c>
      <c r="H39" s="5">
        <v>0.254</v>
      </c>
      <c r="I39" s="5">
        <v>0.254</v>
      </c>
      <c r="J39" s="5">
        <v>0.254</v>
      </c>
      <c r="K39" s="5">
        <v>0.254</v>
      </c>
      <c r="L39" s="5">
        <v>0.254</v>
      </c>
      <c r="M39" s="5">
        <v>0.254</v>
      </c>
      <c r="N39" s="5">
        <v>0.254</v>
      </c>
      <c r="O39" s="5">
        <v>0.254</v>
      </c>
      <c r="P39" s="5">
        <v>0.254</v>
      </c>
      <c r="Q39" s="5">
        <v>0.254</v>
      </c>
      <c r="R39" s="5">
        <v>0.254</v>
      </c>
      <c r="S39" s="5">
        <v>0.254</v>
      </c>
      <c r="T39" s="5">
        <v>0.254</v>
      </c>
      <c r="U39" s="5">
        <v>0.254</v>
      </c>
      <c r="V39" s="5">
        <v>0.254</v>
      </c>
      <c r="W39" s="5">
        <v>0.254</v>
      </c>
      <c r="X39" s="5">
        <v>0.254</v>
      </c>
      <c r="Y39" s="5">
        <v>0.254</v>
      </c>
      <c r="Z39" s="5">
        <v>0.254</v>
      </c>
      <c r="AA39" s="5">
        <v>0.254</v>
      </c>
      <c r="AB39" s="5">
        <v>0.254</v>
      </c>
      <c r="AC39" s="5">
        <v>0.254</v>
      </c>
      <c r="AD39" s="5">
        <v>0.254</v>
      </c>
      <c r="AE39" s="5">
        <v>0.254</v>
      </c>
      <c r="AF39" s="5">
        <v>0.254</v>
      </c>
      <c r="AG39" s="5">
        <v>0.254</v>
      </c>
      <c r="AH39" s="5">
        <v>0.254</v>
      </c>
      <c r="AI39" s="5">
        <v>0.254</v>
      </c>
      <c r="AJ39" s="5">
        <v>0.254</v>
      </c>
      <c r="AK39" s="5">
        <v>0.254</v>
      </c>
      <c r="AL39" s="5"/>
      <c r="AM39" s="5">
        <v>1</v>
      </c>
    </row>
    <row r="40" spans="1:39" x14ac:dyDescent="0.2">
      <c r="A40" s="69"/>
      <c r="B40" s="5" t="s">
        <v>99</v>
      </c>
      <c r="C40" s="5" t="s">
        <v>93</v>
      </c>
      <c r="D40" s="5" t="s">
        <v>105</v>
      </c>
      <c r="E40" s="5">
        <v>2018</v>
      </c>
      <c r="F40" s="5" t="s">
        <v>95</v>
      </c>
      <c r="G40" s="5">
        <v>0.36299999999999999</v>
      </c>
      <c r="H40" s="5">
        <v>0.36299999999999999</v>
      </c>
      <c r="I40" s="5">
        <v>0.36299999999999999</v>
      </c>
      <c r="J40" s="5">
        <v>0.36299999999999999</v>
      </c>
      <c r="K40" s="5">
        <v>0.36299999999999999</v>
      </c>
      <c r="L40" s="5">
        <v>0.36299999999999999</v>
      </c>
      <c r="M40" s="5">
        <v>0.36299999999999999</v>
      </c>
      <c r="N40" s="5">
        <v>0.36299999999999999</v>
      </c>
      <c r="O40" s="5">
        <v>0.36299999999999999</v>
      </c>
      <c r="P40" s="5">
        <v>0.36299999999999999</v>
      </c>
      <c r="Q40" s="5">
        <v>0.36299999999999999</v>
      </c>
      <c r="R40" s="5">
        <v>0.36299999999999999</v>
      </c>
      <c r="S40" s="5">
        <v>0.36299999999999999</v>
      </c>
      <c r="T40" s="5">
        <v>0.36299999999999999</v>
      </c>
      <c r="U40" s="5">
        <v>0.36299999999999999</v>
      </c>
      <c r="V40" s="5">
        <v>0.36299999999999999</v>
      </c>
      <c r="W40" s="5">
        <v>0.36299999999999999</v>
      </c>
      <c r="X40" s="5">
        <v>0.36299999999999999</v>
      </c>
      <c r="Y40" s="5">
        <v>0.36299999999999999</v>
      </c>
      <c r="Z40" s="5">
        <v>0.36299999999999999</v>
      </c>
      <c r="AA40" s="5">
        <v>0.36299999999999999</v>
      </c>
      <c r="AB40" s="5">
        <v>0.36299999999999999</v>
      </c>
      <c r="AC40" s="5">
        <v>0.36299999999999999</v>
      </c>
      <c r="AD40" s="5">
        <v>0.36299999999999999</v>
      </c>
      <c r="AE40" s="5">
        <v>0.36299999999999999</v>
      </c>
      <c r="AF40" s="5">
        <v>0.36299999999999999</v>
      </c>
      <c r="AG40" s="5">
        <v>0.36299999999999999</v>
      </c>
      <c r="AH40" s="5">
        <v>0.36299999999999999</v>
      </c>
      <c r="AI40" s="5">
        <v>0.36299999999999999</v>
      </c>
      <c r="AJ40" s="5">
        <v>0.36299999999999999</v>
      </c>
      <c r="AK40" s="5">
        <v>0.36299999999999999</v>
      </c>
      <c r="AL40" s="5"/>
      <c r="AM40" s="5">
        <v>1</v>
      </c>
    </row>
    <row r="41" spans="1:39" x14ac:dyDescent="0.2">
      <c r="A41" s="70"/>
      <c r="B41" s="5" t="s">
        <v>100</v>
      </c>
      <c r="C41" s="5" t="s">
        <v>93</v>
      </c>
      <c r="D41" s="5" t="s">
        <v>105</v>
      </c>
      <c r="E41" s="5">
        <v>2018</v>
      </c>
      <c r="F41" s="5" t="s">
        <v>95</v>
      </c>
      <c r="G41" s="5">
        <v>0.36299999999999999</v>
      </c>
      <c r="H41" s="5">
        <v>0.36299999999999999</v>
      </c>
      <c r="I41" s="5">
        <v>0.36299999999999999</v>
      </c>
      <c r="J41" s="5">
        <v>0.36299999999999999</v>
      </c>
      <c r="K41" s="5">
        <v>0.36299999999999999</v>
      </c>
      <c r="L41" s="5">
        <v>0.36299999999999999</v>
      </c>
      <c r="M41" s="5">
        <v>0.36299999999999999</v>
      </c>
      <c r="N41" s="5">
        <v>0.36299999999999999</v>
      </c>
      <c r="O41" s="5">
        <v>0.36299999999999999</v>
      </c>
      <c r="P41" s="5">
        <v>0.36299999999999999</v>
      </c>
      <c r="Q41" s="5">
        <v>0.36299999999999999</v>
      </c>
      <c r="R41" s="5">
        <v>0.36299999999999999</v>
      </c>
      <c r="S41" s="5">
        <v>0.36299999999999999</v>
      </c>
      <c r="T41" s="5">
        <v>0.36299999999999999</v>
      </c>
      <c r="U41" s="5">
        <v>0.36299999999999999</v>
      </c>
      <c r="V41" s="5">
        <v>0.36299999999999999</v>
      </c>
      <c r="W41" s="5">
        <v>0.36299999999999999</v>
      </c>
      <c r="X41" s="5">
        <v>0.36299999999999999</v>
      </c>
      <c r="Y41" s="5">
        <v>0.36299999999999999</v>
      </c>
      <c r="Z41" s="5">
        <v>0.36299999999999999</v>
      </c>
      <c r="AA41" s="5">
        <v>0.36299999999999999</v>
      </c>
      <c r="AB41" s="5">
        <v>0.36299999999999999</v>
      </c>
      <c r="AC41" s="5">
        <v>0.36299999999999999</v>
      </c>
      <c r="AD41" s="5">
        <v>0.36299999999999999</v>
      </c>
      <c r="AE41" s="5">
        <v>0.36299999999999999</v>
      </c>
      <c r="AF41" s="5">
        <v>0.36299999999999999</v>
      </c>
      <c r="AG41" s="5">
        <v>0.36299999999999999</v>
      </c>
      <c r="AH41" s="5">
        <v>0.36299999999999999</v>
      </c>
      <c r="AI41" s="5">
        <v>0.36299999999999999</v>
      </c>
      <c r="AJ41" s="5">
        <v>0.36299999999999999</v>
      </c>
      <c r="AK41" s="5">
        <v>0.36299999999999999</v>
      </c>
      <c r="AL41" s="5"/>
      <c r="AM41" s="5">
        <v>1</v>
      </c>
    </row>
    <row r="42" spans="1:39" x14ac:dyDescent="0.2">
      <c r="A42" s="68" t="s">
        <v>26</v>
      </c>
      <c r="B42" s="5" t="s">
        <v>92</v>
      </c>
      <c r="C42" s="5" t="s">
        <v>93</v>
      </c>
      <c r="D42" s="5" t="s">
        <v>105</v>
      </c>
      <c r="E42" s="5">
        <v>2018</v>
      </c>
      <c r="F42" s="5" t="s">
        <v>95</v>
      </c>
      <c r="G42" s="5">
        <v>0.35099999999999998</v>
      </c>
      <c r="H42" s="5">
        <v>0.35099999999999998</v>
      </c>
      <c r="I42" s="5">
        <v>0.35099999999999998</v>
      </c>
      <c r="J42" s="5">
        <v>0.35099999999999998</v>
      </c>
      <c r="K42" s="5">
        <v>0.35099999999999998</v>
      </c>
      <c r="L42" s="5">
        <v>0.35099999999999998</v>
      </c>
      <c r="M42" s="5">
        <v>0.35099999999999998</v>
      </c>
      <c r="N42" s="5">
        <v>0.35099999999999998</v>
      </c>
      <c r="O42" s="5">
        <v>0.35099999999999998</v>
      </c>
      <c r="P42" s="5">
        <v>0.35099999999999998</v>
      </c>
      <c r="Q42" s="5">
        <v>0.35099999999999998</v>
      </c>
      <c r="R42" s="5">
        <v>0.35099999999999998</v>
      </c>
      <c r="S42" s="5">
        <v>0.35099999999999998</v>
      </c>
      <c r="T42" s="5">
        <v>0.35099999999999998</v>
      </c>
      <c r="U42" s="5">
        <v>0.35099999999999998</v>
      </c>
      <c r="V42" s="5">
        <v>0.35099999999999998</v>
      </c>
      <c r="W42" s="5">
        <v>0.35099999999999998</v>
      </c>
      <c r="X42" s="5">
        <v>0.35099999999999998</v>
      </c>
      <c r="Y42" s="5">
        <v>0.35099999999999998</v>
      </c>
      <c r="Z42" s="5">
        <v>0.35099999999999998</v>
      </c>
      <c r="AA42" s="5">
        <v>0.35099999999999998</v>
      </c>
      <c r="AB42" s="5">
        <v>0.35099999999999998</v>
      </c>
      <c r="AC42" s="5">
        <v>0.35099999999999998</v>
      </c>
      <c r="AD42" s="5">
        <v>0.35099999999999998</v>
      </c>
      <c r="AE42" s="5">
        <v>0.35099999999999998</v>
      </c>
      <c r="AF42" s="5">
        <v>0.35099999999999998</v>
      </c>
      <c r="AG42" s="5">
        <v>0.35099999999999998</v>
      </c>
      <c r="AH42" s="5">
        <v>0.35099999999999998</v>
      </c>
      <c r="AI42" s="5">
        <v>0.35099999999999998</v>
      </c>
      <c r="AJ42" s="5">
        <v>0.35099999999999998</v>
      </c>
      <c r="AK42" s="5">
        <v>0.35099999999999998</v>
      </c>
      <c r="AL42" s="5"/>
      <c r="AM42" s="5">
        <v>1</v>
      </c>
    </row>
    <row r="43" spans="1:39" x14ac:dyDescent="0.2">
      <c r="A43" s="69"/>
      <c r="B43" s="5" t="s">
        <v>97</v>
      </c>
      <c r="C43" s="5" t="s">
        <v>93</v>
      </c>
      <c r="D43" s="5" t="s">
        <v>105</v>
      </c>
      <c r="E43" s="5">
        <v>2018</v>
      </c>
      <c r="F43" s="5" t="s">
        <v>95</v>
      </c>
      <c r="G43" s="5">
        <v>0.29399999999999998</v>
      </c>
      <c r="H43" s="5">
        <v>0.29399999999999998</v>
      </c>
      <c r="I43" s="5">
        <v>0.29399999999999998</v>
      </c>
      <c r="J43" s="5">
        <v>0.29399999999999998</v>
      </c>
      <c r="K43" s="5">
        <v>0.29399999999999998</v>
      </c>
      <c r="L43" s="5">
        <v>0.29399999999999998</v>
      </c>
      <c r="M43" s="5">
        <v>0.29399999999999998</v>
      </c>
      <c r="N43" s="5">
        <v>0.29399999999999998</v>
      </c>
      <c r="O43" s="5">
        <v>0.29399999999999998</v>
      </c>
      <c r="P43" s="5">
        <v>0.29399999999999998</v>
      </c>
      <c r="Q43" s="5">
        <v>0.29399999999999998</v>
      </c>
      <c r="R43" s="5">
        <v>0.29399999999999998</v>
      </c>
      <c r="S43" s="5">
        <v>0.29399999999999998</v>
      </c>
      <c r="T43" s="5">
        <v>0.29399999999999998</v>
      </c>
      <c r="U43" s="5">
        <v>0.29399999999999998</v>
      </c>
      <c r="V43" s="5">
        <v>0.29399999999999998</v>
      </c>
      <c r="W43" s="5">
        <v>0.29399999999999998</v>
      </c>
      <c r="X43" s="5">
        <v>0.29399999999999998</v>
      </c>
      <c r="Y43" s="5">
        <v>0.29399999999999998</v>
      </c>
      <c r="Z43" s="5">
        <v>0.29399999999999998</v>
      </c>
      <c r="AA43" s="5">
        <v>0.29399999999999998</v>
      </c>
      <c r="AB43" s="5">
        <v>0.29399999999999998</v>
      </c>
      <c r="AC43" s="5">
        <v>0.29399999999999998</v>
      </c>
      <c r="AD43" s="5">
        <v>0.29399999999999998</v>
      </c>
      <c r="AE43" s="5">
        <v>0.29399999999999998</v>
      </c>
      <c r="AF43" s="5">
        <v>0.29399999999999998</v>
      </c>
      <c r="AG43" s="5">
        <v>0.29399999999999998</v>
      </c>
      <c r="AH43" s="5">
        <v>0.29399999999999998</v>
      </c>
      <c r="AI43" s="5">
        <v>0.29399999999999998</v>
      </c>
      <c r="AJ43" s="5">
        <v>0.29399999999999998</v>
      </c>
      <c r="AK43" s="5">
        <v>0.29399999999999998</v>
      </c>
      <c r="AL43" s="5"/>
      <c r="AM43" s="5">
        <v>1</v>
      </c>
    </row>
    <row r="44" spans="1:39" x14ac:dyDescent="0.2">
      <c r="A44" s="69"/>
      <c r="B44" s="5" t="s">
        <v>98</v>
      </c>
      <c r="C44" s="5" t="s">
        <v>93</v>
      </c>
      <c r="D44" s="5" t="s">
        <v>105</v>
      </c>
      <c r="E44" s="5">
        <v>2018</v>
      </c>
      <c r="F44" s="5" t="s">
        <v>95</v>
      </c>
      <c r="G44" s="5">
        <v>0.254</v>
      </c>
      <c r="H44" s="5">
        <v>0.254</v>
      </c>
      <c r="I44" s="5">
        <v>0.254</v>
      </c>
      <c r="J44" s="5">
        <v>0.254</v>
      </c>
      <c r="K44" s="5">
        <v>0.254</v>
      </c>
      <c r="L44" s="5">
        <v>0.254</v>
      </c>
      <c r="M44" s="5">
        <v>0.254</v>
      </c>
      <c r="N44" s="5">
        <v>0.254</v>
      </c>
      <c r="O44" s="5">
        <v>0.254</v>
      </c>
      <c r="P44" s="5">
        <v>0.254</v>
      </c>
      <c r="Q44" s="5">
        <v>0.254</v>
      </c>
      <c r="R44" s="5">
        <v>0.254</v>
      </c>
      <c r="S44" s="5">
        <v>0.254</v>
      </c>
      <c r="T44" s="5">
        <v>0.254</v>
      </c>
      <c r="U44" s="5">
        <v>0.254</v>
      </c>
      <c r="V44" s="5">
        <v>0.254</v>
      </c>
      <c r="W44" s="5">
        <v>0.254</v>
      </c>
      <c r="X44" s="5">
        <v>0.254</v>
      </c>
      <c r="Y44" s="5">
        <v>0.254</v>
      </c>
      <c r="Z44" s="5">
        <v>0.254</v>
      </c>
      <c r="AA44" s="5">
        <v>0.254</v>
      </c>
      <c r="AB44" s="5">
        <v>0.254</v>
      </c>
      <c r="AC44" s="5">
        <v>0.254</v>
      </c>
      <c r="AD44" s="5">
        <v>0.254</v>
      </c>
      <c r="AE44" s="5">
        <v>0.254</v>
      </c>
      <c r="AF44" s="5">
        <v>0.254</v>
      </c>
      <c r="AG44" s="5">
        <v>0.254</v>
      </c>
      <c r="AH44" s="5">
        <v>0.254</v>
      </c>
      <c r="AI44" s="5">
        <v>0.254</v>
      </c>
      <c r="AJ44" s="5">
        <v>0.254</v>
      </c>
      <c r="AK44" s="5">
        <v>0.254</v>
      </c>
      <c r="AL44" s="5"/>
      <c r="AM44" s="5">
        <v>1</v>
      </c>
    </row>
    <row r="45" spans="1:39" x14ac:dyDescent="0.2">
      <c r="A45" s="69"/>
      <c r="B45" s="5" t="s">
        <v>99</v>
      </c>
      <c r="C45" s="5" t="s">
        <v>93</v>
      </c>
      <c r="D45" s="5" t="s">
        <v>105</v>
      </c>
      <c r="E45" s="5">
        <v>2018</v>
      </c>
      <c r="F45" s="5" t="s">
        <v>95</v>
      </c>
      <c r="G45" s="5">
        <v>0.36299999999999999</v>
      </c>
      <c r="H45" s="5">
        <v>0.36299999999999999</v>
      </c>
      <c r="I45" s="5">
        <v>0.36299999999999999</v>
      </c>
      <c r="J45" s="5">
        <v>0.36299999999999999</v>
      </c>
      <c r="K45" s="5">
        <v>0.36299999999999999</v>
      </c>
      <c r="L45" s="5">
        <v>0.36299999999999999</v>
      </c>
      <c r="M45" s="5">
        <v>0.36299999999999999</v>
      </c>
      <c r="N45" s="5">
        <v>0.36299999999999999</v>
      </c>
      <c r="O45" s="5">
        <v>0.36299999999999999</v>
      </c>
      <c r="P45" s="5">
        <v>0.36299999999999999</v>
      </c>
      <c r="Q45" s="5">
        <v>0.36299999999999999</v>
      </c>
      <c r="R45" s="5">
        <v>0.36299999999999999</v>
      </c>
      <c r="S45" s="5">
        <v>0.36299999999999999</v>
      </c>
      <c r="T45" s="5">
        <v>0.36299999999999999</v>
      </c>
      <c r="U45" s="5">
        <v>0.36299999999999999</v>
      </c>
      <c r="V45" s="5">
        <v>0.36299999999999999</v>
      </c>
      <c r="W45" s="5">
        <v>0.36299999999999999</v>
      </c>
      <c r="X45" s="5">
        <v>0.36299999999999999</v>
      </c>
      <c r="Y45" s="5">
        <v>0.36299999999999999</v>
      </c>
      <c r="Z45" s="5">
        <v>0.36299999999999999</v>
      </c>
      <c r="AA45" s="5">
        <v>0.36299999999999999</v>
      </c>
      <c r="AB45" s="5">
        <v>0.36299999999999999</v>
      </c>
      <c r="AC45" s="5">
        <v>0.36299999999999999</v>
      </c>
      <c r="AD45" s="5">
        <v>0.36299999999999999</v>
      </c>
      <c r="AE45" s="5">
        <v>0.36299999999999999</v>
      </c>
      <c r="AF45" s="5">
        <v>0.36299999999999999</v>
      </c>
      <c r="AG45" s="5">
        <v>0.36299999999999999</v>
      </c>
      <c r="AH45" s="5">
        <v>0.36299999999999999</v>
      </c>
      <c r="AI45" s="5">
        <v>0.36299999999999999</v>
      </c>
      <c r="AJ45" s="5">
        <v>0.36299999999999999</v>
      </c>
      <c r="AK45" s="5">
        <v>0.36299999999999999</v>
      </c>
      <c r="AL45" s="5"/>
      <c r="AM45" s="5">
        <v>1</v>
      </c>
    </row>
    <row r="46" spans="1:39" x14ac:dyDescent="0.2">
      <c r="A46" s="70"/>
      <c r="B46" s="5" t="s">
        <v>100</v>
      </c>
      <c r="C46" s="5" t="s">
        <v>93</v>
      </c>
      <c r="D46" s="5" t="s">
        <v>105</v>
      </c>
      <c r="E46" s="5">
        <v>2018</v>
      </c>
      <c r="F46" s="5" t="s">
        <v>95</v>
      </c>
      <c r="G46" s="5">
        <v>0.36299999999999999</v>
      </c>
      <c r="H46" s="5">
        <v>0.36299999999999999</v>
      </c>
      <c r="I46" s="5">
        <v>0.36299999999999999</v>
      </c>
      <c r="J46" s="5">
        <v>0.36299999999999999</v>
      </c>
      <c r="K46" s="5">
        <v>0.36299999999999999</v>
      </c>
      <c r="L46" s="5">
        <v>0.36299999999999999</v>
      </c>
      <c r="M46" s="5">
        <v>0.36299999999999999</v>
      </c>
      <c r="N46" s="5">
        <v>0.36299999999999999</v>
      </c>
      <c r="O46" s="5">
        <v>0.36299999999999999</v>
      </c>
      <c r="P46" s="5">
        <v>0.36299999999999999</v>
      </c>
      <c r="Q46" s="5">
        <v>0.36299999999999999</v>
      </c>
      <c r="R46" s="5">
        <v>0.36299999999999999</v>
      </c>
      <c r="S46" s="5">
        <v>0.36299999999999999</v>
      </c>
      <c r="T46" s="5">
        <v>0.36299999999999999</v>
      </c>
      <c r="U46" s="5">
        <v>0.36299999999999999</v>
      </c>
      <c r="V46" s="5">
        <v>0.36299999999999999</v>
      </c>
      <c r="W46" s="5">
        <v>0.36299999999999999</v>
      </c>
      <c r="X46" s="5">
        <v>0.36299999999999999</v>
      </c>
      <c r="Y46" s="5">
        <v>0.36299999999999999</v>
      </c>
      <c r="Z46" s="5">
        <v>0.36299999999999999</v>
      </c>
      <c r="AA46" s="5">
        <v>0.36299999999999999</v>
      </c>
      <c r="AB46" s="5">
        <v>0.36299999999999999</v>
      </c>
      <c r="AC46" s="5">
        <v>0.36299999999999999</v>
      </c>
      <c r="AD46" s="5">
        <v>0.36299999999999999</v>
      </c>
      <c r="AE46" s="5">
        <v>0.36299999999999999</v>
      </c>
      <c r="AF46" s="5">
        <v>0.36299999999999999</v>
      </c>
      <c r="AG46" s="5">
        <v>0.36299999999999999</v>
      </c>
      <c r="AH46" s="5">
        <v>0.36299999999999999</v>
      </c>
      <c r="AI46" s="5">
        <v>0.36299999999999999</v>
      </c>
      <c r="AJ46" s="5">
        <v>0.36299999999999999</v>
      </c>
      <c r="AK46" s="5">
        <v>0.36299999999999999</v>
      </c>
      <c r="AL46" s="5"/>
      <c r="AM46" s="5">
        <v>1</v>
      </c>
    </row>
    <row r="47" spans="1:39" x14ac:dyDescent="0.2">
      <c r="A47" s="68" t="s">
        <v>33</v>
      </c>
      <c r="B47" s="5" t="s">
        <v>92</v>
      </c>
      <c r="C47" s="5" t="s">
        <v>84</v>
      </c>
      <c r="D47" s="5" t="s">
        <v>105</v>
      </c>
      <c r="E47" s="5">
        <v>2018</v>
      </c>
      <c r="F47" s="5" t="s">
        <v>95</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c r="AM47" s="5">
        <v>1</v>
      </c>
    </row>
    <row r="48" spans="1:39" x14ac:dyDescent="0.2">
      <c r="A48" s="69"/>
      <c r="B48" s="5" t="s">
        <v>97</v>
      </c>
      <c r="C48" s="5"/>
      <c r="D48" s="5" t="s">
        <v>105</v>
      </c>
      <c r="E48" s="5">
        <v>2018</v>
      </c>
      <c r="F48" s="5" t="s">
        <v>95</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c r="AM48" s="5">
        <v>1</v>
      </c>
    </row>
    <row r="49" spans="1:39" x14ac:dyDescent="0.2">
      <c r="A49" s="69"/>
      <c r="B49" s="5" t="s">
        <v>98</v>
      </c>
      <c r="C49" s="5"/>
      <c r="D49" s="5" t="s">
        <v>105</v>
      </c>
      <c r="E49" s="5">
        <v>2018</v>
      </c>
      <c r="F49" s="5" t="s">
        <v>95</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5">
        <v>0</v>
      </c>
      <c r="AE49" s="5">
        <v>0</v>
      </c>
      <c r="AF49" s="5">
        <v>0</v>
      </c>
      <c r="AG49" s="5">
        <v>0</v>
      </c>
      <c r="AH49" s="5">
        <v>0</v>
      </c>
      <c r="AI49" s="5">
        <v>0</v>
      </c>
      <c r="AJ49" s="5">
        <v>0</v>
      </c>
      <c r="AK49" s="5">
        <v>0</v>
      </c>
      <c r="AL49" s="5"/>
      <c r="AM49" s="5">
        <v>1</v>
      </c>
    </row>
    <row r="50" spans="1:39" x14ac:dyDescent="0.2">
      <c r="A50" s="69"/>
      <c r="B50" s="5" t="s">
        <v>99</v>
      </c>
      <c r="C50" s="5"/>
      <c r="D50" s="5" t="s">
        <v>105</v>
      </c>
      <c r="E50" s="5">
        <v>2018</v>
      </c>
      <c r="F50" s="5" t="s">
        <v>95</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c r="AM50" s="5">
        <v>1</v>
      </c>
    </row>
    <row r="51" spans="1:39" x14ac:dyDescent="0.2">
      <c r="A51" s="70"/>
      <c r="B51" s="5" t="s">
        <v>100</v>
      </c>
      <c r="C51" s="5"/>
      <c r="D51" s="5" t="s">
        <v>105</v>
      </c>
      <c r="E51" s="5">
        <v>2018</v>
      </c>
      <c r="F51" s="5" t="s">
        <v>95</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5">
        <v>0</v>
      </c>
      <c r="AK51" s="5">
        <v>0</v>
      </c>
      <c r="AL51" s="5"/>
      <c r="AM51" s="5">
        <v>1</v>
      </c>
    </row>
    <row r="52" spans="1:39" x14ac:dyDescent="0.2">
      <c r="A52" s="68" t="s">
        <v>35</v>
      </c>
      <c r="B52" s="5" t="s">
        <v>92</v>
      </c>
      <c r="C52" s="5"/>
      <c r="D52" s="5" t="s">
        <v>105</v>
      </c>
      <c r="E52" s="5">
        <v>2018</v>
      </c>
      <c r="F52" s="5" t="s">
        <v>95</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c r="AM52" s="5">
        <v>1</v>
      </c>
    </row>
    <row r="53" spans="1:39" x14ac:dyDescent="0.2">
      <c r="A53" s="69"/>
      <c r="B53" s="5" t="s">
        <v>97</v>
      </c>
      <c r="C53" s="5"/>
      <c r="D53" s="5" t="s">
        <v>105</v>
      </c>
      <c r="E53" s="5">
        <v>2018</v>
      </c>
      <c r="F53" s="5" t="s">
        <v>95</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c r="AM53" s="5">
        <v>1</v>
      </c>
    </row>
    <row r="54" spans="1:39" x14ac:dyDescent="0.2">
      <c r="A54" s="69"/>
      <c r="B54" s="5" t="s">
        <v>98</v>
      </c>
      <c r="C54" s="5"/>
      <c r="D54" s="5" t="s">
        <v>105</v>
      </c>
      <c r="E54" s="5">
        <v>2018</v>
      </c>
      <c r="F54" s="5" t="s">
        <v>95</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5">
        <v>0</v>
      </c>
      <c r="AE54" s="5">
        <v>0</v>
      </c>
      <c r="AF54" s="5">
        <v>0</v>
      </c>
      <c r="AG54" s="5">
        <v>0</v>
      </c>
      <c r="AH54" s="5">
        <v>0</v>
      </c>
      <c r="AI54" s="5">
        <v>0</v>
      </c>
      <c r="AJ54" s="5">
        <v>0</v>
      </c>
      <c r="AK54" s="5">
        <v>0</v>
      </c>
      <c r="AL54" s="5"/>
      <c r="AM54" s="5">
        <v>1</v>
      </c>
    </row>
    <row r="55" spans="1:39" x14ac:dyDescent="0.2">
      <c r="A55" s="69"/>
      <c r="B55" s="5" t="s">
        <v>99</v>
      </c>
      <c r="C55" s="5"/>
      <c r="D55" s="5" t="s">
        <v>105</v>
      </c>
      <c r="E55" s="5">
        <v>2018</v>
      </c>
      <c r="F55" s="5" t="s">
        <v>95</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c r="AM55" s="5">
        <v>1</v>
      </c>
    </row>
    <row r="56" spans="1:39" x14ac:dyDescent="0.2">
      <c r="A56" s="70"/>
      <c r="B56" s="5" t="s">
        <v>100</v>
      </c>
      <c r="C56" s="5"/>
      <c r="D56" s="5" t="s">
        <v>105</v>
      </c>
      <c r="E56" s="5">
        <v>2018</v>
      </c>
      <c r="F56" s="5" t="s">
        <v>95</v>
      </c>
      <c r="G56" s="5">
        <v>0</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c r="AM56" s="5">
        <v>1</v>
      </c>
    </row>
    <row r="57" spans="1:39" x14ac:dyDescent="0.2">
      <c r="A57" s="68" t="s">
        <v>37</v>
      </c>
      <c r="B57" s="5" t="s">
        <v>92</v>
      </c>
      <c r="C57" s="5"/>
      <c r="D57" s="5" t="s">
        <v>105</v>
      </c>
      <c r="E57" s="5">
        <v>2018</v>
      </c>
      <c r="F57" s="5" t="s">
        <v>95</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c r="AM57" s="5">
        <v>1</v>
      </c>
    </row>
    <row r="58" spans="1:39" x14ac:dyDescent="0.2">
      <c r="A58" s="69"/>
      <c r="B58" s="5" t="s">
        <v>97</v>
      </c>
      <c r="C58" s="5"/>
      <c r="D58" s="5" t="s">
        <v>105</v>
      </c>
      <c r="E58" s="5">
        <v>2018</v>
      </c>
      <c r="F58" s="5" t="s">
        <v>95</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c r="AM58" s="5">
        <v>1</v>
      </c>
    </row>
    <row r="59" spans="1:39" x14ac:dyDescent="0.2">
      <c r="A59" s="69"/>
      <c r="B59" s="5" t="s">
        <v>98</v>
      </c>
      <c r="C59" s="5"/>
      <c r="D59" s="5" t="s">
        <v>105</v>
      </c>
      <c r="E59" s="5">
        <v>2018</v>
      </c>
      <c r="F59" s="5" t="s">
        <v>95</v>
      </c>
      <c r="G59" s="5">
        <v>0</v>
      </c>
      <c r="H59" s="5">
        <v>0</v>
      </c>
      <c r="I59" s="5">
        <v>0</v>
      </c>
      <c r="J59" s="5">
        <v>0</v>
      </c>
      <c r="K59" s="5">
        <v>0</v>
      </c>
      <c r="L59" s="5">
        <v>0</v>
      </c>
      <c r="M59" s="5">
        <v>0</v>
      </c>
      <c r="N59" s="5">
        <v>0</v>
      </c>
      <c r="O59" s="5">
        <v>0</v>
      </c>
      <c r="P59" s="5">
        <v>0</v>
      </c>
      <c r="Q59" s="5">
        <v>0</v>
      </c>
      <c r="R59" s="5">
        <v>0</v>
      </c>
      <c r="S59" s="5">
        <v>0</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c r="AM59" s="5">
        <v>1</v>
      </c>
    </row>
    <row r="60" spans="1:39" x14ac:dyDescent="0.2">
      <c r="A60" s="69"/>
      <c r="B60" s="5" t="s">
        <v>99</v>
      </c>
      <c r="C60" s="5"/>
      <c r="D60" s="5" t="s">
        <v>105</v>
      </c>
      <c r="E60" s="5">
        <v>2018</v>
      </c>
      <c r="F60" s="5" t="s">
        <v>95</v>
      </c>
      <c r="G60" s="5">
        <v>0</v>
      </c>
      <c r="H60" s="5">
        <v>0</v>
      </c>
      <c r="I60" s="5">
        <v>0</v>
      </c>
      <c r="J60" s="5">
        <v>0</v>
      </c>
      <c r="K60" s="5">
        <v>0</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c r="AM60" s="5">
        <v>1</v>
      </c>
    </row>
    <row r="61" spans="1:39" x14ac:dyDescent="0.2">
      <c r="A61" s="70"/>
      <c r="B61" s="5" t="s">
        <v>100</v>
      </c>
      <c r="C61" s="5"/>
      <c r="D61" s="5" t="s">
        <v>105</v>
      </c>
      <c r="E61" s="5">
        <v>2018</v>
      </c>
      <c r="F61" s="5" t="s">
        <v>95</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0</v>
      </c>
      <c r="AE61" s="5">
        <v>0</v>
      </c>
      <c r="AF61" s="5">
        <v>0</v>
      </c>
      <c r="AG61" s="5">
        <v>0</v>
      </c>
      <c r="AH61" s="5">
        <v>0</v>
      </c>
      <c r="AI61" s="5">
        <v>0</v>
      </c>
      <c r="AJ61" s="5">
        <v>0</v>
      </c>
      <c r="AK61" s="5">
        <v>0</v>
      </c>
      <c r="AL61" s="5"/>
      <c r="AM61" s="5">
        <v>1</v>
      </c>
    </row>
    <row r="62" spans="1:39" x14ac:dyDescent="0.2">
      <c r="A62" s="68" t="s">
        <v>39</v>
      </c>
      <c r="B62" s="5" t="s">
        <v>92</v>
      </c>
      <c r="C62" s="5"/>
      <c r="D62" s="5" t="s">
        <v>105</v>
      </c>
      <c r="E62" s="5">
        <v>2018</v>
      </c>
      <c r="F62" s="5" t="s">
        <v>95</v>
      </c>
      <c r="G62" s="5">
        <v>0</v>
      </c>
      <c r="H62" s="5">
        <v>0</v>
      </c>
      <c r="I62" s="5">
        <v>0</v>
      </c>
      <c r="J62" s="5">
        <v>0</v>
      </c>
      <c r="K62" s="5">
        <v>0</v>
      </c>
      <c r="L62" s="5">
        <v>0</v>
      </c>
      <c r="M62" s="5">
        <v>0</v>
      </c>
      <c r="N62" s="5">
        <v>0</v>
      </c>
      <c r="O62" s="5">
        <v>0</v>
      </c>
      <c r="P62" s="5">
        <v>0</v>
      </c>
      <c r="Q62" s="5">
        <v>0</v>
      </c>
      <c r="R62" s="5">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v>0</v>
      </c>
      <c r="AK62" s="5">
        <v>0</v>
      </c>
      <c r="AL62" s="5"/>
      <c r="AM62" s="5">
        <v>1</v>
      </c>
    </row>
    <row r="63" spans="1:39" x14ac:dyDescent="0.2">
      <c r="A63" s="69"/>
      <c r="B63" s="5" t="s">
        <v>97</v>
      </c>
      <c r="C63" s="5"/>
      <c r="D63" s="5" t="s">
        <v>105</v>
      </c>
      <c r="E63" s="5">
        <v>2018</v>
      </c>
      <c r="F63" s="5" t="s">
        <v>95</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c r="AM63" s="5">
        <v>1</v>
      </c>
    </row>
    <row r="64" spans="1:39" x14ac:dyDescent="0.2">
      <c r="A64" s="69"/>
      <c r="B64" s="5" t="s">
        <v>98</v>
      </c>
      <c r="C64" s="5"/>
      <c r="D64" s="5" t="s">
        <v>105</v>
      </c>
      <c r="E64" s="5">
        <v>2018</v>
      </c>
      <c r="F64" s="5" t="s">
        <v>95</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c r="AM64" s="5">
        <v>1</v>
      </c>
    </row>
    <row r="65" spans="1:39" x14ac:dyDescent="0.2">
      <c r="A65" s="69"/>
      <c r="B65" s="5" t="s">
        <v>99</v>
      </c>
      <c r="C65" s="5"/>
      <c r="D65" s="5" t="s">
        <v>105</v>
      </c>
      <c r="E65" s="5">
        <v>2018</v>
      </c>
      <c r="F65" s="5" t="s">
        <v>95</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c r="AM65" s="5">
        <v>1</v>
      </c>
    </row>
    <row r="66" spans="1:39" x14ac:dyDescent="0.2">
      <c r="A66" s="70"/>
      <c r="B66" s="5" t="s">
        <v>100</v>
      </c>
      <c r="C66" s="5"/>
      <c r="D66" s="5" t="s">
        <v>105</v>
      </c>
      <c r="E66" s="5">
        <v>2018</v>
      </c>
      <c r="F66" s="5" t="s">
        <v>95</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c r="AM66" s="5">
        <v>1</v>
      </c>
    </row>
    <row r="67" spans="1:39" x14ac:dyDescent="0.2">
      <c r="A67" s="68" t="s">
        <v>41</v>
      </c>
      <c r="B67" s="5" t="s">
        <v>92</v>
      </c>
      <c r="C67" s="5"/>
      <c r="D67" s="5" t="s">
        <v>105</v>
      </c>
      <c r="E67" s="5">
        <v>2018</v>
      </c>
      <c r="F67" s="5" t="s">
        <v>95</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c r="AM67" s="5">
        <v>1</v>
      </c>
    </row>
    <row r="68" spans="1:39" x14ac:dyDescent="0.2">
      <c r="A68" s="69"/>
      <c r="B68" s="5" t="s">
        <v>97</v>
      </c>
      <c r="C68" s="5"/>
      <c r="D68" s="5" t="s">
        <v>105</v>
      </c>
      <c r="E68" s="5">
        <v>2018</v>
      </c>
      <c r="F68" s="5" t="s">
        <v>95</v>
      </c>
      <c r="G68" s="5">
        <v>0</v>
      </c>
      <c r="H68" s="5">
        <v>0</v>
      </c>
      <c r="I68" s="5">
        <v>0</v>
      </c>
      <c r="J68" s="5">
        <v>0</v>
      </c>
      <c r="K68" s="5">
        <v>0</v>
      </c>
      <c r="L68" s="5">
        <v>0</v>
      </c>
      <c r="M68" s="5">
        <v>0</v>
      </c>
      <c r="N68" s="5">
        <v>0</v>
      </c>
      <c r="O68" s="5">
        <v>0</v>
      </c>
      <c r="P68" s="5">
        <v>0</v>
      </c>
      <c r="Q68" s="5">
        <v>0</v>
      </c>
      <c r="R68" s="5">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c r="AM68" s="5">
        <v>1</v>
      </c>
    </row>
    <row r="69" spans="1:39" x14ac:dyDescent="0.2">
      <c r="A69" s="69"/>
      <c r="B69" s="5" t="s">
        <v>98</v>
      </c>
      <c r="C69" s="5"/>
      <c r="D69" s="5" t="s">
        <v>105</v>
      </c>
      <c r="E69" s="5">
        <v>2018</v>
      </c>
      <c r="F69" s="5" t="s">
        <v>95</v>
      </c>
      <c r="G69" s="5">
        <v>0</v>
      </c>
      <c r="H69" s="5">
        <v>0</v>
      </c>
      <c r="I69" s="5">
        <v>0</v>
      </c>
      <c r="J69" s="5">
        <v>0</v>
      </c>
      <c r="K69" s="5">
        <v>0</v>
      </c>
      <c r="L69" s="5">
        <v>0</v>
      </c>
      <c r="M69" s="5">
        <v>0</v>
      </c>
      <c r="N69" s="5">
        <v>0</v>
      </c>
      <c r="O69" s="5">
        <v>0</v>
      </c>
      <c r="P69" s="5">
        <v>0</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c r="AM69" s="5">
        <v>1</v>
      </c>
    </row>
    <row r="70" spans="1:39" x14ac:dyDescent="0.2">
      <c r="A70" s="69"/>
      <c r="B70" s="5" t="s">
        <v>99</v>
      </c>
      <c r="C70" s="5"/>
      <c r="D70" s="5" t="s">
        <v>105</v>
      </c>
      <c r="E70" s="5">
        <v>2018</v>
      </c>
      <c r="F70" s="5" t="s">
        <v>95</v>
      </c>
      <c r="G70" s="5">
        <v>0</v>
      </c>
      <c r="H70" s="5">
        <v>0</v>
      </c>
      <c r="I70" s="5">
        <v>0</v>
      </c>
      <c r="J70" s="5">
        <v>0</v>
      </c>
      <c r="K70" s="5">
        <v>0</v>
      </c>
      <c r="L70" s="5">
        <v>0</v>
      </c>
      <c r="M70" s="5">
        <v>0</v>
      </c>
      <c r="N70" s="5">
        <v>0</v>
      </c>
      <c r="O70" s="5">
        <v>0</v>
      </c>
      <c r="P70" s="5">
        <v>0</v>
      </c>
      <c r="Q70" s="5">
        <v>0</v>
      </c>
      <c r="R70" s="5">
        <v>0</v>
      </c>
      <c r="S70" s="5">
        <v>0</v>
      </c>
      <c r="T70" s="5">
        <v>0</v>
      </c>
      <c r="U70" s="5">
        <v>0</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c r="AM70" s="5">
        <v>1</v>
      </c>
    </row>
    <row r="71" spans="1:39" x14ac:dyDescent="0.2">
      <c r="A71" s="70"/>
      <c r="B71" s="5" t="s">
        <v>100</v>
      </c>
      <c r="C71" s="5"/>
      <c r="D71" s="5" t="s">
        <v>105</v>
      </c>
      <c r="E71" s="5">
        <v>2018</v>
      </c>
      <c r="F71" s="5" t="s">
        <v>95</v>
      </c>
      <c r="G71" s="5">
        <v>0</v>
      </c>
      <c r="H71" s="5">
        <v>0</v>
      </c>
      <c r="I71" s="5">
        <v>0</v>
      </c>
      <c r="J71" s="5">
        <v>0</v>
      </c>
      <c r="K71" s="5">
        <v>0</v>
      </c>
      <c r="L71" s="5">
        <v>0</v>
      </c>
      <c r="M71" s="5">
        <v>0</v>
      </c>
      <c r="N71" s="5">
        <v>0</v>
      </c>
      <c r="O71" s="5">
        <v>0</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c r="AM71" s="5">
        <v>1</v>
      </c>
    </row>
  </sheetData>
  <mergeCells count="14">
    <mergeCell ref="A42:A46"/>
    <mergeCell ref="A67:A71"/>
    <mergeCell ref="A62:A66"/>
    <mergeCell ref="A57:A61"/>
    <mergeCell ref="A52:A56"/>
    <mergeCell ref="A47:A51"/>
    <mergeCell ref="A7:A11"/>
    <mergeCell ref="A2:A6"/>
    <mergeCell ref="A37:A41"/>
    <mergeCell ref="A32:A36"/>
    <mergeCell ref="A27:A31"/>
    <mergeCell ref="A22:A26"/>
    <mergeCell ref="A17:A21"/>
    <mergeCell ref="A12:A1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55"/>
  <sheetViews>
    <sheetView showGridLines="0" zoomScale="90" zoomScaleNormal="90" workbookViewId="0">
      <selection activeCell="AM11" sqref="B11:AM11"/>
    </sheetView>
  </sheetViews>
  <sheetFormatPr defaultColWidth="11.42578125" defaultRowHeight="12.75" x14ac:dyDescent="0.2"/>
  <cols>
    <col min="1" max="1" width="19.28515625" customWidth="1"/>
    <col min="3" max="3" width="14.85546875" bestFit="1" customWidth="1"/>
    <col min="5" max="5" width="17.42578125" customWidth="1"/>
    <col min="38" max="38" width="26.28515625" customWidth="1"/>
  </cols>
  <sheetData>
    <row r="1" spans="1:39" ht="15.75" x14ac:dyDescent="0.2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
      <c r="A2" s="68" t="s">
        <v>14</v>
      </c>
      <c r="B2" s="5" t="s">
        <v>92</v>
      </c>
      <c r="C2" s="5" t="s">
        <v>106</v>
      </c>
      <c r="D2" s="5" t="s">
        <v>107</v>
      </c>
      <c r="E2" s="5">
        <v>2021</v>
      </c>
      <c r="F2" s="5" t="s">
        <v>95</v>
      </c>
      <c r="G2" s="10">
        <v>25.66</v>
      </c>
      <c r="H2" s="10">
        <v>26.39</v>
      </c>
      <c r="I2" s="10">
        <v>26.61</v>
      </c>
      <c r="J2" s="10">
        <v>27.26</v>
      </c>
      <c r="K2" s="10">
        <v>27.84</v>
      </c>
      <c r="L2" s="10">
        <v>28.42</v>
      </c>
      <c r="M2" s="10">
        <v>28.98</v>
      </c>
      <c r="N2" s="10">
        <v>29.53</v>
      </c>
      <c r="O2" s="10">
        <v>30.05</v>
      </c>
      <c r="P2" s="10">
        <v>30.54</v>
      </c>
      <c r="Q2" s="10">
        <v>31</v>
      </c>
      <c r="R2" s="10">
        <v>31.44</v>
      </c>
      <c r="S2" s="10">
        <v>31.88</v>
      </c>
      <c r="T2" s="10">
        <v>32.299999999999997</v>
      </c>
      <c r="U2" s="10">
        <v>32.71</v>
      </c>
      <c r="V2" s="10">
        <v>33.090000000000003</v>
      </c>
      <c r="W2" s="10">
        <v>33.450000000000003</v>
      </c>
      <c r="X2" s="10">
        <v>33.81</v>
      </c>
      <c r="Y2" s="10">
        <v>34.14</v>
      </c>
      <c r="Z2" s="10">
        <v>34.47</v>
      </c>
      <c r="AA2" s="10">
        <v>34.79</v>
      </c>
      <c r="AB2" s="10">
        <v>35.08</v>
      </c>
      <c r="AC2" s="10">
        <v>35.36</v>
      </c>
      <c r="AD2" s="10">
        <v>35.630000000000003</v>
      </c>
      <c r="AE2" s="10">
        <v>35.89</v>
      </c>
      <c r="AF2" s="10">
        <v>36.14</v>
      </c>
      <c r="AG2" s="10">
        <v>36.36</v>
      </c>
      <c r="AH2" s="10">
        <v>36.58</v>
      </c>
      <c r="AI2" s="10">
        <v>36.76</v>
      </c>
      <c r="AJ2" s="10">
        <v>36.92</v>
      </c>
      <c r="AK2" s="10">
        <v>37.049999999999997</v>
      </c>
      <c r="AL2" s="5" t="s">
        <v>223</v>
      </c>
    </row>
    <row r="3" spans="1:39" x14ac:dyDescent="0.2">
      <c r="A3" s="69"/>
      <c r="B3" s="5" t="s">
        <v>92</v>
      </c>
      <c r="C3" s="5" t="s">
        <v>106</v>
      </c>
      <c r="D3" s="5" t="s">
        <v>107</v>
      </c>
      <c r="E3" s="5">
        <v>2018</v>
      </c>
      <c r="F3" s="5" t="s">
        <v>95</v>
      </c>
      <c r="G3" s="10">
        <f>G2*'Conversion Factors'!$C$26^($E3-$E2)</f>
        <v>24.179991104477164</v>
      </c>
      <c r="H3" s="10">
        <f>H2*'Conversion Factors'!$C$26^($E3-$E2)</f>
        <v>24.867886408696506</v>
      </c>
      <c r="I3" s="10">
        <f>I2*'Conversion Factors'!$C$26^($E3-$E2)</f>
        <v>25.075197322296855</v>
      </c>
      <c r="J3" s="10">
        <f>J2*'Conversion Factors'!$C$26^($E3-$E2)</f>
        <v>25.687706839752437</v>
      </c>
      <c r="K3" s="10">
        <f>K2*'Conversion Factors'!$C$26^($E3-$E2)</f>
        <v>26.234253793789723</v>
      </c>
      <c r="L3" s="10">
        <f>L2*'Conversion Factors'!$C$26^($E3-$E2)</f>
        <v>26.780800747827008</v>
      </c>
      <c r="M3" s="10">
        <f>M2*'Conversion Factors'!$C$26^($E3-$E2)</f>
        <v>27.308501255173354</v>
      </c>
      <c r="N3" s="10">
        <f>N2*'Conversion Factors'!$C$26^($E3-$E2)</f>
        <v>27.826778539174228</v>
      </c>
      <c r="O3" s="10">
        <f>O2*'Conversion Factors'!$C$26^($E3-$E2)</f>
        <v>28.31678615313869</v>
      </c>
      <c r="P3" s="10">
        <f>P2*'Conversion Factors'!$C$26^($E3-$E2)</f>
        <v>28.778524097066743</v>
      </c>
      <c r="Q3" s="10">
        <f>Q2*'Conversion Factors'!$C$26^($E3-$E2)</f>
        <v>29.211992370958384</v>
      </c>
      <c r="R3" s="10">
        <f>R2*'Conversion Factors'!$C$26^($E3-$E2)</f>
        <v>29.626614198159086</v>
      </c>
      <c r="S3" s="10">
        <f>S2*'Conversion Factors'!$C$26^($E3-$E2)</f>
        <v>30.04123602535978</v>
      </c>
      <c r="T3" s="10">
        <f>T2*'Conversion Factors'!$C$26^($E3-$E2)</f>
        <v>30.437011405869537</v>
      </c>
      <c r="U3" s="10">
        <f>U2*'Conversion Factors'!$C$26^($E3-$E2)</f>
        <v>30.82336356303383</v>
      </c>
      <c r="V3" s="10">
        <f>V2*'Conversion Factors'!$C$26^($E3-$E2)</f>
        <v>31.181446050161711</v>
      </c>
      <c r="W3" s="10">
        <f>W2*'Conversion Factors'!$C$26^($E3-$E2)</f>
        <v>31.520682090598644</v>
      </c>
      <c r="X3" s="10">
        <f>X2*'Conversion Factors'!$C$26^($E3-$E2)</f>
        <v>31.859918131035581</v>
      </c>
      <c r="Y3" s="10">
        <f>Y2*'Conversion Factors'!$C$26^($E3-$E2)</f>
        <v>32.170884501436106</v>
      </c>
      <c r="Z3" s="10">
        <f>Z2*'Conversion Factors'!$C$26^($E3-$E2)</f>
        <v>32.481850871836627</v>
      </c>
      <c r="AA3" s="10">
        <f>AA2*'Conversion Factors'!$C$26^($E3-$E2)</f>
        <v>32.783394018891684</v>
      </c>
      <c r="AB3" s="10">
        <f>AB2*'Conversion Factors'!$C$26^($E3-$E2)</f>
        <v>33.056667495910325</v>
      </c>
      <c r="AC3" s="10">
        <f>AC2*'Conversion Factors'!$C$26^($E3-$E2)</f>
        <v>33.320517749583495</v>
      </c>
      <c r="AD3" s="10">
        <f>AD2*'Conversion Factors'!$C$26^($E3-$E2)</f>
        <v>33.574944779911199</v>
      </c>
      <c r="AE3" s="10">
        <f>AE2*'Conversion Factors'!$C$26^($E3-$E2)</f>
        <v>33.819948586893432</v>
      </c>
      <c r="AF3" s="10">
        <f>AF2*'Conversion Factors'!$C$26^($E3-$E2)</f>
        <v>34.055529170530193</v>
      </c>
      <c r="AG3" s="10">
        <f>AG2*'Conversion Factors'!$C$26^($E3-$E2)</f>
        <v>34.262840084130545</v>
      </c>
      <c r="AH3" s="10">
        <f>AH2*'Conversion Factors'!$C$26^($E3-$E2)</f>
        <v>34.47015099773089</v>
      </c>
      <c r="AI3" s="10">
        <f>AI2*'Conversion Factors'!$C$26^($E3-$E2)</f>
        <v>34.639769017949355</v>
      </c>
      <c r="AJ3" s="10">
        <f>AJ2*'Conversion Factors'!$C$26^($E3-$E2)</f>
        <v>34.790540591476891</v>
      </c>
      <c r="AK3" s="10">
        <f>AK2*'Conversion Factors'!$C$26^($E3-$E2)</f>
        <v>34.913042494968003</v>
      </c>
      <c r="AL3" s="5" t="s">
        <v>223</v>
      </c>
      <c r="AM3" s="5">
        <v>1</v>
      </c>
    </row>
    <row r="4" spans="1:39" x14ac:dyDescent="0.2">
      <c r="A4" s="69"/>
      <c r="B4" s="5" t="s">
        <v>97</v>
      </c>
      <c r="C4" s="5" t="s">
        <v>106</v>
      </c>
      <c r="D4" s="5" t="s">
        <v>107</v>
      </c>
      <c r="E4" s="5">
        <v>2021</v>
      </c>
      <c r="F4" s="5" t="s">
        <v>95</v>
      </c>
      <c r="G4" s="10">
        <v>13.95</v>
      </c>
      <c r="H4" s="10">
        <v>13.74</v>
      </c>
      <c r="I4" s="10">
        <v>13.39</v>
      </c>
      <c r="J4" s="10">
        <v>14.09</v>
      </c>
      <c r="K4" s="10">
        <v>14.73</v>
      </c>
      <c r="L4" s="10">
        <v>15.38</v>
      </c>
      <c r="M4" s="10">
        <v>16.02</v>
      </c>
      <c r="N4" s="10">
        <v>16.64</v>
      </c>
      <c r="O4" s="10">
        <v>17.23</v>
      </c>
      <c r="P4" s="10">
        <v>17.79</v>
      </c>
      <c r="Q4" s="10">
        <v>18.32</v>
      </c>
      <c r="R4" s="10">
        <v>18.829999999999998</v>
      </c>
      <c r="S4" s="10">
        <v>19.34</v>
      </c>
      <c r="T4" s="10">
        <v>19.829999999999998</v>
      </c>
      <c r="U4" s="10">
        <v>20.3</v>
      </c>
      <c r="V4" s="10">
        <v>20.73</v>
      </c>
      <c r="W4" s="10">
        <v>21.16</v>
      </c>
      <c r="X4" s="10">
        <v>21.56</v>
      </c>
      <c r="Y4" s="10">
        <v>21.95</v>
      </c>
      <c r="Z4" s="10">
        <v>22.33</v>
      </c>
      <c r="AA4" s="10">
        <v>22.69</v>
      </c>
      <c r="AB4" s="10">
        <v>23.02</v>
      </c>
      <c r="AC4" s="10">
        <v>23.33</v>
      </c>
      <c r="AD4" s="10">
        <v>23.63</v>
      </c>
      <c r="AE4" s="10">
        <v>23.93</v>
      </c>
      <c r="AF4" s="10">
        <v>24.2</v>
      </c>
      <c r="AG4" s="10">
        <v>24.46</v>
      </c>
      <c r="AH4" s="10">
        <v>24.7</v>
      </c>
      <c r="AI4" s="10">
        <v>24.92</v>
      </c>
      <c r="AJ4" s="10">
        <v>25.11</v>
      </c>
      <c r="AK4" s="10">
        <v>25.28</v>
      </c>
      <c r="AL4" s="5" t="s">
        <v>223</v>
      </c>
    </row>
    <row r="5" spans="1:39" x14ac:dyDescent="0.2">
      <c r="A5" s="69"/>
      <c r="B5" s="5" t="s">
        <v>97</v>
      </c>
      <c r="C5" s="5" t="s">
        <v>106</v>
      </c>
      <c r="D5" s="5" t="s">
        <v>107</v>
      </c>
      <c r="E5" s="5">
        <v>2018</v>
      </c>
      <c r="F5" s="5" t="s">
        <v>95</v>
      </c>
      <c r="G5" s="10">
        <f>G4*'Conversion Factors'!$C$26^($E5-$E4)</f>
        <v>13.145396566931272</v>
      </c>
      <c r="H5" s="10">
        <f>H4*'Conversion Factors'!$C$26^($E5-$E4)</f>
        <v>12.947508876676393</v>
      </c>
      <c r="I5" s="10">
        <f>I4*'Conversion Factors'!$C$26^($E5-$E4)</f>
        <v>12.617696059584928</v>
      </c>
      <c r="J5" s="10">
        <f>J4*'Conversion Factors'!$C$26^($E5-$E4)</f>
        <v>13.277321693767858</v>
      </c>
      <c r="K5" s="10">
        <f>K4*'Conversion Factors'!$C$26^($E5-$E4)</f>
        <v>13.880407987877968</v>
      </c>
      <c r="L5" s="10">
        <f>L4*'Conversion Factors'!$C$26^($E5-$E4)</f>
        <v>14.492917505333548</v>
      </c>
      <c r="M5" s="10">
        <f>M4*'Conversion Factors'!$C$26^($E5-$E4)</f>
        <v>15.096003799443654</v>
      </c>
      <c r="N5" s="10">
        <f>N4*'Conversion Factors'!$C$26^($E5-$E4)</f>
        <v>15.680243646862824</v>
      </c>
      <c r="O5" s="10">
        <f>O4*'Conversion Factors'!$C$26^($E5-$E4)</f>
        <v>16.236213824245578</v>
      </c>
      <c r="P5" s="10">
        <f>P4*'Conversion Factors'!$C$26^($E5-$E4)</f>
        <v>16.763914331591923</v>
      </c>
      <c r="Q5" s="10">
        <f>Q4*'Conversion Factors'!$C$26^($E5-$E4)</f>
        <v>17.263345168901857</v>
      </c>
      <c r="R5" s="10">
        <f>R4*'Conversion Factors'!$C$26^($E5-$E4)</f>
        <v>17.743929559520847</v>
      </c>
      <c r="S5" s="10">
        <f>S4*'Conversion Factors'!$C$26^($E5-$E4)</f>
        <v>18.224513950139844</v>
      </c>
      <c r="T5" s="10">
        <f>T4*'Conversion Factors'!$C$26^($E5-$E4)</f>
        <v>18.686251894067894</v>
      </c>
      <c r="U5" s="10">
        <f>U4*'Conversion Factors'!$C$26^($E5-$E4)</f>
        <v>19.129143391305007</v>
      </c>
      <c r="V5" s="10">
        <f>V4*'Conversion Factors'!$C$26^($E5-$E4)</f>
        <v>19.534341995160236</v>
      </c>
      <c r="W5" s="10">
        <f>W4*'Conversion Factors'!$C$26^($E5-$E4)</f>
        <v>19.939540599015466</v>
      </c>
      <c r="X5" s="10">
        <f>X4*'Conversion Factors'!$C$26^($E5-$E4)</f>
        <v>20.316469532834279</v>
      </c>
      <c r="Y5" s="10">
        <f>Y4*'Conversion Factors'!$C$26^($E5-$E4)</f>
        <v>20.683975243307628</v>
      </c>
      <c r="Z5" s="10">
        <f>Z4*'Conversion Factors'!$C$26^($E5-$E4)</f>
        <v>21.042057730435506</v>
      </c>
      <c r="AA5" s="10">
        <f>AA4*'Conversion Factors'!$C$26^($E5-$E4)</f>
        <v>21.381293770872443</v>
      </c>
      <c r="AB5" s="10">
        <f>AB4*'Conversion Factors'!$C$26^($E5-$E4)</f>
        <v>21.692260141272968</v>
      </c>
      <c r="AC5" s="10">
        <f>AC4*'Conversion Factors'!$C$26^($E5-$E4)</f>
        <v>21.984380064982549</v>
      </c>
      <c r="AD5" s="10">
        <f>AD4*'Conversion Factors'!$C$26^($E5-$E4)</f>
        <v>22.267076765346662</v>
      </c>
      <c r="AE5" s="10">
        <f>AE4*'Conversion Factors'!$C$26^($E5-$E4)</f>
        <v>22.549773465710778</v>
      </c>
      <c r="AF5" s="10">
        <f>AF4*'Conversion Factors'!$C$26^($E5-$E4)</f>
        <v>22.804200496038479</v>
      </c>
      <c r="AG5" s="10">
        <f>AG4*'Conversion Factors'!$C$26^($E5-$E4)</f>
        <v>23.049204303020712</v>
      </c>
      <c r="AH5" s="10">
        <f>AH4*'Conversion Factors'!$C$26^($E5-$E4)</f>
        <v>23.275361663312001</v>
      </c>
      <c r="AI5" s="10">
        <f>AI4*'Conversion Factors'!$C$26^($E5-$E4)</f>
        <v>23.482672576912353</v>
      </c>
      <c r="AJ5" s="10">
        <f>AJ4*'Conversion Factors'!$C$26^($E5-$E4)</f>
        <v>23.66171382047629</v>
      </c>
      <c r="AK5" s="10">
        <f>AK4*'Conversion Factors'!$C$26^($E5-$E4)</f>
        <v>23.82190861734929</v>
      </c>
      <c r="AL5" s="5" t="s">
        <v>223</v>
      </c>
      <c r="AM5" s="5">
        <v>1</v>
      </c>
    </row>
    <row r="6" spans="1:39" x14ac:dyDescent="0.2">
      <c r="A6" s="69"/>
      <c r="B6" s="5" t="s">
        <v>98</v>
      </c>
      <c r="C6" s="5" t="s">
        <v>106</v>
      </c>
      <c r="D6" s="5" t="s">
        <v>107</v>
      </c>
      <c r="E6" s="5">
        <v>2021</v>
      </c>
      <c r="F6" s="5" t="s">
        <v>95</v>
      </c>
      <c r="G6" s="10">
        <v>15.39</v>
      </c>
      <c r="H6" s="10">
        <v>16.149999999999999</v>
      </c>
      <c r="I6" s="10">
        <v>16.350000000000001</v>
      </c>
      <c r="J6" s="10">
        <v>17</v>
      </c>
      <c r="K6" s="10">
        <v>17.59</v>
      </c>
      <c r="L6" s="10">
        <v>18.170000000000002</v>
      </c>
      <c r="M6" s="10">
        <v>18.739999999999998</v>
      </c>
      <c r="N6" s="10">
        <v>19.29</v>
      </c>
      <c r="O6" s="10">
        <v>19.809999999999999</v>
      </c>
      <c r="P6" s="10">
        <v>20.3</v>
      </c>
      <c r="Q6" s="10">
        <v>20.76</v>
      </c>
      <c r="R6" s="10">
        <v>21.21</v>
      </c>
      <c r="S6" s="10">
        <v>21.66</v>
      </c>
      <c r="T6" s="10">
        <v>22.09</v>
      </c>
      <c r="U6" s="10">
        <v>22.49</v>
      </c>
      <c r="V6" s="10">
        <v>22.88</v>
      </c>
      <c r="W6" s="10">
        <v>23.25</v>
      </c>
      <c r="X6" s="10">
        <v>23.61</v>
      </c>
      <c r="Y6" s="10">
        <v>23.95</v>
      </c>
      <c r="Z6" s="10">
        <v>24.28</v>
      </c>
      <c r="AA6" s="10">
        <v>24.6</v>
      </c>
      <c r="AB6" s="10">
        <v>24.89</v>
      </c>
      <c r="AC6" s="10">
        <v>25.17</v>
      </c>
      <c r="AD6" s="10">
        <v>25.45</v>
      </c>
      <c r="AE6" s="10">
        <v>25.71</v>
      </c>
      <c r="AF6" s="10">
        <v>25.96</v>
      </c>
      <c r="AG6" s="10">
        <v>26.18</v>
      </c>
      <c r="AH6" s="10">
        <v>26.4</v>
      </c>
      <c r="AI6" s="10">
        <v>26.58</v>
      </c>
      <c r="AJ6" s="10">
        <v>26.75</v>
      </c>
      <c r="AK6" s="10">
        <v>26.88</v>
      </c>
      <c r="AL6" s="5" t="s">
        <v>223</v>
      </c>
    </row>
    <row r="7" spans="1:39" x14ac:dyDescent="0.2">
      <c r="A7" s="69"/>
      <c r="B7" s="5" t="s">
        <v>98</v>
      </c>
      <c r="C7" s="5" t="s">
        <v>106</v>
      </c>
      <c r="D7" s="5" t="s">
        <v>107</v>
      </c>
      <c r="E7" s="5">
        <v>2018</v>
      </c>
      <c r="F7" s="5" t="s">
        <v>95</v>
      </c>
      <c r="G7" s="10">
        <f>G6*'Conversion Factors'!$C$26^($E7-$E6)</f>
        <v>14.502340728679018</v>
      </c>
      <c r="H7" s="10">
        <f>H6*'Conversion Factors'!$C$26^($E7-$E6)</f>
        <v>15.218505702934769</v>
      </c>
      <c r="I7" s="10">
        <f>I6*'Conversion Factors'!$C$26^($E7-$E6)</f>
        <v>15.406970169844181</v>
      </c>
      <c r="J7" s="10">
        <f>J6*'Conversion Factors'!$C$26^($E7-$E6)</f>
        <v>16.019479687299757</v>
      </c>
      <c r="K7" s="10">
        <f>K6*'Conversion Factors'!$C$26^($E7-$E6)</f>
        <v>16.575449864682515</v>
      </c>
      <c r="L7" s="10">
        <f>L6*'Conversion Factors'!$C$26^($E7-$E6)</f>
        <v>17.121996818719801</v>
      </c>
      <c r="M7" s="10">
        <f>M6*'Conversion Factors'!$C$26^($E7-$E6)</f>
        <v>17.659120549411615</v>
      </c>
      <c r="N7" s="10">
        <f>N6*'Conversion Factors'!$C$26^($E7-$E6)</f>
        <v>18.177397833412488</v>
      </c>
      <c r="O7" s="10">
        <f>O6*'Conversion Factors'!$C$26^($E7-$E6)</f>
        <v>18.667405447376954</v>
      </c>
      <c r="P7" s="10">
        <f>P6*'Conversion Factors'!$C$26^($E7-$E6)</f>
        <v>19.129143391305007</v>
      </c>
      <c r="Q7" s="10">
        <f>Q6*'Conversion Factors'!$C$26^($E7-$E6)</f>
        <v>19.562611665196648</v>
      </c>
      <c r="R7" s="10">
        <f>R6*'Conversion Factors'!$C$26^($E7-$E6)</f>
        <v>19.986656715742818</v>
      </c>
      <c r="S7" s="10">
        <f>S6*'Conversion Factors'!$C$26^($E7-$E6)</f>
        <v>20.410701766288987</v>
      </c>
      <c r="T7" s="10">
        <f>T6*'Conversion Factors'!$C$26^($E7-$E6)</f>
        <v>20.815900370144217</v>
      </c>
      <c r="U7" s="10">
        <f>U6*'Conversion Factors'!$C$26^($E7-$E6)</f>
        <v>21.19282930396303</v>
      </c>
      <c r="V7" s="10">
        <f>V6*'Conversion Factors'!$C$26^($E7-$E6)</f>
        <v>21.560335014436379</v>
      </c>
      <c r="W7" s="10">
        <f>W6*'Conversion Factors'!$C$26^($E7-$E6)</f>
        <v>21.908994278218788</v>
      </c>
      <c r="X7" s="10">
        <f>X6*'Conversion Factors'!$C$26^($E7-$E6)</f>
        <v>22.248230318655722</v>
      </c>
      <c r="Y7" s="10">
        <f>Y6*'Conversion Factors'!$C$26^($E7-$E6)</f>
        <v>22.568619912401719</v>
      </c>
      <c r="Z7" s="10">
        <f>Z6*'Conversion Factors'!$C$26^($E7-$E6)</f>
        <v>22.879586282802244</v>
      </c>
      <c r="AA7" s="10">
        <f>AA6*'Conversion Factors'!$C$26^($E7-$E6)</f>
        <v>23.1811294298573</v>
      </c>
      <c r="AB7" s="10">
        <f>AB6*'Conversion Factors'!$C$26^($E7-$E6)</f>
        <v>23.454402906875941</v>
      </c>
      <c r="AC7" s="10">
        <f>AC6*'Conversion Factors'!$C$26^($E7-$E6)</f>
        <v>23.718253160549114</v>
      </c>
      <c r="AD7" s="10">
        <f>AD6*'Conversion Factors'!$C$26^($E7-$E6)</f>
        <v>23.982103414222284</v>
      </c>
      <c r="AE7" s="10">
        <f>AE6*'Conversion Factors'!$C$26^($E7-$E6)</f>
        <v>24.227107221204516</v>
      </c>
      <c r="AF7" s="10">
        <f>AF6*'Conversion Factors'!$C$26^($E7-$E6)</f>
        <v>24.462687804841281</v>
      </c>
      <c r="AG7" s="10">
        <f>AG6*'Conversion Factors'!$C$26^($E7-$E6)</f>
        <v>24.669998718441629</v>
      </c>
      <c r="AH7" s="10">
        <f>AH6*'Conversion Factors'!$C$26^($E7-$E6)</f>
        <v>24.877309632041978</v>
      </c>
      <c r="AI7" s="10">
        <f>AI6*'Conversion Factors'!$C$26^($E7-$E6)</f>
        <v>25.046927652260443</v>
      </c>
      <c r="AJ7" s="10">
        <f>AJ6*'Conversion Factors'!$C$26^($E7-$E6)</f>
        <v>25.207122449133443</v>
      </c>
      <c r="AK7" s="10">
        <f>AK6*'Conversion Factors'!$C$26^($E7-$E6)</f>
        <v>25.32962435262456</v>
      </c>
      <c r="AL7" s="5"/>
      <c r="AM7" s="5">
        <v>1</v>
      </c>
    </row>
    <row r="8" spans="1:39" x14ac:dyDescent="0.2">
      <c r="A8" s="69"/>
      <c r="B8" s="5" t="s">
        <v>99</v>
      </c>
      <c r="C8" s="5" t="s">
        <v>106</v>
      </c>
      <c r="D8" s="5" t="s">
        <v>107</v>
      </c>
      <c r="E8" s="5">
        <v>2021</v>
      </c>
      <c r="F8" s="5" t="s">
        <v>95</v>
      </c>
      <c r="G8" s="10">
        <v>15.39</v>
      </c>
      <c r="H8" s="10">
        <v>16.149999999999999</v>
      </c>
      <c r="I8" s="10">
        <v>16.350000000000001</v>
      </c>
      <c r="J8" s="10">
        <v>17</v>
      </c>
      <c r="K8" s="10">
        <v>17.59</v>
      </c>
      <c r="L8" s="10">
        <v>18.170000000000002</v>
      </c>
      <c r="M8" s="10">
        <v>18.739999999999998</v>
      </c>
      <c r="N8" s="10">
        <v>19.29</v>
      </c>
      <c r="O8" s="10">
        <v>19.809999999999999</v>
      </c>
      <c r="P8" s="10">
        <v>20.3</v>
      </c>
      <c r="Q8" s="10">
        <v>20.76</v>
      </c>
      <c r="R8" s="10">
        <v>21.21</v>
      </c>
      <c r="S8" s="10">
        <v>21.66</v>
      </c>
      <c r="T8" s="10">
        <v>22.09</v>
      </c>
      <c r="U8" s="10">
        <v>22.49</v>
      </c>
      <c r="V8" s="10">
        <v>22.88</v>
      </c>
      <c r="W8" s="10">
        <v>23.25</v>
      </c>
      <c r="X8" s="10">
        <v>23.61</v>
      </c>
      <c r="Y8" s="10">
        <v>23.95</v>
      </c>
      <c r="Z8" s="10">
        <v>24.28</v>
      </c>
      <c r="AA8" s="10">
        <v>24.6</v>
      </c>
      <c r="AB8" s="10">
        <v>24.89</v>
      </c>
      <c r="AC8" s="10">
        <v>25.17</v>
      </c>
      <c r="AD8" s="10">
        <v>25.45</v>
      </c>
      <c r="AE8" s="10">
        <v>25.71</v>
      </c>
      <c r="AF8" s="10">
        <v>25.96</v>
      </c>
      <c r="AG8" s="10">
        <v>26.18</v>
      </c>
      <c r="AH8" s="10">
        <v>26.4</v>
      </c>
      <c r="AI8" s="10">
        <v>26.58</v>
      </c>
      <c r="AJ8" s="10">
        <v>26.75</v>
      </c>
      <c r="AK8" s="10">
        <v>26.88</v>
      </c>
      <c r="AL8" s="5" t="s">
        <v>223</v>
      </c>
    </row>
    <row r="9" spans="1:39" x14ac:dyDescent="0.2">
      <c r="A9" s="69"/>
      <c r="B9" s="5" t="s">
        <v>99</v>
      </c>
      <c r="C9" s="5" t="s">
        <v>106</v>
      </c>
      <c r="D9" s="5" t="s">
        <v>107</v>
      </c>
      <c r="E9" s="5">
        <v>2018</v>
      </c>
      <c r="F9" s="5" t="s">
        <v>95</v>
      </c>
      <c r="G9" s="10">
        <f>G8*'Conversion Factors'!$C$26^($E9-$E8)</f>
        <v>14.502340728679018</v>
      </c>
      <c r="H9" s="10">
        <f>H8*'Conversion Factors'!$C$26^($E9-$E8)</f>
        <v>15.218505702934769</v>
      </c>
      <c r="I9" s="10">
        <f>I8*'Conversion Factors'!$C$26^($E9-$E8)</f>
        <v>15.406970169844181</v>
      </c>
      <c r="J9" s="10">
        <f>J8*'Conversion Factors'!$C$26^($E9-$E8)</f>
        <v>16.019479687299757</v>
      </c>
      <c r="K9" s="10">
        <f>K8*'Conversion Factors'!$C$26^($E9-$E8)</f>
        <v>16.575449864682515</v>
      </c>
      <c r="L9" s="10">
        <f>L8*'Conversion Factors'!$C$26^($E9-$E8)</f>
        <v>17.121996818719801</v>
      </c>
      <c r="M9" s="10">
        <f>M8*'Conversion Factors'!$C$26^($E9-$E8)</f>
        <v>17.659120549411615</v>
      </c>
      <c r="N9" s="10">
        <f>N8*'Conversion Factors'!$C$26^($E9-$E8)</f>
        <v>18.177397833412488</v>
      </c>
      <c r="O9" s="10">
        <f>O8*'Conversion Factors'!$C$26^($E9-$E8)</f>
        <v>18.667405447376954</v>
      </c>
      <c r="P9" s="10">
        <f>P8*'Conversion Factors'!$C$26^($E9-$E8)</f>
        <v>19.129143391305007</v>
      </c>
      <c r="Q9" s="10">
        <f>Q8*'Conversion Factors'!$C$26^($E9-$E8)</f>
        <v>19.562611665196648</v>
      </c>
      <c r="R9" s="10">
        <f>R8*'Conversion Factors'!$C$26^($E9-$E8)</f>
        <v>19.986656715742818</v>
      </c>
      <c r="S9" s="10">
        <f>S8*'Conversion Factors'!$C$26^($E9-$E8)</f>
        <v>20.410701766288987</v>
      </c>
      <c r="T9" s="10">
        <f>T8*'Conversion Factors'!$C$26^($E9-$E8)</f>
        <v>20.815900370144217</v>
      </c>
      <c r="U9" s="10">
        <f>U8*'Conversion Factors'!$C$26^($E9-$E8)</f>
        <v>21.19282930396303</v>
      </c>
      <c r="V9" s="10">
        <f>V8*'Conversion Factors'!$C$26^($E9-$E8)</f>
        <v>21.560335014436379</v>
      </c>
      <c r="W9" s="10">
        <f>W8*'Conversion Factors'!$C$26^($E9-$E8)</f>
        <v>21.908994278218788</v>
      </c>
      <c r="X9" s="10">
        <f>X8*'Conversion Factors'!$C$26^($E9-$E8)</f>
        <v>22.248230318655722</v>
      </c>
      <c r="Y9" s="10">
        <f>Y8*'Conversion Factors'!$C$26^($E9-$E8)</f>
        <v>22.568619912401719</v>
      </c>
      <c r="Z9" s="10">
        <f>Z8*'Conversion Factors'!$C$26^($E9-$E8)</f>
        <v>22.879586282802244</v>
      </c>
      <c r="AA9" s="10">
        <f>AA8*'Conversion Factors'!$C$26^($E9-$E8)</f>
        <v>23.1811294298573</v>
      </c>
      <c r="AB9" s="10">
        <f>AB8*'Conversion Factors'!$C$26^($E9-$E8)</f>
        <v>23.454402906875941</v>
      </c>
      <c r="AC9" s="10">
        <f>AC8*'Conversion Factors'!$C$26^($E9-$E8)</f>
        <v>23.718253160549114</v>
      </c>
      <c r="AD9" s="10">
        <f>AD8*'Conversion Factors'!$C$26^($E9-$E8)</f>
        <v>23.982103414222284</v>
      </c>
      <c r="AE9" s="10">
        <f>AE8*'Conversion Factors'!$C$26^($E9-$E8)</f>
        <v>24.227107221204516</v>
      </c>
      <c r="AF9" s="10">
        <f>AF8*'Conversion Factors'!$C$26^($E9-$E8)</f>
        <v>24.462687804841281</v>
      </c>
      <c r="AG9" s="10">
        <f>AG8*'Conversion Factors'!$C$26^($E9-$E8)</f>
        <v>24.669998718441629</v>
      </c>
      <c r="AH9" s="10">
        <f>AH8*'Conversion Factors'!$C$26^($E9-$E8)</f>
        <v>24.877309632041978</v>
      </c>
      <c r="AI9" s="10">
        <f>AI8*'Conversion Factors'!$C$26^($E9-$E8)</f>
        <v>25.046927652260443</v>
      </c>
      <c r="AJ9" s="10">
        <f>AJ8*'Conversion Factors'!$C$26^($E9-$E8)</f>
        <v>25.207122449133443</v>
      </c>
      <c r="AK9" s="10">
        <f>AK8*'Conversion Factors'!$C$26^($E9-$E8)</f>
        <v>25.32962435262456</v>
      </c>
      <c r="AL9" s="5"/>
      <c r="AM9" s="5">
        <v>1</v>
      </c>
    </row>
    <row r="10" spans="1:39" x14ac:dyDescent="0.2">
      <c r="A10" s="69"/>
      <c r="B10" s="5" t="s">
        <v>100</v>
      </c>
      <c r="C10" s="5" t="s">
        <v>106</v>
      </c>
      <c r="D10" s="5" t="s">
        <v>107</v>
      </c>
      <c r="E10" s="5">
        <v>2021</v>
      </c>
      <c r="F10" s="5" t="s">
        <v>95</v>
      </c>
      <c r="G10" s="10">
        <v>15.39</v>
      </c>
      <c r="H10" s="10">
        <v>16.149999999999999</v>
      </c>
      <c r="I10" s="10">
        <v>16.350000000000001</v>
      </c>
      <c r="J10" s="10">
        <v>17</v>
      </c>
      <c r="K10" s="10">
        <v>17.59</v>
      </c>
      <c r="L10" s="10">
        <v>18.170000000000002</v>
      </c>
      <c r="M10" s="10">
        <v>18.739999999999998</v>
      </c>
      <c r="N10" s="10">
        <v>19.29</v>
      </c>
      <c r="O10" s="10">
        <v>19.809999999999999</v>
      </c>
      <c r="P10" s="10">
        <v>20.3</v>
      </c>
      <c r="Q10" s="10">
        <v>20.76</v>
      </c>
      <c r="R10" s="10">
        <v>21.21</v>
      </c>
      <c r="S10" s="10">
        <v>21.66</v>
      </c>
      <c r="T10" s="10">
        <v>22.09</v>
      </c>
      <c r="U10" s="10">
        <v>22.49</v>
      </c>
      <c r="V10" s="10">
        <v>22.88</v>
      </c>
      <c r="W10" s="10">
        <v>23.25</v>
      </c>
      <c r="X10" s="10">
        <v>23.61</v>
      </c>
      <c r="Y10" s="10">
        <v>23.95</v>
      </c>
      <c r="Z10" s="10">
        <v>24.28</v>
      </c>
      <c r="AA10" s="10">
        <v>24.6</v>
      </c>
      <c r="AB10" s="10">
        <v>24.89</v>
      </c>
      <c r="AC10" s="10">
        <v>25.17</v>
      </c>
      <c r="AD10" s="10">
        <v>25.45</v>
      </c>
      <c r="AE10" s="10">
        <v>25.71</v>
      </c>
      <c r="AF10" s="10">
        <v>25.96</v>
      </c>
      <c r="AG10" s="10">
        <v>26.18</v>
      </c>
      <c r="AH10" s="10">
        <v>26.4</v>
      </c>
      <c r="AI10" s="10">
        <v>26.58</v>
      </c>
      <c r="AJ10" s="10">
        <v>26.75</v>
      </c>
      <c r="AK10" s="10">
        <v>26.88</v>
      </c>
      <c r="AL10" s="5" t="s">
        <v>223</v>
      </c>
    </row>
    <row r="11" spans="1:39" x14ac:dyDescent="0.2">
      <c r="A11" s="69"/>
      <c r="B11" s="5" t="s">
        <v>100</v>
      </c>
      <c r="C11" s="5" t="s">
        <v>106</v>
      </c>
      <c r="D11" s="5" t="s">
        <v>107</v>
      </c>
      <c r="E11" s="5">
        <v>2018</v>
      </c>
      <c r="F11" s="5" t="s">
        <v>95</v>
      </c>
      <c r="G11" s="10">
        <f>G10*'Conversion Factors'!$C$26^($E11-$E10)</f>
        <v>14.502340728679018</v>
      </c>
      <c r="H11" s="10">
        <f>H10*'Conversion Factors'!$C$26^($E11-$E10)</f>
        <v>15.218505702934769</v>
      </c>
      <c r="I11" s="10">
        <f>I10*'Conversion Factors'!$C$26^($E11-$E10)</f>
        <v>15.406970169844181</v>
      </c>
      <c r="J11" s="10">
        <f>J10*'Conversion Factors'!$C$26^($E11-$E10)</f>
        <v>16.019479687299757</v>
      </c>
      <c r="K11" s="10">
        <f>K10*'Conversion Factors'!$C$26^($E11-$E10)</f>
        <v>16.575449864682515</v>
      </c>
      <c r="L11" s="10">
        <f>L10*'Conversion Factors'!$C$26^($E11-$E10)</f>
        <v>17.121996818719801</v>
      </c>
      <c r="M11" s="10">
        <f>M10*'Conversion Factors'!$C$26^($E11-$E10)</f>
        <v>17.659120549411615</v>
      </c>
      <c r="N11" s="10">
        <f>N10*'Conversion Factors'!$C$26^($E11-$E10)</f>
        <v>18.177397833412488</v>
      </c>
      <c r="O11" s="10">
        <f>O10*'Conversion Factors'!$C$26^($E11-$E10)</f>
        <v>18.667405447376954</v>
      </c>
      <c r="P11" s="10">
        <f>P10*'Conversion Factors'!$C$26^($E11-$E10)</f>
        <v>19.129143391305007</v>
      </c>
      <c r="Q11" s="10">
        <f>Q10*'Conversion Factors'!$C$26^($E11-$E10)</f>
        <v>19.562611665196648</v>
      </c>
      <c r="R11" s="10">
        <f>R10*'Conversion Factors'!$C$26^($E11-$E10)</f>
        <v>19.986656715742818</v>
      </c>
      <c r="S11" s="10">
        <f>S10*'Conversion Factors'!$C$26^($E11-$E10)</f>
        <v>20.410701766288987</v>
      </c>
      <c r="T11" s="10">
        <f>T10*'Conversion Factors'!$C$26^($E11-$E10)</f>
        <v>20.815900370144217</v>
      </c>
      <c r="U11" s="10">
        <f>U10*'Conversion Factors'!$C$26^($E11-$E10)</f>
        <v>21.19282930396303</v>
      </c>
      <c r="V11" s="10">
        <f>V10*'Conversion Factors'!$C$26^($E11-$E10)</f>
        <v>21.560335014436379</v>
      </c>
      <c r="W11" s="10">
        <f>W10*'Conversion Factors'!$C$26^($E11-$E10)</f>
        <v>21.908994278218788</v>
      </c>
      <c r="X11" s="10">
        <f>X10*'Conversion Factors'!$C$26^($E11-$E10)</f>
        <v>22.248230318655722</v>
      </c>
      <c r="Y11" s="10">
        <f>Y10*'Conversion Factors'!$C$26^($E11-$E10)</f>
        <v>22.568619912401719</v>
      </c>
      <c r="Z11" s="10">
        <f>Z10*'Conversion Factors'!$C$26^($E11-$E10)</f>
        <v>22.879586282802244</v>
      </c>
      <c r="AA11" s="10">
        <f>AA10*'Conversion Factors'!$C$26^($E11-$E10)</f>
        <v>23.1811294298573</v>
      </c>
      <c r="AB11" s="10">
        <f>AB10*'Conversion Factors'!$C$26^($E11-$E10)</f>
        <v>23.454402906875941</v>
      </c>
      <c r="AC11" s="10">
        <f>AC10*'Conversion Factors'!$C$26^($E11-$E10)</f>
        <v>23.718253160549114</v>
      </c>
      <c r="AD11" s="10">
        <f>AD10*'Conversion Factors'!$C$26^($E11-$E10)</f>
        <v>23.982103414222284</v>
      </c>
      <c r="AE11" s="10">
        <f>AE10*'Conversion Factors'!$C$26^($E11-$E10)</f>
        <v>24.227107221204516</v>
      </c>
      <c r="AF11" s="10">
        <f>AF10*'Conversion Factors'!$C$26^($E11-$E10)</f>
        <v>24.462687804841281</v>
      </c>
      <c r="AG11" s="10">
        <f>AG10*'Conversion Factors'!$C$26^($E11-$E10)</f>
        <v>24.669998718441629</v>
      </c>
      <c r="AH11" s="10">
        <f>AH10*'Conversion Factors'!$C$26^($E11-$E10)</f>
        <v>24.877309632041978</v>
      </c>
      <c r="AI11" s="10">
        <f>AI10*'Conversion Factors'!$C$26^($E11-$E10)</f>
        <v>25.046927652260443</v>
      </c>
      <c r="AJ11" s="10">
        <f>AJ10*'Conversion Factors'!$C$26^($E11-$E10)</f>
        <v>25.207122449133443</v>
      </c>
      <c r="AK11" s="10">
        <f>AK10*'Conversion Factors'!$C$26^($E11-$E10)</f>
        <v>25.32962435262456</v>
      </c>
      <c r="AL11" s="5"/>
      <c r="AM11" s="5">
        <v>1</v>
      </c>
    </row>
    <row r="12" spans="1:39" x14ac:dyDescent="0.2">
      <c r="A12" s="69"/>
      <c r="B12" s="5" t="s">
        <v>108</v>
      </c>
      <c r="C12" s="5" t="s">
        <v>109</v>
      </c>
      <c r="D12" s="5" t="s">
        <v>110</v>
      </c>
      <c r="E12" s="5">
        <v>2020</v>
      </c>
      <c r="F12" s="5" t="s">
        <v>221</v>
      </c>
      <c r="G12" s="10">
        <v>13.463936</v>
      </c>
      <c r="H12" s="10">
        <v>12.756734</v>
      </c>
      <c r="I12" s="10">
        <v>13.554885000000001</v>
      </c>
      <c r="J12" s="10">
        <v>13.28998</v>
      </c>
      <c r="K12" s="10">
        <v>13.257353999999999</v>
      </c>
      <c r="L12" s="10">
        <v>13.493811000000001</v>
      </c>
      <c r="M12" s="10">
        <v>13.786187</v>
      </c>
      <c r="N12" s="10">
        <v>13.837503</v>
      </c>
      <c r="O12" s="10">
        <v>13.908628999999999</v>
      </c>
      <c r="P12" s="10">
        <v>13.962868</v>
      </c>
      <c r="Q12" s="10">
        <v>14.003996000000001</v>
      </c>
      <c r="R12" s="10">
        <v>14.026007999999999</v>
      </c>
      <c r="S12" s="10">
        <v>14.066587</v>
      </c>
      <c r="T12" s="10">
        <v>14.116828999999999</v>
      </c>
      <c r="U12" s="10">
        <v>14.175364</v>
      </c>
      <c r="V12" s="10">
        <v>14.212066</v>
      </c>
      <c r="W12" s="10">
        <v>14.253297999999999</v>
      </c>
      <c r="X12" s="10">
        <v>14.265613</v>
      </c>
      <c r="Y12" s="10">
        <v>14.289334</v>
      </c>
      <c r="Z12" s="10">
        <v>14.325431</v>
      </c>
      <c r="AA12" s="10">
        <v>14.370298</v>
      </c>
      <c r="AB12" s="10">
        <v>14.391042000000001</v>
      </c>
      <c r="AC12" s="10">
        <v>14.355226</v>
      </c>
      <c r="AD12" s="10">
        <v>14.457283</v>
      </c>
      <c r="AE12" s="10">
        <v>14.414199999999999</v>
      </c>
      <c r="AF12" s="10">
        <v>14.439413999999999</v>
      </c>
      <c r="AG12" s="10">
        <v>14.475383000000001</v>
      </c>
      <c r="AH12" s="10">
        <v>14.528821000000001</v>
      </c>
      <c r="AI12" s="10">
        <v>14.599489999999999</v>
      </c>
      <c r="AJ12" s="10">
        <v>14.652699</v>
      </c>
      <c r="AK12" s="10">
        <v>14.717657000000001</v>
      </c>
      <c r="AL12" s="5" t="s">
        <v>223</v>
      </c>
      <c r="AM12" s="5"/>
    </row>
    <row r="13" spans="1:39" x14ac:dyDescent="0.2">
      <c r="A13" s="69"/>
      <c r="B13" s="5" t="s">
        <v>108</v>
      </c>
      <c r="C13" s="5" t="s">
        <v>109</v>
      </c>
      <c r="D13" s="5" t="s">
        <v>107</v>
      </c>
      <c r="E13" s="5">
        <v>2020</v>
      </c>
      <c r="F13" s="5" t="s">
        <v>221</v>
      </c>
      <c r="G13" s="10">
        <f>G12*'Conversion Factors'!$D$37/1000000</f>
        <v>12.7611185408</v>
      </c>
      <c r="H13" s="10">
        <f>H12*'Conversion Factors'!$D$37/1000000</f>
        <v>12.090832485199998</v>
      </c>
      <c r="I13" s="10">
        <f>I12*'Conversion Factors'!$D$37/1000000</f>
        <v>12.847320003</v>
      </c>
      <c r="J13" s="10">
        <f>J12*'Conversion Factors'!$D$37/1000000</f>
        <v>12.596243044</v>
      </c>
      <c r="K13" s="10">
        <f>K12*'Conversion Factors'!$D$37/1000000</f>
        <v>12.565320121199999</v>
      </c>
      <c r="L13" s="10">
        <f>L12*'Conversion Factors'!$D$37/1000000</f>
        <v>12.7894340658</v>
      </c>
      <c r="M13" s="10">
        <f>M12*'Conversion Factors'!$D$37/1000000</f>
        <v>13.066548038599999</v>
      </c>
      <c r="N13" s="10">
        <f>N12*'Conversion Factors'!$D$37/1000000</f>
        <v>13.1151853434</v>
      </c>
      <c r="O13" s="10">
        <f>O12*'Conversion Factors'!$D$37/1000000</f>
        <v>13.182598566199999</v>
      </c>
      <c r="P13" s="10">
        <f>P12*'Conversion Factors'!$D$37/1000000</f>
        <v>13.2340062904</v>
      </c>
      <c r="Q13" s="10">
        <f>Q12*'Conversion Factors'!$D$37/1000000</f>
        <v>13.272987408800001</v>
      </c>
      <c r="R13" s="10">
        <f>R12*'Conversion Factors'!$D$37/1000000</f>
        <v>13.293850382399999</v>
      </c>
      <c r="S13" s="10">
        <f>S12*'Conversion Factors'!$D$37/1000000</f>
        <v>13.332311158600001</v>
      </c>
      <c r="T13" s="10">
        <f>T12*'Conversion Factors'!$D$37/1000000</f>
        <v>13.379930526199999</v>
      </c>
      <c r="U13" s="10">
        <f>U12*'Conversion Factors'!$D$37/1000000</f>
        <v>13.435409999199999</v>
      </c>
      <c r="V13" s="10">
        <f>V12*'Conversion Factors'!$D$37/1000000</f>
        <v>13.4701961548</v>
      </c>
      <c r="W13" s="10">
        <f>W12*'Conversion Factors'!$D$37/1000000</f>
        <v>13.509275844399999</v>
      </c>
      <c r="X13" s="10">
        <f>X12*'Conversion Factors'!$D$37/1000000</f>
        <v>13.520948001399999</v>
      </c>
      <c r="Y13" s="10">
        <f>Y12*'Conversion Factors'!$D$37/1000000</f>
        <v>13.5434307652</v>
      </c>
      <c r="Z13" s="10">
        <f>Z12*'Conversion Factors'!$D$37/1000000</f>
        <v>13.577643501800001</v>
      </c>
      <c r="AA13" s="10">
        <f>AA12*'Conversion Factors'!$D$37/1000000</f>
        <v>13.620168444399999</v>
      </c>
      <c r="AB13" s="10">
        <f>AB12*'Conversion Factors'!$D$37/1000000</f>
        <v>13.639829607599999</v>
      </c>
      <c r="AC13" s="10">
        <f>AC12*'Conversion Factors'!$D$37/1000000</f>
        <v>13.605883202799999</v>
      </c>
      <c r="AD13" s="10">
        <f>AD12*'Conversion Factors'!$D$37/1000000</f>
        <v>13.702612827400001</v>
      </c>
      <c r="AE13" s="10">
        <f>AE12*'Conversion Factors'!$D$37/1000000</f>
        <v>13.661778759999999</v>
      </c>
      <c r="AF13" s="10">
        <f>AF12*'Conversion Factors'!$D$37/1000000</f>
        <v>13.6856765892</v>
      </c>
      <c r="AG13" s="10">
        <f>AG12*'Conversion Factors'!$D$37/1000000</f>
        <v>13.719768007400001</v>
      </c>
      <c r="AH13" s="10">
        <f>AH12*'Conversion Factors'!$D$37/1000000</f>
        <v>13.7704165438</v>
      </c>
      <c r="AI13" s="10">
        <f>AI12*'Conversion Factors'!$D$37/1000000</f>
        <v>13.837396622</v>
      </c>
      <c r="AJ13" s="10">
        <f>AJ12*'Conversion Factors'!$D$37/1000000</f>
        <v>13.887828112199999</v>
      </c>
      <c r="AK13" s="10">
        <f>AK12*'Conversion Factors'!$D$37/1000000</f>
        <v>13.949395304600001</v>
      </c>
      <c r="AL13" s="5" t="s">
        <v>223</v>
      </c>
      <c r="AM13" s="5"/>
    </row>
    <row r="14" spans="1:39" x14ac:dyDescent="0.2">
      <c r="A14" s="69"/>
      <c r="B14" s="5" t="s">
        <v>108</v>
      </c>
      <c r="C14" s="5" t="s">
        <v>109</v>
      </c>
      <c r="D14" s="5" t="s">
        <v>107</v>
      </c>
      <c r="E14" s="5">
        <v>2020</v>
      </c>
      <c r="F14" s="5" t="s">
        <v>95</v>
      </c>
      <c r="G14" s="10">
        <f>G13*'Conversion Factors'!C$23</f>
        <v>17.610343586303998</v>
      </c>
      <c r="H14" s="10">
        <f>H13*'Conversion Factors'!D$23</f>
        <v>16.322623855019998</v>
      </c>
      <c r="I14" s="10">
        <f>I13*'Conversion Factors'!E$23</f>
        <v>17.215408804020001</v>
      </c>
      <c r="J14" s="10">
        <f>J13*'Conversion Factors'!F$23</f>
        <v>16.87896567896</v>
      </c>
      <c r="K14" s="10">
        <f>K13*'Conversion Factors'!G$23</f>
        <v>16.711875761196001</v>
      </c>
      <c r="L14" s="10">
        <f>L13*'Conversion Factors'!H$23</f>
        <v>16.882052966856001</v>
      </c>
      <c r="M14" s="10">
        <f>M13*'Conversion Factors'!I$23</f>
        <v>17.247843410952001</v>
      </c>
      <c r="N14" s="10">
        <f>N13*'Conversion Factors'!J$23</f>
        <v>17.312044653288002</v>
      </c>
      <c r="O14" s="10">
        <f>O13*'Conversion Factors'!K$23</f>
        <v>17.401030107383999</v>
      </c>
      <c r="P14" s="10">
        <f>P13*'Conversion Factors'!L$23</f>
        <v>17.204208177520002</v>
      </c>
      <c r="Q14" s="10">
        <f>Q13*'Conversion Factors'!M$23</f>
        <v>17.254883631440002</v>
      </c>
      <c r="R14" s="10">
        <f>R13*'Conversion Factors'!N$23</f>
        <v>17.149066993296</v>
      </c>
      <c r="S14" s="10">
        <f>S13*'Conversion Factors'!O$23</f>
        <v>17.198681394594001</v>
      </c>
      <c r="T14" s="10">
        <f>T13*'Conversion Factors'!P$23</f>
        <v>17.126311073535998</v>
      </c>
      <c r="U14" s="10">
        <f>U13*'Conversion Factors'!Q$23</f>
        <v>17.197324798975998</v>
      </c>
      <c r="V14" s="10">
        <f>V13*'Conversion Factors'!R$23</f>
        <v>17.241851078144002</v>
      </c>
      <c r="W14" s="10">
        <f>W13*'Conversion Factors'!S$23</f>
        <v>17.291873080832001</v>
      </c>
      <c r="X14" s="10">
        <f>X13*'Conversion Factors'!T$23</f>
        <v>17.306813441791999</v>
      </c>
      <c r="Y14" s="10">
        <f>Y13*'Conversion Factors'!U$23</f>
        <v>17.335591379456002</v>
      </c>
      <c r="Z14" s="10">
        <f>Z13*'Conversion Factors'!V$23</f>
        <v>17.379383682304002</v>
      </c>
      <c r="AA14" s="10">
        <f>AA13*'Conversion Factors'!W$23</f>
        <v>17.433815608831999</v>
      </c>
      <c r="AB14" s="10">
        <f>AB13*'Conversion Factors'!X$23</f>
        <v>17.458981897727998</v>
      </c>
      <c r="AC14" s="10">
        <f>AC13*'Conversion Factors'!Y$23</f>
        <v>17.415530499584001</v>
      </c>
      <c r="AD14" s="10">
        <f>AD13*'Conversion Factors'!Z$23</f>
        <v>17.539344419072002</v>
      </c>
      <c r="AE14" s="10">
        <f>AE13*'Conversion Factors'!AA$23</f>
        <v>17.487076812799998</v>
      </c>
      <c r="AF14" s="10">
        <f>AF13*'Conversion Factors'!AB$23</f>
        <v>17.517666034175999</v>
      </c>
      <c r="AG14" s="10">
        <f>AG13*'Conversion Factors'!AC$23</f>
        <v>17.561303049472002</v>
      </c>
      <c r="AH14" s="10">
        <f>AH13*'Conversion Factors'!AD$23</f>
        <v>17.626133176063998</v>
      </c>
      <c r="AI14" s="10">
        <f>AI13*'Conversion Factors'!AE$23</f>
        <v>17.711867676160001</v>
      </c>
      <c r="AJ14" s="10">
        <f>AJ13*'Conversion Factors'!AF$23</f>
        <v>17.776419983615998</v>
      </c>
      <c r="AK14" s="10">
        <f>AK13*'Conversion Factors'!AG$23</f>
        <v>17.855225989888002</v>
      </c>
      <c r="AL14" s="5" t="s">
        <v>223</v>
      </c>
      <c r="AM14" s="5"/>
    </row>
    <row r="15" spans="1:39" x14ac:dyDescent="0.2">
      <c r="A15" s="70"/>
      <c r="B15" s="5" t="s">
        <v>108</v>
      </c>
      <c r="C15" s="5" t="s">
        <v>109</v>
      </c>
      <c r="D15" s="5" t="s">
        <v>107</v>
      </c>
      <c r="E15" s="5">
        <v>2018</v>
      </c>
      <c r="F15" s="5" t="s">
        <v>95</v>
      </c>
      <c r="G15" s="10">
        <f>G14*'Conversion Factors'!$C$26^(-2)</f>
        <v>16.926512482029988</v>
      </c>
      <c r="H15" s="10">
        <f>H14*'Conversion Factors'!$C$26^(-2)</f>
        <v>15.688796477335639</v>
      </c>
      <c r="I15" s="10">
        <f>I14*'Conversion Factors'!$C$26^(-2)</f>
        <v>16.54691349867359</v>
      </c>
      <c r="J15" s="10">
        <f>J14*'Conversion Factors'!$C$26^(-2)</f>
        <v>16.223534870203768</v>
      </c>
      <c r="K15" s="10">
        <f>K14*'Conversion Factors'!$C$26^(-2)</f>
        <v>16.062933257589389</v>
      </c>
      <c r="L15" s="10">
        <f>L14*'Conversion Factors'!$C$26^(-2)</f>
        <v>16.2265022749481</v>
      </c>
      <c r="M15" s="10">
        <f>M14*'Conversion Factors'!$C$26^(-2)</f>
        <v>16.578088630288352</v>
      </c>
      <c r="N15" s="10">
        <f>N14*'Conversion Factors'!$C$26^(-2)</f>
        <v>16.639796860138411</v>
      </c>
      <c r="O15" s="10">
        <f>O14*'Conversion Factors'!$C$26^(-2)</f>
        <v>16.725326900599768</v>
      </c>
      <c r="P15" s="10">
        <f>P14*'Conversion Factors'!$C$26^(-2)</f>
        <v>16.536147806151483</v>
      </c>
      <c r="Q15" s="10">
        <f>Q14*'Conversion Factors'!$C$26^(-2)</f>
        <v>16.584855470434452</v>
      </c>
      <c r="R15" s="10">
        <f>R14*'Conversion Factors'!$C$26^(-2)</f>
        <v>16.48314782131488</v>
      </c>
      <c r="S15" s="10">
        <f>S14*'Conversion Factors'!$C$26^(-2)</f>
        <v>16.530835634942331</v>
      </c>
      <c r="T15" s="10">
        <f>T14*'Conversion Factors'!$C$26^(-2)</f>
        <v>16.461275541653208</v>
      </c>
      <c r="U15" s="10">
        <f>U14*'Conversion Factors'!$C$26^(-2)</f>
        <v>16.529531717585542</v>
      </c>
      <c r="V15" s="10">
        <f>V14*'Conversion Factors'!$C$26^(-2)</f>
        <v>16.572328987066516</v>
      </c>
      <c r="W15" s="10">
        <f>W14*'Conversion Factors'!$C$26^(-2)</f>
        <v>16.620408574425223</v>
      </c>
      <c r="X15" s="10">
        <f>X14*'Conversion Factors'!$C$26^(-2)</f>
        <v>16.6347687829604</v>
      </c>
      <c r="Y15" s="10">
        <f>Y14*'Conversion Factors'!$C$26^(-2)</f>
        <v>16.662429238231454</v>
      </c>
      <c r="Z15" s="10">
        <f>Z14*'Conversion Factors'!$C$26^(-2)</f>
        <v>16.704521032587468</v>
      </c>
      <c r="AA15" s="10">
        <f>AA14*'Conversion Factors'!$C$26^(-2)</f>
        <v>16.756839301068819</v>
      </c>
      <c r="AB15" s="10">
        <f>AB14*'Conversion Factors'!$C$26^(-2)</f>
        <v>16.781028352295269</v>
      </c>
      <c r="AC15" s="10">
        <f>AC14*'Conversion Factors'!$C$26^(-2)</f>
        <v>16.739264224898118</v>
      </c>
      <c r="AD15" s="10">
        <f>AD14*'Conversion Factors'!$C$26^(-2)</f>
        <v>16.858270298992696</v>
      </c>
      <c r="AE15" s="10">
        <f>AE14*'Conversion Factors'!$C$26^(-2)</f>
        <v>16.80803230757401</v>
      </c>
      <c r="AF15" s="10">
        <f>AF14*'Conversion Factors'!$C$26^(-2)</f>
        <v>16.837433712202998</v>
      </c>
      <c r="AG15" s="10">
        <f>AG14*'Conversion Factors'!$C$26^(-2)</f>
        <v>16.879376249011923</v>
      </c>
      <c r="AH15" s="10">
        <f>AH14*'Conversion Factors'!$C$26^(-2)</f>
        <v>16.941688942775855</v>
      </c>
      <c r="AI15" s="10">
        <f>AI14*'Conversion Factors'!$C$26^(-2)</f>
        <v>17.024094267743177</v>
      </c>
      <c r="AJ15" s="10">
        <f>AJ14*'Conversion Factors'!$C$26^(-2)</f>
        <v>17.086139930426757</v>
      </c>
      <c r="AK15" s="10">
        <f>AK14*'Conversion Factors'!$C$26^(-2)</f>
        <v>17.161885803429453</v>
      </c>
      <c r="AL15" s="5" t="s">
        <v>223</v>
      </c>
      <c r="AM15" s="5"/>
    </row>
    <row r="16" spans="1:39" x14ac:dyDescent="0.2">
      <c r="A16" s="68" t="s">
        <v>16</v>
      </c>
      <c r="B16" s="5" t="s">
        <v>92</v>
      </c>
      <c r="C16" s="5" t="s">
        <v>106</v>
      </c>
      <c r="D16" s="5" t="s">
        <v>107</v>
      </c>
      <c r="E16" s="5">
        <v>2021</v>
      </c>
      <c r="F16" s="5" t="s">
        <v>95</v>
      </c>
      <c r="G16" s="10">
        <v>26.3</v>
      </c>
      <c r="H16" s="10">
        <v>32.01</v>
      </c>
      <c r="I16" s="10">
        <v>32.369999999999997</v>
      </c>
      <c r="J16" s="10">
        <v>32.89</v>
      </c>
      <c r="K16" s="10">
        <v>33.159999999999997</v>
      </c>
      <c r="L16" s="10">
        <v>33.49</v>
      </c>
      <c r="M16" s="10">
        <v>33.81</v>
      </c>
      <c r="N16" s="10">
        <v>34.659999999999997</v>
      </c>
      <c r="O16" s="10">
        <v>35.46</v>
      </c>
      <c r="P16" s="10">
        <v>36.17</v>
      </c>
      <c r="Q16" s="10">
        <v>36.83</v>
      </c>
      <c r="R16" s="10">
        <v>37.32</v>
      </c>
      <c r="S16" s="10">
        <v>37.82</v>
      </c>
      <c r="T16" s="10">
        <v>38.26</v>
      </c>
      <c r="U16" s="10">
        <v>38.67</v>
      </c>
      <c r="V16" s="10">
        <v>39.07</v>
      </c>
      <c r="W16" s="10">
        <v>39.450000000000003</v>
      </c>
      <c r="X16" s="10">
        <v>39.82</v>
      </c>
      <c r="Y16" s="10">
        <v>40.130000000000003</v>
      </c>
      <c r="Z16" s="10">
        <v>40.46</v>
      </c>
      <c r="AA16" s="10">
        <v>40.799999999999997</v>
      </c>
      <c r="AB16" s="10">
        <v>41.12</v>
      </c>
      <c r="AC16" s="10">
        <v>41.46</v>
      </c>
      <c r="AD16" s="10">
        <v>41.79</v>
      </c>
      <c r="AE16" s="10">
        <v>42.13</v>
      </c>
      <c r="AF16" s="10">
        <v>42.44</v>
      </c>
      <c r="AG16" s="10">
        <v>42.72</v>
      </c>
      <c r="AH16" s="10">
        <v>42.98</v>
      </c>
      <c r="AI16" s="10">
        <v>43.16</v>
      </c>
      <c r="AJ16" s="10">
        <v>43.31</v>
      </c>
      <c r="AK16" s="10">
        <v>43.38</v>
      </c>
      <c r="AL16" s="5"/>
    </row>
    <row r="17" spans="1:39" x14ac:dyDescent="0.2">
      <c r="A17" s="69"/>
      <c r="B17" s="5" t="s">
        <v>92</v>
      </c>
      <c r="C17" s="5" t="s">
        <v>106</v>
      </c>
      <c r="D17" s="5" t="s">
        <v>107</v>
      </c>
      <c r="E17" s="5">
        <v>2018</v>
      </c>
      <c r="F17" s="5" t="s">
        <v>95</v>
      </c>
      <c r="G17" s="10">
        <f>G16*'Conversion Factors'!$C$26^($E17-$E16)</f>
        <v>24.783077398587274</v>
      </c>
      <c r="H17" s="10">
        <f>H16*'Conversion Factors'!$C$26^($E17-$E16)</f>
        <v>30.163737928850896</v>
      </c>
      <c r="I17" s="10">
        <f>I16*'Conversion Factors'!$C$26^($E17-$E16)</f>
        <v>30.502973969287833</v>
      </c>
      <c r="J17" s="10">
        <f>J16*'Conversion Factors'!$C$26^($E17-$E16)</f>
        <v>30.992981583252298</v>
      </c>
      <c r="K17" s="10">
        <f>K16*'Conversion Factors'!$C$26^($E17-$E16)</f>
        <v>31.247408613579996</v>
      </c>
      <c r="L17" s="10">
        <f>L16*'Conversion Factors'!$C$26^($E17-$E16)</f>
        <v>31.558374983980524</v>
      </c>
      <c r="M17" s="10">
        <f>M16*'Conversion Factors'!$C$26^($E17-$E16)</f>
        <v>31.859918131035581</v>
      </c>
      <c r="N17" s="10">
        <f>N16*'Conversion Factors'!$C$26^($E17-$E16)</f>
        <v>32.660892115400564</v>
      </c>
      <c r="O17" s="10">
        <f>O16*'Conversion Factors'!$C$26^($E17-$E16)</f>
        <v>33.414749983038206</v>
      </c>
      <c r="P17" s="10">
        <f>P16*'Conversion Factors'!$C$26^($E17-$E16)</f>
        <v>34.083798840566608</v>
      </c>
      <c r="Q17" s="10">
        <f>Q16*'Conversion Factors'!$C$26^($E17-$E16)</f>
        <v>34.705731581367651</v>
      </c>
      <c r="R17" s="10">
        <f>R16*'Conversion Factors'!$C$26^($E17-$E16)</f>
        <v>35.167469525295708</v>
      </c>
      <c r="S17" s="10">
        <f>S16*'Conversion Factors'!$C$26^($E17-$E16)</f>
        <v>35.63863069256923</v>
      </c>
      <c r="T17" s="10">
        <f>T16*'Conversion Factors'!$C$26^($E17-$E16)</f>
        <v>36.053252519769927</v>
      </c>
      <c r="U17" s="10">
        <f>U16*'Conversion Factors'!$C$26^($E17-$E16)</f>
        <v>36.439604676934216</v>
      </c>
      <c r="V17" s="10">
        <f>V16*'Conversion Factors'!$C$26^($E17-$E16)</f>
        <v>36.816533610753034</v>
      </c>
      <c r="W17" s="10">
        <f>W16*'Conversion Factors'!$C$26^($E17-$E16)</f>
        <v>37.174616097880914</v>
      </c>
      <c r="X17" s="10">
        <f>X16*'Conversion Factors'!$C$26^($E17-$E16)</f>
        <v>37.523275361663316</v>
      </c>
      <c r="Y17" s="10">
        <f>Y16*'Conversion Factors'!$C$26^($E17-$E16)</f>
        <v>37.815395285372901</v>
      </c>
      <c r="Z17" s="10">
        <f>Z16*'Conversion Factors'!$C$26^($E17-$E16)</f>
        <v>38.126361655773422</v>
      </c>
      <c r="AA17" s="10">
        <f>AA16*'Conversion Factors'!$C$26^($E17-$E16)</f>
        <v>38.446751249519416</v>
      </c>
      <c r="AB17" s="10">
        <f>AB16*'Conversion Factors'!$C$26^($E17-$E16)</f>
        <v>38.748294396574472</v>
      </c>
      <c r="AC17" s="10">
        <f>AC16*'Conversion Factors'!$C$26^($E17-$E16)</f>
        <v>39.068683990320473</v>
      </c>
      <c r="AD17" s="10">
        <f>AD16*'Conversion Factors'!$C$26^($E17-$E16)</f>
        <v>39.379650360720994</v>
      </c>
      <c r="AE17" s="10">
        <f>AE16*'Conversion Factors'!$C$26^($E17-$E16)</f>
        <v>39.700039954466995</v>
      </c>
      <c r="AF17" s="10">
        <f>AF16*'Conversion Factors'!$C$26^($E17-$E16)</f>
        <v>39.992159878176572</v>
      </c>
      <c r="AG17" s="10">
        <f>AG16*'Conversion Factors'!$C$26^($E17-$E16)</f>
        <v>40.256010131849742</v>
      </c>
      <c r="AH17" s="10">
        <f>AH16*'Conversion Factors'!$C$26^($E17-$E16)</f>
        <v>40.501013938831974</v>
      </c>
      <c r="AI17" s="10">
        <f>AI16*'Conversion Factors'!$C$26^($E17-$E16)</f>
        <v>40.670631959050439</v>
      </c>
      <c r="AJ17" s="10">
        <f>AJ16*'Conversion Factors'!$C$26^($E17-$E16)</f>
        <v>40.811980309232503</v>
      </c>
      <c r="AK17" s="10">
        <f>AK16*'Conversion Factors'!$C$26^($E17-$E16)</f>
        <v>40.877942872650799</v>
      </c>
      <c r="AL17" s="5"/>
      <c r="AM17" s="5">
        <v>1</v>
      </c>
    </row>
    <row r="18" spans="1:39" x14ac:dyDescent="0.2">
      <c r="A18" s="69"/>
      <c r="B18" s="5" t="s">
        <v>97</v>
      </c>
      <c r="C18" s="5" t="s">
        <v>106</v>
      </c>
      <c r="D18" s="5" t="s">
        <v>107</v>
      </c>
      <c r="E18" s="5">
        <v>2021</v>
      </c>
      <c r="F18" s="5" t="s">
        <v>95</v>
      </c>
      <c r="G18" s="10">
        <v>28.78</v>
      </c>
      <c r="H18" s="10">
        <v>35</v>
      </c>
      <c r="I18" s="10">
        <v>35.32</v>
      </c>
      <c r="J18" s="10">
        <v>35.78</v>
      </c>
      <c r="K18" s="10">
        <v>35.979999999999997</v>
      </c>
      <c r="L18" s="10">
        <v>36.24</v>
      </c>
      <c r="M18" s="10">
        <v>36.51</v>
      </c>
      <c r="N18" s="10">
        <v>37.36</v>
      </c>
      <c r="O18" s="10">
        <v>38.15</v>
      </c>
      <c r="P18" s="10">
        <v>38.85</v>
      </c>
      <c r="Q18" s="10">
        <v>39.5</v>
      </c>
      <c r="R18" s="10">
        <v>39.979999999999997</v>
      </c>
      <c r="S18" s="10">
        <v>40.47</v>
      </c>
      <c r="T18" s="10">
        <v>40.9</v>
      </c>
      <c r="U18" s="10">
        <v>41.29</v>
      </c>
      <c r="V18" s="10">
        <v>41.67</v>
      </c>
      <c r="W18" s="10">
        <v>42.04</v>
      </c>
      <c r="X18" s="10">
        <v>42.4</v>
      </c>
      <c r="Y18" s="10">
        <v>42.7</v>
      </c>
      <c r="Z18" s="10">
        <v>43.01</v>
      </c>
      <c r="AA18" s="10">
        <v>43.34</v>
      </c>
      <c r="AB18" s="10">
        <v>43.65</v>
      </c>
      <c r="AC18" s="10">
        <v>43.98</v>
      </c>
      <c r="AD18" s="10">
        <v>44.29</v>
      </c>
      <c r="AE18" s="10">
        <v>44.62</v>
      </c>
      <c r="AF18" s="10">
        <v>44.92</v>
      </c>
      <c r="AG18" s="10">
        <v>45.18</v>
      </c>
      <c r="AH18" s="10">
        <v>45.43</v>
      </c>
      <c r="AI18" s="10">
        <v>45.6</v>
      </c>
      <c r="AJ18" s="10">
        <v>45.73</v>
      </c>
      <c r="AK18" s="10">
        <v>45.78</v>
      </c>
      <c r="AL18" s="5"/>
    </row>
    <row r="19" spans="1:39" x14ac:dyDescent="0.2">
      <c r="A19" s="69"/>
      <c r="B19" s="5" t="s">
        <v>97</v>
      </c>
      <c r="C19" s="5" t="s">
        <v>106</v>
      </c>
      <c r="D19" s="5" t="s">
        <v>107</v>
      </c>
      <c r="E19" s="5">
        <v>2018</v>
      </c>
      <c r="F19" s="5" t="s">
        <v>95</v>
      </c>
      <c r="G19" s="10">
        <f>G18*'Conversion Factors'!$C$26^($E19-$E18)</f>
        <v>27.120036788263945</v>
      </c>
      <c r="H19" s="10">
        <f>H18*'Conversion Factors'!$C$26^($E19-$E18)</f>
        <v>32.981281709146565</v>
      </c>
      <c r="I19" s="10">
        <f>I18*'Conversion Factors'!$C$26^($E19-$E18)</f>
        <v>33.282824856201614</v>
      </c>
      <c r="J19" s="10">
        <f>J18*'Conversion Factors'!$C$26^($E19-$E18)</f>
        <v>33.716293130093256</v>
      </c>
      <c r="K19" s="10">
        <f>K18*'Conversion Factors'!$C$26^($E19-$E18)</f>
        <v>33.904757597002664</v>
      </c>
      <c r="L19" s="10">
        <f>L18*'Conversion Factors'!$C$26^($E19-$E18)</f>
        <v>34.149761403984897</v>
      </c>
      <c r="M19" s="10">
        <f>M18*'Conversion Factors'!$C$26^($E19-$E18)</f>
        <v>34.404188434312594</v>
      </c>
      <c r="N19" s="10">
        <f>N18*'Conversion Factors'!$C$26^($E19-$E18)</f>
        <v>35.205162418677588</v>
      </c>
      <c r="O19" s="10">
        <f>O18*'Conversion Factors'!$C$26^($E19-$E18)</f>
        <v>35.949597062969751</v>
      </c>
      <c r="P19" s="10">
        <f>P18*'Conversion Factors'!$C$26^($E19-$E18)</f>
        <v>36.609222697152681</v>
      </c>
      <c r="Q19" s="10">
        <f>Q18*'Conversion Factors'!$C$26^($E19-$E18)</f>
        <v>37.221732214608259</v>
      </c>
      <c r="R19" s="10">
        <f>R18*'Conversion Factors'!$C$26^($E19-$E18)</f>
        <v>37.674046935190837</v>
      </c>
      <c r="S19" s="10">
        <f>S18*'Conversion Factors'!$C$26^($E19-$E18)</f>
        <v>38.135784879118894</v>
      </c>
      <c r="T19" s="10">
        <f>T18*'Conversion Factors'!$C$26^($E19-$E18)</f>
        <v>38.54098348297412</v>
      </c>
      <c r="U19" s="10">
        <f>U18*'Conversion Factors'!$C$26^($E19-$E18)</f>
        <v>38.908489193447473</v>
      </c>
      <c r="V19" s="10">
        <f>V18*'Conversion Factors'!$C$26^($E19-$E18)</f>
        <v>39.266571680575353</v>
      </c>
      <c r="W19" s="10">
        <f>W18*'Conversion Factors'!$C$26^($E19-$E18)</f>
        <v>39.615230944357755</v>
      </c>
      <c r="X19" s="10">
        <f>X18*'Conversion Factors'!$C$26^($E19-$E18)</f>
        <v>39.954466984794692</v>
      </c>
      <c r="Y19" s="10">
        <f>Y18*'Conversion Factors'!$C$26^($E19-$E18)</f>
        <v>40.237163685158805</v>
      </c>
      <c r="Z19" s="10">
        <f>Z18*'Conversion Factors'!$C$26^($E19-$E18)</f>
        <v>40.52928360886839</v>
      </c>
      <c r="AA19" s="10">
        <f>AA18*'Conversion Factors'!$C$26^($E19-$E18)</f>
        <v>40.840249979268918</v>
      </c>
      <c r="AB19" s="10">
        <f>AB18*'Conversion Factors'!$C$26^($E19-$E18)</f>
        <v>41.132369902978496</v>
      </c>
      <c r="AC19" s="10">
        <f>AC18*'Conversion Factors'!$C$26^($E19-$E18)</f>
        <v>41.443336273379018</v>
      </c>
      <c r="AD19" s="10">
        <f>AD18*'Conversion Factors'!$C$26^($E19-$E18)</f>
        <v>41.735456197088602</v>
      </c>
      <c r="AE19" s="10">
        <f>AE18*'Conversion Factors'!$C$26^($E19-$E18)</f>
        <v>42.046422567489131</v>
      </c>
      <c r="AF19" s="10">
        <f>AF18*'Conversion Factors'!$C$26^($E19-$E18)</f>
        <v>42.329119267853244</v>
      </c>
      <c r="AG19" s="10">
        <f>AG18*'Conversion Factors'!$C$26^($E19-$E18)</f>
        <v>42.574123074835477</v>
      </c>
      <c r="AH19" s="10">
        <f>AH18*'Conversion Factors'!$C$26^($E19-$E18)</f>
        <v>42.809703658472237</v>
      </c>
      <c r="AI19" s="10">
        <f>AI18*'Conversion Factors'!$C$26^($E19-$E18)</f>
        <v>42.969898455345238</v>
      </c>
      <c r="AJ19" s="10">
        <f>AJ18*'Conversion Factors'!$C$26^($E19-$E18)</f>
        <v>43.09240035883635</v>
      </c>
      <c r="AK19" s="10">
        <f>AK18*'Conversion Factors'!$C$26^($E19-$E18)</f>
        <v>43.139516475563703</v>
      </c>
      <c r="AL19" s="5"/>
      <c r="AM19" s="5">
        <v>1</v>
      </c>
    </row>
    <row r="20" spans="1:39" x14ac:dyDescent="0.2">
      <c r="A20" s="69"/>
      <c r="B20" s="5" t="s">
        <v>98</v>
      </c>
      <c r="C20" s="5" t="s">
        <v>106</v>
      </c>
      <c r="D20" s="5" t="s">
        <v>107</v>
      </c>
      <c r="E20" s="5">
        <v>2021</v>
      </c>
      <c r="F20" s="5" t="s">
        <v>95</v>
      </c>
      <c r="G20" s="10">
        <v>24.05</v>
      </c>
      <c r="H20" s="10">
        <v>29.76</v>
      </c>
      <c r="I20" s="10">
        <v>30.12</v>
      </c>
      <c r="J20" s="10">
        <v>30.64</v>
      </c>
      <c r="K20" s="10">
        <v>30.91</v>
      </c>
      <c r="L20" s="10">
        <v>31.24</v>
      </c>
      <c r="M20" s="10">
        <v>31.57</v>
      </c>
      <c r="N20" s="10">
        <v>32.42</v>
      </c>
      <c r="O20" s="10">
        <v>33.21</v>
      </c>
      <c r="P20" s="10">
        <v>33.93</v>
      </c>
      <c r="Q20" s="10">
        <v>34.58</v>
      </c>
      <c r="R20" s="10">
        <v>35.08</v>
      </c>
      <c r="S20" s="10">
        <v>35.57</v>
      </c>
      <c r="T20" s="10">
        <v>36.01</v>
      </c>
      <c r="U20" s="10">
        <v>36.42</v>
      </c>
      <c r="V20" s="10">
        <v>36.82</v>
      </c>
      <c r="W20" s="10">
        <v>37.200000000000003</v>
      </c>
      <c r="X20" s="10">
        <v>37.57</v>
      </c>
      <c r="Y20" s="10">
        <v>37.89</v>
      </c>
      <c r="Z20" s="10">
        <v>38.21</v>
      </c>
      <c r="AA20" s="10">
        <v>38.549999999999997</v>
      </c>
      <c r="AB20" s="10">
        <v>38.880000000000003</v>
      </c>
      <c r="AC20" s="10">
        <v>39.21</v>
      </c>
      <c r="AD20" s="10">
        <v>39.54</v>
      </c>
      <c r="AE20" s="10">
        <v>39.880000000000003</v>
      </c>
      <c r="AF20" s="10">
        <v>40.19</v>
      </c>
      <c r="AG20" s="10">
        <v>40.47</v>
      </c>
      <c r="AH20" s="10">
        <v>40.729999999999997</v>
      </c>
      <c r="AI20" s="10">
        <v>40.92</v>
      </c>
      <c r="AJ20" s="10">
        <v>41.07</v>
      </c>
      <c r="AK20" s="10">
        <v>41.13</v>
      </c>
      <c r="AL20" s="5"/>
    </row>
    <row r="21" spans="1:39" x14ac:dyDescent="0.2">
      <c r="A21" s="69"/>
      <c r="B21" s="5" t="s">
        <v>98</v>
      </c>
      <c r="C21" s="5" t="s">
        <v>106</v>
      </c>
      <c r="D21" s="5" t="s">
        <v>107</v>
      </c>
      <c r="E21" s="5">
        <v>2018</v>
      </c>
      <c r="F21" s="5" t="s">
        <v>95</v>
      </c>
      <c r="G21" s="10">
        <f>G20*'Conversion Factors'!$C$26^($E21-$E20)</f>
        <v>22.662852145856423</v>
      </c>
      <c r="H21" s="10">
        <f>H20*'Conversion Factors'!$C$26^($E21-$E20)</f>
        <v>28.043512676120049</v>
      </c>
      <c r="I21" s="10">
        <f>I20*'Conversion Factors'!$C$26^($E21-$E20)</f>
        <v>28.382748716556986</v>
      </c>
      <c r="J21" s="10">
        <f>J20*'Conversion Factors'!$C$26^($E21-$E20)</f>
        <v>28.872756330521447</v>
      </c>
      <c r="K21" s="10">
        <f>K20*'Conversion Factors'!$C$26^($E21-$E20)</f>
        <v>29.127183360849148</v>
      </c>
      <c r="L21" s="10">
        <f>L20*'Conversion Factors'!$C$26^($E21-$E20)</f>
        <v>29.438149731249673</v>
      </c>
      <c r="M21" s="10">
        <f>M20*'Conversion Factors'!$C$26^($E21-$E20)</f>
        <v>29.749116101650198</v>
      </c>
      <c r="N21" s="10">
        <f>N20*'Conversion Factors'!$C$26^($E21-$E20)</f>
        <v>30.550090086015189</v>
      </c>
      <c r="O21" s="10">
        <f>O20*'Conversion Factors'!$C$26^($E21-$E20)</f>
        <v>31.294524730307351</v>
      </c>
      <c r="P21" s="10">
        <f>P20*'Conversion Factors'!$C$26^($E21-$E20)</f>
        <v>31.972996811181222</v>
      </c>
      <c r="Q21" s="10">
        <f>Q20*'Conversion Factors'!$C$26^($E21-$E20)</f>
        <v>32.585506328636804</v>
      </c>
      <c r="R21" s="10">
        <f>R20*'Conversion Factors'!$C$26^($E21-$E20)</f>
        <v>33.056667495910325</v>
      </c>
      <c r="S21" s="10">
        <f>S20*'Conversion Factors'!$C$26^($E21-$E20)</f>
        <v>33.518405439838375</v>
      </c>
      <c r="T21" s="10">
        <f>T20*'Conversion Factors'!$C$26^($E21-$E20)</f>
        <v>33.933027267039073</v>
      </c>
      <c r="U21" s="10">
        <f>U20*'Conversion Factors'!$C$26^($E21-$E20)</f>
        <v>34.319379424203369</v>
      </c>
      <c r="V21" s="10">
        <f>V20*'Conversion Factors'!$C$26^($E21-$E20)</f>
        <v>34.696308358022186</v>
      </c>
      <c r="W21" s="10">
        <f>W20*'Conversion Factors'!$C$26^($E21-$E20)</f>
        <v>35.05439084515006</v>
      </c>
      <c r="X21" s="10">
        <f>X20*'Conversion Factors'!$C$26^($E21-$E20)</f>
        <v>35.403050108932469</v>
      </c>
      <c r="Y21" s="10">
        <f>Y20*'Conversion Factors'!$C$26^($E21-$E20)</f>
        <v>35.704593255987518</v>
      </c>
      <c r="Z21" s="10">
        <f>Z20*'Conversion Factors'!$C$26^($E21-$E20)</f>
        <v>36.006136403042575</v>
      </c>
      <c r="AA21" s="10">
        <f>AA20*'Conversion Factors'!$C$26^($E21-$E20)</f>
        <v>36.326525996788568</v>
      </c>
      <c r="AB21" s="10">
        <f>AB20*'Conversion Factors'!$C$26^($E21-$E20)</f>
        <v>36.637492367189097</v>
      </c>
      <c r="AC21" s="10">
        <f>AC20*'Conversion Factors'!$C$26^($E21-$E20)</f>
        <v>36.948458737589618</v>
      </c>
      <c r="AD21" s="10">
        <f>AD20*'Conversion Factors'!$C$26^($E21-$E20)</f>
        <v>37.259425107990147</v>
      </c>
      <c r="AE21" s="10">
        <f>AE20*'Conversion Factors'!$C$26^($E21-$E20)</f>
        <v>37.57981470173614</v>
      </c>
      <c r="AF21" s="10">
        <f>AF20*'Conversion Factors'!$C$26^($E21-$E20)</f>
        <v>37.871934625445718</v>
      </c>
      <c r="AG21" s="10">
        <f>AG20*'Conversion Factors'!$C$26^($E21-$E20)</f>
        <v>38.135784879118894</v>
      </c>
      <c r="AH21" s="10">
        <f>AH20*'Conversion Factors'!$C$26^($E21-$E20)</f>
        <v>38.380788686101127</v>
      </c>
      <c r="AI21" s="10">
        <f>AI20*'Conversion Factors'!$C$26^($E21-$E20)</f>
        <v>38.559829929665064</v>
      </c>
      <c r="AJ21" s="10">
        <f>AJ20*'Conversion Factors'!$C$26^($E21-$E20)</f>
        <v>38.70117827984712</v>
      </c>
      <c r="AK21" s="10">
        <f>AK20*'Conversion Factors'!$C$26^($E21-$E20)</f>
        <v>38.757717619919944</v>
      </c>
      <c r="AL21" s="5"/>
      <c r="AM21" s="5">
        <v>1</v>
      </c>
    </row>
    <row r="22" spans="1:39" x14ac:dyDescent="0.2">
      <c r="A22" s="69"/>
      <c r="B22" s="5" t="s">
        <v>99</v>
      </c>
      <c r="C22" s="5" t="s">
        <v>106</v>
      </c>
      <c r="D22" s="5" t="s">
        <v>107</v>
      </c>
      <c r="E22" s="5">
        <v>2021</v>
      </c>
      <c r="F22" s="5" t="s">
        <v>95</v>
      </c>
      <c r="G22" s="10">
        <v>24.99</v>
      </c>
      <c r="H22" s="10">
        <v>31.2</v>
      </c>
      <c r="I22" s="10">
        <v>31.53</v>
      </c>
      <c r="J22" s="10">
        <v>31.99</v>
      </c>
      <c r="K22" s="10">
        <v>32.19</v>
      </c>
      <c r="L22" s="10">
        <v>32.450000000000003</v>
      </c>
      <c r="M22" s="10">
        <v>32.72</v>
      </c>
      <c r="N22" s="10">
        <v>33.56</v>
      </c>
      <c r="O22" s="10">
        <v>34.36</v>
      </c>
      <c r="P22" s="10">
        <v>35.06</v>
      </c>
      <c r="Q22" s="10">
        <v>35.71</v>
      </c>
      <c r="R22" s="10">
        <v>36.19</v>
      </c>
      <c r="S22" s="10">
        <v>36.67</v>
      </c>
      <c r="T22" s="10">
        <v>37.1</v>
      </c>
      <c r="U22" s="10">
        <v>37.5</v>
      </c>
      <c r="V22" s="10">
        <v>37.880000000000003</v>
      </c>
      <c r="W22" s="10">
        <v>38.25</v>
      </c>
      <c r="X22" s="10">
        <v>38.61</v>
      </c>
      <c r="Y22" s="10">
        <v>38.909999999999997</v>
      </c>
      <c r="Z22" s="10">
        <v>39.22</v>
      </c>
      <c r="AA22" s="10">
        <v>39.54</v>
      </c>
      <c r="AB22" s="10">
        <v>39.86</v>
      </c>
      <c r="AC22" s="10">
        <v>40.18</v>
      </c>
      <c r="AD22" s="10">
        <v>40.5</v>
      </c>
      <c r="AE22" s="10">
        <v>40.82</v>
      </c>
      <c r="AF22" s="10">
        <v>41.12</v>
      </c>
      <c r="AG22" s="10">
        <v>41.39</v>
      </c>
      <c r="AH22" s="10">
        <v>41.64</v>
      </c>
      <c r="AI22" s="10">
        <v>41.81</v>
      </c>
      <c r="AJ22" s="10">
        <v>41.94</v>
      </c>
      <c r="AK22" s="10">
        <v>41.99</v>
      </c>
      <c r="AL22" s="5"/>
    </row>
    <row r="23" spans="1:39" x14ac:dyDescent="0.2">
      <c r="A23" s="69"/>
      <c r="B23" s="5" t="s">
        <v>99</v>
      </c>
      <c r="C23" s="5" t="s">
        <v>106</v>
      </c>
      <c r="D23" s="5" t="s">
        <v>107</v>
      </c>
      <c r="E23" s="5">
        <v>2018</v>
      </c>
      <c r="F23" s="5" t="s">
        <v>95</v>
      </c>
      <c r="G23" s="10">
        <f>G22*'Conversion Factors'!$C$26^($E23-$E22)</f>
        <v>23.548635140330642</v>
      </c>
      <c r="H23" s="10">
        <f>H22*'Conversion Factors'!$C$26^($E23-$E22)</f>
        <v>29.400456837867793</v>
      </c>
      <c r="I23" s="10">
        <f>I22*'Conversion Factors'!$C$26^($E23-$E22)</f>
        <v>29.711423208268318</v>
      </c>
      <c r="J23" s="10">
        <f>J22*'Conversion Factors'!$C$26^($E23-$E22)</f>
        <v>30.144891482159956</v>
      </c>
      <c r="K23" s="10">
        <f>K22*'Conversion Factors'!$C$26^($E23-$E22)</f>
        <v>30.333355949069364</v>
      </c>
      <c r="L23" s="10">
        <f>L22*'Conversion Factors'!$C$26^($E23-$E22)</f>
        <v>30.578359756051601</v>
      </c>
      <c r="M23" s="10">
        <f>M22*'Conversion Factors'!$C$26^($E23-$E22)</f>
        <v>30.832786786379298</v>
      </c>
      <c r="N23" s="10">
        <f>N22*'Conversion Factors'!$C$26^($E23-$E22)</f>
        <v>31.62433754739882</v>
      </c>
      <c r="O23" s="10">
        <f>O22*'Conversion Factors'!$C$26^($E23-$E22)</f>
        <v>32.378195415036451</v>
      </c>
      <c r="P23" s="10">
        <f>P22*'Conversion Factors'!$C$26^($E23-$E22)</f>
        <v>33.037821049219389</v>
      </c>
      <c r="Q23" s="10">
        <f>Q22*'Conversion Factors'!$C$26^($E23-$E22)</f>
        <v>33.650330566674967</v>
      </c>
      <c r="R23" s="10">
        <f>R22*'Conversion Factors'!$C$26^($E23-$E22)</f>
        <v>34.102645287257545</v>
      </c>
      <c r="S23" s="10">
        <f>S22*'Conversion Factors'!$C$26^($E23-$E22)</f>
        <v>34.55496000784013</v>
      </c>
      <c r="T23" s="10">
        <f>T22*'Conversion Factors'!$C$26^($E23-$E22)</f>
        <v>34.960158611695356</v>
      </c>
      <c r="U23" s="10">
        <f>U22*'Conversion Factors'!$C$26^($E23-$E22)</f>
        <v>35.337087545514173</v>
      </c>
      <c r="V23" s="10">
        <f>V22*'Conversion Factors'!$C$26^($E23-$E22)</f>
        <v>35.695170032642054</v>
      </c>
      <c r="W23" s="10">
        <f>W22*'Conversion Factors'!$C$26^($E23-$E22)</f>
        <v>36.043829296424455</v>
      </c>
      <c r="X23" s="10">
        <f>X22*'Conversion Factors'!$C$26^($E23-$E22)</f>
        <v>36.383065336861392</v>
      </c>
      <c r="Y23" s="10">
        <f>Y22*'Conversion Factors'!$C$26^($E23-$E22)</f>
        <v>36.665762037225505</v>
      </c>
      <c r="Z23" s="10">
        <f>Z22*'Conversion Factors'!$C$26^($E23-$E22)</f>
        <v>36.95788196093509</v>
      </c>
      <c r="AA23" s="10">
        <f>AA22*'Conversion Factors'!$C$26^($E23-$E22)</f>
        <v>37.259425107990147</v>
      </c>
      <c r="AB23" s="10">
        <f>AB22*'Conversion Factors'!$C$26^($E23-$E22)</f>
        <v>37.560968255045196</v>
      </c>
      <c r="AC23" s="10">
        <f>AC22*'Conversion Factors'!$C$26^($E23-$E22)</f>
        <v>37.862511402100253</v>
      </c>
      <c r="AD23" s="10">
        <f>AD22*'Conversion Factors'!$C$26^($E23-$E22)</f>
        <v>38.16405454915531</v>
      </c>
      <c r="AE23" s="10">
        <f>AE22*'Conversion Factors'!$C$26^($E23-$E22)</f>
        <v>38.465597696210359</v>
      </c>
      <c r="AF23" s="10">
        <f>AF22*'Conversion Factors'!$C$26^($E23-$E22)</f>
        <v>38.748294396574472</v>
      </c>
      <c r="AG23" s="10">
        <f>AG22*'Conversion Factors'!$C$26^($E23-$E22)</f>
        <v>39.002721426902177</v>
      </c>
      <c r="AH23" s="10">
        <f>AH22*'Conversion Factors'!$C$26^($E23-$E22)</f>
        <v>39.238302010538938</v>
      </c>
      <c r="AI23" s="10">
        <f>AI22*'Conversion Factors'!$C$26^($E23-$E22)</f>
        <v>39.398496807411938</v>
      </c>
      <c r="AJ23" s="10">
        <f>AJ22*'Conversion Factors'!$C$26^($E23-$E22)</f>
        <v>39.520998710903051</v>
      </c>
      <c r="AK23" s="10">
        <f>AK22*'Conversion Factors'!$C$26^($E23-$E22)</f>
        <v>39.568114827630403</v>
      </c>
      <c r="AL23" s="5"/>
      <c r="AM23" s="5">
        <v>1</v>
      </c>
    </row>
    <row r="24" spans="1:39" x14ac:dyDescent="0.2">
      <c r="A24" s="69"/>
      <c r="B24" s="5" t="s">
        <v>100</v>
      </c>
      <c r="C24" s="5" t="s">
        <v>106</v>
      </c>
      <c r="D24" s="5" t="s">
        <v>107</v>
      </c>
      <c r="E24" s="5">
        <v>2021</v>
      </c>
      <c r="F24" s="5" t="s">
        <v>95</v>
      </c>
      <c r="G24" s="10">
        <v>24.99</v>
      </c>
      <c r="H24" s="10">
        <v>31.2</v>
      </c>
      <c r="I24" s="10">
        <v>31.53</v>
      </c>
      <c r="J24" s="10">
        <v>31.99</v>
      </c>
      <c r="K24" s="10">
        <v>32.19</v>
      </c>
      <c r="L24" s="10">
        <v>32.450000000000003</v>
      </c>
      <c r="M24" s="10">
        <v>32.72</v>
      </c>
      <c r="N24" s="10">
        <v>33.56</v>
      </c>
      <c r="O24" s="10">
        <v>34.36</v>
      </c>
      <c r="P24" s="10">
        <v>35.06</v>
      </c>
      <c r="Q24" s="10">
        <v>35.71</v>
      </c>
      <c r="R24" s="10">
        <v>36.19</v>
      </c>
      <c r="S24" s="10">
        <v>36.67</v>
      </c>
      <c r="T24" s="10">
        <v>37.1</v>
      </c>
      <c r="U24" s="10">
        <v>37.5</v>
      </c>
      <c r="V24" s="10">
        <v>37.880000000000003</v>
      </c>
      <c r="W24" s="10">
        <v>38.25</v>
      </c>
      <c r="X24" s="10">
        <v>38.61</v>
      </c>
      <c r="Y24" s="10">
        <v>38.909999999999997</v>
      </c>
      <c r="Z24" s="10">
        <v>39.22</v>
      </c>
      <c r="AA24" s="10">
        <v>39.54</v>
      </c>
      <c r="AB24" s="10">
        <v>39.86</v>
      </c>
      <c r="AC24" s="10">
        <v>40.18</v>
      </c>
      <c r="AD24" s="10">
        <v>40.5</v>
      </c>
      <c r="AE24" s="10">
        <v>40.82</v>
      </c>
      <c r="AF24" s="10">
        <v>41.12</v>
      </c>
      <c r="AG24" s="10">
        <v>41.39</v>
      </c>
      <c r="AH24" s="10">
        <v>41.64</v>
      </c>
      <c r="AI24" s="10">
        <v>41.81</v>
      </c>
      <c r="AJ24" s="10">
        <v>41.94</v>
      </c>
      <c r="AK24" s="10">
        <v>41.99</v>
      </c>
      <c r="AL24" s="5"/>
    </row>
    <row r="25" spans="1:39" x14ac:dyDescent="0.2">
      <c r="A25" s="69"/>
      <c r="B25" s="5" t="s">
        <v>100</v>
      </c>
      <c r="C25" s="5" t="s">
        <v>106</v>
      </c>
      <c r="D25" s="5" t="s">
        <v>107</v>
      </c>
      <c r="E25" s="5">
        <v>2018</v>
      </c>
      <c r="F25" s="5" t="s">
        <v>95</v>
      </c>
      <c r="G25" s="10">
        <f>G24*'Conversion Factors'!$C$26^($E25-$E24)</f>
        <v>23.548635140330642</v>
      </c>
      <c r="H25" s="10">
        <f>H24*'Conversion Factors'!$C$26^($E25-$E24)</f>
        <v>29.400456837867793</v>
      </c>
      <c r="I25" s="10">
        <f>I24*'Conversion Factors'!$C$26^($E25-$E24)</f>
        <v>29.711423208268318</v>
      </c>
      <c r="J25" s="10">
        <f>J24*'Conversion Factors'!$C$26^($E25-$E24)</f>
        <v>30.144891482159956</v>
      </c>
      <c r="K25" s="10">
        <f>K24*'Conversion Factors'!$C$26^($E25-$E24)</f>
        <v>30.333355949069364</v>
      </c>
      <c r="L25" s="10">
        <f>L24*'Conversion Factors'!$C$26^($E25-$E24)</f>
        <v>30.578359756051601</v>
      </c>
      <c r="M25" s="10">
        <f>M24*'Conversion Factors'!$C$26^($E25-$E24)</f>
        <v>30.832786786379298</v>
      </c>
      <c r="N25" s="10">
        <f>N24*'Conversion Factors'!$C$26^($E25-$E24)</f>
        <v>31.62433754739882</v>
      </c>
      <c r="O25" s="10">
        <f>O24*'Conversion Factors'!$C$26^($E25-$E24)</f>
        <v>32.378195415036451</v>
      </c>
      <c r="P25" s="10">
        <f>P24*'Conversion Factors'!$C$26^($E25-$E24)</f>
        <v>33.037821049219389</v>
      </c>
      <c r="Q25" s="10">
        <f>Q24*'Conversion Factors'!$C$26^($E25-$E24)</f>
        <v>33.650330566674967</v>
      </c>
      <c r="R25" s="10">
        <f>R24*'Conversion Factors'!$C$26^($E25-$E24)</f>
        <v>34.102645287257545</v>
      </c>
      <c r="S25" s="10">
        <f>S24*'Conversion Factors'!$C$26^($E25-$E24)</f>
        <v>34.55496000784013</v>
      </c>
      <c r="T25" s="10">
        <f>T24*'Conversion Factors'!$C$26^($E25-$E24)</f>
        <v>34.960158611695356</v>
      </c>
      <c r="U25" s="10">
        <f>U24*'Conversion Factors'!$C$26^($E25-$E24)</f>
        <v>35.337087545514173</v>
      </c>
      <c r="V25" s="10">
        <f>V24*'Conversion Factors'!$C$26^($E25-$E24)</f>
        <v>35.695170032642054</v>
      </c>
      <c r="W25" s="10">
        <f>W24*'Conversion Factors'!$C$26^($E25-$E24)</f>
        <v>36.043829296424455</v>
      </c>
      <c r="X25" s="10">
        <f>X24*'Conversion Factors'!$C$26^($E25-$E24)</f>
        <v>36.383065336861392</v>
      </c>
      <c r="Y25" s="10">
        <f>Y24*'Conversion Factors'!$C$26^($E25-$E24)</f>
        <v>36.665762037225505</v>
      </c>
      <c r="Z25" s="10">
        <f>Z24*'Conversion Factors'!$C$26^($E25-$E24)</f>
        <v>36.95788196093509</v>
      </c>
      <c r="AA25" s="10">
        <f>AA24*'Conversion Factors'!$C$26^($E25-$E24)</f>
        <v>37.259425107990147</v>
      </c>
      <c r="AB25" s="10">
        <f>AB24*'Conversion Factors'!$C$26^($E25-$E24)</f>
        <v>37.560968255045196</v>
      </c>
      <c r="AC25" s="10">
        <f>AC24*'Conversion Factors'!$C$26^($E25-$E24)</f>
        <v>37.862511402100253</v>
      </c>
      <c r="AD25" s="10">
        <f>AD24*'Conversion Factors'!$C$26^($E25-$E24)</f>
        <v>38.16405454915531</v>
      </c>
      <c r="AE25" s="10">
        <f>AE24*'Conversion Factors'!$C$26^($E25-$E24)</f>
        <v>38.465597696210359</v>
      </c>
      <c r="AF25" s="10">
        <f>AF24*'Conversion Factors'!$C$26^($E25-$E24)</f>
        <v>38.748294396574472</v>
      </c>
      <c r="AG25" s="10">
        <f>AG24*'Conversion Factors'!$C$26^($E25-$E24)</f>
        <v>39.002721426902177</v>
      </c>
      <c r="AH25" s="10">
        <f>AH24*'Conversion Factors'!$C$26^($E25-$E24)</f>
        <v>39.238302010538938</v>
      </c>
      <c r="AI25" s="10">
        <f>AI24*'Conversion Factors'!$C$26^($E25-$E24)</f>
        <v>39.398496807411938</v>
      </c>
      <c r="AJ25" s="10">
        <f>AJ24*'Conversion Factors'!$C$26^($E25-$E24)</f>
        <v>39.520998710903051</v>
      </c>
      <c r="AK25" s="10">
        <f>AK24*'Conversion Factors'!$C$26^($E25-$E24)</f>
        <v>39.568114827630403</v>
      </c>
      <c r="AL25" s="5"/>
      <c r="AM25" s="5">
        <v>1</v>
      </c>
    </row>
    <row r="26" spans="1:39" x14ac:dyDescent="0.2">
      <c r="A26" s="69"/>
      <c r="B26" s="5" t="s">
        <v>108</v>
      </c>
      <c r="C26" s="5" t="s">
        <v>109</v>
      </c>
      <c r="D26" s="5" t="s">
        <v>110</v>
      </c>
      <c r="E26" s="5">
        <v>2020</v>
      </c>
      <c r="F26" s="5" t="s">
        <v>221</v>
      </c>
      <c r="G26" s="10">
        <v>17.743801000000001</v>
      </c>
      <c r="H26" s="10">
        <v>17.763670000000001</v>
      </c>
      <c r="I26" s="10">
        <v>18.961706</v>
      </c>
      <c r="J26" s="10">
        <v>20.964777000000002</v>
      </c>
      <c r="K26" s="10">
        <v>22.064993000000001</v>
      </c>
      <c r="L26" s="10">
        <v>22.959446</v>
      </c>
      <c r="M26" s="10">
        <v>23.797733000000001</v>
      </c>
      <c r="N26" s="10">
        <v>24.081223999999999</v>
      </c>
      <c r="O26" s="10">
        <v>24.530536999999999</v>
      </c>
      <c r="P26" s="10">
        <v>24.743659999999998</v>
      </c>
      <c r="Q26" s="10">
        <v>25.157017</v>
      </c>
      <c r="R26" s="10">
        <v>25.375240000000002</v>
      </c>
      <c r="S26" s="10">
        <v>25.642258000000002</v>
      </c>
      <c r="T26" s="10">
        <v>25.764275000000001</v>
      </c>
      <c r="U26" s="10">
        <v>25.873835</v>
      </c>
      <c r="V26" s="10">
        <v>25.987210999999999</v>
      </c>
      <c r="W26" s="10">
        <v>26.052954</v>
      </c>
      <c r="X26" s="10">
        <v>26.311305999999998</v>
      </c>
      <c r="Y26" s="10">
        <v>26.508389999999999</v>
      </c>
      <c r="Z26" s="10">
        <v>26.496047999999998</v>
      </c>
      <c r="AA26" s="10">
        <v>26.885206</v>
      </c>
      <c r="AB26" s="10">
        <v>27.110143999999998</v>
      </c>
      <c r="AC26" s="10">
        <v>27.246926999999999</v>
      </c>
      <c r="AD26" s="10">
        <v>27.488026000000001</v>
      </c>
      <c r="AE26" s="10">
        <v>27.483162</v>
      </c>
      <c r="AF26" s="10">
        <v>27.502210999999999</v>
      </c>
      <c r="AG26" s="10">
        <v>27.799702</v>
      </c>
      <c r="AH26" s="10">
        <v>27.928362</v>
      </c>
      <c r="AI26" s="10">
        <v>27.905037</v>
      </c>
      <c r="AJ26" s="10">
        <v>28.02317</v>
      </c>
      <c r="AK26" s="10">
        <v>28.000330000000002</v>
      </c>
      <c r="AL26" s="5"/>
      <c r="AM26" s="5"/>
    </row>
    <row r="27" spans="1:39" x14ac:dyDescent="0.2">
      <c r="A27" s="69"/>
      <c r="B27" s="5" t="s">
        <v>108</v>
      </c>
      <c r="C27" s="5" t="s">
        <v>109</v>
      </c>
      <c r="D27" s="5" t="s">
        <v>107</v>
      </c>
      <c r="E27" s="5">
        <v>2020</v>
      </c>
      <c r="F27" s="5" t="s">
        <v>221</v>
      </c>
      <c r="G27" s="10">
        <f>G26*'Conversion Factors'!$D$37/1000000</f>
        <v>16.817574587799999</v>
      </c>
      <c r="H27" s="10">
        <f>H26*'Conversion Factors'!$D$37/1000000</f>
        <v>16.836406426000003</v>
      </c>
      <c r="I27" s="10">
        <f>I26*'Conversion Factors'!$D$37/1000000</f>
        <v>17.971904946800002</v>
      </c>
      <c r="J27" s="10">
        <f>J26*'Conversion Factors'!$D$37/1000000</f>
        <v>19.870415640600005</v>
      </c>
      <c r="K27" s="10">
        <f>K26*'Conversion Factors'!$D$37/1000000</f>
        <v>20.913200365400002</v>
      </c>
      <c r="L27" s="10">
        <f>L26*'Conversion Factors'!$D$37/1000000</f>
        <v>21.760962918800001</v>
      </c>
      <c r="M27" s="10">
        <f>M26*'Conversion Factors'!$D$37/1000000</f>
        <v>22.555491337399999</v>
      </c>
      <c r="N27" s="10">
        <f>N26*'Conversion Factors'!$D$37/1000000</f>
        <v>22.824184107200001</v>
      </c>
      <c r="O27" s="10">
        <f>O26*'Conversion Factors'!$D$37/1000000</f>
        <v>23.250042968599999</v>
      </c>
      <c r="P27" s="10">
        <f>P26*'Conversion Factors'!$D$37/1000000</f>
        <v>23.452040948</v>
      </c>
      <c r="Q27" s="10">
        <f>Q26*'Conversion Factors'!$D$37/1000000</f>
        <v>23.843820712599999</v>
      </c>
      <c r="R27" s="10">
        <f>R26*'Conversion Factors'!$D$37/1000000</f>
        <v>24.050652472000003</v>
      </c>
      <c r="S27" s="10">
        <f>S26*'Conversion Factors'!$D$37/1000000</f>
        <v>24.303732132400004</v>
      </c>
      <c r="T27" s="10">
        <f>T26*'Conversion Factors'!$D$37/1000000</f>
        <v>24.419379845000002</v>
      </c>
      <c r="U27" s="10">
        <f>U26*'Conversion Factors'!$D$37/1000000</f>
        <v>24.523220813000002</v>
      </c>
      <c r="V27" s="10">
        <f>V26*'Conversion Factors'!$D$37/1000000</f>
        <v>24.630678585799998</v>
      </c>
      <c r="W27" s="10">
        <f>W26*'Conversion Factors'!$D$37/1000000</f>
        <v>24.6929898012</v>
      </c>
      <c r="X27" s="10">
        <f>X26*'Conversion Factors'!$D$37/1000000</f>
        <v>24.9378558268</v>
      </c>
      <c r="Y27" s="10">
        <f>Y26*'Conversion Factors'!$D$37/1000000</f>
        <v>25.124652042000001</v>
      </c>
      <c r="Z27" s="10">
        <f>Z26*'Conversion Factors'!$D$37/1000000</f>
        <v>25.112954294399998</v>
      </c>
      <c r="AA27" s="10">
        <f>AA26*'Conversion Factors'!$D$37/1000000</f>
        <v>25.4817982468</v>
      </c>
      <c r="AB27" s="10">
        <f>AB26*'Conversion Factors'!$D$37/1000000</f>
        <v>25.694994483199999</v>
      </c>
      <c r="AC27" s="10">
        <f>AC26*'Conversion Factors'!$D$37/1000000</f>
        <v>25.824637410599998</v>
      </c>
      <c r="AD27" s="10">
        <f>AD26*'Conversion Factors'!$D$37/1000000</f>
        <v>26.053151042800003</v>
      </c>
      <c r="AE27" s="10">
        <f>AE26*'Conversion Factors'!$D$37/1000000</f>
        <v>26.048540943599999</v>
      </c>
      <c r="AF27" s="10">
        <f>AF26*'Conversion Factors'!$D$37/1000000</f>
        <v>26.066595585799998</v>
      </c>
      <c r="AG27" s="10">
        <f>AG26*'Conversion Factors'!$D$37/1000000</f>
        <v>26.348557555599999</v>
      </c>
      <c r="AH27" s="10">
        <f>AH26*'Conversion Factors'!$D$37/1000000</f>
        <v>26.470501503600001</v>
      </c>
      <c r="AI27" s="10">
        <f>AI26*'Conversion Factors'!$D$37/1000000</f>
        <v>26.448394068599999</v>
      </c>
      <c r="AJ27" s="10">
        <f>AJ26*'Conversion Factors'!$D$37/1000000</f>
        <v>26.560360526</v>
      </c>
      <c r="AK27" s="10">
        <f>AK26*'Conversion Factors'!$D$37/1000000</f>
        <v>26.538712774</v>
      </c>
      <c r="AL27" s="5"/>
      <c r="AM27" s="5"/>
    </row>
    <row r="28" spans="1:39" x14ac:dyDescent="0.2">
      <c r="A28" s="69"/>
      <c r="B28" s="5" t="s">
        <v>108</v>
      </c>
      <c r="C28" s="5" t="s">
        <v>109</v>
      </c>
      <c r="D28" s="5" t="s">
        <v>107</v>
      </c>
      <c r="E28" s="5">
        <v>2020</v>
      </c>
      <c r="F28" s="5" t="s">
        <v>95</v>
      </c>
      <c r="G28" s="10">
        <f>G27*'Conversion Factors'!C$23</f>
        <v>23.208252931163997</v>
      </c>
      <c r="H28" s="10">
        <f>H27*'Conversion Factors'!D$23</f>
        <v>22.729148675100006</v>
      </c>
      <c r="I28" s="10">
        <f>I27*'Conversion Factors'!E$23</f>
        <v>24.082352628712005</v>
      </c>
      <c r="J28" s="10">
        <f>J27*'Conversion Factors'!F$23</f>
        <v>26.626356958404006</v>
      </c>
      <c r="K28" s="10">
        <f>K27*'Conversion Factors'!G$23</f>
        <v>27.814556485982003</v>
      </c>
      <c r="L28" s="10">
        <f>L27*'Conversion Factors'!H$23</f>
        <v>28.724471052816003</v>
      </c>
      <c r="M28" s="10">
        <f>M27*'Conversion Factors'!I$23</f>
        <v>29.773248565368</v>
      </c>
      <c r="N28" s="10">
        <f>N27*'Conversion Factors'!J$23</f>
        <v>30.127923021504003</v>
      </c>
      <c r="O28" s="10">
        <f>O27*'Conversion Factors'!K$23</f>
        <v>30.690056718552</v>
      </c>
      <c r="P28" s="10">
        <f>P27*'Conversion Factors'!L$23</f>
        <v>30.487653232400003</v>
      </c>
      <c r="Q28" s="10">
        <f>Q27*'Conversion Factors'!M$23</f>
        <v>30.996966926380001</v>
      </c>
      <c r="R28" s="10">
        <f>R27*'Conversion Factors'!N$23</f>
        <v>31.025341688880005</v>
      </c>
      <c r="S28" s="10">
        <f>S27*'Conversion Factors'!O$23</f>
        <v>31.351814450796006</v>
      </c>
      <c r="T28" s="10">
        <f>T27*'Conversion Factors'!P$23</f>
        <v>31.256806201600003</v>
      </c>
      <c r="U28" s="10">
        <f>U27*'Conversion Factors'!Q$23</f>
        <v>31.389722640640002</v>
      </c>
      <c r="V28" s="10">
        <f>V27*'Conversion Factors'!R$23</f>
        <v>31.527268589823997</v>
      </c>
      <c r="W28" s="10">
        <f>W27*'Conversion Factors'!S$23</f>
        <v>31.607026945535999</v>
      </c>
      <c r="X28" s="10">
        <f>X27*'Conversion Factors'!T$23</f>
        <v>31.920455458304001</v>
      </c>
      <c r="Y28" s="10">
        <f>Y27*'Conversion Factors'!U$23</f>
        <v>32.159554613760001</v>
      </c>
      <c r="Z28" s="10">
        <f>Z27*'Conversion Factors'!V$23</f>
        <v>32.144581496831997</v>
      </c>
      <c r="AA28" s="10">
        <f>AA27*'Conversion Factors'!W$23</f>
        <v>32.616701755904003</v>
      </c>
      <c r="AB28" s="10">
        <f>AB27*'Conversion Factors'!X$23</f>
        <v>32.889592938496001</v>
      </c>
      <c r="AC28" s="10">
        <f>AC27*'Conversion Factors'!Y$23</f>
        <v>33.055535885567998</v>
      </c>
      <c r="AD28" s="10">
        <f>AD27*'Conversion Factors'!Z$23</f>
        <v>33.348033334784006</v>
      </c>
      <c r="AE28" s="10">
        <f>AE27*'Conversion Factors'!AA$23</f>
        <v>33.342132407808002</v>
      </c>
      <c r="AF28" s="10">
        <f>AF27*'Conversion Factors'!AB$23</f>
        <v>33.365242349824001</v>
      </c>
      <c r="AG28" s="10">
        <f>AG27*'Conversion Factors'!AC$23</f>
        <v>33.726153671167999</v>
      </c>
      <c r="AH28" s="10">
        <f>AH27*'Conversion Factors'!AD$23</f>
        <v>33.882241924608003</v>
      </c>
      <c r="AI28" s="10">
        <f>AI27*'Conversion Factors'!AE$23</f>
        <v>33.853944407808001</v>
      </c>
      <c r="AJ28" s="10">
        <f>AJ27*'Conversion Factors'!AF$23</f>
        <v>33.997261473279998</v>
      </c>
      <c r="AK28" s="10">
        <f>AK27*'Conversion Factors'!AG$23</f>
        <v>33.969552350720001</v>
      </c>
      <c r="AL28" s="5"/>
      <c r="AM28" s="5"/>
    </row>
    <row r="29" spans="1:39" x14ac:dyDescent="0.2">
      <c r="A29" s="70"/>
      <c r="B29" s="5" t="s">
        <v>108</v>
      </c>
      <c r="C29" s="5" t="s">
        <v>109</v>
      </c>
      <c r="D29" s="5" t="s">
        <v>107</v>
      </c>
      <c r="E29" s="5">
        <v>2018</v>
      </c>
      <c r="F29" s="5" t="s">
        <v>95</v>
      </c>
      <c r="G29" s="10">
        <f>G28*'Conversion Factors'!$C$26^(-2)</f>
        <v>22.307048184509803</v>
      </c>
      <c r="H29" s="10">
        <f>H28*'Conversion Factors'!$C$26^(-2)</f>
        <v>21.846548130622846</v>
      </c>
      <c r="I29" s="10">
        <f>I28*'Conversion Factors'!$C$26^(-2)</f>
        <v>23.147205525482512</v>
      </c>
      <c r="J29" s="10">
        <f>J28*'Conversion Factors'!$C$26^(-2)</f>
        <v>25.59242306651673</v>
      </c>
      <c r="K29" s="10">
        <f>K28*'Conversion Factors'!$C$26^(-2)</f>
        <v>26.734483358306424</v>
      </c>
      <c r="L29" s="10">
        <f>L28*'Conversion Factors'!$C$26^(-2)</f>
        <v>27.609064833540952</v>
      </c>
      <c r="M29" s="10">
        <f>M28*'Conversion Factors'!$C$26^(-2)</f>
        <v>28.617117037070358</v>
      </c>
      <c r="N29" s="10">
        <f>N28*'Conversion Factors'!$C$26^(-2)</f>
        <v>28.958019051810847</v>
      </c>
      <c r="O29" s="10">
        <f>O28*'Conversion Factors'!$C$26^(-2)</f>
        <v>29.498324412295272</v>
      </c>
      <c r="P29" s="10">
        <f>P28*'Conversion Factors'!$C$26^(-2)</f>
        <v>29.303780500192239</v>
      </c>
      <c r="Q29" s="10">
        <f>Q28*'Conversion Factors'!$C$26^(-2)</f>
        <v>29.793316922702807</v>
      </c>
      <c r="R29" s="10">
        <f>R28*'Conversion Factors'!$C$26^(-2)</f>
        <v>29.820589858592854</v>
      </c>
      <c r="S29" s="10">
        <f>S28*'Conversion Factors'!$C$26^(-2)</f>
        <v>30.134385285271058</v>
      </c>
      <c r="T29" s="10">
        <f>T28*'Conversion Factors'!$C$26^(-2)</f>
        <v>30.04306632218378</v>
      </c>
      <c r="U29" s="10">
        <f>U28*'Conversion Factors'!$C$26^(-2)</f>
        <v>30.170821453902349</v>
      </c>
      <c r="V29" s="10">
        <f>V28*'Conversion Factors'!$C$26^(-2)</f>
        <v>30.303026326243749</v>
      </c>
      <c r="W29" s="10">
        <f>W28*'Conversion Factors'!$C$26^(-2)</f>
        <v>30.379687567797003</v>
      </c>
      <c r="X29" s="10">
        <f>X28*'Conversion Factors'!$C$26^(-2)</f>
        <v>30.680945269419457</v>
      </c>
      <c r="Y29" s="10">
        <f>Y28*'Conversion Factors'!$C$26^(-2)</f>
        <v>30.910759913264133</v>
      </c>
      <c r="Z29" s="10">
        <f>Z28*'Conversion Factors'!$C$26^(-2)</f>
        <v>30.896368220715107</v>
      </c>
      <c r="AA29" s="10">
        <f>AA28*'Conversion Factors'!$C$26^(-2)</f>
        <v>31.35015547472511</v>
      </c>
      <c r="AB29" s="10">
        <f>AB28*'Conversion Factors'!$C$26^(-2)</f>
        <v>31.612449960107654</v>
      </c>
      <c r="AC29" s="10">
        <f>AC28*'Conversion Factors'!$C$26^(-2)</f>
        <v>31.771949140299885</v>
      </c>
      <c r="AD29" s="10">
        <f>AD28*'Conversion Factors'!$C$26^(-2)</f>
        <v>32.053088557078055</v>
      </c>
      <c r="AE29" s="10">
        <f>AE28*'Conversion Factors'!$C$26^(-2)</f>
        <v>32.047416770288351</v>
      </c>
      <c r="AF29" s="10">
        <f>AF28*'Conversion Factors'!$C$26^(-2)</f>
        <v>32.069629325090354</v>
      </c>
      <c r="AG29" s="10">
        <f>AG28*'Conversion Factors'!$C$26^(-2)</f>
        <v>32.416526019961552</v>
      </c>
      <c r="AH29" s="10">
        <f>AH28*'Conversion Factors'!$C$26^(-2)</f>
        <v>32.56655317628605</v>
      </c>
      <c r="AI29" s="10">
        <f>AI28*'Conversion Factors'!$C$26^(-2)</f>
        <v>32.539354486551332</v>
      </c>
      <c r="AJ29" s="10">
        <f>AJ28*'Conversion Factors'!$C$26^(-2)</f>
        <v>32.677106375701655</v>
      </c>
      <c r="AK29" s="10">
        <f>AK28*'Conversion Factors'!$C$26^(-2)</f>
        <v>32.650473232141486</v>
      </c>
      <c r="AL29" s="5"/>
      <c r="AM29" s="5"/>
    </row>
    <row r="30" spans="1:39" x14ac:dyDescent="0.2">
      <c r="A30" s="68" t="s">
        <v>111</v>
      </c>
      <c r="B30" s="5" t="s">
        <v>108</v>
      </c>
      <c r="C30" s="5" t="s">
        <v>112</v>
      </c>
      <c r="D30" s="5" t="s">
        <v>107</v>
      </c>
      <c r="E30" s="5">
        <v>2018</v>
      </c>
      <c r="F30" s="5" t="s">
        <v>221</v>
      </c>
      <c r="G30" s="10">
        <v>3.23</v>
      </c>
      <c r="H30" s="10">
        <v>3.23</v>
      </c>
      <c r="I30" s="10">
        <v>3.23</v>
      </c>
      <c r="J30" s="10">
        <v>3.23</v>
      </c>
      <c r="K30" s="10">
        <v>3.23</v>
      </c>
      <c r="L30" s="10">
        <v>3.23</v>
      </c>
      <c r="M30" s="10">
        <v>3.23</v>
      </c>
      <c r="N30" s="10">
        <v>3.23</v>
      </c>
      <c r="O30" s="10">
        <v>3.23</v>
      </c>
      <c r="P30" s="10">
        <v>3.23</v>
      </c>
      <c r="Q30" s="10">
        <v>3.23</v>
      </c>
      <c r="R30" s="10">
        <v>3.23</v>
      </c>
      <c r="S30" s="10">
        <v>3.23</v>
      </c>
      <c r="T30" s="10">
        <v>3.23</v>
      </c>
      <c r="U30" s="10">
        <v>3.23</v>
      </c>
      <c r="V30" s="10">
        <v>3.23</v>
      </c>
      <c r="W30" s="10">
        <v>3.23</v>
      </c>
      <c r="X30" s="10">
        <v>3.23</v>
      </c>
      <c r="Y30" s="10">
        <v>3.23</v>
      </c>
      <c r="Z30" s="10">
        <v>3.23</v>
      </c>
      <c r="AA30" s="10">
        <v>3.23</v>
      </c>
      <c r="AB30" s="10">
        <v>3.23</v>
      </c>
      <c r="AC30" s="10">
        <v>3.23</v>
      </c>
      <c r="AD30" s="10">
        <v>3.23</v>
      </c>
      <c r="AE30" s="10">
        <v>3.23</v>
      </c>
      <c r="AF30" s="10">
        <v>3.23</v>
      </c>
      <c r="AG30" s="10">
        <v>3.23</v>
      </c>
      <c r="AH30" s="10">
        <v>3.23</v>
      </c>
      <c r="AI30" s="10">
        <v>3.23</v>
      </c>
      <c r="AJ30" s="10">
        <v>3.23</v>
      </c>
      <c r="AK30" s="10">
        <v>3.23</v>
      </c>
      <c r="AL30" s="5" t="s">
        <v>113</v>
      </c>
      <c r="AM30" s="5"/>
    </row>
    <row r="31" spans="1:39" x14ac:dyDescent="0.2">
      <c r="A31" s="70"/>
      <c r="B31" s="5" t="s">
        <v>108</v>
      </c>
      <c r="C31" s="5" t="s">
        <v>112</v>
      </c>
      <c r="D31" s="5" t="s">
        <v>107</v>
      </c>
      <c r="E31" s="5">
        <v>2018</v>
      </c>
      <c r="F31" s="5" t="s">
        <v>95</v>
      </c>
      <c r="G31" s="10">
        <f>G30*'Conversion Factors'!C$23</f>
        <v>4.4573999999999998</v>
      </c>
      <c r="H31" s="10">
        <f>H30*'Conversion Factors'!D$23</f>
        <v>4.3605</v>
      </c>
      <c r="I31" s="10">
        <f>I30*'Conversion Factors'!E$23</f>
        <v>4.3281999999999998</v>
      </c>
      <c r="J31" s="10">
        <f>J30*'Conversion Factors'!F$23</f>
        <v>4.3281999999999998</v>
      </c>
      <c r="K31" s="10">
        <f>K30*'Conversion Factors'!G$23</f>
        <v>4.2959000000000005</v>
      </c>
      <c r="L31" s="10">
        <f>L30*'Conversion Factors'!H$23</f>
        <v>4.2636000000000003</v>
      </c>
      <c r="M31" s="10">
        <f>M30*'Conversion Factors'!I$23</f>
        <v>4.2636000000000003</v>
      </c>
      <c r="N31" s="10">
        <f>N30*'Conversion Factors'!J$23</f>
        <v>4.2636000000000003</v>
      </c>
      <c r="O31" s="10">
        <f>O30*'Conversion Factors'!K$23</f>
        <v>4.2636000000000003</v>
      </c>
      <c r="P31" s="10">
        <f>P30*'Conversion Factors'!L$23</f>
        <v>4.1989999999999998</v>
      </c>
      <c r="Q31" s="10">
        <f>Q30*'Conversion Factors'!M$23</f>
        <v>4.1989999999999998</v>
      </c>
      <c r="R31" s="10">
        <f>R30*'Conversion Factors'!N$23</f>
        <v>4.1667000000000005</v>
      </c>
      <c r="S31" s="10">
        <f>S30*'Conversion Factors'!O$23</f>
        <v>4.1667000000000005</v>
      </c>
      <c r="T31" s="10">
        <f>T30*'Conversion Factors'!P$23</f>
        <v>4.1344000000000003</v>
      </c>
      <c r="U31" s="10">
        <f>U30*'Conversion Factors'!Q$23</f>
        <v>4.1344000000000003</v>
      </c>
      <c r="V31" s="10">
        <f>V30*'Conversion Factors'!R$23</f>
        <v>4.1344000000000003</v>
      </c>
      <c r="W31" s="10">
        <f>W30*'Conversion Factors'!S$23</f>
        <v>4.1344000000000003</v>
      </c>
      <c r="X31" s="10">
        <f>X30*'Conversion Factors'!T$23</f>
        <v>4.1344000000000003</v>
      </c>
      <c r="Y31" s="10">
        <f>Y30*'Conversion Factors'!U$23</f>
        <v>4.1344000000000003</v>
      </c>
      <c r="Z31" s="10">
        <f>Z30*'Conversion Factors'!V$23</f>
        <v>4.1344000000000003</v>
      </c>
      <c r="AA31" s="10">
        <f>AA30*'Conversion Factors'!W$23</f>
        <v>4.1344000000000003</v>
      </c>
      <c r="AB31" s="10">
        <f>AB30*'Conversion Factors'!X$23</f>
        <v>4.1344000000000003</v>
      </c>
      <c r="AC31" s="10">
        <f>AC30*'Conversion Factors'!Y$23</f>
        <v>4.1344000000000003</v>
      </c>
      <c r="AD31" s="10">
        <f>AD30*'Conversion Factors'!Z$23</f>
        <v>4.1344000000000003</v>
      </c>
      <c r="AE31" s="10">
        <f>AE30*'Conversion Factors'!AA$23</f>
        <v>4.1344000000000003</v>
      </c>
      <c r="AF31" s="10">
        <f>AF30*'Conversion Factors'!AB$23</f>
        <v>4.1344000000000003</v>
      </c>
      <c r="AG31" s="10">
        <f>AG30*'Conversion Factors'!AC$23</f>
        <v>4.1344000000000003</v>
      </c>
      <c r="AH31" s="10">
        <f>AH30*'Conversion Factors'!AD$23</f>
        <v>4.1344000000000003</v>
      </c>
      <c r="AI31" s="10">
        <f>AI30*'Conversion Factors'!AE$23</f>
        <v>4.1344000000000003</v>
      </c>
      <c r="AJ31" s="10">
        <f>AJ30*'Conversion Factors'!AF$23</f>
        <v>4.1344000000000003</v>
      </c>
      <c r="AK31" s="10">
        <f>AK30*'Conversion Factors'!AG$23</f>
        <v>4.1344000000000003</v>
      </c>
      <c r="AL31" s="5" t="s">
        <v>113</v>
      </c>
      <c r="AM31" s="5">
        <v>1</v>
      </c>
    </row>
    <row r="32" spans="1:39" x14ac:dyDescent="0.2">
      <c r="A32" s="68" t="s">
        <v>27</v>
      </c>
      <c r="B32" s="5" t="s">
        <v>92</v>
      </c>
      <c r="C32" s="5" t="s">
        <v>106</v>
      </c>
      <c r="D32" s="5" t="s">
        <v>107</v>
      </c>
      <c r="E32" s="5">
        <v>2021</v>
      </c>
      <c r="F32" s="5" t="s">
        <v>95</v>
      </c>
      <c r="G32" s="10">
        <v>16.84</v>
      </c>
      <c r="H32" s="10">
        <v>17.55</v>
      </c>
      <c r="I32" s="10">
        <v>17.78</v>
      </c>
      <c r="J32" s="10">
        <v>18.43</v>
      </c>
      <c r="K32" s="10">
        <v>19.010000000000002</v>
      </c>
      <c r="L32" s="10">
        <v>19.59</v>
      </c>
      <c r="M32" s="10">
        <v>20.149999999999999</v>
      </c>
      <c r="N32" s="10">
        <v>20.69</v>
      </c>
      <c r="O32" s="10">
        <v>21.21</v>
      </c>
      <c r="P32" s="10">
        <v>21.69</v>
      </c>
      <c r="Q32" s="10">
        <v>22.15</v>
      </c>
      <c r="R32" s="10">
        <v>22.59</v>
      </c>
      <c r="S32" s="10">
        <v>23.03</v>
      </c>
      <c r="T32" s="10">
        <v>23.45</v>
      </c>
      <c r="U32" s="10">
        <v>23.85</v>
      </c>
      <c r="V32" s="10">
        <v>24.23</v>
      </c>
      <c r="W32" s="10">
        <v>24.6</v>
      </c>
      <c r="X32" s="10">
        <v>24.95</v>
      </c>
      <c r="Y32" s="10">
        <v>25.28</v>
      </c>
      <c r="Z32" s="10">
        <v>25.61</v>
      </c>
      <c r="AA32" s="10">
        <v>25.93</v>
      </c>
      <c r="AB32" s="10">
        <v>26.21</v>
      </c>
      <c r="AC32" s="10">
        <v>26.49</v>
      </c>
      <c r="AD32" s="10">
        <v>26.76</v>
      </c>
      <c r="AE32" s="10">
        <v>27.02</v>
      </c>
      <c r="AF32" s="10">
        <v>27.27</v>
      </c>
      <c r="AG32" s="10">
        <v>27.49</v>
      </c>
      <c r="AH32" s="10">
        <v>27.7</v>
      </c>
      <c r="AI32" s="10">
        <v>27.89</v>
      </c>
      <c r="AJ32" s="10">
        <v>28.05</v>
      </c>
      <c r="AK32" s="10">
        <v>28.18</v>
      </c>
      <c r="AL32" s="5"/>
    </row>
    <row r="33" spans="1:39" x14ac:dyDescent="0.2">
      <c r="A33" s="69"/>
      <c r="B33" s="5" t="s">
        <v>92</v>
      </c>
      <c r="C33" s="5" t="s">
        <v>106</v>
      </c>
      <c r="D33" s="5" t="s">
        <v>107</v>
      </c>
      <c r="E33" s="5">
        <v>2018</v>
      </c>
      <c r="F33" s="5" t="s">
        <v>95</v>
      </c>
      <c r="G33" s="10">
        <f>G32*'Conversion Factors'!$C$26^($E33-$E32)</f>
        <v>15.868708113772231</v>
      </c>
      <c r="H33" s="10">
        <f>H32*'Conversion Factors'!$C$26^($E33-$E32)</f>
        <v>16.537756971300634</v>
      </c>
      <c r="I33" s="10">
        <f>I32*'Conversion Factors'!$C$26^($E33-$E32)</f>
        <v>16.754491108246455</v>
      </c>
      <c r="J33" s="10">
        <f>J32*'Conversion Factors'!$C$26^($E33-$E32)</f>
        <v>17.367000625702033</v>
      </c>
      <c r="K33" s="10">
        <f>K32*'Conversion Factors'!$C$26^($E33-$E32)</f>
        <v>17.913547579739319</v>
      </c>
      <c r="L33" s="10">
        <f>L32*'Conversion Factors'!$C$26^($E33-$E32)</f>
        <v>18.460094533776605</v>
      </c>
      <c r="M33" s="10">
        <f>M32*'Conversion Factors'!$C$26^($E33-$E32)</f>
        <v>18.987795041122947</v>
      </c>
      <c r="N33" s="10">
        <f>N32*'Conversion Factors'!$C$26^($E33-$E32)</f>
        <v>19.496649101778353</v>
      </c>
      <c r="O33" s="10">
        <f>O32*'Conversion Factors'!$C$26^($E33-$E32)</f>
        <v>19.986656715742818</v>
      </c>
      <c r="P33" s="10">
        <f>P32*'Conversion Factors'!$C$26^($E33-$E32)</f>
        <v>20.438971436325399</v>
      </c>
      <c r="Q33" s="10">
        <f>Q32*'Conversion Factors'!$C$26^($E33-$E32)</f>
        <v>20.872439710217037</v>
      </c>
      <c r="R33" s="10">
        <f>R32*'Conversion Factors'!$C$26^($E33-$E32)</f>
        <v>21.287061537417738</v>
      </c>
      <c r="S33" s="10">
        <f>S32*'Conversion Factors'!$C$26^($E33-$E32)</f>
        <v>21.701683364618439</v>
      </c>
      <c r="T33" s="10">
        <f>T32*'Conversion Factors'!$C$26^($E33-$E32)</f>
        <v>22.097458745128197</v>
      </c>
      <c r="U33" s="10">
        <f>U32*'Conversion Factors'!$C$26^($E33-$E32)</f>
        <v>22.474387678947014</v>
      </c>
      <c r="V33" s="10">
        <f>V32*'Conversion Factors'!$C$26^($E33-$E32)</f>
        <v>22.832470166074891</v>
      </c>
      <c r="W33" s="10">
        <f>W32*'Conversion Factors'!$C$26^($E33-$E32)</f>
        <v>23.1811294298573</v>
      </c>
      <c r="X33" s="10">
        <f>X32*'Conversion Factors'!$C$26^($E33-$E32)</f>
        <v>23.510942246948762</v>
      </c>
      <c r="Y33" s="10">
        <f>Y32*'Conversion Factors'!$C$26^($E33-$E32)</f>
        <v>23.82190861734929</v>
      </c>
      <c r="Z33" s="10">
        <f>Z32*'Conversion Factors'!$C$26^($E33-$E32)</f>
        <v>24.132874987749812</v>
      </c>
      <c r="AA33" s="10">
        <f>AA32*'Conversion Factors'!$C$26^($E33-$E32)</f>
        <v>24.434418134804865</v>
      </c>
      <c r="AB33" s="10">
        <f>AB32*'Conversion Factors'!$C$26^($E33-$E32)</f>
        <v>24.698268388478041</v>
      </c>
      <c r="AC33" s="10">
        <f>AC32*'Conversion Factors'!$C$26^($E33-$E32)</f>
        <v>24.962118642151211</v>
      </c>
      <c r="AD33" s="10">
        <f>AD32*'Conversion Factors'!$C$26^($E33-$E32)</f>
        <v>25.216545672478915</v>
      </c>
      <c r="AE33" s="10">
        <f>AE32*'Conversion Factors'!$C$26^($E33-$E32)</f>
        <v>25.461549479461144</v>
      </c>
      <c r="AF33" s="10">
        <f>AF32*'Conversion Factors'!$C$26^($E33-$E32)</f>
        <v>25.697130063097905</v>
      </c>
      <c r="AG33" s="10">
        <f>AG32*'Conversion Factors'!$C$26^($E33-$E32)</f>
        <v>25.904440976698254</v>
      </c>
      <c r="AH33" s="10">
        <f>AH32*'Conversion Factors'!$C$26^($E33-$E32)</f>
        <v>26.102328666953134</v>
      </c>
      <c r="AI33" s="10">
        <f>AI32*'Conversion Factors'!$C$26^($E33-$E32)</f>
        <v>26.281369910517075</v>
      </c>
      <c r="AJ33" s="10">
        <f>AJ32*'Conversion Factors'!$C$26^($E33-$E32)</f>
        <v>26.432141484044603</v>
      </c>
      <c r="AK33" s="10">
        <f>AK32*'Conversion Factors'!$C$26^($E33-$E32)</f>
        <v>26.554643387535716</v>
      </c>
      <c r="AL33" s="5"/>
      <c r="AM33" s="5">
        <v>1</v>
      </c>
    </row>
    <row r="34" spans="1:39" x14ac:dyDescent="0.2">
      <c r="A34" s="69"/>
      <c r="B34" s="5" t="s">
        <v>97</v>
      </c>
      <c r="C34" s="5" t="s">
        <v>106</v>
      </c>
      <c r="D34" s="5" t="s">
        <v>107</v>
      </c>
      <c r="E34" s="5">
        <v>2021</v>
      </c>
      <c r="F34" s="5" t="s">
        <v>95</v>
      </c>
      <c r="G34" s="10">
        <v>10.75</v>
      </c>
      <c r="H34" s="10">
        <v>10.62</v>
      </c>
      <c r="I34" s="10">
        <v>10.37</v>
      </c>
      <c r="J34" s="10">
        <v>11.06</v>
      </c>
      <c r="K34" s="10">
        <v>11.69</v>
      </c>
      <c r="L34" s="10">
        <v>12.33</v>
      </c>
      <c r="M34" s="10">
        <v>12.95</v>
      </c>
      <c r="N34" s="10">
        <v>13.55</v>
      </c>
      <c r="O34" s="10">
        <v>14.13</v>
      </c>
      <c r="P34" s="10">
        <v>14.68</v>
      </c>
      <c r="Q34" s="10">
        <v>15.19</v>
      </c>
      <c r="R34" s="10">
        <v>15.69</v>
      </c>
      <c r="S34" s="10">
        <v>16.18</v>
      </c>
      <c r="T34" s="10">
        <v>16.66</v>
      </c>
      <c r="U34" s="10">
        <v>17.11</v>
      </c>
      <c r="V34" s="10">
        <v>17.53</v>
      </c>
      <c r="W34" s="10">
        <v>17.940000000000001</v>
      </c>
      <c r="X34" s="10">
        <v>18.34</v>
      </c>
      <c r="Y34" s="10">
        <v>18.71</v>
      </c>
      <c r="Z34" s="10">
        <v>19.079999999999998</v>
      </c>
      <c r="AA34" s="10">
        <v>19.43</v>
      </c>
      <c r="AB34" s="10">
        <v>19.75</v>
      </c>
      <c r="AC34" s="10">
        <v>20.05</v>
      </c>
      <c r="AD34" s="10">
        <v>20.350000000000001</v>
      </c>
      <c r="AE34" s="10">
        <v>20.64</v>
      </c>
      <c r="AF34" s="10">
        <v>20.91</v>
      </c>
      <c r="AG34" s="10">
        <v>21.16</v>
      </c>
      <c r="AH34" s="10">
        <v>21.39</v>
      </c>
      <c r="AI34" s="10">
        <v>21.61</v>
      </c>
      <c r="AJ34" s="10">
        <v>21.79</v>
      </c>
      <c r="AK34" s="10">
        <v>21.95</v>
      </c>
      <c r="AL34" s="5"/>
    </row>
    <row r="35" spans="1:39" x14ac:dyDescent="0.2">
      <c r="A35" s="69"/>
      <c r="B35" s="5" t="s">
        <v>97</v>
      </c>
      <c r="C35" s="5" t="s">
        <v>106</v>
      </c>
      <c r="D35" s="5" t="s">
        <v>107</v>
      </c>
      <c r="E35" s="5">
        <v>2018</v>
      </c>
      <c r="F35" s="5" t="s">
        <v>95</v>
      </c>
      <c r="G35" s="10">
        <f>G34*'Conversion Factors'!$C$26^($E35-$E34)</f>
        <v>10.12996509638073</v>
      </c>
      <c r="H35" s="10">
        <f>H34*'Conversion Factors'!$C$26^($E35-$E34)</f>
        <v>10.007463192889613</v>
      </c>
      <c r="I35" s="10">
        <f>I34*'Conversion Factors'!$C$26^($E35-$E34)</f>
        <v>9.7718826092528523</v>
      </c>
      <c r="J35" s="10">
        <f>J34*'Conversion Factors'!$C$26^($E35-$E34)</f>
        <v>10.422085020090314</v>
      </c>
      <c r="K35" s="10">
        <f>K34*'Conversion Factors'!$C$26^($E35-$E34)</f>
        <v>11.015748090854951</v>
      </c>
      <c r="L35" s="10">
        <f>L34*'Conversion Factors'!$C$26^($E35-$E34)</f>
        <v>11.61883438496506</v>
      </c>
      <c r="M35" s="10">
        <f>M34*'Conversion Factors'!$C$26^($E35-$E34)</f>
        <v>12.203074232384227</v>
      </c>
      <c r="N35" s="10">
        <f>N34*'Conversion Factors'!$C$26^($E35-$E34)</f>
        <v>12.768467633112456</v>
      </c>
      <c r="O35" s="10">
        <f>O34*'Conversion Factors'!$C$26^($E35-$E34)</f>
        <v>13.315014587149742</v>
      </c>
      <c r="P35" s="10">
        <f>P34*'Conversion Factors'!$C$26^($E35-$E34)</f>
        <v>13.833291871150614</v>
      </c>
      <c r="Q35" s="10">
        <f>Q34*'Conversion Factors'!$C$26^($E35-$E34)</f>
        <v>14.313876261769607</v>
      </c>
      <c r="R35" s="10">
        <f>R34*'Conversion Factors'!$C$26^($E35-$E34)</f>
        <v>14.785037429043129</v>
      </c>
      <c r="S35" s="10">
        <f>S34*'Conversion Factors'!$C$26^($E35-$E34)</f>
        <v>15.246775372971182</v>
      </c>
      <c r="T35" s="10">
        <f>T34*'Conversion Factors'!$C$26^($E35-$E34)</f>
        <v>15.699090093553764</v>
      </c>
      <c r="U35" s="10">
        <f>U34*'Conversion Factors'!$C$26^($E35-$E34)</f>
        <v>16.123135144099933</v>
      </c>
      <c r="V35" s="10">
        <f>V34*'Conversion Factors'!$C$26^($E35-$E34)</f>
        <v>16.518910524609694</v>
      </c>
      <c r="W35" s="10">
        <f>W34*'Conversion Factors'!$C$26^($E35-$E34)</f>
        <v>16.90526268177398</v>
      </c>
      <c r="X35" s="10">
        <f>X34*'Conversion Factors'!$C$26^($E35-$E34)</f>
        <v>17.282191615592797</v>
      </c>
      <c r="Y35" s="10">
        <f>Y34*'Conversion Factors'!$C$26^($E35-$E34)</f>
        <v>17.630850879375206</v>
      </c>
      <c r="Z35" s="10">
        <f>Z34*'Conversion Factors'!$C$26^($E35-$E34)</f>
        <v>17.979510143157611</v>
      </c>
      <c r="AA35" s="10">
        <f>AA34*'Conversion Factors'!$C$26^($E35-$E34)</f>
        <v>18.309322960249077</v>
      </c>
      <c r="AB35" s="10">
        <f>AB34*'Conversion Factors'!$C$26^($E35-$E34)</f>
        <v>18.61086610730413</v>
      </c>
      <c r="AC35" s="10">
        <f>AC34*'Conversion Factors'!$C$26^($E35-$E34)</f>
        <v>18.893562807668246</v>
      </c>
      <c r="AD35" s="10">
        <f>AD34*'Conversion Factors'!$C$26^($E35-$E34)</f>
        <v>19.176259508032359</v>
      </c>
      <c r="AE35" s="10">
        <f>AE34*'Conversion Factors'!$C$26^($E35-$E34)</f>
        <v>19.449532985051</v>
      </c>
      <c r="AF35" s="10">
        <f>AF34*'Conversion Factors'!$C$26^($E35-$E34)</f>
        <v>19.703960015378701</v>
      </c>
      <c r="AG35" s="10">
        <f>AG34*'Conversion Factors'!$C$26^($E35-$E34)</f>
        <v>19.939540599015466</v>
      </c>
      <c r="AH35" s="10">
        <f>AH34*'Conversion Factors'!$C$26^($E35-$E34)</f>
        <v>20.156274735961286</v>
      </c>
      <c r="AI35" s="10">
        <f>AI34*'Conversion Factors'!$C$26^($E35-$E34)</f>
        <v>20.363585649561635</v>
      </c>
      <c r="AJ35" s="10">
        <f>AJ34*'Conversion Factors'!$C$26^($E35-$E34)</f>
        <v>20.5332036697801</v>
      </c>
      <c r="AK35" s="10">
        <f>AK34*'Conversion Factors'!$C$26^($E35-$E34)</f>
        <v>20.683975243307628</v>
      </c>
      <c r="AL35" s="5"/>
      <c r="AM35" s="5">
        <v>1</v>
      </c>
    </row>
    <row r="36" spans="1:39" x14ac:dyDescent="0.2">
      <c r="A36" s="69"/>
      <c r="B36" s="5" t="s">
        <v>98</v>
      </c>
      <c r="C36" s="5" t="s">
        <v>106</v>
      </c>
      <c r="D36" s="5" t="s">
        <v>107</v>
      </c>
      <c r="E36" s="5">
        <v>2021</v>
      </c>
      <c r="F36" s="5" t="s">
        <v>95</v>
      </c>
      <c r="G36" s="10">
        <v>12</v>
      </c>
      <c r="H36" s="10">
        <v>12.72</v>
      </c>
      <c r="I36" s="10">
        <v>12.94</v>
      </c>
      <c r="J36" s="10">
        <v>13.59</v>
      </c>
      <c r="K36" s="10">
        <v>14.18</v>
      </c>
      <c r="L36" s="10">
        <v>14.75</v>
      </c>
      <c r="M36" s="10">
        <v>15.32</v>
      </c>
      <c r="N36" s="10">
        <v>15.86</v>
      </c>
      <c r="O36" s="10">
        <v>16.38</v>
      </c>
      <c r="P36" s="10">
        <v>16.86</v>
      </c>
      <c r="Q36" s="10">
        <v>17.32</v>
      </c>
      <c r="R36" s="10">
        <v>17.760000000000002</v>
      </c>
      <c r="S36" s="10">
        <v>18.2</v>
      </c>
      <c r="T36" s="10">
        <v>18.62</v>
      </c>
      <c r="U36" s="10">
        <v>19.02</v>
      </c>
      <c r="V36" s="10">
        <v>19.399999999999999</v>
      </c>
      <c r="W36" s="10">
        <v>19.760000000000002</v>
      </c>
      <c r="X36" s="10">
        <v>20.11</v>
      </c>
      <c r="Y36" s="10">
        <v>20.45</v>
      </c>
      <c r="Z36" s="10">
        <v>20.78</v>
      </c>
      <c r="AA36" s="10">
        <v>21.09</v>
      </c>
      <c r="AB36" s="10">
        <v>21.38</v>
      </c>
      <c r="AC36" s="10">
        <v>21.66</v>
      </c>
      <c r="AD36" s="10">
        <v>21.93</v>
      </c>
      <c r="AE36" s="10">
        <v>22.19</v>
      </c>
      <c r="AF36" s="10">
        <v>22.43</v>
      </c>
      <c r="AG36" s="10">
        <v>22.66</v>
      </c>
      <c r="AH36" s="10">
        <v>22.87</v>
      </c>
      <c r="AI36" s="10">
        <v>23.05</v>
      </c>
      <c r="AJ36" s="10">
        <v>23.22</v>
      </c>
      <c r="AK36" s="10">
        <v>23.35</v>
      </c>
      <c r="AL36" s="5"/>
    </row>
    <row r="37" spans="1:39" x14ac:dyDescent="0.2">
      <c r="A37" s="69"/>
      <c r="B37" s="5" t="s">
        <v>98</v>
      </c>
      <c r="C37" s="5" t="s">
        <v>106</v>
      </c>
      <c r="D37" s="5" t="s">
        <v>107</v>
      </c>
      <c r="E37" s="5">
        <v>2018</v>
      </c>
      <c r="F37" s="5" t="s">
        <v>95</v>
      </c>
      <c r="G37" s="10">
        <f>G36*'Conversion Factors'!$C$26^($E37-$E36)</f>
        <v>11.307868014564535</v>
      </c>
      <c r="H37" s="10">
        <f>H36*'Conversion Factors'!$C$26^($E37-$E36)</f>
        <v>11.986340095438408</v>
      </c>
      <c r="I37" s="10">
        <f>I36*'Conversion Factors'!$C$26^($E37-$E36)</f>
        <v>12.193651009038756</v>
      </c>
      <c r="J37" s="10">
        <f>J36*'Conversion Factors'!$C$26^($E37-$E36)</f>
        <v>12.806160526494336</v>
      </c>
      <c r="K37" s="10">
        <f>K36*'Conversion Factors'!$C$26^($E37-$E36)</f>
        <v>13.362130703877092</v>
      </c>
      <c r="L37" s="10">
        <f>L36*'Conversion Factors'!$C$26^($E37-$E36)</f>
        <v>13.899254434568908</v>
      </c>
      <c r="M37" s="10">
        <f>M36*'Conversion Factors'!$C$26^($E37-$E36)</f>
        <v>14.436378165260724</v>
      </c>
      <c r="N37" s="10">
        <f>N36*'Conversion Factors'!$C$26^($E37-$E36)</f>
        <v>14.945232225916127</v>
      </c>
      <c r="O37" s="10">
        <f>O36*'Conversion Factors'!$C$26^($E37-$E36)</f>
        <v>15.435239839880589</v>
      </c>
      <c r="P37" s="10">
        <f>P36*'Conversion Factors'!$C$26^($E37-$E36)</f>
        <v>15.887554560463172</v>
      </c>
      <c r="Q37" s="10">
        <f>Q36*'Conversion Factors'!$C$26^($E37-$E36)</f>
        <v>16.321022834354814</v>
      </c>
      <c r="R37" s="10">
        <f>R36*'Conversion Factors'!$C$26^($E37-$E36)</f>
        <v>16.735644661555515</v>
      </c>
      <c r="S37" s="10">
        <f>S36*'Conversion Factors'!$C$26^($E37-$E36)</f>
        <v>17.150266488756213</v>
      </c>
      <c r="T37" s="10">
        <f>T36*'Conversion Factors'!$C$26^($E37-$E36)</f>
        <v>17.54604186926597</v>
      </c>
      <c r="U37" s="10">
        <f>U36*'Conversion Factors'!$C$26^($E37-$E36)</f>
        <v>17.922970803084787</v>
      </c>
      <c r="V37" s="10">
        <f>V36*'Conversion Factors'!$C$26^($E37-$E36)</f>
        <v>18.281053290212665</v>
      </c>
      <c r="W37" s="10">
        <f>W36*'Conversion Factors'!$C$26^($E37-$E36)</f>
        <v>18.620289330649602</v>
      </c>
      <c r="X37" s="10">
        <f>X36*'Conversion Factors'!$C$26^($E37-$E36)</f>
        <v>18.950102147741067</v>
      </c>
      <c r="Y37" s="10">
        <f>Y36*'Conversion Factors'!$C$26^($E37-$E36)</f>
        <v>19.27049174148706</v>
      </c>
      <c r="Z37" s="10">
        <f>Z36*'Conversion Factors'!$C$26^($E37-$E36)</f>
        <v>19.581458111887589</v>
      </c>
      <c r="AA37" s="10">
        <f>AA36*'Conversion Factors'!$C$26^($E37-$E36)</f>
        <v>19.87357803559717</v>
      </c>
      <c r="AB37" s="10">
        <f>AB36*'Conversion Factors'!$C$26^($E37-$E36)</f>
        <v>20.146851512615815</v>
      </c>
      <c r="AC37" s="10">
        <f>AC36*'Conversion Factors'!$C$26^($E37-$E36)</f>
        <v>20.410701766288987</v>
      </c>
      <c r="AD37" s="10">
        <f>AD36*'Conversion Factors'!$C$26^($E37-$E36)</f>
        <v>20.665128796616688</v>
      </c>
      <c r="AE37" s="10">
        <f>AE36*'Conversion Factors'!$C$26^($E37-$E36)</f>
        <v>20.910132603598921</v>
      </c>
      <c r="AF37" s="10">
        <f>AF36*'Conversion Factors'!$C$26^($E37-$E36)</f>
        <v>21.13628996389021</v>
      </c>
      <c r="AG37" s="10">
        <f>AG36*'Conversion Factors'!$C$26^($E37-$E36)</f>
        <v>21.353024100836031</v>
      </c>
      <c r="AH37" s="10">
        <f>AH36*'Conversion Factors'!$C$26^($E37-$E36)</f>
        <v>21.550911791090911</v>
      </c>
      <c r="AI37" s="10">
        <f>AI36*'Conversion Factors'!$C$26^($E37-$E36)</f>
        <v>21.72052981130938</v>
      </c>
      <c r="AJ37" s="10">
        <f>AJ36*'Conversion Factors'!$C$26^($E37-$E36)</f>
        <v>21.880724608182376</v>
      </c>
      <c r="AK37" s="10">
        <f>AK36*'Conversion Factors'!$C$26^($E37-$E36)</f>
        <v>22.003226511673493</v>
      </c>
      <c r="AL37" s="5"/>
      <c r="AM37" s="5">
        <v>1</v>
      </c>
    </row>
    <row r="38" spans="1:39" x14ac:dyDescent="0.2">
      <c r="A38" s="69"/>
      <c r="B38" s="5" t="s">
        <v>226</v>
      </c>
      <c r="C38" s="5" t="s">
        <v>106</v>
      </c>
      <c r="D38" s="5" t="s">
        <v>107</v>
      </c>
      <c r="E38" s="5">
        <v>2021</v>
      </c>
      <c r="F38" s="5" t="s">
        <v>95</v>
      </c>
      <c r="G38" s="10">
        <v>12</v>
      </c>
      <c r="H38" s="10">
        <v>12.72</v>
      </c>
      <c r="I38" s="10">
        <v>12.94</v>
      </c>
      <c r="J38" s="10">
        <v>13.59</v>
      </c>
      <c r="K38" s="10">
        <v>14.18</v>
      </c>
      <c r="L38" s="10">
        <v>14.75</v>
      </c>
      <c r="M38" s="10">
        <v>15.32</v>
      </c>
      <c r="N38" s="10">
        <v>15.86</v>
      </c>
      <c r="O38" s="10">
        <v>16.38</v>
      </c>
      <c r="P38" s="10">
        <v>16.86</v>
      </c>
      <c r="Q38" s="10">
        <v>17.32</v>
      </c>
      <c r="R38" s="10">
        <v>17.760000000000002</v>
      </c>
      <c r="S38" s="10">
        <v>18.2</v>
      </c>
      <c r="T38" s="10">
        <v>18.62</v>
      </c>
      <c r="U38" s="10">
        <v>19.02</v>
      </c>
      <c r="V38" s="10">
        <v>19.399999999999999</v>
      </c>
      <c r="W38" s="10">
        <v>19.760000000000002</v>
      </c>
      <c r="X38" s="10">
        <v>20.11</v>
      </c>
      <c r="Y38" s="10">
        <v>20.45</v>
      </c>
      <c r="Z38" s="10">
        <v>20.78</v>
      </c>
      <c r="AA38" s="10">
        <v>21.09</v>
      </c>
      <c r="AB38" s="10">
        <v>21.38</v>
      </c>
      <c r="AC38" s="10">
        <v>21.66</v>
      </c>
      <c r="AD38" s="10">
        <v>21.93</v>
      </c>
      <c r="AE38" s="10">
        <v>22.19</v>
      </c>
      <c r="AF38" s="10">
        <v>22.43</v>
      </c>
      <c r="AG38" s="10">
        <v>22.66</v>
      </c>
      <c r="AH38" s="10">
        <v>22.87</v>
      </c>
      <c r="AI38" s="10">
        <v>23.05</v>
      </c>
      <c r="AJ38" s="10">
        <v>23.22</v>
      </c>
      <c r="AK38" s="10">
        <v>23.35</v>
      </c>
      <c r="AL38" s="5"/>
    </row>
    <row r="39" spans="1:39" x14ac:dyDescent="0.2">
      <c r="A39" s="69"/>
      <c r="B39" s="5" t="s">
        <v>226</v>
      </c>
      <c r="C39" s="5" t="s">
        <v>106</v>
      </c>
      <c r="D39" s="5" t="s">
        <v>107</v>
      </c>
      <c r="E39" s="5">
        <v>2018</v>
      </c>
      <c r="F39" s="5" t="s">
        <v>95</v>
      </c>
      <c r="G39" s="10">
        <f>G38*'Conversion Factors'!$C$26^($E39-$E38)</f>
        <v>11.307868014564535</v>
      </c>
      <c r="H39" s="10">
        <f>H38*'Conversion Factors'!$C$26^($E39-$E38)</f>
        <v>11.986340095438408</v>
      </c>
      <c r="I39" s="10">
        <f>I38*'Conversion Factors'!$C$26^($E39-$E38)</f>
        <v>12.193651009038756</v>
      </c>
      <c r="J39" s="10">
        <f>J38*'Conversion Factors'!$C$26^($E39-$E38)</f>
        <v>12.806160526494336</v>
      </c>
      <c r="K39" s="10">
        <f>K38*'Conversion Factors'!$C$26^($E39-$E38)</f>
        <v>13.362130703877092</v>
      </c>
      <c r="L39" s="10">
        <f>L38*'Conversion Factors'!$C$26^($E39-$E38)</f>
        <v>13.899254434568908</v>
      </c>
      <c r="M39" s="10">
        <f>M38*'Conversion Factors'!$C$26^($E39-$E38)</f>
        <v>14.436378165260724</v>
      </c>
      <c r="N39" s="10">
        <f>N38*'Conversion Factors'!$C$26^($E39-$E38)</f>
        <v>14.945232225916127</v>
      </c>
      <c r="O39" s="10">
        <f>O38*'Conversion Factors'!$C$26^($E39-$E38)</f>
        <v>15.435239839880589</v>
      </c>
      <c r="P39" s="10">
        <f>P38*'Conversion Factors'!$C$26^($E39-$E38)</f>
        <v>15.887554560463172</v>
      </c>
      <c r="Q39" s="10">
        <f>Q38*'Conversion Factors'!$C$26^($E39-$E38)</f>
        <v>16.321022834354814</v>
      </c>
      <c r="R39" s="10">
        <f>R38*'Conversion Factors'!$C$26^($E39-$E38)</f>
        <v>16.735644661555515</v>
      </c>
      <c r="S39" s="10">
        <f>S38*'Conversion Factors'!$C$26^($E39-$E38)</f>
        <v>17.150266488756213</v>
      </c>
      <c r="T39" s="10">
        <f>T38*'Conversion Factors'!$C$26^($E39-$E38)</f>
        <v>17.54604186926597</v>
      </c>
      <c r="U39" s="10">
        <f>U38*'Conversion Factors'!$C$26^($E39-$E38)</f>
        <v>17.922970803084787</v>
      </c>
      <c r="V39" s="10">
        <f>V38*'Conversion Factors'!$C$26^($E39-$E38)</f>
        <v>18.281053290212665</v>
      </c>
      <c r="W39" s="10">
        <f>W38*'Conversion Factors'!$C$26^($E39-$E38)</f>
        <v>18.620289330649602</v>
      </c>
      <c r="X39" s="10">
        <f>X38*'Conversion Factors'!$C$26^($E39-$E38)</f>
        <v>18.950102147741067</v>
      </c>
      <c r="Y39" s="10">
        <f>Y38*'Conversion Factors'!$C$26^($E39-$E38)</f>
        <v>19.27049174148706</v>
      </c>
      <c r="Z39" s="10">
        <f>Z38*'Conversion Factors'!$C$26^($E39-$E38)</f>
        <v>19.581458111887589</v>
      </c>
      <c r="AA39" s="10">
        <f>AA38*'Conversion Factors'!$C$26^($E39-$E38)</f>
        <v>19.87357803559717</v>
      </c>
      <c r="AB39" s="10">
        <f>AB38*'Conversion Factors'!$C$26^($E39-$E38)</f>
        <v>20.146851512615815</v>
      </c>
      <c r="AC39" s="10">
        <f>AC38*'Conversion Factors'!$C$26^($E39-$E38)</f>
        <v>20.410701766288987</v>
      </c>
      <c r="AD39" s="10">
        <f>AD38*'Conversion Factors'!$C$26^($E39-$E38)</f>
        <v>20.665128796616688</v>
      </c>
      <c r="AE39" s="10">
        <f>AE38*'Conversion Factors'!$C$26^($E39-$E38)</f>
        <v>20.910132603598921</v>
      </c>
      <c r="AF39" s="10">
        <f>AF38*'Conversion Factors'!$C$26^($E39-$E38)</f>
        <v>21.13628996389021</v>
      </c>
      <c r="AG39" s="10">
        <f>AG38*'Conversion Factors'!$C$26^($E39-$E38)</f>
        <v>21.353024100836031</v>
      </c>
      <c r="AH39" s="10">
        <f>AH38*'Conversion Factors'!$C$26^($E39-$E38)</f>
        <v>21.550911791090911</v>
      </c>
      <c r="AI39" s="10">
        <f>AI38*'Conversion Factors'!$C$26^($E39-$E38)</f>
        <v>21.72052981130938</v>
      </c>
      <c r="AJ39" s="10">
        <f>AJ38*'Conversion Factors'!$C$26^($E39-$E38)</f>
        <v>21.880724608182376</v>
      </c>
      <c r="AK39" s="10">
        <f>AK38*'Conversion Factors'!$C$26^($E39-$E38)</f>
        <v>22.003226511673493</v>
      </c>
      <c r="AL39" s="5"/>
      <c r="AM39" s="5">
        <v>1</v>
      </c>
    </row>
    <row r="40" spans="1:39" x14ac:dyDescent="0.2">
      <c r="A40" s="69"/>
      <c r="B40" s="5" t="s">
        <v>108</v>
      </c>
      <c r="C40" s="5" t="s">
        <v>109</v>
      </c>
      <c r="D40" s="5" t="s">
        <v>110</v>
      </c>
      <c r="E40" s="5">
        <v>2020</v>
      </c>
      <c r="F40" s="5" t="s">
        <v>221</v>
      </c>
      <c r="G40" s="10">
        <v>9.5591889999999999</v>
      </c>
      <c r="H40" s="10">
        <v>9.6286500000000004</v>
      </c>
      <c r="I40" s="10">
        <v>10.112845</v>
      </c>
      <c r="J40" s="10">
        <v>9.9231649999999991</v>
      </c>
      <c r="K40" s="10">
        <v>9.9512990000000006</v>
      </c>
      <c r="L40" s="10">
        <v>10.237431000000001</v>
      </c>
      <c r="M40" s="10">
        <v>10.583973</v>
      </c>
      <c r="N40" s="10">
        <v>10.616693</v>
      </c>
      <c r="O40" s="10">
        <v>10.667559000000001</v>
      </c>
      <c r="P40" s="10">
        <v>10.700569</v>
      </c>
      <c r="Q40" s="10">
        <v>10.721527999999999</v>
      </c>
      <c r="R40" s="10">
        <v>10.723818</v>
      </c>
      <c r="S40" s="10">
        <v>10.745938000000001</v>
      </c>
      <c r="T40" s="10">
        <v>10.779370999999999</v>
      </c>
      <c r="U40" s="10">
        <v>10.822806999999999</v>
      </c>
      <c r="V40" s="10">
        <v>10.845152000000001</v>
      </c>
      <c r="W40" s="10">
        <v>10.873037999999999</v>
      </c>
      <c r="X40" s="10">
        <v>10.872332</v>
      </c>
      <c r="Y40" s="10">
        <v>10.883554999999999</v>
      </c>
      <c r="Z40" s="10">
        <v>10.908067000000001</v>
      </c>
      <c r="AA40" s="10">
        <v>10.942224</v>
      </c>
      <c r="AB40" s="10">
        <v>10.952374000000001</v>
      </c>
      <c r="AC40" s="10">
        <v>10.905110000000001</v>
      </c>
      <c r="AD40" s="10">
        <v>10.997356999999999</v>
      </c>
      <c r="AE40" s="10">
        <v>10.943398</v>
      </c>
      <c r="AF40" s="10">
        <v>10.95829</v>
      </c>
      <c r="AG40" s="10">
        <v>10.983979</v>
      </c>
      <c r="AH40" s="10">
        <v>11.028105</v>
      </c>
      <c r="AI40" s="10">
        <v>11.090313</v>
      </c>
      <c r="AJ40" s="10">
        <v>11.135374000000001</v>
      </c>
      <c r="AK40" s="10">
        <v>11.192458999999999</v>
      </c>
      <c r="AL40" s="5"/>
      <c r="AM40" s="5"/>
    </row>
    <row r="41" spans="1:39" x14ac:dyDescent="0.2">
      <c r="A41" s="69"/>
      <c r="B41" s="5" t="s">
        <v>108</v>
      </c>
      <c r="C41" s="5" t="s">
        <v>109</v>
      </c>
      <c r="D41" s="5" t="s">
        <v>107</v>
      </c>
      <c r="E41" s="5">
        <v>2020</v>
      </c>
      <c r="F41" s="5" t="s">
        <v>221</v>
      </c>
      <c r="G41" s="10">
        <f>G40*'Conversion Factors'!$D$37/1000000</f>
        <v>9.0601993342</v>
      </c>
      <c r="H41" s="10">
        <f>H40*'Conversion Factors'!$D$37/1000000</f>
        <v>9.1260344700000005</v>
      </c>
      <c r="I41" s="10">
        <f>I40*'Conversion Factors'!$D$37/1000000</f>
        <v>9.5849544909999995</v>
      </c>
      <c r="J41" s="10">
        <f>J40*'Conversion Factors'!$D$37/1000000</f>
        <v>9.4051757869999992</v>
      </c>
      <c r="K41" s="10">
        <f>K40*'Conversion Factors'!$D$37/1000000</f>
        <v>9.4318411922000021</v>
      </c>
      <c r="L41" s="10">
        <f>L40*'Conversion Factors'!$D$37/1000000</f>
        <v>9.7030371017999997</v>
      </c>
      <c r="M41" s="10">
        <f>M40*'Conversion Factors'!$D$37/1000000</f>
        <v>10.031489609400001</v>
      </c>
      <c r="N41" s="10">
        <f>N40*'Conversion Factors'!$D$37/1000000</f>
        <v>10.062501625399999</v>
      </c>
      <c r="O41" s="10">
        <f>O40*'Conversion Factors'!$D$37/1000000</f>
        <v>10.110712420200002</v>
      </c>
      <c r="P41" s="10">
        <f>P40*'Conversion Factors'!$D$37/1000000</f>
        <v>10.1419992982</v>
      </c>
      <c r="Q41" s="10">
        <f>Q40*'Conversion Factors'!$D$37/1000000</f>
        <v>10.1618642384</v>
      </c>
      <c r="R41" s="10">
        <f>R40*'Conversion Factors'!$D$37/1000000</f>
        <v>10.1640347004</v>
      </c>
      <c r="S41" s="10">
        <f>S40*'Conversion Factors'!$D$37/1000000</f>
        <v>10.185000036400002</v>
      </c>
      <c r="T41" s="10">
        <f>T40*'Conversion Factors'!$D$37/1000000</f>
        <v>10.2166878338</v>
      </c>
      <c r="U41" s="10">
        <f>U40*'Conversion Factors'!$D$37/1000000</f>
        <v>10.257856474599999</v>
      </c>
      <c r="V41" s="10">
        <f>V40*'Conversion Factors'!$D$37/1000000</f>
        <v>10.2790350656</v>
      </c>
      <c r="W41" s="10">
        <f>W40*'Conversion Factors'!$D$37/1000000</f>
        <v>10.305465416399999</v>
      </c>
      <c r="X41" s="10">
        <f>X40*'Conversion Factors'!$D$37/1000000</f>
        <v>10.304796269600001</v>
      </c>
      <c r="Y41" s="10">
        <f>Y40*'Conversion Factors'!$D$37/1000000</f>
        <v>10.315433428999999</v>
      </c>
      <c r="Z41" s="10">
        <f>Z40*'Conversion Factors'!$D$37/1000000</f>
        <v>10.338665902600001</v>
      </c>
      <c r="AA41" s="10">
        <f>AA40*'Conversion Factors'!$D$37/1000000</f>
        <v>10.3710399072</v>
      </c>
      <c r="AB41" s="10">
        <f>AB40*'Conversion Factors'!$D$37/1000000</f>
        <v>10.380660077200002</v>
      </c>
      <c r="AC41" s="10">
        <f>AC40*'Conversion Factors'!$D$37/1000000</f>
        <v>10.335863258000002</v>
      </c>
      <c r="AD41" s="10">
        <f>AD40*'Conversion Factors'!$D$37/1000000</f>
        <v>10.423294964599998</v>
      </c>
      <c r="AE41" s="10">
        <f>AE40*'Conversion Factors'!$D$37/1000000</f>
        <v>10.372152624400002</v>
      </c>
      <c r="AF41" s="10">
        <f>AF40*'Conversion Factors'!$D$37/1000000</f>
        <v>10.386267262</v>
      </c>
      <c r="AG41" s="10">
        <f>AG40*'Conversion Factors'!$D$37/1000000</f>
        <v>10.4106152962</v>
      </c>
      <c r="AH41" s="10">
        <f>AH40*'Conversion Factors'!$D$37/1000000</f>
        <v>10.452437918999999</v>
      </c>
      <c r="AI41" s="10">
        <f>AI40*'Conversion Factors'!$D$37/1000000</f>
        <v>10.511398661399999</v>
      </c>
      <c r="AJ41" s="10">
        <f>AJ40*'Conversion Factors'!$D$37/1000000</f>
        <v>10.554107477199999</v>
      </c>
      <c r="AK41" s="10">
        <f>AK40*'Conversion Factors'!$D$37/1000000</f>
        <v>10.6082126402</v>
      </c>
      <c r="AL41" s="5"/>
      <c r="AM41" s="5"/>
    </row>
    <row r="42" spans="1:39" x14ac:dyDescent="0.2">
      <c r="A42" s="69"/>
      <c r="B42" s="5" t="s">
        <v>108</v>
      </c>
      <c r="C42" s="5" t="s">
        <v>109</v>
      </c>
      <c r="D42" s="5" t="s">
        <v>107</v>
      </c>
      <c r="E42" s="5">
        <v>2020</v>
      </c>
      <c r="F42" s="5" t="s">
        <v>95</v>
      </c>
      <c r="G42" s="10">
        <f>G41*'Conversion Factors'!C$23</f>
        <v>12.503075081195998</v>
      </c>
      <c r="H42" s="10">
        <f>H41*'Conversion Factors'!D$23</f>
        <v>12.320146534500001</v>
      </c>
      <c r="I42" s="10">
        <f>I41*'Conversion Factors'!E$23</f>
        <v>12.843839017940001</v>
      </c>
      <c r="J42" s="10">
        <f>J41*'Conversion Factors'!F$23</f>
        <v>12.60293555458</v>
      </c>
      <c r="K42" s="10">
        <f>K41*'Conversion Factors'!G$23</f>
        <v>12.544348785626003</v>
      </c>
      <c r="L42" s="10">
        <f>L41*'Conversion Factors'!H$23</f>
        <v>12.808008974376</v>
      </c>
      <c r="M42" s="10">
        <f>M41*'Conversion Factors'!I$23</f>
        <v>13.241566284408002</v>
      </c>
      <c r="N42" s="10">
        <f>N41*'Conversion Factors'!J$23</f>
        <v>13.282502145527999</v>
      </c>
      <c r="O42" s="10">
        <f>O41*'Conversion Factors'!K$23</f>
        <v>13.346140394664003</v>
      </c>
      <c r="P42" s="10">
        <f>P41*'Conversion Factors'!L$23</f>
        <v>13.184599087660001</v>
      </c>
      <c r="Q42" s="10">
        <f>Q41*'Conversion Factors'!M$23</f>
        <v>13.21042350992</v>
      </c>
      <c r="R42" s="10">
        <f>R41*'Conversion Factors'!N$23</f>
        <v>13.111604763516</v>
      </c>
      <c r="S42" s="10">
        <f>S41*'Conversion Factors'!O$23</f>
        <v>13.138650046956002</v>
      </c>
      <c r="T42" s="10">
        <f>T41*'Conversion Factors'!P$23</f>
        <v>13.077360427264001</v>
      </c>
      <c r="U42" s="10">
        <f>U41*'Conversion Factors'!Q$23</f>
        <v>13.130056287487999</v>
      </c>
      <c r="V42" s="10">
        <f>V41*'Conversion Factors'!R$23</f>
        <v>13.157164883968001</v>
      </c>
      <c r="W42" s="10">
        <f>W41*'Conversion Factors'!S$23</f>
        <v>13.190995732991999</v>
      </c>
      <c r="X42" s="10">
        <f>X41*'Conversion Factors'!T$23</f>
        <v>13.190139225088002</v>
      </c>
      <c r="Y42" s="10">
        <f>Y41*'Conversion Factors'!U$23</f>
        <v>13.203754789119998</v>
      </c>
      <c r="Z42" s="10">
        <f>Z41*'Conversion Factors'!V$23</f>
        <v>13.233492355328002</v>
      </c>
      <c r="AA42" s="10">
        <f>AA41*'Conversion Factors'!W$23</f>
        <v>13.274931081216</v>
      </c>
      <c r="AB42" s="10">
        <f>AB41*'Conversion Factors'!X$23</f>
        <v>13.287244898816002</v>
      </c>
      <c r="AC42" s="10">
        <f>AC41*'Conversion Factors'!Y$23</f>
        <v>13.229904970240002</v>
      </c>
      <c r="AD42" s="10">
        <f>AD41*'Conversion Factors'!Z$23</f>
        <v>13.341817554687998</v>
      </c>
      <c r="AE42" s="10">
        <f>AE41*'Conversion Factors'!AA$23</f>
        <v>13.276355359232003</v>
      </c>
      <c r="AF42" s="10">
        <f>AF41*'Conversion Factors'!AB$23</f>
        <v>13.294422095360002</v>
      </c>
      <c r="AG42" s="10">
        <f>AG41*'Conversion Factors'!AC$23</f>
        <v>13.325587579136</v>
      </c>
      <c r="AH42" s="10">
        <f>AH41*'Conversion Factors'!AD$23</f>
        <v>13.37912053632</v>
      </c>
      <c r="AI42" s="10">
        <f>AI41*'Conversion Factors'!AE$23</f>
        <v>13.454590286592</v>
      </c>
      <c r="AJ42" s="10">
        <f>AJ41*'Conversion Factors'!AF$23</f>
        <v>13.509257570815999</v>
      </c>
      <c r="AK42" s="10">
        <f>AK41*'Conversion Factors'!AG$23</f>
        <v>13.578512179456</v>
      </c>
      <c r="AL42" s="5"/>
      <c r="AM42" s="5"/>
    </row>
    <row r="43" spans="1:39" x14ac:dyDescent="0.2">
      <c r="A43" s="70"/>
      <c r="B43" s="5" t="s">
        <v>108</v>
      </c>
      <c r="C43" s="5" t="s">
        <v>109</v>
      </c>
      <c r="D43" s="5" t="s">
        <v>107</v>
      </c>
      <c r="E43" s="5">
        <v>2018</v>
      </c>
      <c r="F43" s="5" t="s">
        <v>95</v>
      </c>
      <c r="G43" s="10">
        <f>G42*'Conversion Factors'!$C$26^(-2)</f>
        <v>12.017565437520183</v>
      </c>
      <c r="H43" s="10">
        <f>H42*'Conversion Factors'!$C$26^(-2)</f>
        <v>11.841740229238756</v>
      </c>
      <c r="I43" s="10">
        <f>I42*'Conversion Factors'!$C$26^(-2)</f>
        <v>12.345097095290274</v>
      </c>
      <c r="J43" s="10">
        <f>J42*'Conversion Factors'!$C$26^(-2)</f>
        <v>12.113548207016533</v>
      </c>
      <c r="K43" s="10">
        <f>K42*'Conversion Factors'!$C$26^(-2)</f>
        <v>12.057236433704348</v>
      </c>
      <c r="L43" s="10">
        <f>L42*'Conversion Factors'!$C$26^(-2)</f>
        <v>12.31065837598616</v>
      </c>
      <c r="M43" s="10">
        <f>M42*'Conversion Factors'!$C$26^(-2)</f>
        <v>12.727380127266438</v>
      </c>
      <c r="N43" s="10">
        <f>N42*'Conversion Factors'!$C$26^(-2)</f>
        <v>12.766726399008073</v>
      </c>
      <c r="O43" s="10">
        <f>O42*'Conversion Factors'!$C$26^(-2)</f>
        <v>12.827893497370246</v>
      </c>
      <c r="P43" s="10">
        <f>P42*'Conversion Factors'!$C$26^(-2)</f>
        <v>12.672625036197617</v>
      </c>
      <c r="Q43" s="10">
        <f>Q42*'Conversion Factors'!$C$26^(-2)</f>
        <v>12.697446664667437</v>
      </c>
      <c r="R43" s="10">
        <f>R42*'Conversion Factors'!$C$26^(-2)</f>
        <v>12.602465170622839</v>
      </c>
      <c r="S43" s="10">
        <f>S42*'Conversion Factors'!$C$26^(-2)</f>
        <v>12.6284602527451</v>
      </c>
      <c r="T43" s="10">
        <f>T42*'Conversion Factors'!$C$26^(-2)</f>
        <v>12.569550583683201</v>
      </c>
      <c r="U43" s="10">
        <f>U42*'Conversion Factors'!$C$26^(-2)</f>
        <v>12.620200199430988</v>
      </c>
      <c r="V43" s="10">
        <f>V42*'Conversion Factors'!$C$26^(-2)</f>
        <v>12.646256136070743</v>
      </c>
      <c r="W43" s="10">
        <f>W42*'Conversion Factors'!$C$26^(-2)</f>
        <v>12.678773291995386</v>
      </c>
      <c r="X43" s="10">
        <f>X42*'Conversion Factors'!$C$26^(-2)</f>
        <v>12.67795004333718</v>
      </c>
      <c r="Y43" s="10">
        <f>Y42*'Conversion Factors'!$C$26^(-2)</f>
        <v>12.691036898423683</v>
      </c>
      <c r="Z43" s="10">
        <f>Z42*'Conversion Factors'!$C$26^(-2)</f>
        <v>12.719619718692813</v>
      </c>
      <c r="AA43" s="10">
        <f>AA42*'Conversion Factors'!$C$26^(-2)</f>
        <v>12.759449328350636</v>
      </c>
      <c r="AB43" s="10">
        <f>AB42*'Conversion Factors'!$C$26^(-2)</f>
        <v>12.771284985405616</v>
      </c>
      <c r="AC43" s="10">
        <f>AC42*'Conversion Factors'!$C$26^(-2)</f>
        <v>12.716171636139949</v>
      </c>
      <c r="AD43" s="10">
        <f>AD42*'Conversion Factors'!$C$26^(-2)</f>
        <v>12.823738518539022</v>
      </c>
      <c r="AE43" s="10">
        <f>AE42*'Conversion Factors'!$C$26^(-2)</f>
        <v>12.760818299915421</v>
      </c>
      <c r="AF43" s="10">
        <f>AF42*'Conversion Factors'!$C$26^(-2)</f>
        <v>12.778183482660518</v>
      </c>
      <c r="AG43" s="10">
        <f>AG42*'Conversion Factors'!$C$26^(-2)</f>
        <v>12.808138772718186</v>
      </c>
      <c r="AH43" s="10">
        <f>AH42*'Conversion Factors'!$C$26^(-2)</f>
        <v>12.859592979930797</v>
      </c>
      <c r="AI43" s="10">
        <f>AI42*'Conversion Factors'!$C$26^(-2)</f>
        <v>12.93213214782007</v>
      </c>
      <c r="AJ43" s="10">
        <f>AJ42*'Conversion Factors'!$C$26^(-2)</f>
        <v>12.984676634771242</v>
      </c>
      <c r="AK43" s="10">
        <f>AK42*'Conversion Factors'!$C$26^(-2)</f>
        <v>13.051242002552865</v>
      </c>
      <c r="AL43" s="5"/>
      <c r="AM43" s="5"/>
    </row>
    <row r="44" spans="1:39" x14ac:dyDescent="0.2">
      <c r="A44" s="68" t="s">
        <v>29</v>
      </c>
      <c r="B44" s="5" t="s">
        <v>92</v>
      </c>
      <c r="C44" s="5" t="s">
        <v>106</v>
      </c>
      <c r="D44" s="5" t="s">
        <v>107</v>
      </c>
      <c r="E44" s="5">
        <v>2021</v>
      </c>
      <c r="F44" s="5" t="s">
        <v>95</v>
      </c>
      <c r="G44" s="10">
        <v>25.18</v>
      </c>
      <c r="H44" s="10">
        <v>30.64</v>
      </c>
      <c r="I44" s="10">
        <v>31.02</v>
      </c>
      <c r="J44" s="10">
        <v>31.57</v>
      </c>
      <c r="K44" s="10">
        <v>31.87</v>
      </c>
      <c r="L44" s="10">
        <v>32.22</v>
      </c>
      <c r="M44" s="10">
        <v>32.58</v>
      </c>
      <c r="N44" s="10">
        <v>33.43</v>
      </c>
      <c r="O44" s="10">
        <v>34.229999999999997</v>
      </c>
      <c r="P44" s="10">
        <v>34.94</v>
      </c>
      <c r="Q44" s="10">
        <v>35.6</v>
      </c>
      <c r="R44" s="10">
        <v>36.1</v>
      </c>
      <c r="S44" s="10">
        <v>36.6</v>
      </c>
      <c r="T44" s="10">
        <v>37.04</v>
      </c>
      <c r="U44" s="10">
        <v>37.46</v>
      </c>
      <c r="V44" s="10">
        <v>37.86</v>
      </c>
      <c r="W44" s="10">
        <v>38.25</v>
      </c>
      <c r="X44" s="10">
        <v>38.619999999999997</v>
      </c>
      <c r="Y44" s="10">
        <v>38.94</v>
      </c>
      <c r="Z44" s="10">
        <v>39.28</v>
      </c>
      <c r="AA44" s="10">
        <v>39.619999999999997</v>
      </c>
      <c r="AB44" s="10">
        <v>39.950000000000003</v>
      </c>
      <c r="AC44" s="10">
        <v>40.29</v>
      </c>
      <c r="AD44" s="10">
        <v>40.630000000000003</v>
      </c>
      <c r="AE44" s="10">
        <v>40.97</v>
      </c>
      <c r="AF44" s="10">
        <v>41.28</v>
      </c>
      <c r="AG44" s="10">
        <v>41.57</v>
      </c>
      <c r="AH44" s="10">
        <v>41.84</v>
      </c>
      <c r="AI44" s="10">
        <v>42.03</v>
      </c>
      <c r="AJ44" s="10">
        <v>42.18</v>
      </c>
      <c r="AK44" s="10">
        <v>42.26</v>
      </c>
      <c r="AL44" s="5"/>
      <c r="AM44" s="5"/>
    </row>
    <row r="45" spans="1:39" x14ac:dyDescent="0.2">
      <c r="A45" s="69"/>
      <c r="B45" s="5" t="s">
        <v>92</v>
      </c>
      <c r="C45" s="5" t="s">
        <v>106</v>
      </c>
      <c r="D45" s="5" t="s">
        <v>107</v>
      </c>
      <c r="E45" s="5">
        <v>2018</v>
      </c>
      <c r="F45" s="5" t="s">
        <v>95</v>
      </c>
      <c r="G45" s="10">
        <f>G44*'Conversion Factors'!$C$26^($E45-$E44)</f>
        <v>23.727676383894583</v>
      </c>
      <c r="H45" s="10">
        <f>H44*'Conversion Factors'!$C$26^($E45-$E44)</f>
        <v>28.872756330521447</v>
      </c>
      <c r="I45" s="10">
        <f>I44*'Conversion Factors'!$C$26^($E45-$E44)</f>
        <v>29.230838817649325</v>
      </c>
      <c r="J45" s="10">
        <f>J44*'Conversion Factors'!$C$26^($E45-$E44)</f>
        <v>29.749116101650198</v>
      </c>
      <c r="K45" s="10">
        <f>K44*'Conversion Factors'!$C$26^($E45-$E44)</f>
        <v>30.031812802014311</v>
      </c>
      <c r="L45" s="10">
        <f>L44*'Conversion Factors'!$C$26^($E45-$E44)</f>
        <v>30.361625619105777</v>
      </c>
      <c r="M45" s="10">
        <f>M44*'Conversion Factors'!$C$26^($E45-$E44)</f>
        <v>30.700861659542714</v>
      </c>
      <c r="N45" s="10">
        <f>N44*'Conversion Factors'!$C$26^($E45-$E44)</f>
        <v>31.5018356439077</v>
      </c>
      <c r="O45" s="10">
        <f>O44*'Conversion Factors'!$C$26^($E45-$E44)</f>
        <v>32.255693511545331</v>
      </c>
      <c r="P45" s="10">
        <f>P44*'Conversion Factors'!$C$26^($E45-$E44)</f>
        <v>32.924742369073734</v>
      </c>
      <c r="Q45" s="10">
        <f>Q44*'Conversion Factors'!$C$26^($E45-$E44)</f>
        <v>33.546675109874791</v>
      </c>
      <c r="R45" s="10">
        <f>R44*'Conversion Factors'!$C$26^($E45-$E44)</f>
        <v>34.017836277148312</v>
      </c>
      <c r="S45" s="10">
        <f>S44*'Conversion Factors'!$C$26^($E45-$E44)</f>
        <v>34.488997444421834</v>
      </c>
      <c r="T45" s="10">
        <f>T44*'Conversion Factors'!$C$26^($E45-$E44)</f>
        <v>34.903619271622532</v>
      </c>
      <c r="U45" s="10">
        <f>U44*'Conversion Factors'!$C$26^($E45-$E44)</f>
        <v>35.299394652132293</v>
      </c>
      <c r="V45" s="10">
        <f>V44*'Conversion Factors'!$C$26^($E45-$E44)</f>
        <v>35.67632358595111</v>
      </c>
      <c r="W45" s="10">
        <f>W44*'Conversion Factors'!$C$26^($E45-$E44)</f>
        <v>36.043829296424455</v>
      </c>
      <c r="X45" s="10">
        <f>X44*'Conversion Factors'!$C$26^($E45-$E44)</f>
        <v>36.392488560206864</v>
      </c>
      <c r="Y45" s="10">
        <f>Y44*'Conversion Factors'!$C$26^($E45-$E44)</f>
        <v>36.694031707261914</v>
      </c>
      <c r="Z45" s="10">
        <f>Z44*'Conversion Factors'!$C$26^($E45-$E44)</f>
        <v>37.014421301007914</v>
      </c>
      <c r="AA45" s="10">
        <f>AA44*'Conversion Factors'!$C$26^($E45-$E44)</f>
        <v>37.334810894753907</v>
      </c>
      <c r="AB45" s="10">
        <f>AB44*'Conversion Factors'!$C$26^($E45-$E44)</f>
        <v>37.645777265154436</v>
      </c>
      <c r="AC45" s="10">
        <f>AC44*'Conversion Factors'!$C$26^($E45-$E44)</f>
        <v>37.966166858900429</v>
      </c>
      <c r="AD45" s="10">
        <f>AD44*'Conversion Factors'!$C$26^($E45-$E44)</f>
        <v>38.286556452646423</v>
      </c>
      <c r="AE45" s="10">
        <f>AE44*'Conversion Factors'!$C$26^($E45-$E44)</f>
        <v>38.606946046392416</v>
      </c>
      <c r="AF45" s="10">
        <f>AF44*'Conversion Factors'!$C$26^($E45-$E44)</f>
        <v>38.899065970102001</v>
      </c>
      <c r="AG45" s="10">
        <f>AG44*'Conversion Factors'!$C$26^($E45-$E44)</f>
        <v>39.172339447120642</v>
      </c>
      <c r="AH45" s="10">
        <f>AH44*'Conversion Factors'!$C$26^($E45-$E44)</f>
        <v>39.426766477448346</v>
      </c>
      <c r="AI45" s="10">
        <f>AI44*'Conversion Factors'!$C$26^($E45-$E44)</f>
        <v>39.605807721012283</v>
      </c>
      <c r="AJ45" s="10">
        <f>AJ44*'Conversion Factors'!$C$26^($E45-$E44)</f>
        <v>39.74715607119434</v>
      </c>
      <c r="AK45" s="10">
        <f>AK44*'Conversion Factors'!$C$26^($E45-$E44)</f>
        <v>39.8225418579581</v>
      </c>
      <c r="AL45" s="5"/>
      <c r="AM45" s="5">
        <v>1</v>
      </c>
    </row>
    <row r="46" spans="1:39" x14ac:dyDescent="0.2">
      <c r="A46" s="69"/>
      <c r="B46" s="5" t="s">
        <v>97</v>
      </c>
      <c r="C46" s="5" t="s">
        <v>106</v>
      </c>
      <c r="D46" s="5" t="s">
        <v>107</v>
      </c>
      <c r="E46" s="5">
        <v>2021</v>
      </c>
      <c r="F46" s="5" t="s">
        <v>95</v>
      </c>
      <c r="G46" s="10">
        <v>25.42</v>
      </c>
      <c r="H46" s="10">
        <v>30.89</v>
      </c>
      <c r="I46" s="10">
        <v>31.26</v>
      </c>
      <c r="J46" s="10">
        <v>31.82</v>
      </c>
      <c r="K46" s="10">
        <v>32.119999999999997</v>
      </c>
      <c r="L46" s="10">
        <v>32.479999999999997</v>
      </c>
      <c r="M46" s="10">
        <v>32.83</v>
      </c>
      <c r="N46" s="10">
        <v>33.68</v>
      </c>
      <c r="O46" s="10">
        <v>34.479999999999997</v>
      </c>
      <c r="P46" s="10">
        <v>35.200000000000003</v>
      </c>
      <c r="Q46" s="10">
        <v>35.86</v>
      </c>
      <c r="R46" s="10">
        <v>36.36</v>
      </c>
      <c r="S46" s="10">
        <v>36.86</v>
      </c>
      <c r="T46" s="10">
        <v>37.31</v>
      </c>
      <c r="U46" s="10">
        <v>37.729999999999997</v>
      </c>
      <c r="V46" s="10">
        <v>38.130000000000003</v>
      </c>
      <c r="W46" s="10">
        <v>38.520000000000003</v>
      </c>
      <c r="X46" s="10">
        <v>38.89</v>
      </c>
      <c r="Y46" s="10">
        <v>39.22</v>
      </c>
      <c r="Z46" s="10">
        <v>39.549999999999997</v>
      </c>
      <c r="AA46" s="10">
        <v>39.89</v>
      </c>
      <c r="AB46" s="10">
        <v>40.22</v>
      </c>
      <c r="AC46" s="10">
        <v>40.57</v>
      </c>
      <c r="AD46" s="10">
        <v>40.909999999999997</v>
      </c>
      <c r="AE46" s="10">
        <v>41.25</v>
      </c>
      <c r="AF46" s="10">
        <v>41.56</v>
      </c>
      <c r="AG46" s="10">
        <v>41.85</v>
      </c>
      <c r="AH46" s="10">
        <v>42.12</v>
      </c>
      <c r="AI46" s="10">
        <v>42.31</v>
      </c>
      <c r="AJ46" s="10">
        <v>42.47</v>
      </c>
      <c r="AK46" s="10">
        <v>42.54</v>
      </c>
      <c r="AL46" s="5"/>
      <c r="AM46" s="5"/>
    </row>
    <row r="47" spans="1:39" x14ac:dyDescent="0.2">
      <c r="A47" s="69"/>
      <c r="B47" s="5" t="s">
        <v>97</v>
      </c>
      <c r="C47" s="5" t="s">
        <v>106</v>
      </c>
      <c r="D47" s="5" t="s">
        <v>107</v>
      </c>
      <c r="E47" s="5">
        <v>2018</v>
      </c>
      <c r="F47" s="5" t="s">
        <v>95</v>
      </c>
      <c r="G47" s="10">
        <f>G46*'Conversion Factors'!$C$26^($E47-$E46)</f>
        <v>23.953833744185875</v>
      </c>
      <c r="H47" s="10">
        <f>H46*'Conversion Factors'!$C$26^($E47-$E46)</f>
        <v>29.108336914158208</v>
      </c>
      <c r="I47" s="10">
        <f>I46*'Conversion Factors'!$C$26^($E47-$E46)</f>
        <v>29.456996177940617</v>
      </c>
      <c r="J47" s="10">
        <f>J46*'Conversion Factors'!$C$26^($E47-$E46)</f>
        <v>29.984696685286959</v>
      </c>
      <c r="K47" s="10">
        <f>K46*'Conversion Factors'!$C$26^($E47-$E46)</f>
        <v>30.267393385651072</v>
      </c>
      <c r="L47" s="10">
        <f>L46*'Conversion Factors'!$C$26^($E47-$E46)</f>
        <v>30.606629426088006</v>
      </c>
      <c r="M47" s="10">
        <f>M46*'Conversion Factors'!$C$26^($E47-$E46)</f>
        <v>30.936442243179474</v>
      </c>
      <c r="N47" s="10">
        <f>N46*'Conversion Factors'!$C$26^($E47-$E46)</f>
        <v>31.737416227544461</v>
      </c>
      <c r="O47" s="10">
        <f>O46*'Conversion Factors'!$C$26^($E47-$E46)</f>
        <v>32.491274095182092</v>
      </c>
      <c r="P47" s="10">
        <f>P46*'Conversion Factors'!$C$26^($E47-$E46)</f>
        <v>33.169746176055973</v>
      </c>
      <c r="Q47" s="10">
        <f>Q46*'Conversion Factors'!$C$26^($E47-$E46)</f>
        <v>33.791678916857016</v>
      </c>
      <c r="R47" s="10">
        <f>R46*'Conversion Factors'!$C$26^($E47-$E46)</f>
        <v>34.262840084130545</v>
      </c>
      <c r="S47" s="10">
        <f>S46*'Conversion Factors'!$C$26^($E47-$E46)</f>
        <v>34.734001251404067</v>
      </c>
      <c r="T47" s="10">
        <f>T46*'Conversion Factors'!$C$26^($E47-$E46)</f>
        <v>35.158046301950236</v>
      </c>
      <c r="U47" s="10">
        <f>U46*'Conversion Factors'!$C$26^($E47-$E46)</f>
        <v>35.55382168245999</v>
      </c>
      <c r="V47" s="10">
        <f>V46*'Conversion Factors'!$C$26^($E47-$E46)</f>
        <v>35.930750616278814</v>
      </c>
      <c r="W47" s="10">
        <f>W46*'Conversion Factors'!$C$26^($E47-$E46)</f>
        <v>36.29825632675216</v>
      </c>
      <c r="X47" s="10">
        <f>X46*'Conversion Factors'!$C$26^($E47-$E46)</f>
        <v>36.646915590534569</v>
      </c>
      <c r="Y47" s="10">
        <f>Y46*'Conversion Factors'!$C$26^($E47-$E46)</f>
        <v>36.95788196093509</v>
      </c>
      <c r="Z47" s="10">
        <f>Z46*'Conversion Factors'!$C$26^($E47-$E46)</f>
        <v>37.268848331335612</v>
      </c>
      <c r="AA47" s="10">
        <f>AA46*'Conversion Factors'!$C$26^($E47-$E46)</f>
        <v>37.589237925081612</v>
      </c>
      <c r="AB47" s="10">
        <f>AB46*'Conversion Factors'!$C$26^($E47-$E46)</f>
        <v>37.900204295482133</v>
      </c>
      <c r="AC47" s="10">
        <f>AC46*'Conversion Factors'!$C$26^($E47-$E46)</f>
        <v>38.230017112573599</v>
      </c>
      <c r="AD47" s="10">
        <f>AD46*'Conversion Factors'!$C$26^($E47-$E46)</f>
        <v>38.550406706319592</v>
      </c>
      <c r="AE47" s="10">
        <f>AE46*'Conversion Factors'!$C$26^($E47-$E46)</f>
        <v>38.870796300065592</v>
      </c>
      <c r="AF47" s="10">
        <f>AF46*'Conversion Factors'!$C$26^($E47-$E46)</f>
        <v>39.162916223775177</v>
      </c>
      <c r="AG47" s="10">
        <f>AG46*'Conversion Factors'!$C$26^($E47-$E46)</f>
        <v>39.436189700793818</v>
      </c>
      <c r="AH47" s="10">
        <f>AH46*'Conversion Factors'!$C$26^($E47-$E46)</f>
        <v>39.690616731121516</v>
      </c>
      <c r="AI47" s="10">
        <f>AI46*'Conversion Factors'!$C$26^($E47-$E46)</f>
        <v>39.86965797468546</v>
      </c>
      <c r="AJ47" s="10">
        <f>AJ46*'Conversion Factors'!$C$26^($E47-$E46)</f>
        <v>40.020429548212981</v>
      </c>
      <c r="AK47" s="10">
        <f>AK46*'Conversion Factors'!$C$26^($E47-$E46)</f>
        <v>40.086392111631277</v>
      </c>
      <c r="AL47" s="5"/>
      <c r="AM47" s="5">
        <v>1</v>
      </c>
    </row>
    <row r="48" spans="1:39" x14ac:dyDescent="0.2">
      <c r="A48" s="69"/>
      <c r="B48" s="5" t="s">
        <v>98</v>
      </c>
      <c r="C48" s="5" t="s">
        <v>106</v>
      </c>
      <c r="D48" s="5" t="s">
        <v>107</v>
      </c>
      <c r="E48" s="5">
        <v>2021</v>
      </c>
      <c r="F48" s="5" t="s">
        <v>95</v>
      </c>
      <c r="G48" s="10">
        <v>23.04</v>
      </c>
      <c r="H48" s="10">
        <v>28.51</v>
      </c>
      <c r="I48" s="10">
        <v>28.88</v>
      </c>
      <c r="J48" s="10">
        <v>29.44</v>
      </c>
      <c r="K48" s="10">
        <v>29.74</v>
      </c>
      <c r="L48" s="10">
        <v>30.09</v>
      </c>
      <c r="M48" s="10">
        <v>30.45</v>
      </c>
      <c r="N48" s="10">
        <v>31.3</v>
      </c>
      <c r="O48" s="10">
        <v>32.1</v>
      </c>
      <c r="P48" s="10">
        <v>32.82</v>
      </c>
      <c r="Q48" s="10">
        <v>33.479999999999997</v>
      </c>
      <c r="R48" s="10">
        <v>33.979999999999997</v>
      </c>
      <c r="S48" s="10">
        <v>34.479999999999997</v>
      </c>
      <c r="T48" s="10">
        <v>34.92</v>
      </c>
      <c r="U48" s="10">
        <v>35.340000000000003</v>
      </c>
      <c r="V48" s="10">
        <v>35.74</v>
      </c>
      <c r="W48" s="10">
        <v>36.130000000000003</v>
      </c>
      <c r="X48" s="10">
        <v>36.5</v>
      </c>
      <c r="Y48" s="10">
        <v>36.83</v>
      </c>
      <c r="Z48" s="10">
        <v>37.159999999999997</v>
      </c>
      <c r="AA48" s="10">
        <v>37.5</v>
      </c>
      <c r="AB48" s="10">
        <v>37.83</v>
      </c>
      <c r="AC48" s="10">
        <v>38.18</v>
      </c>
      <c r="AD48" s="10">
        <v>38.51</v>
      </c>
      <c r="AE48" s="10">
        <v>38.85</v>
      </c>
      <c r="AF48" s="10">
        <v>39.17</v>
      </c>
      <c r="AG48" s="10">
        <v>39.46</v>
      </c>
      <c r="AH48" s="10">
        <v>39.729999999999997</v>
      </c>
      <c r="AI48" s="10">
        <v>39.92</v>
      </c>
      <c r="AJ48" s="10">
        <v>40.07</v>
      </c>
      <c r="AK48" s="10">
        <v>40.15</v>
      </c>
      <c r="AL48" s="5"/>
      <c r="AM48" s="5"/>
    </row>
    <row r="49" spans="1:39" x14ac:dyDescent="0.2">
      <c r="A49" s="69"/>
      <c r="B49" s="5" t="s">
        <v>98</v>
      </c>
      <c r="C49" s="5" t="s">
        <v>106</v>
      </c>
      <c r="D49" s="5" t="s">
        <v>107</v>
      </c>
      <c r="E49" s="5">
        <v>2018</v>
      </c>
      <c r="F49" s="5" t="s">
        <v>95</v>
      </c>
      <c r="G49" s="10">
        <f>G48*'Conversion Factors'!$C$26^($E49-$E48)</f>
        <v>21.711106587963908</v>
      </c>
      <c r="H49" s="10">
        <f>H48*'Conversion Factors'!$C$26^($E49-$E48)</f>
        <v>26.865609757936245</v>
      </c>
      <c r="I49" s="10">
        <f>I48*'Conversion Factors'!$C$26^($E49-$E48)</f>
        <v>27.214269021718646</v>
      </c>
      <c r="J49" s="10">
        <f>J48*'Conversion Factors'!$C$26^($E49-$E48)</f>
        <v>27.741969529064995</v>
      </c>
      <c r="K49" s="10">
        <f>K48*'Conversion Factors'!$C$26^($E49-$E48)</f>
        <v>28.024666229429105</v>
      </c>
      <c r="L49" s="10">
        <f>L48*'Conversion Factors'!$C$26^($E49-$E48)</f>
        <v>28.354479046520574</v>
      </c>
      <c r="M49" s="10">
        <f>M48*'Conversion Factors'!$C$26^($E49-$E48)</f>
        <v>28.693715086957507</v>
      </c>
      <c r="N49" s="10">
        <f>N48*'Conversion Factors'!$C$26^($E49-$E48)</f>
        <v>29.494689071322497</v>
      </c>
      <c r="O49" s="10">
        <f>O48*'Conversion Factors'!$C$26^($E49-$E48)</f>
        <v>30.248546938960132</v>
      </c>
      <c r="P49" s="10">
        <f>P48*'Conversion Factors'!$C$26^($E49-$E48)</f>
        <v>30.927019019834006</v>
      </c>
      <c r="Q49" s="10">
        <f>Q48*'Conversion Factors'!$C$26^($E49-$E48)</f>
        <v>31.548951760635052</v>
      </c>
      <c r="R49" s="10">
        <f>R48*'Conversion Factors'!$C$26^($E49-$E48)</f>
        <v>32.020112927908571</v>
      </c>
      <c r="S49" s="10">
        <f>S48*'Conversion Factors'!$C$26^($E49-$E48)</f>
        <v>32.491274095182092</v>
      </c>
      <c r="T49" s="10">
        <f>T48*'Conversion Factors'!$C$26^($E49-$E48)</f>
        <v>32.905895922382797</v>
      </c>
      <c r="U49" s="10">
        <f>U48*'Conversion Factors'!$C$26^($E49-$E48)</f>
        <v>33.301671302892558</v>
      </c>
      <c r="V49" s="10">
        <f>V48*'Conversion Factors'!$C$26^($E49-$E48)</f>
        <v>33.678600236711375</v>
      </c>
      <c r="W49" s="10">
        <f>W48*'Conversion Factors'!$C$26^($E49-$E48)</f>
        <v>34.046105947184728</v>
      </c>
      <c r="X49" s="10">
        <f>X48*'Conversion Factors'!$C$26^($E49-$E48)</f>
        <v>34.39476521096713</v>
      </c>
      <c r="Y49" s="10">
        <f>Y48*'Conversion Factors'!$C$26^($E49-$E48)</f>
        <v>34.705731581367651</v>
      </c>
      <c r="Z49" s="10">
        <f>Z48*'Conversion Factors'!$C$26^($E49-$E48)</f>
        <v>35.016697951768172</v>
      </c>
      <c r="AA49" s="10">
        <f>AA48*'Conversion Factors'!$C$26^($E49-$E48)</f>
        <v>35.337087545514173</v>
      </c>
      <c r="AB49" s="10">
        <f>AB48*'Conversion Factors'!$C$26^($E49-$E48)</f>
        <v>35.648053915914694</v>
      </c>
      <c r="AC49" s="10">
        <f>AC48*'Conversion Factors'!$C$26^($E49-$E48)</f>
        <v>35.977866733006167</v>
      </c>
      <c r="AD49" s="10">
        <f>AD48*'Conversion Factors'!$C$26^($E49-$E48)</f>
        <v>36.288833103406688</v>
      </c>
      <c r="AE49" s="10">
        <f>AE48*'Conversion Factors'!$C$26^($E49-$E48)</f>
        <v>36.609222697152681</v>
      </c>
      <c r="AF49" s="10">
        <f>AF48*'Conversion Factors'!$C$26^($E49-$E48)</f>
        <v>36.910765844207738</v>
      </c>
      <c r="AG49" s="10">
        <f>AG48*'Conversion Factors'!$C$26^($E49-$E48)</f>
        <v>37.184039321226379</v>
      </c>
      <c r="AH49" s="10">
        <f>AH48*'Conversion Factors'!$C$26^($E49-$E48)</f>
        <v>37.438466351554077</v>
      </c>
      <c r="AI49" s="10">
        <f>AI48*'Conversion Factors'!$C$26^($E49-$E48)</f>
        <v>37.61750759511802</v>
      </c>
      <c r="AJ49" s="10">
        <f>AJ48*'Conversion Factors'!$C$26^($E49-$E48)</f>
        <v>37.758855945300077</v>
      </c>
      <c r="AK49" s="10">
        <f>AK48*'Conversion Factors'!$C$26^($E49-$E48)</f>
        <v>37.834241732063838</v>
      </c>
      <c r="AL49" s="5"/>
      <c r="AM49" s="5">
        <v>1</v>
      </c>
    </row>
    <row r="50" spans="1:39" x14ac:dyDescent="0.2">
      <c r="A50" s="69"/>
      <c r="B50" s="5" t="s">
        <v>225</v>
      </c>
      <c r="C50" s="5" t="s">
        <v>106</v>
      </c>
      <c r="D50" s="5" t="s">
        <v>107</v>
      </c>
      <c r="E50" s="5">
        <v>2021</v>
      </c>
      <c r="F50" s="5" t="s">
        <v>95</v>
      </c>
      <c r="G50" s="10">
        <v>22.04</v>
      </c>
      <c r="H50" s="10">
        <v>27.49</v>
      </c>
      <c r="I50" s="10">
        <v>27.84</v>
      </c>
      <c r="J50" s="10">
        <v>28.36</v>
      </c>
      <c r="K50" s="10">
        <v>28.63</v>
      </c>
      <c r="L50" s="10">
        <v>28.96</v>
      </c>
      <c r="M50" s="10">
        <v>29.29</v>
      </c>
      <c r="N50" s="10">
        <v>30.11</v>
      </c>
      <c r="O50" s="10">
        <v>30.89</v>
      </c>
      <c r="P50" s="10">
        <v>31.58</v>
      </c>
      <c r="Q50" s="10">
        <v>32.22</v>
      </c>
      <c r="R50" s="10">
        <v>32.700000000000003</v>
      </c>
      <c r="S50" s="10">
        <v>33.19</v>
      </c>
      <c r="T50" s="10">
        <v>33.619999999999997</v>
      </c>
      <c r="U50" s="10">
        <v>34.020000000000003</v>
      </c>
      <c r="V50" s="10">
        <v>34.4</v>
      </c>
      <c r="W50" s="10">
        <v>34.78</v>
      </c>
      <c r="X50" s="10">
        <v>35.14</v>
      </c>
      <c r="Y50" s="10">
        <v>35.450000000000003</v>
      </c>
      <c r="Z50" s="10">
        <v>35.770000000000003</v>
      </c>
      <c r="AA50" s="10">
        <v>36.090000000000003</v>
      </c>
      <c r="AB50" s="10">
        <v>36.409999999999997</v>
      </c>
      <c r="AC50" s="10">
        <v>36.74</v>
      </c>
      <c r="AD50" s="10">
        <v>37.07</v>
      </c>
      <c r="AE50" s="10">
        <v>37.39</v>
      </c>
      <c r="AF50" s="10">
        <v>37.700000000000003</v>
      </c>
      <c r="AG50" s="10">
        <v>37.979999999999997</v>
      </c>
      <c r="AH50" s="10">
        <v>38.229999999999997</v>
      </c>
      <c r="AI50" s="10">
        <v>38.409999999999997</v>
      </c>
      <c r="AJ50" s="10">
        <v>38.56</v>
      </c>
      <c r="AK50" s="10">
        <v>38.630000000000003</v>
      </c>
      <c r="AL50" s="5"/>
      <c r="AM50" s="5"/>
    </row>
    <row r="51" spans="1:39" x14ac:dyDescent="0.2">
      <c r="A51" s="69"/>
      <c r="B51" s="5" t="s">
        <v>225</v>
      </c>
      <c r="C51" s="5" t="s">
        <v>106</v>
      </c>
      <c r="D51" s="5" t="s">
        <v>107</v>
      </c>
      <c r="E51" s="5">
        <v>2018</v>
      </c>
      <c r="F51" s="5" t="s">
        <v>95</v>
      </c>
      <c r="G51" s="10">
        <f>G50*'Conversion Factors'!$C$26^($E51-$E50)</f>
        <v>20.768784253416861</v>
      </c>
      <c r="H51" s="10">
        <f>H50*'Conversion Factors'!$C$26^($E51-$E50)</f>
        <v>25.904440976698254</v>
      </c>
      <c r="I51" s="10">
        <f>I50*'Conversion Factors'!$C$26^($E51-$E50)</f>
        <v>26.234253793789723</v>
      </c>
      <c r="J51" s="10">
        <f>J50*'Conversion Factors'!$C$26^($E51-$E50)</f>
        <v>26.724261407754184</v>
      </c>
      <c r="K51" s="10">
        <f>K50*'Conversion Factors'!$C$26^($E51-$E50)</f>
        <v>26.978688438081885</v>
      </c>
      <c r="L51" s="10">
        <f>L50*'Conversion Factors'!$C$26^($E51-$E50)</f>
        <v>27.289654808482414</v>
      </c>
      <c r="M51" s="10">
        <f>M50*'Conversion Factors'!$C$26^($E51-$E50)</f>
        <v>27.600621178882935</v>
      </c>
      <c r="N51" s="10">
        <f>N50*'Conversion Factors'!$C$26^($E51-$E50)</f>
        <v>28.373325493211514</v>
      </c>
      <c r="O51" s="10">
        <f>O50*'Conversion Factors'!$C$26^($E51-$E50)</f>
        <v>29.108336914158208</v>
      </c>
      <c r="P51" s="10">
        <f>P50*'Conversion Factors'!$C$26^($E51-$E50)</f>
        <v>29.758539324995667</v>
      </c>
      <c r="Q51" s="10">
        <f>Q50*'Conversion Factors'!$C$26^($E51-$E50)</f>
        <v>30.361625619105777</v>
      </c>
      <c r="R51" s="10">
        <f>R50*'Conversion Factors'!$C$26^($E51-$E50)</f>
        <v>30.813940339688362</v>
      </c>
      <c r="S51" s="10">
        <f>S50*'Conversion Factors'!$C$26^($E51-$E50)</f>
        <v>31.275678283616408</v>
      </c>
      <c r="T51" s="10">
        <f>T50*'Conversion Factors'!$C$26^($E51-$E50)</f>
        <v>31.680876887471637</v>
      </c>
      <c r="U51" s="10">
        <f>U50*'Conversion Factors'!$C$26^($E51-$E50)</f>
        <v>32.057805821290458</v>
      </c>
      <c r="V51" s="10">
        <f>V50*'Conversion Factors'!$C$26^($E51-$E50)</f>
        <v>32.415888308418332</v>
      </c>
      <c r="W51" s="10">
        <f>W50*'Conversion Factors'!$C$26^($E51-$E50)</f>
        <v>32.773970795546212</v>
      </c>
      <c r="X51" s="10">
        <f>X50*'Conversion Factors'!$C$26^($E51-$E50)</f>
        <v>33.113206835983149</v>
      </c>
      <c r="Y51" s="10">
        <f>Y50*'Conversion Factors'!$C$26^($E51-$E50)</f>
        <v>33.405326759692734</v>
      </c>
      <c r="Z51" s="10">
        <f>Z50*'Conversion Factors'!$C$26^($E51-$E50)</f>
        <v>33.706869906747791</v>
      </c>
      <c r="AA51" s="10">
        <f>AA50*'Conversion Factors'!$C$26^($E51-$E50)</f>
        <v>34.00841305380284</v>
      </c>
      <c r="AB51" s="10">
        <f>AB50*'Conversion Factors'!$C$26^($E51-$E50)</f>
        <v>34.30995620085789</v>
      </c>
      <c r="AC51" s="10">
        <f>AC50*'Conversion Factors'!$C$26^($E51-$E50)</f>
        <v>34.620922571258419</v>
      </c>
      <c r="AD51" s="10">
        <f>AD50*'Conversion Factors'!$C$26^($E51-$E50)</f>
        <v>34.931888941658947</v>
      </c>
      <c r="AE51" s="10">
        <f>AE50*'Conversion Factors'!$C$26^($E51-$E50)</f>
        <v>35.233432088713997</v>
      </c>
      <c r="AF51" s="10">
        <f>AF50*'Conversion Factors'!$C$26^($E51-$E50)</f>
        <v>35.525552012423582</v>
      </c>
      <c r="AG51" s="10">
        <f>AG50*'Conversion Factors'!$C$26^($E51-$E50)</f>
        <v>35.789402266096751</v>
      </c>
      <c r="AH51" s="10">
        <f>AH50*'Conversion Factors'!$C$26^($E51-$E50)</f>
        <v>36.024982849733512</v>
      </c>
      <c r="AI51" s="10">
        <f>AI50*'Conversion Factors'!$C$26^($E51-$E50)</f>
        <v>36.194600869951984</v>
      </c>
      <c r="AJ51" s="10">
        <f>AJ50*'Conversion Factors'!$C$26^($E51-$E50)</f>
        <v>36.33594922013404</v>
      </c>
      <c r="AK51" s="10">
        <f>AK50*'Conversion Factors'!$C$26^($E51-$E50)</f>
        <v>36.401911783552336</v>
      </c>
      <c r="AL51" s="5"/>
      <c r="AM51" s="5">
        <v>1</v>
      </c>
    </row>
    <row r="52" spans="1:39" x14ac:dyDescent="0.2">
      <c r="A52" s="69"/>
      <c r="B52" s="5" t="s">
        <v>108</v>
      </c>
      <c r="C52" s="5" t="s">
        <v>109</v>
      </c>
      <c r="D52" s="5" t="s">
        <v>110</v>
      </c>
      <c r="E52" s="5">
        <v>2020</v>
      </c>
      <c r="F52" s="5" t="s">
        <v>221</v>
      </c>
      <c r="G52" s="10">
        <v>19.094951999999999</v>
      </c>
      <c r="H52" s="10">
        <v>19.373131000000001</v>
      </c>
      <c r="I52" s="10">
        <v>19.764530000000001</v>
      </c>
      <c r="J52" s="10">
        <v>20.774463999999998</v>
      </c>
      <c r="K52" s="10">
        <v>21.048248000000001</v>
      </c>
      <c r="L52" s="10">
        <v>21.119845999999999</v>
      </c>
      <c r="M52" s="10">
        <v>21.117270999999999</v>
      </c>
      <c r="N52" s="10">
        <v>21.420942</v>
      </c>
      <c r="O52" s="10">
        <v>21.877915999999999</v>
      </c>
      <c r="P52" s="10">
        <v>22.091436000000002</v>
      </c>
      <c r="Q52" s="10">
        <v>22.498163000000002</v>
      </c>
      <c r="R52" s="10">
        <v>22.722760999999998</v>
      </c>
      <c r="S52" s="10">
        <v>22.994453</v>
      </c>
      <c r="T52" s="10">
        <v>23.147766000000001</v>
      </c>
      <c r="U52" s="10">
        <v>23.268383</v>
      </c>
      <c r="V52" s="10">
        <v>23.387513999999999</v>
      </c>
      <c r="W52" s="10">
        <v>23.486484999999998</v>
      </c>
      <c r="X52" s="10">
        <v>23.747755000000002</v>
      </c>
      <c r="Y52" s="10">
        <v>23.988256</v>
      </c>
      <c r="Z52" s="10">
        <v>23.986563</v>
      </c>
      <c r="AA52" s="10">
        <v>24.390820000000001</v>
      </c>
      <c r="AB52" s="10">
        <v>24.621863999999999</v>
      </c>
      <c r="AC52" s="10">
        <v>24.766898999999999</v>
      </c>
      <c r="AD52" s="10">
        <v>25.048891000000001</v>
      </c>
      <c r="AE52" s="10">
        <v>25.056588999999999</v>
      </c>
      <c r="AF52" s="10">
        <v>25.071152000000001</v>
      </c>
      <c r="AG52" s="10">
        <v>25.375557000000001</v>
      </c>
      <c r="AH52" s="10">
        <v>25.503098000000001</v>
      </c>
      <c r="AI52" s="10">
        <v>25.481394000000002</v>
      </c>
      <c r="AJ52" s="10">
        <v>25.597878000000001</v>
      </c>
      <c r="AK52" s="10">
        <v>25.570957</v>
      </c>
      <c r="AL52" s="5"/>
      <c r="AM52" s="5"/>
    </row>
    <row r="53" spans="1:39" x14ac:dyDescent="0.2">
      <c r="A53" s="69"/>
      <c r="B53" s="5" t="s">
        <v>108</v>
      </c>
      <c r="C53" s="5" t="s">
        <v>109</v>
      </c>
      <c r="D53" s="5" t="s">
        <v>107</v>
      </c>
      <c r="E53" s="5">
        <v>2020</v>
      </c>
      <c r="F53" s="5" t="s">
        <v>221</v>
      </c>
      <c r="G53" s="10">
        <f>G52*'Conversion Factors'!$D$37/1000000</f>
        <v>18.0981955056</v>
      </c>
      <c r="H53" s="10">
        <f>H52*'Conversion Factors'!$D$37/1000000</f>
        <v>18.3618535618</v>
      </c>
      <c r="I53" s="10">
        <f>I52*'Conversion Factors'!$D$37/1000000</f>
        <v>18.732821534000003</v>
      </c>
      <c r="J53" s="10">
        <f>J52*'Conversion Factors'!$D$37/1000000</f>
        <v>19.690036979199999</v>
      </c>
      <c r="K53" s="10">
        <f>K52*'Conversion Factors'!$D$37/1000000</f>
        <v>19.9495294544</v>
      </c>
      <c r="L53" s="10">
        <f>L52*'Conversion Factors'!$D$37/1000000</f>
        <v>20.017390038799999</v>
      </c>
      <c r="M53" s="10">
        <f>M52*'Conversion Factors'!$D$37/1000000</f>
        <v>20.0149494538</v>
      </c>
      <c r="N53" s="10">
        <f>N52*'Conversion Factors'!$D$37/1000000</f>
        <v>20.302768827599998</v>
      </c>
      <c r="O53" s="10">
        <f>O52*'Conversion Factors'!$D$37/1000000</f>
        <v>20.7358887848</v>
      </c>
      <c r="P53" s="10">
        <f>P52*'Conversion Factors'!$D$37/1000000</f>
        <v>20.938263040800003</v>
      </c>
      <c r="Q53" s="10">
        <f>Q52*'Conversion Factors'!$D$37/1000000</f>
        <v>21.323758891400001</v>
      </c>
      <c r="R53" s="10">
        <f>R52*'Conversion Factors'!$D$37/1000000</f>
        <v>21.536632875799999</v>
      </c>
      <c r="S53" s="10">
        <f>S52*'Conversion Factors'!$D$37/1000000</f>
        <v>21.7941425534</v>
      </c>
      <c r="T53" s="10">
        <f>T52*'Conversion Factors'!$D$37/1000000</f>
        <v>21.939452614800004</v>
      </c>
      <c r="U53" s="10">
        <f>U52*'Conversion Factors'!$D$37/1000000</f>
        <v>22.053773407400001</v>
      </c>
      <c r="V53" s="10">
        <f>V52*'Conversion Factors'!$D$37/1000000</f>
        <v>22.166685769200001</v>
      </c>
      <c r="W53" s="10">
        <f>W52*'Conversion Factors'!$D$37/1000000</f>
        <v>22.260490482999998</v>
      </c>
      <c r="X53" s="10">
        <f>X52*'Conversion Factors'!$D$37/1000000</f>
        <v>22.508122189000002</v>
      </c>
      <c r="Y53" s="10">
        <f>Y52*'Conversion Factors'!$D$37/1000000</f>
        <v>22.7360690368</v>
      </c>
      <c r="Z53" s="10">
        <f>Z52*'Conversion Factors'!$D$37/1000000</f>
        <v>22.734464411400001</v>
      </c>
      <c r="AA53" s="10">
        <f>AA52*'Conversion Factors'!$D$37/1000000</f>
        <v>23.117619196000003</v>
      </c>
      <c r="AB53" s="10">
        <f>AB52*'Conversion Factors'!$D$37/1000000</f>
        <v>23.336602699199997</v>
      </c>
      <c r="AC53" s="10">
        <f>AC52*'Conversion Factors'!$D$37/1000000</f>
        <v>23.474066872199998</v>
      </c>
      <c r="AD53" s="10">
        <f>AD52*'Conversion Factors'!$D$37/1000000</f>
        <v>23.741338889800002</v>
      </c>
      <c r="AE53" s="10">
        <f>AE52*'Conversion Factors'!$D$37/1000000</f>
        <v>23.748635054199998</v>
      </c>
      <c r="AF53" s="10">
        <f>AF52*'Conversion Factors'!$D$37/1000000</f>
        <v>23.762437865600003</v>
      </c>
      <c r="AG53" s="10">
        <f>AG52*'Conversion Factors'!$D$37/1000000</f>
        <v>24.050952924600001</v>
      </c>
      <c r="AH53" s="10">
        <f>AH52*'Conversion Factors'!$D$37/1000000</f>
        <v>24.171836284400001</v>
      </c>
      <c r="AI53" s="10">
        <f>AI52*'Conversion Factors'!$D$37/1000000</f>
        <v>24.151265233200004</v>
      </c>
      <c r="AJ53" s="10">
        <f>AJ52*'Conversion Factors'!$D$37/1000000</f>
        <v>24.261668768400003</v>
      </c>
      <c r="AK53" s="10">
        <f>AK52*'Conversion Factors'!$D$37/1000000</f>
        <v>24.236153044599998</v>
      </c>
      <c r="AL53" s="5"/>
      <c r="AM53" s="5"/>
    </row>
    <row r="54" spans="1:39" x14ac:dyDescent="0.2">
      <c r="A54" s="69"/>
      <c r="B54" s="5" t="s">
        <v>108</v>
      </c>
      <c r="C54" s="5" t="s">
        <v>109</v>
      </c>
      <c r="D54" s="5" t="s">
        <v>107</v>
      </c>
      <c r="E54" s="5">
        <v>2020</v>
      </c>
      <c r="F54" s="5" t="s">
        <v>95</v>
      </c>
      <c r="G54" s="10">
        <f>G53*'Conversion Factors'!C$23</f>
        <v>24.975509797727998</v>
      </c>
      <c r="H54" s="10">
        <f>H53*'Conversion Factors'!D$23</f>
        <v>24.788502308430001</v>
      </c>
      <c r="I54" s="10">
        <f>I53*'Conversion Factors'!E$23</f>
        <v>25.101980855560004</v>
      </c>
      <c r="J54" s="10">
        <f>J53*'Conversion Factors'!F$23</f>
        <v>26.384649552128</v>
      </c>
      <c r="K54" s="10">
        <f>K53*'Conversion Factors'!G$23</f>
        <v>26.532874174352003</v>
      </c>
      <c r="L54" s="10">
        <f>L53*'Conversion Factors'!H$23</f>
        <v>26.422954851215998</v>
      </c>
      <c r="M54" s="10">
        <f>M53*'Conversion Factors'!I$23</f>
        <v>26.419733279016</v>
      </c>
      <c r="N54" s="10">
        <f>N53*'Conversion Factors'!J$23</f>
        <v>26.799654852431999</v>
      </c>
      <c r="O54" s="10">
        <f>O53*'Conversion Factors'!K$23</f>
        <v>27.371373195936002</v>
      </c>
      <c r="P54" s="10">
        <f>P53*'Conversion Factors'!L$23</f>
        <v>27.219741953040003</v>
      </c>
      <c r="Q54" s="10">
        <f>Q53*'Conversion Factors'!M$23</f>
        <v>27.720886558820002</v>
      </c>
      <c r="R54" s="10">
        <f>R53*'Conversion Factors'!N$23</f>
        <v>27.782256409782001</v>
      </c>
      <c r="S54" s="10">
        <f>S53*'Conversion Factors'!O$23</f>
        <v>28.114443893886001</v>
      </c>
      <c r="T54" s="10">
        <f>T53*'Conversion Factors'!P$23</f>
        <v>28.082499346944005</v>
      </c>
      <c r="U54" s="10">
        <f>U53*'Conversion Factors'!Q$23</f>
        <v>28.228829961472002</v>
      </c>
      <c r="V54" s="10">
        <f>V53*'Conversion Factors'!R$23</f>
        <v>28.373357784576001</v>
      </c>
      <c r="W54" s="10">
        <f>W53*'Conversion Factors'!S$23</f>
        <v>28.493427818239997</v>
      </c>
      <c r="X54" s="10">
        <f>X53*'Conversion Factors'!T$23</f>
        <v>28.810396401920002</v>
      </c>
      <c r="Y54" s="10">
        <f>Y53*'Conversion Factors'!U$23</f>
        <v>29.102168367103999</v>
      </c>
      <c r="Z54" s="10">
        <f>Z53*'Conversion Factors'!V$23</f>
        <v>29.100114446592002</v>
      </c>
      <c r="AA54" s="10">
        <f>AA53*'Conversion Factors'!W$23</f>
        <v>29.590552570880003</v>
      </c>
      <c r="AB54" s="10">
        <f>AB53*'Conversion Factors'!X$23</f>
        <v>29.870851454975995</v>
      </c>
      <c r="AC54" s="10">
        <f>AC53*'Conversion Factors'!Y$23</f>
        <v>30.046805596415997</v>
      </c>
      <c r="AD54" s="10">
        <f>AD53*'Conversion Factors'!Z$23</f>
        <v>30.388913778944001</v>
      </c>
      <c r="AE54" s="10">
        <f>AE53*'Conversion Factors'!AA$23</f>
        <v>30.398252869375998</v>
      </c>
      <c r="AF54" s="10">
        <f>AF53*'Conversion Factors'!AB$23</f>
        <v>30.415920467968004</v>
      </c>
      <c r="AG54" s="10">
        <f>AG53*'Conversion Factors'!AC$23</f>
        <v>30.785219743488003</v>
      </c>
      <c r="AH54" s="10">
        <f>AH53*'Conversion Factors'!AD$23</f>
        <v>30.939950444032004</v>
      </c>
      <c r="AI54" s="10">
        <f>AI53*'Conversion Factors'!AE$23</f>
        <v>30.913619498496004</v>
      </c>
      <c r="AJ54" s="10">
        <f>AJ53*'Conversion Factors'!AF$23</f>
        <v>31.054936023552006</v>
      </c>
      <c r="AK54" s="10">
        <f>AK53*'Conversion Factors'!AG$23</f>
        <v>31.022275897087997</v>
      </c>
      <c r="AL54" s="5"/>
      <c r="AM54" s="5"/>
    </row>
    <row r="55" spans="1:39" ht="13.9" customHeight="1" x14ac:dyDescent="0.2">
      <c r="A55" s="70"/>
      <c r="B55" s="5" t="s">
        <v>108</v>
      </c>
      <c r="C55" s="5" t="s">
        <v>109</v>
      </c>
      <c r="D55" s="5" t="s">
        <v>107</v>
      </c>
      <c r="E55" s="5">
        <v>2018</v>
      </c>
      <c r="F55" s="5" t="s">
        <v>95</v>
      </c>
      <c r="G55" s="10">
        <f>G54*'Conversion Factors'!$C$26^(-2)</f>
        <v>24.005680313079583</v>
      </c>
      <c r="H55" s="10">
        <f>H54*'Conversion Factors'!$C$26^(-2)</f>
        <v>23.825934552508652</v>
      </c>
      <c r="I55" s="10">
        <f>I54*'Conversion Factors'!$C$26^(-2)</f>
        <v>24.127240345597851</v>
      </c>
      <c r="J55" s="10">
        <f>J54*'Conversion Factors'!$C$26^(-2)</f>
        <v>25.360101453410227</v>
      </c>
      <c r="K55" s="10">
        <f>K54*'Conversion Factors'!$C$26^(-2)</f>
        <v>25.502570332902735</v>
      </c>
      <c r="L55" s="10">
        <f>L54*'Conversion Factors'!$C$26^(-2)</f>
        <v>25.396919311049597</v>
      </c>
      <c r="M55" s="10">
        <f>M54*'Conversion Factors'!$C$26^(-2)</f>
        <v>25.393822836424455</v>
      </c>
      <c r="N55" s="10">
        <f>N54*'Conversion Factors'!$C$26^(-2)</f>
        <v>25.758991592110728</v>
      </c>
      <c r="O55" s="10">
        <f>O54*'Conversion Factors'!$C$26^(-2)</f>
        <v>26.308509415547871</v>
      </c>
      <c r="P55" s="10">
        <f>P54*'Conversion Factors'!$C$26^(-2)</f>
        <v>26.16276619861592</v>
      </c>
      <c r="Q55" s="10">
        <f>Q54*'Conversion Factors'!$C$26^(-2)</f>
        <v>26.644450748577473</v>
      </c>
      <c r="R55" s="10">
        <f>R54*'Conversion Factors'!$C$26^(-2)</f>
        <v>26.703437533431373</v>
      </c>
      <c r="S55" s="10">
        <f>S54*'Conversion Factors'!$C$26^(-2)</f>
        <v>27.022725772670128</v>
      </c>
      <c r="T55" s="10">
        <f>T54*'Conversion Factors'!$C$26^(-2)</f>
        <v>26.992021671418691</v>
      </c>
      <c r="U55" s="10">
        <f>U54*'Conversion Factors'!$C$26^(-2)</f>
        <v>27.132670089842371</v>
      </c>
      <c r="V55" s="10">
        <f>V54*'Conversion Factors'!$C$26^(-2)</f>
        <v>27.27158572143022</v>
      </c>
      <c r="W55" s="10">
        <f>W54*'Conversion Factors'!$C$26^(-2)</f>
        <v>27.386993289350247</v>
      </c>
      <c r="X55" s="10">
        <f>X54*'Conversion Factors'!$C$26^(-2)</f>
        <v>27.691653596616689</v>
      </c>
      <c r="Y55" s="10">
        <f>Y54*'Conversion Factors'!$C$26^(-2)</f>
        <v>27.972095700792003</v>
      </c>
      <c r="Z55" s="10">
        <f>Z54*'Conversion Factors'!$C$26^(-2)</f>
        <v>27.970121536516729</v>
      </c>
      <c r="AA55" s="10">
        <f>AA54*'Conversion Factors'!$C$26^(-2)</f>
        <v>28.441515350711271</v>
      </c>
      <c r="AB55" s="10">
        <f>AB54*'Conversion Factors'!$C$26^(-2)</f>
        <v>28.71092988752018</v>
      </c>
      <c r="AC55" s="10">
        <f>AC54*'Conversion Factors'!$C$26^(-2)</f>
        <v>28.880051515201842</v>
      </c>
      <c r="AD55" s="10">
        <f>AD54*'Conversion Factors'!$C$26^(-2)</f>
        <v>29.208875220053827</v>
      </c>
      <c r="AE55" s="10">
        <f>AE54*'Conversion Factors'!$C$26^(-2)</f>
        <v>29.217851662222223</v>
      </c>
      <c r="AF55" s="10">
        <f>AF54*'Conversion Factors'!$C$26^(-2)</f>
        <v>29.234833206428302</v>
      </c>
      <c r="AG55" s="10">
        <f>AG54*'Conversion Factors'!$C$26^(-2)</f>
        <v>29.589792140991932</v>
      </c>
      <c r="AH55" s="10">
        <f>AH54*'Conversion Factors'!$C$26^(-2)</f>
        <v>29.738514459853906</v>
      </c>
      <c r="AI55" s="10">
        <f>AI54*'Conversion Factors'!$C$26^(-2)</f>
        <v>29.713205977024227</v>
      </c>
      <c r="AJ55" s="10">
        <f>AJ54*'Conversion Factors'!$C$26^(-2)</f>
        <v>29.84903500918109</v>
      </c>
      <c r="AK55" s="10">
        <f>AK54*'Conversion Factors'!$C$26^(-2)</f>
        <v>29.817643115232602</v>
      </c>
      <c r="AL55" s="5"/>
      <c r="AM55" s="5"/>
    </row>
  </sheetData>
  <mergeCells count="5">
    <mergeCell ref="A2:A15"/>
    <mergeCell ref="A44:A55"/>
    <mergeCell ref="A32:A43"/>
    <mergeCell ref="A30:A31"/>
    <mergeCell ref="A16:A2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3"/>
  <sheetViews>
    <sheetView showGridLines="0" zoomScale="90" zoomScaleNormal="90" workbookViewId="0">
      <selection activeCell="E2" sqref="E2"/>
    </sheetView>
  </sheetViews>
  <sheetFormatPr defaultColWidth="11.42578125" defaultRowHeight="12.75" x14ac:dyDescent="0.2"/>
  <cols>
    <col min="1" max="1" width="24.7109375" customWidth="1"/>
    <col min="2" max="2" width="19.7109375" customWidth="1"/>
    <col min="3" max="3" width="18.85546875" customWidth="1"/>
    <col min="5" max="5" width="23.5703125" customWidth="1"/>
    <col min="7" max="7" width="78.140625" bestFit="1" customWidth="1"/>
  </cols>
  <sheetData>
    <row r="1" spans="1:8" ht="15.75" x14ac:dyDescent="0.25">
      <c r="A1" s="6" t="s">
        <v>1</v>
      </c>
      <c r="B1" s="6" t="s">
        <v>114</v>
      </c>
      <c r="C1" s="6" t="s">
        <v>115</v>
      </c>
      <c r="D1" s="6" t="s">
        <v>85</v>
      </c>
      <c r="E1" s="11" t="s">
        <v>227</v>
      </c>
      <c r="F1" s="6" t="s">
        <v>86</v>
      </c>
      <c r="G1" s="6" t="s">
        <v>90</v>
      </c>
      <c r="H1" s="6" t="s">
        <v>91</v>
      </c>
    </row>
    <row r="2" spans="1:8" x14ac:dyDescent="0.2">
      <c r="A2" s="68" t="s">
        <v>4</v>
      </c>
      <c r="B2" s="12" t="s">
        <v>116</v>
      </c>
      <c r="C2" s="12" t="s">
        <v>117</v>
      </c>
      <c r="D2" s="5" t="s">
        <v>92</v>
      </c>
      <c r="E2" s="10">
        <v>1000</v>
      </c>
      <c r="F2" s="9" t="s">
        <v>84</v>
      </c>
      <c r="G2" s="9"/>
      <c r="H2" s="5">
        <v>1</v>
      </c>
    </row>
    <row r="3" spans="1:8" x14ac:dyDescent="0.2">
      <c r="A3" s="69"/>
      <c r="B3" s="12" t="s">
        <v>116</v>
      </c>
      <c r="C3" s="12" t="s">
        <v>117</v>
      </c>
      <c r="D3" s="5" t="s">
        <v>97</v>
      </c>
      <c r="E3" s="10">
        <v>1000</v>
      </c>
      <c r="F3" s="9" t="s">
        <v>84</v>
      </c>
      <c r="G3" s="9"/>
      <c r="H3" s="5">
        <v>1</v>
      </c>
    </row>
    <row r="4" spans="1:8" x14ac:dyDescent="0.2">
      <c r="A4" s="69"/>
      <c r="B4" s="12" t="s">
        <v>116</v>
      </c>
      <c r="C4" s="12" t="s">
        <v>117</v>
      </c>
      <c r="D4" s="5" t="s">
        <v>98</v>
      </c>
      <c r="E4" s="10">
        <v>1000</v>
      </c>
      <c r="F4" s="9" t="s">
        <v>84</v>
      </c>
      <c r="G4" s="9"/>
      <c r="H4" s="5">
        <v>1</v>
      </c>
    </row>
    <row r="5" spans="1:8" x14ac:dyDescent="0.2">
      <c r="A5" s="69"/>
      <c r="B5" s="12" t="s">
        <v>116</v>
      </c>
      <c r="C5" s="12" t="s">
        <v>117</v>
      </c>
      <c r="D5" s="5" t="s">
        <v>99</v>
      </c>
      <c r="E5" s="10">
        <v>1000</v>
      </c>
      <c r="F5" s="9" t="s">
        <v>84</v>
      </c>
      <c r="G5" s="9"/>
      <c r="H5" s="5">
        <v>1</v>
      </c>
    </row>
    <row r="6" spans="1:8" x14ac:dyDescent="0.2">
      <c r="A6" s="70"/>
      <c r="B6" s="12" t="s">
        <v>116</v>
      </c>
      <c r="C6" s="12" t="s">
        <v>117</v>
      </c>
      <c r="D6" s="5" t="s">
        <v>100</v>
      </c>
      <c r="E6" s="10">
        <v>1000</v>
      </c>
      <c r="F6" s="9" t="s">
        <v>84</v>
      </c>
      <c r="G6" s="9"/>
      <c r="H6" s="5">
        <v>1</v>
      </c>
    </row>
    <row r="7" spans="1:8" x14ac:dyDescent="0.2">
      <c r="A7" s="68" t="s">
        <v>6</v>
      </c>
      <c r="B7" s="12" t="s">
        <v>116</v>
      </c>
      <c r="C7" s="12" t="s">
        <v>117</v>
      </c>
      <c r="D7" s="5" t="s">
        <v>92</v>
      </c>
      <c r="E7" s="10">
        <v>1000</v>
      </c>
      <c r="F7" s="9" t="s">
        <v>84</v>
      </c>
      <c r="G7" s="9"/>
      <c r="H7" s="5">
        <v>1</v>
      </c>
    </row>
    <row r="8" spans="1:8" x14ac:dyDescent="0.2">
      <c r="A8" s="69"/>
      <c r="B8" s="12" t="s">
        <v>116</v>
      </c>
      <c r="C8" s="12" t="s">
        <v>117</v>
      </c>
      <c r="D8" s="5" t="s">
        <v>97</v>
      </c>
      <c r="E8" s="10">
        <v>1000</v>
      </c>
      <c r="F8" s="9" t="s">
        <v>84</v>
      </c>
      <c r="G8" s="9"/>
      <c r="H8" s="5">
        <v>1</v>
      </c>
    </row>
    <row r="9" spans="1:8" x14ac:dyDescent="0.2">
      <c r="A9" s="69"/>
      <c r="B9" s="12" t="s">
        <v>116</v>
      </c>
      <c r="C9" s="12" t="s">
        <v>117</v>
      </c>
      <c r="D9" s="5" t="s">
        <v>98</v>
      </c>
      <c r="E9" s="10">
        <v>1000</v>
      </c>
      <c r="F9" s="9" t="s">
        <v>84</v>
      </c>
      <c r="G9" s="9"/>
      <c r="H9" s="5">
        <v>1</v>
      </c>
    </row>
    <row r="10" spans="1:8" x14ac:dyDescent="0.2">
      <c r="A10" s="69"/>
      <c r="B10" s="12" t="s">
        <v>116</v>
      </c>
      <c r="C10" s="12" t="s">
        <v>117</v>
      </c>
      <c r="D10" s="5" t="s">
        <v>99</v>
      </c>
      <c r="E10" s="10">
        <v>1000</v>
      </c>
      <c r="F10" s="9" t="s">
        <v>84</v>
      </c>
      <c r="G10" s="9"/>
      <c r="H10" s="5">
        <v>1</v>
      </c>
    </row>
    <row r="11" spans="1:8" x14ac:dyDescent="0.2">
      <c r="A11" s="70"/>
      <c r="B11" s="12" t="s">
        <v>116</v>
      </c>
      <c r="C11" s="12" t="s">
        <v>117</v>
      </c>
      <c r="D11" s="5" t="s">
        <v>100</v>
      </c>
      <c r="E11" s="10">
        <v>1000</v>
      </c>
      <c r="F11" s="9" t="s">
        <v>84</v>
      </c>
      <c r="G11" s="9"/>
      <c r="H11" s="5">
        <v>1</v>
      </c>
    </row>
    <row r="12" spans="1:8" x14ac:dyDescent="0.2">
      <c r="A12" s="68" t="s">
        <v>8</v>
      </c>
      <c r="B12" s="12" t="s">
        <v>116</v>
      </c>
      <c r="C12" s="12" t="s">
        <v>117</v>
      </c>
      <c r="D12" s="5" t="s">
        <v>92</v>
      </c>
      <c r="E12" s="10">
        <v>1000</v>
      </c>
      <c r="F12" s="9" t="s">
        <v>84</v>
      </c>
      <c r="G12" s="9"/>
      <c r="H12" s="5">
        <v>1</v>
      </c>
    </row>
    <row r="13" spans="1:8" x14ac:dyDescent="0.2">
      <c r="A13" s="69"/>
      <c r="B13" s="12" t="s">
        <v>116</v>
      </c>
      <c r="C13" s="12" t="s">
        <v>117</v>
      </c>
      <c r="D13" s="5" t="s">
        <v>97</v>
      </c>
      <c r="E13" s="10">
        <v>1000</v>
      </c>
      <c r="F13" s="9" t="s">
        <v>84</v>
      </c>
      <c r="G13" s="9"/>
      <c r="H13" s="5">
        <v>1</v>
      </c>
    </row>
    <row r="14" spans="1:8" x14ac:dyDescent="0.2">
      <c r="A14" s="69"/>
      <c r="B14" s="12" t="s">
        <v>116</v>
      </c>
      <c r="C14" s="12" t="s">
        <v>117</v>
      </c>
      <c r="D14" s="5" t="s">
        <v>98</v>
      </c>
      <c r="E14" s="10">
        <v>1000</v>
      </c>
      <c r="F14" s="9" t="s">
        <v>84</v>
      </c>
      <c r="G14" s="9"/>
      <c r="H14" s="5">
        <v>1</v>
      </c>
    </row>
    <row r="15" spans="1:8" x14ac:dyDescent="0.2">
      <c r="A15" s="69"/>
      <c r="B15" s="12" t="s">
        <v>116</v>
      </c>
      <c r="C15" s="12" t="s">
        <v>117</v>
      </c>
      <c r="D15" s="5" t="s">
        <v>99</v>
      </c>
      <c r="E15" s="10">
        <v>1000</v>
      </c>
      <c r="F15" s="9" t="s">
        <v>84</v>
      </c>
      <c r="G15" s="9"/>
      <c r="H15" s="5">
        <v>1</v>
      </c>
    </row>
    <row r="16" spans="1:8" x14ac:dyDescent="0.2">
      <c r="A16" s="70"/>
      <c r="B16" s="12" t="s">
        <v>116</v>
      </c>
      <c r="C16" s="12" t="s">
        <v>117</v>
      </c>
      <c r="D16" s="5" t="s">
        <v>100</v>
      </c>
      <c r="E16" s="10">
        <v>1000</v>
      </c>
      <c r="F16" s="9" t="s">
        <v>84</v>
      </c>
      <c r="G16" s="9"/>
      <c r="H16" s="5">
        <v>1</v>
      </c>
    </row>
    <row r="17" spans="1:8" x14ac:dyDescent="0.2">
      <c r="A17" s="68" t="s">
        <v>10</v>
      </c>
      <c r="B17" s="12" t="s">
        <v>116</v>
      </c>
      <c r="C17" s="12" t="s">
        <v>117</v>
      </c>
      <c r="D17" s="5" t="s">
        <v>92</v>
      </c>
      <c r="E17" s="10">
        <v>1000</v>
      </c>
      <c r="F17" s="9" t="s">
        <v>84</v>
      </c>
      <c r="G17" s="9"/>
      <c r="H17" s="5">
        <v>1</v>
      </c>
    </row>
    <row r="18" spans="1:8" x14ac:dyDescent="0.2">
      <c r="A18" s="69"/>
      <c r="B18" s="12" t="s">
        <v>116</v>
      </c>
      <c r="C18" s="12" t="s">
        <v>117</v>
      </c>
      <c r="D18" s="5" t="s">
        <v>97</v>
      </c>
      <c r="E18" s="10">
        <v>1000</v>
      </c>
      <c r="F18" s="9" t="s">
        <v>84</v>
      </c>
      <c r="G18" s="9"/>
      <c r="H18" s="5">
        <v>1</v>
      </c>
    </row>
    <row r="19" spans="1:8" x14ac:dyDescent="0.2">
      <c r="A19" s="69"/>
      <c r="B19" s="12" t="s">
        <v>116</v>
      </c>
      <c r="C19" s="12" t="s">
        <v>117</v>
      </c>
      <c r="D19" s="5" t="s">
        <v>98</v>
      </c>
      <c r="E19" s="10">
        <v>1000</v>
      </c>
      <c r="F19" s="9" t="s">
        <v>84</v>
      </c>
      <c r="G19" s="9"/>
      <c r="H19" s="5">
        <v>1</v>
      </c>
    </row>
    <row r="20" spans="1:8" x14ac:dyDescent="0.2">
      <c r="A20" s="69"/>
      <c r="B20" s="12" t="s">
        <v>116</v>
      </c>
      <c r="C20" s="12" t="s">
        <v>117</v>
      </c>
      <c r="D20" s="5" t="s">
        <v>99</v>
      </c>
      <c r="E20" s="10">
        <v>1000</v>
      </c>
      <c r="F20" s="9" t="s">
        <v>84</v>
      </c>
      <c r="G20" s="9"/>
      <c r="H20" s="5">
        <v>1</v>
      </c>
    </row>
    <row r="21" spans="1:8" x14ac:dyDescent="0.2">
      <c r="A21" s="70"/>
      <c r="B21" s="12" t="s">
        <v>116</v>
      </c>
      <c r="C21" s="12" t="s">
        <v>117</v>
      </c>
      <c r="D21" s="5" t="s">
        <v>100</v>
      </c>
      <c r="E21" s="10">
        <v>1000</v>
      </c>
      <c r="F21" s="9" t="s">
        <v>84</v>
      </c>
      <c r="G21" s="9"/>
      <c r="H21" s="5">
        <v>1</v>
      </c>
    </row>
    <row r="22" spans="1:8" x14ac:dyDescent="0.2">
      <c r="A22" s="68" t="s">
        <v>12</v>
      </c>
      <c r="B22" s="12" t="s">
        <v>116</v>
      </c>
      <c r="C22" s="12" t="s">
        <v>117</v>
      </c>
      <c r="D22" s="5" t="s">
        <v>92</v>
      </c>
      <c r="E22" s="10">
        <v>1000</v>
      </c>
      <c r="F22" s="9" t="s">
        <v>84</v>
      </c>
      <c r="G22" s="9"/>
      <c r="H22" s="5">
        <v>1</v>
      </c>
    </row>
    <row r="23" spans="1:8" x14ac:dyDescent="0.2">
      <c r="A23" s="69"/>
      <c r="B23" s="12" t="s">
        <v>116</v>
      </c>
      <c r="C23" s="12" t="s">
        <v>117</v>
      </c>
      <c r="D23" s="5" t="s">
        <v>97</v>
      </c>
      <c r="E23" s="10">
        <v>1000</v>
      </c>
      <c r="F23" s="9" t="s">
        <v>84</v>
      </c>
      <c r="G23" s="9"/>
      <c r="H23" s="5">
        <v>1</v>
      </c>
    </row>
    <row r="24" spans="1:8" x14ac:dyDescent="0.2">
      <c r="A24" s="69"/>
      <c r="B24" s="12" t="s">
        <v>116</v>
      </c>
      <c r="C24" s="12" t="s">
        <v>117</v>
      </c>
      <c r="D24" s="5" t="s">
        <v>98</v>
      </c>
      <c r="E24" s="10">
        <v>1000</v>
      </c>
      <c r="F24" s="9" t="s">
        <v>84</v>
      </c>
      <c r="G24" s="9"/>
      <c r="H24" s="5">
        <v>1</v>
      </c>
    </row>
    <row r="25" spans="1:8" x14ac:dyDescent="0.2">
      <c r="A25" s="69"/>
      <c r="B25" s="12" t="s">
        <v>116</v>
      </c>
      <c r="C25" s="12" t="s">
        <v>117</v>
      </c>
      <c r="D25" s="5" t="s">
        <v>99</v>
      </c>
      <c r="E25" s="10">
        <v>1000</v>
      </c>
      <c r="F25" s="9" t="s">
        <v>84</v>
      </c>
      <c r="G25" s="9"/>
      <c r="H25" s="5">
        <v>1</v>
      </c>
    </row>
    <row r="26" spans="1:8" x14ac:dyDescent="0.2">
      <c r="A26" s="70"/>
      <c r="B26" s="12" t="s">
        <v>116</v>
      </c>
      <c r="C26" s="12" t="s">
        <v>117</v>
      </c>
      <c r="D26" s="5" t="s">
        <v>100</v>
      </c>
      <c r="E26" s="10">
        <v>1000</v>
      </c>
      <c r="F26" s="9" t="s">
        <v>84</v>
      </c>
      <c r="G26" s="9"/>
      <c r="H26" s="5">
        <v>1</v>
      </c>
    </row>
    <row r="27" spans="1:8" x14ac:dyDescent="0.2">
      <c r="A27" s="68" t="s">
        <v>20</v>
      </c>
      <c r="B27" s="12" t="s">
        <v>116</v>
      </c>
      <c r="C27" s="12" t="s">
        <v>117</v>
      </c>
      <c r="D27" s="5" t="s">
        <v>92</v>
      </c>
      <c r="E27" s="10">
        <v>1000</v>
      </c>
      <c r="F27" s="9" t="s">
        <v>84</v>
      </c>
      <c r="G27" s="9"/>
      <c r="H27" s="5">
        <v>1</v>
      </c>
    </row>
    <row r="28" spans="1:8" x14ac:dyDescent="0.2">
      <c r="A28" s="69"/>
      <c r="B28" s="12" t="s">
        <v>116</v>
      </c>
      <c r="C28" s="12" t="s">
        <v>117</v>
      </c>
      <c r="D28" s="5" t="s">
        <v>97</v>
      </c>
      <c r="E28" s="10">
        <v>1000</v>
      </c>
      <c r="F28" s="9" t="s">
        <v>84</v>
      </c>
      <c r="G28" s="9"/>
      <c r="H28" s="5">
        <v>1</v>
      </c>
    </row>
    <row r="29" spans="1:8" x14ac:dyDescent="0.2">
      <c r="A29" s="69"/>
      <c r="B29" s="12" t="s">
        <v>116</v>
      </c>
      <c r="C29" s="12" t="s">
        <v>117</v>
      </c>
      <c r="D29" s="5" t="s">
        <v>98</v>
      </c>
      <c r="E29" s="10">
        <v>1000</v>
      </c>
      <c r="F29" s="9" t="s">
        <v>84</v>
      </c>
      <c r="G29" s="9"/>
      <c r="H29" s="5">
        <v>1</v>
      </c>
    </row>
    <row r="30" spans="1:8" x14ac:dyDescent="0.2">
      <c r="A30" s="69"/>
      <c r="B30" s="12" t="s">
        <v>116</v>
      </c>
      <c r="C30" s="12" t="s">
        <v>117</v>
      </c>
      <c r="D30" s="5" t="s">
        <v>99</v>
      </c>
      <c r="E30" s="10">
        <v>1000</v>
      </c>
      <c r="F30" s="9" t="s">
        <v>84</v>
      </c>
      <c r="G30" s="9"/>
      <c r="H30" s="5">
        <v>1</v>
      </c>
    </row>
    <row r="31" spans="1:8" x14ac:dyDescent="0.2">
      <c r="A31" s="70"/>
      <c r="B31" s="12" t="s">
        <v>116</v>
      </c>
      <c r="C31" s="12" t="s">
        <v>117</v>
      </c>
      <c r="D31" s="5" t="s">
        <v>100</v>
      </c>
      <c r="E31" s="10">
        <v>1000</v>
      </c>
      <c r="F31" s="9" t="s">
        <v>84</v>
      </c>
      <c r="G31" s="9"/>
      <c r="H31" s="5">
        <v>1</v>
      </c>
    </row>
    <row r="32" spans="1:8" x14ac:dyDescent="0.2">
      <c r="A32" s="68" t="s">
        <v>22</v>
      </c>
      <c r="B32" s="12" t="s">
        <v>116</v>
      </c>
      <c r="C32" s="12" t="s">
        <v>117</v>
      </c>
      <c r="D32" s="5" t="s">
        <v>92</v>
      </c>
      <c r="E32" s="10">
        <v>1000</v>
      </c>
      <c r="F32" s="9" t="s">
        <v>84</v>
      </c>
      <c r="G32" s="9"/>
      <c r="H32" s="5">
        <v>1</v>
      </c>
    </row>
    <row r="33" spans="1:8" x14ac:dyDescent="0.2">
      <c r="A33" s="69"/>
      <c r="B33" s="12" t="s">
        <v>116</v>
      </c>
      <c r="C33" s="12" t="s">
        <v>117</v>
      </c>
      <c r="D33" s="5" t="s">
        <v>97</v>
      </c>
      <c r="E33" s="10">
        <v>1000</v>
      </c>
      <c r="F33" s="9" t="s">
        <v>84</v>
      </c>
      <c r="G33" s="9"/>
      <c r="H33" s="5">
        <v>1</v>
      </c>
    </row>
    <row r="34" spans="1:8" x14ac:dyDescent="0.2">
      <c r="A34" s="69"/>
      <c r="B34" s="12" t="s">
        <v>116</v>
      </c>
      <c r="C34" s="12" t="s">
        <v>117</v>
      </c>
      <c r="D34" s="5" t="s">
        <v>98</v>
      </c>
      <c r="E34" s="10">
        <v>1000</v>
      </c>
      <c r="F34" s="9" t="s">
        <v>84</v>
      </c>
      <c r="G34" s="9"/>
      <c r="H34" s="5">
        <v>1</v>
      </c>
    </row>
    <row r="35" spans="1:8" x14ac:dyDescent="0.2">
      <c r="A35" s="69"/>
      <c r="B35" s="12" t="s">
        <v>116</v>
      </c>
      <c r="C35" s="12" t="s">
        <v>117</v>
      </c>
      <c r="D35" s="5" t="s">
        <v>99</v>
      </c>
      <c r="E35" s="10">
        <v>1000</v>
      </c>
      <c r="F35" s="9" t="s">
        <v>84</v>
      </c>
      <c r="G35" s="9"/>
      <c r="H35" s="5">
        <v>1</v>
      </c>
    </row>
    <row r="36" spans="1:8" x14ac:dyDescent="0.2">
      <c r="A36" s="70"/>
      <c r="B36" s="12" t="s">
        <v>116</v>
      </c>
      <c r="C36" s="12" t="s">
        <v>117</v>
      </c>
      <c r="D36" s="5" t="s">
        <v>100</v>
      </c>
      <c r="E36" s="10">
        <v>1000</v>
      </c>
      <c r="F36" s="9" t="s">
        <v>84</v>
      </c>
      <c r="G36" s="9"/>
      <c r="H36" s="5">
        <v>1</v>
      </c>
    </row>
    <row r="37" spans="1:8" x14ac:dyDescent="0.2">
      <c r="A37" s="68" t="s">
        <v>24</v>
      </c>
      <c r="B37" s="12" t="s">
        <v>116</v>
      </c>
      <c r="C37" s="12" t="s">
        <v>117</v>
      </c>
      <c r="D37" s="5" t="s">
        <v>92</v>
      </c>
      <c r="E37" s="10">
        <v>1000</v>
      </c>
      <c r="F37" s="9" t="s">
        <v>84</v>
      </c>
      <c r="G37" s="9"/>
      <c r="H37" s="5">
        <v>1</v>
      </c>
    </row>
    <row r="38" spans="1:8" x14ac:dyDescent="0.2">
      <c r="A38" s="69"/>
      <c r="B38" s="12" t="s">
        <v>116</v>
      </c>
      <c r="C38" s="12" t="s">
        <v>117</v>
      </c>
      <c r="D38" s="5" t="s">
        <v>97</v>
      </c>
      <c r="E38" s="10">
        <v>1000</v>
      </c>
      <c r="F38" s="9" t="s">
        <v>84</v>
      </c>
      <c r="G38" s="9"/>
      <c r="H38" s="5">
        <v>1</v>
      </c>
    </row>
    <row r="39" spans="1:8" x14ac:dyDescent="0.2">
      <c r="A39" s="69"/>
      <c r="B39" s="12" t="s">
        <v>116</v>
      </c>
      <c r="C39" s="12" t="s">
        <v>117</v>
      </c>
      <c r="D39" s="5" t="s">
        <v>98</v>
      </c>
      <c r="E39" s="10">
        <v>1000</v>
      </c>
      <c r="F39" s="9" t="s">
        <v>84</v>
      </c>
      <c r="G39" s="9"/>
      <c r="H39" s="5">
        <v>1</v>
      </c>
    </row>
    <row r="40" spans="1:8" x14ac:dyDescent="0.2">
      <c r="A40" s="69"/>
      <c r="B40" s="12" t="s">
        <v>116</v>
      </c>
      <c r="C40" s="12" t="s">
        <v>117</v>
      </c>
      <c r="D40" s="5" t="s">
        <v>99</v>
      </c>
      <c r="E40" s="10">
        <v>1000</v>
      </c>
      <c r="F40" s="9" t="s">
        <v>84</v>
      </c>
      <c r="G40" s="9"/>
      <c r="H40" s="5">
        <v>1</v>
      </c>
    </row>
    <row r="41" spans="1:8" x14ac:dyDescent="0.2">
      <c r="A41" s="70"/>
      <c r="B41" s="12" t="s">
        <v>116</v>
      </c>
      <c r="C41" s="12" t="s">
        <v>117</v>
      </c>
      <c r="D41" s="5" t="s">
        <v>100</v>
      </c>
      <c r="E41" s="10">
        <v>1000</v>
      </c>
      <c r="F41" s="9" t="s">
        <v>84</v>
      </c>
      <c r="G41" s="9"/>
      <c r="H41" s="5">
        <v>1</v>
      </c>
    </row>
    <row r="42" spans="1:8" x14ac:dyDescent="0.2">
      <c r="A42" s="68" t="s">
        <v>26</v>
      </c>
      <c r="B42" s="12" t="s">
        <v>116</v>
      </c>
      <c r="C42" s="12" t="s">
        <v>117</v>
      </c>
      <c r="D42" s="5" t="s">
        <v>92</v>
      </c>
      <c r="E42" s="10">
        <v>1000</v>
      </c>
      <c r="F42" s="9" t="s">
        <v>84</v>
      </c>
      <c r="G42" s="9"/>
      <c r="H42" s="5">
        <v>1</v>
      </c>
    </row>
    <row r="43" spans="1:8" x14ac:dyDescent="0.2">
      <c r="A43" s="69"/>
      <c r="B43" s="12" t="s">
        <v>116</v>
      </c>
      <c r="C43" s="12" t="s">
        <v>117</v>
      </c>
      <c r="D43" s="5" t="s">
        <v>97</v>
      </c>
      <c r="E43" s="10">
        <v>1000</v>
      </c>
      <c r="F43" s="9" t="s">
        <v>84</v>
      </c>
      <c r="G43" s="9"/>
      <c r="H43" s="5">
        <v>1</v>
      </c>
    </row>
    <row r="44" spans="1:8" x14ac:dyDescent="0.2">
      <c r="A44" s="69"/>
      <c r="B44" s="12" t="s">
        <v>116</v>
      </c>
      <c r="C44" s="12" t="s">
        <v>117</v>
      </c>
      <c r="D44" s="5" t="s">
        <v>98</v>
      </c>
      <c r="E44" s="10">
        <v>1000</v>
      </c>
      <c r="F44" s="9" t="s">
        <v>84</v>
      </c>
      <c r="G44" s="9"/>
      <c r="H44" s="5">
        <v>1</v>
      </c>
    </row>
    <row r="45" spans="1:8" x14ac:dyDescent="0.2">
      <c r="A45" s="69"/>
      <c r="B45" s="12" t="s">
        <v>116</v>
      </c>
      <c r="C45" s="12" t="s">
        <v>117</v>
      </c>
      <c r="D45" s="5" t="s">
        <v>99</v>
      </c>
      <c r="E45" s="10">
        <v>1000</v>
      </c>
      <c r="F45" s="9" t="s">
        <v>84</v>
      </c>
      <c r="G45" s="9"/>
      <c r="H45" s="5">
        <v>1</v>
      </c>
    </row>
    <row r="46" spans="1:8" x14ac:dyDescent="0.2">
      <c r="A46" s="70"/>
      <c r="B46" s="12" t="s">
        <v>116</v>
      </c>
      <c r="C46" s="12" t="s">
        <v>117</v>
      </c>
      <c r="D46" s="5" t="s">
        <v>100</v>
      </c>
      <c r="E46" s="10">
        <v>1000</v>
      </c>
      <c r="F46" s="9" t="s">
        <v>84</v>
      </c>
      <c r="G46" s="9"/>
      <c r="H46" s="5">
        <v>1</v>
      </c>
    </row>
    <row r="47" spans="1:8" x14ac:dyDescent="0.2">
      <c r="A47" s="68" t="s">
        <v>33</v>
      </c>
      <c r="B47" s="12" t="s">
        <v>116</v>
      </c>
      <c r="C47" s="12" t="s">
        <v>117</v>
      </c>
      <c r="D47" s="5" t="s">
        <v>92</v>
      </c>
      <c r="E47" s="10">
        <v>1000</v>
      </c>
      <c r="F47" s="9" t="s">
        <v>84</v>
      </c>
      <c r="G47" s="9"/>
      <c r="H47" s="5">
        <v>1</v>
      </c>
    </row>
    <row r="48" spans="1:8" x14ac:dyDescent="0.2">
      <c r="A48" s="69"/>
      <c r="B48" s="12" t="s">
        <v>116</v>
      </c>
      <c r="C48" s="12" t="s">
        <v>117</v>
      </c>
      <c r="D48" s="5" t="s">
        <v>97</v>
      </c>
      <c r="E48" s="10">
        <v>1000</v>
      </c>
      <c r="F48" s="9" t="s">
        <v>84</v>
      </c>
      <c r="G48" s="9"/>
      <c r="H48" s="5">
        <v>1</v>
      </c>
    </row>
    <row r="49" spans="1:8" x14ac:dyDescent="0.2">
      <c r="A49" s="69"/>
      <c r="B49" s="12" t="s">
        <v>116</v>
      </c>
      <c r="C49" s="12" t="s">
        <v>117</v>
      </c>
      <c r="D49" s="5" t="s">
        <v>98</v>
      </c>
      <c r="E49" s="10">
        <v>1000</v>
      </c>
      <c r="F49" s="9" t="s">
        <v>84</v>
      </c>
      <c r="G49" s="9"/>
      <c r="H49" s="5">
        <v>1</v>
      </c>
    </row>
    <row r="50" spans="1:8" x14ac:dyDescent="0.2">
      <c r="A50" s="69"/>
      <c r="B50" s="12" t="s">
        <v>116</v>
      </c>
      <c r="C50" s="12" t="s">
        <v>117</v>
      </c>
      <c r="D50" s="5" t="s">
        <v>99</v>
      </c>
      <c r="E50" s="10">
        <v>1000</v>
      </c>
      <c r="F50" s="9" t="s">
        <v>84</v>
      </c>
      <c r="G50" s="9"/>
      <c r="H50" s="5">
        <v>1</v>
      </c>
    </row>
    <row r="51" spans="1:8" x14ac:dyDescent="0.2">
      <c r="A51" s="70"/>
      <c r="B51" s="12" t="s">
        <v>116</v>
      </c>
      <c r="C51" s="12" t="s">
        <v>117</v>
      </c>
      <c r="D51" s="5" t="s">
        <v>100</v>
      </c>
      <c r="E51" s="10">
        <v>1000</v>
      </c>
      <c r="F51" s="9" t="s">
        <v>84</v>
      </c>
      <c r="G51" s="9"/>
      <c r="H51" s="5">
        <v>1</v>
      </c>
    </row>
    <row r="52" spans="1:8" x14ac:dyDescent="0.2">
      <c r="A52" s="68" t="s">
        <v>35</v>
      </c>
      <c r="B52" s="12" t="s">
        <v>116</v>
      </c>
      <c r="C52" s="12" t="s">
        <v>117</v>
      </c>
      <c r="D52" s="5" t="s">
        <v>92</v>
      </c>
      <c r="E52" s="10">
        <v>1000</v>
      </c>
      <c r="F52" s="9" t="s">
        <v>84</v>
      </c>
      <c r="G52" s="9"/>
      <c r="H52" s="5">
        <v>1</v>
      </c>
    </row>
    <row r="53" spans="1:8" x14ac:dyDescent="0.2">
      <c r="A53" s="69"/>
      <c r="B53" s="12" t="s">
        <v>116</v>
      </c>
      <c r="C53" s="12" t="s">
        <v>117</v>
      </c>
      <c r="D53" s="5" t="s">
        <v>97</v>
      </c>
      <c r="E53" s="10">
        <v>1000</v>
      </c>
      <c r="F53" s="9" t="s">
        <v>84</v>
      </c>
      <c r="G53" s="9"/>
      <c r="H53" s="5">
        <v>1</v>
      </c>
    </row>
    <row r="54" spans="1:8" x14ac:dyDescent="0.2">
      <c r="A54" s="69"/>
      <c r="B54" s="12" t="s">
        <v>116</v>
      </c>
      <c r="C54" s="12" t="s">
        <v>117</v>
      </c>
      <c r="D54" s="5" t="s">
        <v>98</v>
      </c>
      <c r="E54" s="10">
        <v>1000</v>
      </c>
      <c r="F54" s="9" t="s">
        <v>84</v>
      </c>
      <c r="G54" s="9"/>
      <c r="H54" s="5">
        <v>1</v>
      </c>
    </row>
    <row r="55" spans="1:8" x14ac:dyDescent="0.2">
      <c r="A55" s="69"/>
      <c r="B55" s="12" t="s">
        <v>116</v>
      </c>
      <c r="C55" s="12" t="s">
        <v>117</v>
      </c>
      <c r="D55" s="5" t="s">
        <v>99</v>
      </c>
      <c r="E55" s="10">
        <v>1000</v>
      </c>
      <c r="F55" s="9" t="s">
        <v>84</v>
      </c>
      <c r="G55" s="9"/>
      <c r="H55" s="5">
        <v>1</v>
      </c>
    </row>
    <row r="56" spans="1:8" x14ac:dyDescent="0.2">
      <c r="A56" s="70"/>
      <c r="B56" s="12" t="s">
        <v>116</v>
      </c>
      <c r="C56" s="12" t="s">
        <v>117</v>
      </c>
      <c r="D56" s="5" t="s">
        <v>100</v>
      </c>
      <c r="E56" s="10">
        <v>1000</v>
      </c>
      <c r="F56" s="9" t="s">
        <v>84</v>
      </c>
      <c r="G56" s="9"/>
      <c r="H56" s="5">
        <v>1</v>
      </c>
    </row>
    <row r="57" spans="1:8" x14ac:dyDescent="0.2">
      <c r="A57" s="68" t="s">
        <v>37</v>
      </c>
      <c r="B57" s="12" t="s">
        <v>116</v>
      </c>
      <c r="C57" s="12" t="s">
        <v>117</v>
      </c>
      <c r="D57" s="5" t="s">
        <v>92</v>
      </c>
      <c r="E57" s="10">
        <v>1000</v>
      </c>
      <c r="F57" s="9" t="s">
        <v>84</v>
      </c>
      <c r="G57" s="9"/>
      <c r="H57" s="5">
        <v>1</v>
      </c>
    </row>
    <row r="58" spans="1:8" x14ac:dyDescent="0.2">
      <c r="A58" s="69"/>
      <c r="B58" s="12" t="s">
        <v>116</v>
      </c>
      <c r="C58" s="12" t="s">
        <v>117</v>
      </c>
      <c r="D58" s="5" t="s">
        <v>97</v>
      </c>
      <c r="E58" s="10">
        <v>1000</v>
      </c>
      <c r="F58" s="9" t="s">
        <v>84</v>
      </c>
      <c r="G58" s="9"/>
      <c r="H58" s="5">
        <v>1</v>
      </c>
    </row>
    <row r="59" spans="1:8" x14ac:dyDescent="0.2">
      <c r="A59" s="69"/>
      <c r="B59" s="12" t="s">
        <v>116</v>
      </c>
      <c r="C59" s="12" t="s">
        <v>117</v>
      </c>
      <c r="D59" s="5" t="s">
        <v>98</v>
      </c>
      <c r="E59" s="10">
        <v>1000</v>
      </c>
      <c r="F59" s="9" t="s">
        <v>84</v>
      </c>
      <c r="G59" s="9"/>
      <c r="H59" s="5">
        <v>1</v>
      </c>
    </row>
    <row r="60" spans="1:8" x14ac:dyDescent="0.2">
      <c r="A60" s="69"/>
      <c r="B60" s="12" t="s">
        <v>116</v>
      </c>
      <c r="C60" s="12" t="s">
        <v>117</v>
      </c>
      <c r="D60" s="5" t="s">
        <v>99</v>
      </c>
      <c r="E60" s="10">
        <v>1000</v>
      </c>
      <c r="F60" s="9" t="s">
        <v>84</v>
      </c>
      <c r="G60" s="9"/>
      <c r="H60" s="5">
        <v>1</v>
      </c>
    </row>
    <row r="61" spans="1:8" x14ac:dyDescent="0.2">
      <c r="A61" s="70"/>
      <c r="B61" s="12" t="s">
        <v>116</v>
      </c>
      <c r="C61" s="12" t="s">
        <v>117</v>
      </c>
      <c r="D61" s="5" t="s">
        <v>100</v>
      </c>
      <c r="E61" s="10">
        <v>1000</v>
      </c>
      <c r="F61" s="9" t="s">
        <v>84</v>
      </c>
      <c r="G61" s="9"/>
      <c r="H61" s="5">
        <v>1</v>
      </c>
    </row>
    <row r="62" spans="1:8" x14ac:dyDescent="0.2">
      <c r="A62" s="68" t="s">
        <v>39</v>
      </c>
      <c r="B62" s="12" t="s">
        <v>116</v>
      </c>
      <c r="C62" s="12" t="s">
        <v>117</v>
      </c>
      <c r="D62" s="5" t="s">
        <v>92</v>
      </c>
      <c r="E62" s="10">
        <v>1000</v>
      </c>
      <c r="F62" s="9" t="s">
        <v>84</v>
      </c>
      <c r="G62" s="9"/>
      <c r="H62" s="5">
        <v>1</v>
      </c>
    </row>
    <row r="63" spans="1:8" x14ac:dyDescent="0.2">
      <c r="A63" s="69"/>
      <c r="B63" s="12" t="s">
        <v>116</v>
      </c>
      <c r="C63" s="12" t="s">
        <v>117</v>
      </c>
      <c r="D63" s="5" t="s">
        <v>97</v>
      </c>
      <c r="E63" s="10">
        <v>1000</v>
      </c>
      <c r="F63" s="9" t="s">
        <v>84</v>
      </c>
      <c r="G63" s="9"/>
      <c r="H63" s="5">
        <v>1</v>
      </c>
    </row>
    <row r="64" spans="1:8" x14ac:dyDescent="0.2">
      <c r="A64" s="69"/>
      <c r="B64" s="12" t="s">
        <v>116</v>
      </c>
      <c r="C64" s="12" t="s">
        <v>117</v>
      </c>
      <c r="D64" s="5" t="s">
        <v>98</v>
      </c>
      <c r="E64" s="10">
        <v>1000</v>
      </c>
      <c r="F64" s="9" t="s">
        <v>84</v>
      </c>
      <c r="G64" s="9"/>
      <c r="H64" s="5">
        <v>1</v>
      </c>
    </row>
    <row r="65" spans="1:8" x14ac:dyDescent="0.2">
      <c r="A65" s="69"/>
      <c r="B65" s="12" t="s">
        <v>116</v>
      </c>
      <c r="C65" s="12" t="s">
        <v>117</v>
      </c>
      <c r="D65" s="5" t="s">
        <v>99</v>
      </c>
      <c r="E65" s="10">
        <v>1000</v>
      </c>
      <c r="F65" s="9" t="s">
        <v>84</v>
      </c>
      <c r="G65" s="9"/>
      <c r="H65" s="5">
        <v>1</v>
      </c>
    </row>
    <row r="66" spans="1:8" x14ac:dyDescent="0.2">
      <c r="A66" s="70"/>
      <c r="B66" s="12" t="s">
        <v>116</v>
      </c>
      <c r="C66" s="12" t="s">
        <v>117</v>
      </c>
      <c r="D66" s="5" t="s">
        <v>100</v>
      </c>
      <c r="E66" s="10">
        <v>1000</v>
      </c>
      <c r="F66" s="9" t="s">
        <v>84</v>
      </c>
      <c r="G66" s="9"/>
      <c r="H66" s="5">
        <v>1</v>
      </c>
    </row>
    <row r="67" spans="1:8" x14ac:dyDescent="0.2">
      <c r="A67" s="68" t="s">
        <v>41</v>
      </c>
      <c r="B67" s="12" t="s">
        <v>116</v>
      </c>
      <c r="C67" s="12" t="s">
        <v>117</v>
      </c>
      <c r="D67" s="5" t="s">
        <v>92</v>
      </c>
      <c r="E67" s="10">
        <v>1000</v>
      </c>
      <c r="F67" s="9" t="s">
        <v>84</v>
      </c>
      <c r="G67" s="9"/>
      <c r="H67" s="5">
        <v>1</v>
      </c>
    </row>
    <row r="68" spans="1:8" x14ac:dyDescent="0.2">
      <c r="A68" s="69"/>
      <c r="B68" s="12" t="s">
        <v>116</v>
      </c>
      <c r="C68" s="12" t="s">
        <v>117</v>
      </c>
      <c r="D68" s="5" t="s">
        <v>97</v>
      </c>
      <c r="E68" s="10">
        <v>1000</v>
      </c>
      <c r="F68" s="9" t="s">
        <v>84</v>
      </c>
      <c r="G68" s="9"/>
      <c r="H68" s="5">
        <v>1</v>
      </c>
    </row>
    <row r="69" spans="1:8" x14ac:dyDescent="0.2">
      <c r="A69" s="69"/>
      <c r="B69" s="12" t="s">
        <v>116</v>
      </c>
      <c r="C69" s="12" t="s">
        <v>117</v>
      </c>
      <c r="D69" s="5" t="s">
        <v>98</v>
      </c>
      <c r="E69" s="10">
        <v>1000</v>
      </c>
      <c r="F69" s="9" t="s">
        <v>84</v>
      </c>
      <c r="G69" s="9"/>
      <c r="H69" s="5">
        <v>1</v>
      </c>
    </row>
    <row r="70" spans="1:8" x14ac:dyDescent="0.2">
      <c r="A70" s="69"/>
      <c r="B70" s="12" t="s">
        <v>116</v>
      </c>
      <c r="C70" s="12" t="s">
        <v>117</v>
      </c>
      <c r="D70" s="5" t="s">
        <v>99</v>
      </c>
      <c r="E70" s="10">
        <v>1000</v>
      </c>
      <c r="F70" s="9" t="s">
        <v>84</v>
      </c>
      <c r="G70" s="9"/>
      <c r="H70" s="5">
        <v>1</v>
      </c>
    </row>
    <row r="71" spans="1:8" x14ac:dyDescent="0.2">
      <c r="A71" s="70"/>
      <c r="B71" s="12" t="s">
        <v>116</v>
      </c>
      <c r="C71" s="12" t="s">
        <v>117</v>
      </c>
      <c r="D71" s="5" t="s">
        <v>100</v>
      </c>
      <c r="E71" s="10">
        <v>1000</v>
      </c>
      <c r="F71" s="9" t="s">
        <v>84</v>
      </c>
      <c r="G71" s="9"/>
      <c r="H71" s="5">
        <v>1</v>
      </c>
    </row>
    <row r="72" spans="1:8" x14ac:dyDescent="0.2">
      <c r="F72" s="1" t="s">
        <v>84</v>
      </c>
    </row>
    <row r="73" spans="1:8" x14ac:dyDescent="0.2">
      <c r="F73" s="1" t="s">
        <v>84</v>
      </c>
    </row>
    <row r="74" spans="1:8" x14ac:dyDescent="0.2">
      <c r="F74" s="1" t="s">
        <v>84</v>
      </c>
    </row>
    <row r="75" spans="1:8" x14ac:dyDescent="0.2">
      <c r="F75" s="1" t="s">
        <v>84</v>
      </c>
    </row>
    <row r="76" spans="1:8" x14ac:dyDescent="0.2">
      <c r="F76" s="1" t="s">
        <v>84</v>
      </c>
    </row>
    <row r="77" spans="1:8" x14ac:dyDescent="0.2">
      <c r="F77" s="1" t="s">
        <v>84</v>
      </c>
    </row>
    <row r="78" spans="1:8" x14ac:dyDescent="0.2">
      <c r="F78" s="1" t="s">
        <v>84</v>
      </c>
    </row>
    <row r="79" spans="1:8" x14ac:dyDescent="0.2">
      <c r="F79" s="1" t="s">
        <v>84</v>
      </c>
    </row>
    <row r="80" spans="1:8" x14ac:dyDescent="0.2">
      <c r="F80" s="1" t="s">
        <v>84</v>
      </c>
    </row>
    <row r="81" spans="6:6" x14ac:dyDescent="0.2">
      <c r="F81" s="1" t="s">
        <v>84</v>
      </c>
    </row>
    <row r="82" spans="6:6" x14ac:dyDescent="0.2">
      <c r="F82" s="1" t="s">
        <v>84</v>
      </c>
    </row>
    <row r="83" spans="6:6" x14ac:dyDescent="0.2">
      <c r="F83" s="1" t="s">
        <v>84</v>
      </c>
    </row>
    <row r="84" spans="6:6" x14ac:dyDescent="0.2">
      <c r="F84" s="1" t="s">
        <v>84</v>
      </c>
    </row>
    <row r="85" spans="6:6" x14ac:dyDescent="0.2">
      <c r="F85" s="1" t="s">
        <v>84</v>
      </c>
    </row>
    <row r="86" spans="6:6" x14ac:dyDescent="0.2">
      <c r="F86" s="1" t="s">
        <v>84</v>
      </c>
    </row>
    <row r="87" spans="6:6" x14ac:dyDescent="0.2">
      <c r="F87" s="1" t="s">
        <v>84</v>
      </c>
    </row>
    <row r="88" spans="6:6" x14ac:dyDescent="0.2">
      <c r="F88" s="1" t="s">
        <v>84</v>
      </c>
    </row>
    <row r="89" spans="6:6" x14ac:dyDescent="0.2">
      <c r="F89" s="1" t="s">
        <v>84</v>
      </c>
    </row>
    <row r="90" spans="6:6" x14ac:dyDescent="0.2">
      <c r="F90" s="1" t="s">
        <v>84</v>
      </c>
    </row>
    <row r="91" spans="6:6" x14ac:dyDescent="0.2">
      <c r="F91" s="1" t="s">
        <v>84</v>
      </c>
    </row>
    <row r="92" spans="6:6" x14ac:dyDescent="0.2">
      <c r="F92" s="1" t="s">
        <v>84</v>
      </c>
    </row>
    <row r="93" spans="6:6" x14ac:dyDescent="0.2">
      <c r="F93" s="1" t="s">
        <v>84</v>
      </c>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069F-01EE-46A1-AD60-90F5F8F21A36}">
  <dimension ref="A1:AJ98"/>
  <sheetViews>
    <sheetView zoomScaleNormal="100" workbookViewId="0">
      <selection activeCell="G7" sqref="G7"/>
    </sheetView>
  </sheetViews>
  <sheetFormatPr defaultColWidth="8.85546875" defaultRowHeight="12.75" x14ac:dyDescent="0.2"/>
  <cols>
    <col min="1" max="1" width="19.7109375" style="52" bestFit="1" customWidth="1"/>
    <col min="2" max="2" width="17.28515625" style="52" bestFit="1" customWidth="1"/>
    <col min="3" max="3" width="10.42578125" style="52" bestFit="1" customWidth="1"/>
    <col min="4" max="16384" width="8.85546875" style="52"/>
  </cols>
  <sheetData>
    <row r="1" spans="1:36" ht="15.75" x14ac:dyDescent="0.25">
      <c r="A1" s="6" t="s">
        <v>1</v>
      </c>
      <c r="B1" s="6" t="s">
        <v>86</v>
      </c>
      <c r="C1" s="6" t="s">
        <v>85</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48">
        <v>2049</v>
      </c>
      <c r="AH1" s="6">
        <v>2050</v>
      </c>
      <c r="AI1" s="6" t="s">
        <v>91</v>
      </c>
    </row>
    <row r="2" spans="1:36" x14ac:dyDescent="0.2">
      <c r="A2" s="68" t="s">
        <v>4</v>
      </c>
      <c r="B2" s="12" t="s">
        <v>118</v>
      </c>
      <c r="C2" s="5" t="s">
        <v>92</v>
      </c>
      <c r="D2">
        <v>5.4429999999999999E-2</v>
      </c>
      <c r="E2">
        <v>5.4429999999999999E-2</v>
      </c>
      <c r="F2">
        <v>5.4429999999999999E-2</v>
      </c>
      <c r="G2">
        <v>5.4429999999999999E-2</v>
      </c>
      <c r="H2">
        <v>5.4429999999999999E-2</v>
      </c>
      <c r="I2">
        <v>5.4429999999999999E-2</v>
      </c>
      <c r="J2">
        <v>5.4429999999999999E-2</v>
      </c>
      <c r="K2">
        <v>5.4429999999999999E-2</v>
      </c>
      <c r="L2">
        <v>5.4429999999999999E-2</v>
      </c>
      <c r="M2">
        <v>5.4429999999999999E-2</v>
      </c>
      <c r="N2">
        <v>5.4429999999999999E-2</v>
      </c>
      <c r="O2">
        <v>5.4429999999999999E-2</v>
      </c>
      <c r="P2">
        <v>5.4429999999999999E-2</v>
      </c>
      <c r="Q2">
        <v>5.4429999999999999E-2</v>
      </c>
      <c r="R2">
        <v>5.4429999999999999E-2</v>
      </c>
      <c r="S2">
        <v>5.4429999999999999E-2</v>
      </c>
      <c r="T2">
        <v>5.4429999999999999E-2</v>
      </c>
      <c r="U2">
        <v>5.4429999999999999E-2</v>
      </c>
      <c r="V2">
        <v>5.4429999999999999E-2</v>
      </c>
      <c r="W2">
        <v>5.4429999999999999E-2</v>
      </c>
      <c r="X2">
        <v>5.4429999999999999E-2</v>
      </c>
      <c r="Y2">
        <v>5.4429999999999999E-2</v>
      </c>
      <c r="Z2">
        <v>5.4429999999999999E-2</v>
      </c>
      <c r="AA2">
        <v>5.4429999999999999E-2</v>
      </c>
      <c r="AB2">
        <v>5.4429999999999999E-2</v>
      </c>
      <c r="AC2">
        <v>5.4429999999999999E-2</v>
      </c>
      <c r="AD2">
        <v>5.4429999999999999E-2</v>
      </c>
      <c r="AE2">
        <v>5.4429999999999999E-2</v>
      </c>
      <c r="AF2">
        <v>5.4429999999999999E-2</v>
      </c>
      <c r="AG2">
        <v>5.4429999999999999E-2</v>
      </c>
      <c r="AH2" s="46">
        <v>5.4429999999999999E-2</v>
      </c>
      <c r="AI2" s="5">
        <v>1</v>
      </c>
      <c r="AJ2" s="54"/>
    </row>
    <row r="3" spans="1:36" x14ac:dyDescent="0.2">
      <c r="A3" s="69"/>
      <c r="B3" s="12" t="s">
        <v>118</v>
      </c>
      <c r="C3" s="5" t="s">
        <v>97</v>
      </c>
      <c r="D3" s="41">
        <v>5.7520000000000002E-2</v>
      </c>
      <c r="E3" s="41">
        <v>5.7520000000000002E-2</v>
      </c>
      <c r="F3" s="41">
        <v>5.7520000000000002E-2</v>
      </c>
      <c r="G3" s="41">
        <v>5.7520000000000002E-2</v>
      </c>
      <c r="H3" s="41">
        <v>5.7520000000000002E-2</v>
      </c>
      <c r="I3" s="41">
        <v>5.7520000000000002E-2</v>
      </c>
      <c r="J3" s="41">
        <v>5.7520000000000002E-2</v>
      </c>
      <c r="K3" s="41">
        <v>5.7520000000000002E-2</v>
      </c>
      <c r="L3" s="41">
        <v>5.7520000000000002E-2</v>
      </c>
      <c r="M3" s="41">
        <v>5.7520000000000002E-2</v>
      </c>
      <c r="N3" s="41">
        <v>5.7520000000000002E-2</v>
      </c>
      <c r="O3" s="41">
        <v>5.7520000000000002E-2</v>
      </c>
      <c r="P3" s="41">
        <v>5.7520000000000002E-2</v>
      </c>
      <c r="Q3" s="41">
        <v>5.7520000000000002E-2</v>
      </c>
      <c r="R3" s="41">
        <v>5.7520000000000002E-2</v>
      </c>
      <c r="S3" s="41">
        <v>5.7520000000000002E-2</v>
      </c>
      <c r="T3" s="41">
        <v>5.7520000000000002E-2</v>
      </c>
      <c r="U3" s="41">
        <v>5.7520000000000002E-2</v>
      </c>
      <c r="V3" s="41">
        <v>5.7520000000000002E-2</v>
      </c>
      <c r="W3" s="41">
        <v>5.7520000000000002E-2</v>
      </c>
      <c r="X3" s="41">
        <v>5.7520000000000002E-2</v>
      </c>
      <c r="Y3" s="41">
        <v>5.7520000000000002E-2</v>
      </c>
      <c r="Z3" s="41">
        <v>5.7520000000000002E-2</v>
      </c>
      <c r="AA3" s="41">
        <v>5.7520000000000002E-2</v>
      </c>
      <c r="AB3" s="41">
        <v>5.7520000000000002E-2</v>
      </c>
      <c r="AC3" s="41">
        <v>5.7520000000000002E-2</v>
      </c>
      <c r="AD3" s="41">
        <v>5.7520000000000002E-2</v>
      </c>
      <c r="AE3" s="41">
        <v>5.7520000000000002E-2</v>
      </c>
      <c r="AF3" s="41">
        <v>5.7520000000000002E-2</v>
      </c>
      <c r="AG3" s="49">
        <v>5.7520000000000002E-2</v>
      </c>
      <c r="AH3" s="50">
        <v>5.7520000000000002E-2</v>
      </c>
      <c r="AI3" s="5">
        <v>1</v>
      </c>
      <c r="AJ3" s="54"/>
    </row>
    <row r="4" spans="1:36" x14ac:dyDescent="0.2">
      <c r="A4" s="69"/>
      <c r="B4" s="12" t="s">
        <v>118</v>
      </c>
      <c r="C4" s="5" t="s">
        <v>98</v>
      </c>
      <c r="D4" s="41">
        <v>4.4010000000000001E-2</v>
      </c>
      <c r="E4" s="41">
        <v>4.4010000000000001E-2</v>
      </c>
      <c r="F4" s="41">
        <v>4.4010000000000001E-2</v>
      </c>
      <c r="G4" s="41">
        <v>4.4010000000000001E-2</v>
      </c>
      <c r="H4" s="41">
        <v>4.4010000000000001E-2</v>
      </c>
      <c r="I4" s="41">
        <v>4.4010000000000001E-2</v>
      </c>
      <c r="J4" s="41">
        <v>4.4010000000000001E-2</v>
      </c>
      <c r="K4" s="41">
        <v>4.4010000000000001E-2</v>
      </c>
      <c r="L4" s="41">
        <v>4.4010000000000001E-2</v>
      </c>
      <c r="M4" s="41">
        <v>4.4010000000000001E-2</v>
      </c>
      <c r="N4" s="41">
        <v>4.4010000000000001E-2</v>
      </c>
      <c r="O4" s="41">
        <v>4.4010000000000001E-2</v>
      </c>
      <c r="P4" s="41">
        <v>4.4010000000000001E-2</v>
      </c>
      <c r="Q4" s="41">
        <v>4.4010000000000001E-2</v>
      </c>
      <c r="R4" s="41">
        <v>4.4010000000000001E-2</v>
      </c>
      <c r="S4" s="41">
        <v>4.4010000000000001E-2</v>
      </c>
      <c r="T4" s="41">
        <v>4.4010000000000001E-2</v>
      </c>
      <c r="U4" s="41">
        <v>4.4010000000000001E-2</v>
      </c>
      <c r="V4" s="41">
        <v>4.4010000000000001E-2</v>
      </c>
      <c r="W4" s="41">
        <v>4.4010000000000001E-2</v>
      </c>
      <c r="X4" s="41">
        <v>4.4010000000000001E-2</v>
      </c>
      <c r="Y4" s="41">
        <v>4.4010000000000001E-2</v>
      </c>
      <c r="Z4" s="41">
        <v>4.4010000000000001E-2</v>
      </c>
      <c r="AA4" s="41">
        <v>4.4010000000000001E-2</v>
      </c>
      <c r="AB4" s="41">
        <v>4.4010000000000001E-2</v>
      </c>
      <c r="AC4" s="41">
        <v>4.4010000000000001E-2</v>
      </c>
      <c r="AD4" s="41">
        <v>4.4010000000000001E-2</v>
      </c>
      <c r="AE4" s="41">
        <v>4.4010000000000001E-2</v>
      </c>
      <c r="AF4" s="41">
        <v>4.4010000000000001E-2</v>
      </c>
      <c r="AG4" s="49">
        <v>4.4010000000000001E-2</v>
      </c>
      <c r="AH4" s="50">
        <v>4.4010000000000001E-2</v>
      </c>
      <c r="AI4" s="5">
        <v>1</v>
      </c>
      <c r="AJ4" s="54"/>
    </row>
    <row r="5" spans="1:36" x14ac:dyDescent="0.2">
      <c r="A5" s="69"/>
      <c r="B5" s="42" t="s">
        <v>118</v>
      </c>
      <c r="C5" s="43" t="s">
        <v>226</v>
      </c>
      <c r="D5" s="44">
        <v>6.5290000000000001E-2</v>
      </c>
      <c r="E5" s="41">
        <v>6.5290000000000001E-2</v>
      </c>
      <c r="F5" s="41">
        <v>6.5290000000000001E-2</v>
      </c>
      <c r="G5" s="41">
        <v>6.5290000000000001E-2</v>
      </c>
      <c r="H5" s="41">
        <v>6.5290000000000001E-2</v>
      </c>
      <c r="I5" s="41">
        <v>6.5290000000000001E-2</v>
      </c>
      <c r="J5" s="41">
        <v>6.5290000000000001E-2</v>
      </c>
      <c r="K5" s="41">
        <v>6.5290000000000001E-2</v>
      </c>
      <c r="L5" s="41">
        <v>6.5290000000000001E-2</v>
      </c>
      <c r="M5" s="41">
        <v>6.5290000000000001E-2</v>
      </c>
      <c r="N5" s="41">
        <v>6.5290000000000001E-2</v>
      </c>
      <c r="O5" s="41">
        <v>6.5290000000000001E-2</v>
      </c>
      <c r="P5" s="41">
        <v>6.5290000000000001E-2</v>
      </c>
      <c r="Q5" s="41">
        <v>6.5290000000000001E-2</v>
      </c>
      <c r="R5" s="41">
        <v>6.5290000000000001E-2</v>
      </c>
      <c r="S5" s="41">
        <v>6.5290000000000001E-2</v>
      </c>
      <c r="T5" s="41">
        <v>6.5290000000000001E-2</v>
      </c>
      <c r="U5" s="41">
        <v>6.5290000000000001E-2</v>
      </c>
      <c r="V5" s="41">
        <v>6.5290000000000001E-2</v>
      </c>
      <c r="W5" s="41">
        <v>6.5290000000000001E-2</v>
      </c>
      <c r="X5" s="41">
        <v>6.5290000000000001E-2</v>
      </c>
      <c r="Y5" s="41">
        <v>6.5290000000000001E-2</v>
      </c>
      <c r="Z5" s="41">
        <v>6.5290000000000001E-2</v>
      </c>
      <c r="AA5" s="41">
        <v>6.5290000000000001E-2</v>
      </c>
      <c r="AB5" s="41">
        <v>6.5290000000000001E-2</v>
      </c>
      <c r="AC5" s="41">
        <v>6.5290000000000001E-2</v>
      </c>
      <c r="AD5" s="41">
        <v>6.5290000000000001E-2</v>
      </c>
      <c r="AE5" s="41">
        <v>6.5290000000000001E-2</v>
      </c>
      <c r="AF5" s="41">
        <v>6.5290000000000001E-2</v>
      </c>
      <c r="AG5" s="49">
        <v>6.5290000000000001E-2</v>
      </c>
      <c r="AH5" s="50">
        <v>6.5290000000000001E-2</v>
      </c>
      <c r="AI5" s="5">
        <v>1</v>
      </c>
      <c r="AJ5" s="54"/>
    </row>
    <row r="6" spans="1:36" x14ac:dyDescent="0.2">
      <c r="A6" s="74" t="s">
        <v>6</v>
      </c>
      <c r="B6" s="12" t="s">
        <v>118</v>
      </c>
      <c r="C6" s="5" t="s">
        <v>92</v>
      </c>
      <c r="D6" s="45">
        <v>5.4429999999999999E-2</v>
      </c>
      <c r="E6" s="45">
        <v>5.4429999999999999E-2</v>
      </c>
      <c r="F6" s="45">
        <v>5.4429999999999999E-2</v>
      </c>
      <c r="G6" s="45">
        <v>5.4429999999999999E-2</v>
      </c>
      <c r="H6" s="45">
        <v>5.4429999999999999E-2</v>
      </c>
      <c r="I6" s="45">
        <v>5.4429999999999999E-2</v>
      </c>
      <c r="J6" s="45">
        <v>5.4429999999999999E-2</v>
      </c>
      <c r="K6" s="45">
        <v>5.4429999999999999E-2</v>
      </c>
      <c r="L6" s="45">
        <v>5.4429999999999999E-2</v>
      </c>
      <c r="M6" s="45">
        <v>5.4429999999999999E-2</v>
      </c>
      <c r="N6" s="45">
        <v>5.4429999999999999E-2</v>
      </c>
      <c r="O6" s="45">
        <v>5.4429999999999999E-2</v>
      </c>
      <c r="P6" s="45">
        <v>5.4429999999999999E-2</v>
      </c>
      <c r="Q6" s="45">
        <v>5.4429999999999999E-2</v>
      </c>
      <c r="R6" s="45">
        <v>5.4429999999999999E-2</v>
      </c>
      <c r="S6" s="45">
        <v>5.4429999999999999E-2</v>
      </c>
      <c r="T6" s="45">
        <v>5.4429999999999999E-2</v>
      </c>
      <c r="U6" s="45">
        <v>5.4429999999999999E-2</v>
      </c>
      <c r="V6" s="45">
        <v>5.4429999999999999E-2</v>
      </c>
      <c r="W6" s="45">
        <v>5.4429999999999999E-2</v>
      </c>
      <c r="X6" s="45">
        <v>5.4429999999999999E-2</v>
      </c>
      <c r="Y6" s="45">
        <v>5.4429999999999999E-2</v>
      </c>
      <c r="Z6" s="45">
        <v>5.4429999999999999E-2</v>
      </c>
      <c r="AA6" s="45">
        <v>5.4429999999999999E-2</v>
      </c>
      <c r="AB6" s="45">
        <v>5.4429999999999999E-2</v>
      </c>
      <c r="AC6" s="45">
        <v>5.4429999999999999E-2</v>
      </c>
      <c r="AD6" s="45">
        <v>5.4429999999999999E-2</v>
      </c>
      <c r="AE6" s="45">
        <v>5.4429999999999999E-2</v>
      </c>
      <c r="AF6" s="45">
        <v>5.4429999999999999E-2</v>
      </c>
      <c r="AG6" s="50">
        <v>5.4429999999999999E-2</v>
      </c>
      <c r="AH6" s="50">
        <v>5.4429999999999999E-2</v>
      </c>
      <c r="AI6" s="5">
        <v>1</v>
      </c>
      <c r="AJ6" s="54"/>
    </row>
    <row r="7" spans="1:36" x14ac:dyDescent="0.2">
      <c r="A7" s="75"/>
      <c r="B7" s="12" t="s">
        <v>118</v>
      </c>
      <c r="C7" s="5" t="s">
        <v>97</v>
      </c>
      <c r="D7" s="45">
        <v>5.7520000000000002E-2</v>
      </c>
      <c r="E7" s="45">
        <v>5.7520000000000002E-2</v>
      </c>
      <c r="F7" s="45">
        <v>5.7520000000000002E-2</v>
      </c>
      <c r="G7" s="45">
        <v>5.7520000000000002E-2</v>
      </c>
      <c r="H7" s="45">
        <v>5.7520000000000002E-2</v>
      </c>
      <c r="I7" s="45">
        <v>5.7520000000000002E-2</v>
      </c>
      <c r="J7" s="45">
        <v>5.7520000000000002E-2</v>
      </c>
      <c r="K7" s="45">
        <v>5.7520000000000002E-2</v>
      </c>
      <c r="L7" s="45">
        <v>5.7520000000000002E-2</v>
      </c>
      <c r="M7" s="45">
        <v>5.7520000000000002E-2</v>
      </c>
      <c r="N7" s="45">
        <v>5.7520000000000002E-2</v>
      </c>
      <c r="O7" s="45">
        <v>5.7520000000000002E-2</v>
      </c>
      <c r="P7" s="45">
        <v>5.7520000000000002E-2</v>
      </c>
      <c r="Q7" s="45">
        <v>5.7520000000000002E-2</v>
      </c>
      <c r="R7" s="45">
        <v>5.7520000000000002E-2</v>
      </c>
      <c r="S7" s="45">
        <v>5.7520000000000002E-2</v>
      </c>
      <c r="T7" s="45">
        <v>5.7520000000000002E-2</v>
      </c>
      <c r="U7" s="45">
        <v>5.7520000000000002E-2</v>
      </c>
      <c r="V7" s="45">
        <v>5.7520000000000002E-2</v>
      </c>
      <c r="W7" s="45">
        <v>5.7520000000000002E-2</v>
      </c>
      <c r="X7" s="45">
        <v>5.7520000000000002E-2</v>
      </c>
      <c r="Y7" s="45">
        <v>5.7520000000000002E-2</v>
      </c>
      <c r="Z7" s="45">
        <v>5.7520000000000002E-2</v>
      </c>
      <c r="AA7" s="45">
        <v>5.7520000000000002E-2</v>
      </c>
      <c r="AB7" s="45">
        <v>5.7520000000000002E-2</v>
      </c>
      <c r="AC7" s="45">
        <v>5.7520000000000002E-2</v>
      </c>
      <c r="AD7" s="45">
        <v>5.7520000000000002E-2</v>
      </c>
      <c r="AE7" s="45">
        <v>5.7520000000000002E-2</v>
      </c>
      <c r="AF7" s="45">
        <v>5.7520000000000002E-2</v>
      </c>
      <c r="AG7" s="50">
        <v>5.7520000000000002E-2</v>
      </c>
      <c r="AH7" s="50">
        <v>5.7520000000000002E-2</v>
      </c>
      <c r="AI7" s="5">
        <v>1</v>
      </c>
      <c r="AJ7" s="54"/>
    </row>
    <row r="8" spans="1:36" x14ac:dyDescent="0.2">
      <c r="A8" s="75"/>
      <c r="B8" s="12" t="s">
        <v>118</v>
      </c>
      <c r="C8" s="5" t="s">
        <v>98</v>
      </c>
      <c r="D8" s="45">
        <v>4.4010000000000001E-2</v>
      </c>
      <c r="E8" s="45">
        <v>4.4010000000000001E-2</v>
      </c>
      <c r="F8" s="45">
        <v>4.4010000000000001E-2</v>
      </c>
      <c r="G8" s="45">
        <v>4.4010000000000001E-2</v>
      </c>
      <c r="H8" s="45">
        <v>4.4010000000000001E-2</v>
      </c>
      <c r="I8" s="45">
        <v>4.4010000000000001E-2</v>
      </c>
      <c r="J8" s="45">
        <v>4.4010000000000001E-2</v>
      </c>
      <c r="K8" s="45">
        <v>4.4010000000000001E-2</v>
      </c>
      <c r="L8" s="45">
        <v>4.4010000000000001E-2</v>
      </c>
      <c r="M8" s="45">
        <v>4.4010000000000001E-2</v>
      </c>
      <c r="N8" s="45">
        <v>4.4010000000000001E-2</v>
      </c>
      <c r="O8" s="45">
        <v>4.4010000000000001E-2</v>
      </c>
      <c r="P8" s="45">
        <v>4.4010000000000001E-2</v>
      </c>
      <c r="Q8" s="45">
        <v>4.4010000000000001E-2</v>
      </c>
      <c r="R8" s="45">
        <v>4.4010000000000001E-2</v>
      </c>
      <c r="S8" s="45">
        <v>4.4010000000000001E-2</v>
      </c>
      <c r="T8" s="45">
        <v>4.4010000000000001E-2</v>
      </c>
      <c r="U8" s="45">
        <v>4.4010000000000001E-2</v>
      </c>
      <c r="V8" s="45">
        <v>4.4010000000000001E-2</v>
      </c>
      <c r="W8" s="45">
        <v>4.4010000000000001E-2</v>
      </c>
      <c r="X8" s="45">
        <v>4.4010000000000001E-2</v>
      </c>
      <c r="Y8" s="45">
        <v>4.4010000000000001E-2</v>
      </c>
      <c r="Z8" s="45">
        <v>4.4010000000000001E-2</v>
      </c>
      <c r="AA8" s="45">
        <v>4.4010000000000001E-2</v>
      </c>
      <c r="AB8" s="45">
        <v>4.4010000000000001E-2</v>
      </c>
      <c r="AC8" s="45">
        <v>4.4010000000000001E-2</v>
      </c>
      <c r="AD8" s="45">
        <v>4.4010000000000001E-2</v>
      </c>
      <c r="AE8" s="45">
        <v>4.4010000000000001E-2</v>
      </c>
      <c r="AF8" s="45">
        <v>4.4010000000000001E-2</v>
      </c>
      <c r="AG8" s="50">
        <v>4.4010000000000001E-2</v>
      </c>
      <c r="AH8" s="50">
        <v>4.4010000000000001E-2</v>
      </c>
      <c r="AI8" s="5">
        <v>1</v>
      </c>
      <c r="AJ8" s="54"/>
    </row>
    <row r="9" spans="1:36" x14ac:dyDescent="0.2">
      <c r="A9" s="75"/>
      <c r="B9" s="12" t="s">
        <v>118</v>
      </c>
      <c r="C9" s="5" t="s">
        <v>226</v>
      </c>
      <c r="D9" s="45">
        <v>6.5290000000000001E-2</v>
      </c>
      <c r="E9" s="45">
        <v>6.5290000000000001E-2</v>
      </c>
      <c r="F9" s="45">
        <v>6.5290000000000001E-2</v>
      </c>
      <c r="G9" s="45">
        <v>6.5290000000000001E-2</v>
      </c>
      <c r="H9" s="45">
        <v>6.5290000000000001E-2</v>
      </c>
      <c r="I9" s="45">
        <v>6.5290000000000001E-2</v>
      </c>
      <c r="J9" s="45">
        <v>6.5290000000000001E-2</v>
      </c>
      <c r="K9" s="45">
        <v>6.5290000000000001E-2</v>
      </c>
      <c r="L9" s="45">
        <v>6.5290000000000001E-2</v>
      </c>
      <c r="M9" s="45">
        <v>6.5290000000000001E-2</v>
      </c>
      <c r="N9" s="45">
        <v>6.5290000000000001E-2</v>
      </c>
      <c r="O9" s="45">
        <v>6.5290000000000001E-2</v>
      </c>
      <c r="P9" s="45">
        <v>6.5290000000000001E-2</v>
      </c>
      <c r="Q9" s="45">
        <v>6.5290000000000001E-2</v>
      </c>
      <c r="R9" s="45">
        <v>6.5290000000000001E-2</v>
      </c>
      <c r="S9" s="45">
        <v>6.5290000000000001E-2</v>
      </c>
      <c r="T9" s="45">
        <v>6.5290000000000001E-2</v>
      </c>
      <c r="U9" s="45">
        <v>6.5290000000000001E-2</v>
      </c>
      <c r="V9" s="45">
        <v>6.5290000000000001E-2</v>
      </c>
      <c r="W9" s="45">
        <v>6.5290000000000001E-2</v>
      </c>
      <c r="X9" s="45">
        <v>6.5290000000000001E-2</v>
      </c>
      <c r="Y9" s="45">
        <v>6.5290000000000001E-2</v>
      </c>
      <c r="Z9" s="45">
        <v>6.5290000000000001E-2</v>
      </c>
      <c r="AA9" s="45">
        <v>6.5290000000000001E-2</v>
      </c>
      <c r="AB9" s="45">
        <v>6.5290000000000001E-2</v>
      </c>
      <c r="AC9" s="45">
        <v>6.5290000000000001E-2</v>
      </c>
      <c r="AD9" s="45">
        <v>6.5290000000000001E-2</v>
      </c>
      <c r="AE9" s="45">
        <v>6.5290000000000001E-2</v>
      </c>
      <c r="AF9" s="45">
        <v>6.5290000000000001E-2</v>
      </c>
      <c r="AG9" s="50">
        <v>6.5290000000000001E-2</v>
      </c>
      <c r="AH9" s="50">
        <v>6.5290000000000001E-2</v>
      </c>
      <c r="AI9" s="5">
        <v>1</v>
      </c>
      <c r="AJ9" s="54"/>
    </row>
    <row r="10" spans="1:36" x14ac:dyDescent="0.2">
      <c r="A10" s="76" t="s">
        <v>8</v>
      </c>
      <c r="B10" s="12" t="s">
        <v>118</v>
      </c>
      <c r="C10" s="5" t="s">
        <v>92</v>
      </c>
      <c r="D10">
        <v>5.4429999999999999E-2</v>
      </c>
      <c r="E10">
        <v>5.4429999999999999E-2</v>
      </c>
      <c r="F10">
        <v>5.4429999999999999E-2</v>
      </c>
      <c r="G10">
        <v>5.4429999999999999E-2</v>
      </c>
      <c r="H10">
        <v>5.4429999999999999E-2</v>
      </c>
      <c r="I10">
        <v>5.4429999999999999E-2</v>
      </c>
      <c r="J10">
        <v>5.4429999999999999E-2</v>
      </c>
      <c r="K10">
        <v>5.4429999999999999E-2</v>
      </c>
      <c r="L10">
        <v>5.4429999999999999E-2</v>
      </c>
      <c r="M10">
        <v>5.4429999999999999E-2</v>
      </c>
      <c r="N10">
        <v>5.4429999999999999E-2</v>
      </c>
      <c r="O10">
        <v>5.4429999999999999E-2</v>
      </c>
      <c r="P10">
        <v>5.4429999999999999E-2</v>
      </c>
      <c r="Q10">
        <v>5.4429999999999999E-2</v>
      </c>
      <c r="R10">
        <v>5.4429999999999999E-2</v>
      </c>
      <c r="S10">
        <v>5.4429999999999999E-2</v>
      </c>
      <c r="T10">
        <v>5.4429999999999999E-2</v>
      </c>
      <c r="U10">
        <v>5.4429999999999999E-2</v>
      </c>
      <c r="V10">
        <v>5.4429999999999999E-2</v>
      </c>
      <c r="W10">
        <v>5.4429999999999999E-2</v>
      </c>
      <c r="X10">
        <v>5.4429999999999999E-2</v>
      </c>
      <c r="Y10">
        <v>5.4429999999999999E-2</v>
      </c>
      <c r="Z10">
        <v>5.4429999999999999E-2</v>
      </c>
      <c r="AA10">
        <v>5.4429999999999999E-2</v>
      </c>
      <c r="AB10">
        <v>5.4429999999999999E-2</v>
      </c>
      <c r="AC10">
        <v>5.4429999999999999E-2</v>
      </c>
      <c r="AD10">
        <v>5.4429999999999999E-2</v>
      </c>
      <c r="AE10">
        <v>5.4429999999999999E-2</v>
      </c>
      <c r="AF10">
        <v>5.4429999999999999E-2</v>
      </c>
      <c r="AG10">
        <v>5.4429999999999999E-2</v>
      </c>
      <c r="AH10" s="46">
        <v>5.4429999999999999E-2</v>
      </c>
      <c r="AI10" s="5">
        <v>1</v>
      </c>
      <c r="AJ10" s="54"/>
    </row>
    <row r="11" spans="1:36" x14ac:dyDescent="0.2">
      <c r="A11" s="76"/>
      <c r="B11" s="12" t="s">
        <v>118</v>
      </c>
      <c r="C11" s="5" t="s">
        <v>97</v>
      </c>
      <c r="D11" s="41">
        <v>5.7520000000000002E-2</v>
      </c>
      <c r="E11" s="41">
        <v>5.7520000000000002E-2</v>
      </c>
      <c r="F11" s="41">
        <v>5.7520000000000002E-2</v>
      </c>
      <c r="G11" s="41">
        <v>5.7520000000000002E-2</v>
      </c>
      <c r="H11" s="41">
        <v>5.7520000000000002E-2</v>
      </c>
      <c r="I11" s="41">
        <v>5.7520000000000002E-2</v>
      </c>
      <c r="J11" s="41">
        <v>5.7520000000000002E-2</v>
      </c>
      <c r="K11" s="41">
        <v>5.7520000000000002E-2</v>
      </c>
      <c r="L11" s="41">
        <v>5.7520000000000002E-2</v>
      </c>
      <c r="M11" s="41">
        <v>5.7520000000000002E-2</v>
      </c>
      <c r="N11" s="41">
        <v>5.7520000000000002E-2</v>
      </c>
      <c r="O11" s="41">
        <v>5.7520000000000002E-2</v>
      </c>
      <c r="P11" s="41">
        <v>5.7520000000000002E-2</v>
      </c>
      <c r="Q11" s="41">
        <v>5.7520000000000002E-2</v>
      </c>
      <c r="R11" s="41">
        <v>5.7520000000000002E-2</v>
      </c>
      <c r="S11" s="41">
        <v>5.7520000000000002E-2</v>
      </c>
      <c r="T11" s="41">
        <v>5.7520000000000002E-2</v>
      </c>
      <c r="U11" s="41">
        <v>5.7520000000000002E-2</v>
      </c>
      <c r="V11" s="41">
        <v>5.7520000000000002E-2</v>
      </c>
      <c r="W11" s="41">
        <v>5.7520000000000002E-2</v>
      </c>
      <c r="X11" s="41">
        <v>5.7520000000000002E-2</v>
      </c>
      <c r="Y11" s="41">
        <v>5.7520000000000002E-2</v>
      </c>
      <c r="Z11" s="41">
        <v>5.7520000000000002E-2</v>
      </c>
      <c r="AA11" s="41">
        <v>5.7520000000000002E-2</v>
      </c>
      <c r="AB11" s="41">
        <v>5.7520000000000002E-2</v>
      </c>
      <c r="AC11" s="41">
        <v>5.7520000000000002E-2</v>
      </c>
      <c r="AD11" s="41">
        <v>5.7520000000000002E-2</v>
      </c>
      <c r="AE11" s="41">
        <v>5.7520000000000002E-2</v>
      </c>
      <c r="AF11" s="41">
        <v>5.7520000000000002E-2</v>
      </c>
      <c r="AG11" s="49">
        <v>5.7520000000000002E-2</v>
      </c>
      <c r="AH11" s="50">
        <v>5.7520000000000002E-2</v>
      </c>
      <c r="AI11" s="5">
        <v>1</v>
      </c>
      <c r="AJ11" s="54"/>
    </row>
    <row r="12" spans="1:36" x14ac:dyDescent="0.2">
      <c r="A12" s="76"/>
      <c r="B12" s="12" t="s">
        <v>118</v>
      </c>
      <c r="C12" s="5" t="s">
        <v>98</v>
      </c>
      <c r="D12" s="41">
        <v>4.4010000000000001E-2</v>
      </c>
      <c r="E12" s="41">
        <v>4.4010000000000001E-2</v>
      </c>
      <c r="F12" s="41">
        <v>4.4010000000000001E-2</v>
      </c>
      <c r="G12" s="41">
        <v>4.4010000000000001E-2</v>
      </c>
      <c r="H12" s="41">
        <v>4.4010000000000001E-2</v>
      </c>
      <c r="I12" s="41">
        <v>4.4010000000000001E-2</v>
      </c>
      <c r="J12" s="41">
        <v>4.4010000000000001E-2</v>
      </c>
      <c r="K12" s="41">
        <v>4.4010000000000001E-2</v>
      </c>
      <c r="L12" s="41">
        <v>4.4010000000000001E-2</v>
      </c>
      <c r="M12" s="41">
        <v>4.4010000000000001E-2</v>
      </c>
      <c r="N12" s="41">
        <v>4.4010000000000001E-2</v>
      </c>
      <c r="O12" s="41">
        <v>4.4010000000000001E-2</v>
      </c>
      <c r="P12" s="41">
        <v>4.4010000000000001E-2</v>
      </c>
      <c r="Q12" s="41">
        <v>4.4010000000000001E-2</v>
      </c>
      <c r="R12" s="41">
        <v>4.4010000000000001E-2</v>
      </c>
      <c r="S12" s="41">
        <v>4.4010000000000001E-2</v>
      </c>
      <c r="T12" s="41">
        <v>4.4010000000000001E-2</v>
      </c>
      <c r="U12" s="41">
        <v>4.4010000000000001E-2</v>
      </c>
      <c r="V12" s="41">
        <v>4.4010000000000001E-2</v>
      </c>
      <c r="W12" s="41">
        <v>4.4010000000000001E-2</v>
      </c>
      <c r="X12" s="41">
        <v>4.4010000000000001E-2</v>
      </c>
      <c r="Y12" s="41">
        <v>4.4010000000000001E-2</v>
      </c>
      <c r="Z12" s="41">
        <v>4.4010000000000001E-2</v>
      </c>
      <c r="AA12" s="41">
        <v>4.4010000000000001E-2</v>
      </c>
      <c r="AB12" s="41">
        <v>4.4010000000000001E-2</v>
      </c>
      <c r="AC12" s="41">
        <v>4.4010000000000001E-2</v>
      </c>
      <c r="AD12" s="41">
        <v>4.4010000000000001E-2</v>
      </c>
      <c r="AE12" s="41">
        <v>4.4010000000000001E-2</v>
      </c>
      <c r="AF12" s="41">
        <v>4.4010000000000001E-2</v>
      </c>
      <c r="AG12" s="49">
        <v>4.4010000000000001E-2</v>
      </c>
      <c r="AH12" s="50">
        <v>4.4010000000000001E-2</v>
      </c>
      <c r="AI12" s="5">
        <v>1</v>
      </c>
      <c r="AJ12" s="54"/>
    </row>
    <row r="13" spans="1:36" x14ac:dyDescent="0.2">
      <c r="A13" s="76"/>
      <c r="B13" s="12" t="s">
        <v>118</v>
      </c>
      <c r="C13" s="43" t="s">
        <v>226</v>
      </c>
      <c r="D13" s="44">
        <v>6.5290000000000001E-2</v>
      </c>
      <c r="E13" s="41">
        <v>6.5290000000000001E-2</v>
      </c>
      <c r="F13" s="41">
        <v>6.5290000000000001E-2</v>
      </c>
      <c r="G13" s="41">
        <v>6.5290000000000001E-2</v>
      </c>
      <c r="H13" s="41">
        <v>6.5290000000000001E-2</v>
      </c>
      <c r="I13" s="41">
        <v>6.5290000000000001E-2</v>
      </c>
      <c r="J13" s="41">
        <v>6.5290000000000001E-2</v>
      </c>
      <c r="K13" s="41">
        <v>6.5290000000000001E-2</v>
      </c>
      <c r="L13" s="41">
        <v>6.5290000000000001E-2</v>
      </c>
      <c r="M13" s="41">
        <v>6.5290000000000001E-2</v>
      </c>
      <c r="N13" s="41">
        <v>6.5290000000000001E-2</v>
      </c>
      <c r="O13" s="41">
        <v>6.5290000000000001E-2</v>
      </c>
      <c r="P13" s="41">
        <v>6.5290000000000001E-2</v>
      </c>
      <c r="Q13" s="41">
        <v>6.5290000000000001E-2</v>
      </c>
      <c r="R13" s="41">
        <v>6.5290000000000001E-2</v>
      </c>
      <c r="S13" s="41">
        <v>6.5290000000000001E-2</v>
      </c>
      <c r="T13" s="41">
        <v>6.5290000000000001E-2</v>
      </c>
      <c r="U13" s="41">
        <v>6.5290000000000001E-2</v>
      </c>
      <c r="V13" s="41">
        <v>6.5290000000000001E-2</v>
      </c>
      <c r="W13" s="41">
        <v>6.5290000000000001E-2</v>
      </c>
      <c r="X13" s="41">
        <v>6.5290000000000001E-2</v>
      </c>
      <c r="Y13" s="41">
        <v>6.5290000000000001E-2</v>
      </c>
      <c r="Z13" s="41">
        <v>6.5290000000000001E-2</v>
      </c>
      <c r="AA13" s="41">
        <v>6.5290000000000001E-2</v>
      </c>
      <c r="AB13" s="41">
        <v>6.5290000000000001E-2</v>
      </c>
      <c r="AC13" s="41">
        <v>6.5290000000000001E-2</v>
      </c>
      <c r="AD13" s="41">
        <v>6.5290000000000001E-2</v>
      </c>
      <c r="AE13" s="41">
        <v>6.5290000000000001E-2</v>
      </c>
      <c r="AF13" s="41">
        <v>6.5290000000000001E-2</v>
      </c>
      <c r="AG13" s="49">
        <v>6.5290000000000001E-2</v>
      </c>
      <c r="AH13" s="50">
        <v>6.5290000000000001E-2</v>
      </c>
      <c r="AI13" s="5">
        <v>1</v>
      </c>
      <c r="AJ13" s="54"/>
    </row>
    <row r="14" spans="1:36" x14ac:dyDescent="0.2">
      <c r="A14" s="76" t="s">
        <v>229</v>
      </c>
      <c r="B14" s="12" t="s">
        <v>118</v>
      </c>
      <c r="C14" s="5" t="s">
        <v>92</v>
      </c>
      <c r="D14" s="45">
        <v>5.4429999999999999E-2</v>
      </c>
      <c r="E14" s="45">
        <v>5.4429999999999999E-2</v>
      </c>
      <c r="F14" s="45">
        <v>5.4429999999999999E-2</v>
      </c>
      <c r="G14" s="45">
        <v>5.4429999999999999E-2</v>
      </c>
      <c r="H14" s="45">
        <v>5.4429999999999999E-2</v>
      </c>
      <c r="I14" s="45">
        <v>5.4429999999999999E-2</v>
      </c>
      <c r="J14" s="45">
        <v>5.4429999999999999E-2</v>
      </c>
      <c r="K14" s="45">
        <v>5.4429999999999999E-2</v>
      </c>
      <c r="L14" s="45">
        <v>5.4429999999999999E-2</v>
      </c>
      <c r="M14" s="45">
        <v>5.4429999999999999E-2</v>
      </c>
      <c r="N14" s="45">
        <v>5.4429999999999999E-2</v>
      </c>
      <c r="O14" s="45">
        <v>5.4429999999999999E-2</v>
      </c>
      <c r="P14" s="45">
        <v>5.4429999999999999E-2</v>
      </c>
      <c r="Q14" s="45">
        <v>5.4429999999999999E-2</v>
      </c>
      <c r="R14" s="45">
        <v>5.4429999999999999E-2</v>
      </c>
      <c r="S14" s="45">
        <v>5.4429999999999999E-2</v>
      </c>
      <c r="T14" s="45">
        <v>5.4429999999999999E-2</v>
      </c>
      <c r="U14" s="45">
        <v>5.4429999999999999E-2</v>
      </c>
      <c r="V14" s="45">
        <v>5.4429999999999999E-2</v>
      </c>
      <c r="W14" s="45">
        <v>5.4429999999999999E-2</v>
      </c>
      <c r="X14" s="45">
        <v>5.4429999999999999E-2</v>
      </c>
      <c r="Y14" s="45">
        <v>5.4429999999999999E-2</v>
      </c>
      <c r="Z14" s="45">
        <v>5.4429999999999999E-2</v>
      </c>
      <c r="AA14" s="45">
        <v>5.4429999999999999E-2</v>
      </c>
      <c r="AB14" s="45">
        <v>5.4429999999999999E-2</v>
      </c>
      <c r="AC14" s="45">
        <v>5.4429999999999999E-2</v>
      </c>
      <c r="AD14" s="45">
        <v>5.4429999999999999E-2</v>
      </c>
      <c r="AE14" s="45">
        <v>5.4429999999999999E-2</v>
      </c>
      <c r="AF14" s="45">
        <v>5.4429999999999999E-2</v>
      </c>
      <c r="AG14" s="50">
        <v>5.4429999999999999E-2</v>
      </c>
      <c r="AH14" s="50">
        <v>5.4429999999999999E-2</v>
      </c>
      <c r="AI14" s="5">
        <v>1</v>
      </c>
      <c r="AJ14" s="54"/>
    </row>
    <row r="15" spans="1:36" x14ac:dyDescent="0.2">
      <c r="A15" s="76"/>
      <c r="B15" s="12" t="s">
        <v>118</v>
      </c>
      <c r="C15" s="5" t="s">
        <v>97</v>
      </c>
      <c r="D15" s="45">
        <v>5.7520000000000002E-2</v>
      </c>
      <c r="E15" s="45">
        <v>5.7520000000000002E-2</v>
      </c>
      <c r="F15" s="45">
        <v>5.7520000000000002E-2</v>
      </c>
      <c r="G15" s="45">
        <v>5.7520000000000002E-2</v>
      </c>
      <c r="H15" s="45">
        <v>5.7520000000000002E-2</v>
      </c>
      <c r="I15" s="45">
        <v>5.7520000000000002E-2</v>
      </c>
      <c r="J15" s="45">
        <v>5.7520000000000002E-2</v>
      </c>
      <c r="K15" s="45">
        <v>5.7520000000000002E-2</v>
      </c>
      <c r="L15" s="45">
        <v>5.7520000000000002E-2</v>
      </c>
      <c r="M15" s="45">
        <v>5.7520000000000002E-2</v>
      </c>
      <c r="N15" s="45">
        <v>5.7520000000000002E-2</v>
      </c>
      <c r="O15" s="45">
        <v>5.7520000000000002E-2</v>
      </c>
      <c r="P15" s="45">
        <v>5.7520000000000002E-2</v>
      </c>
      <c r="Q15" s="45">
        <v>5.7520000000000002E-2</v>
      </c>
      <c r="R15" s="45">
        <v>5.7520000000000002E-2</v>
      </c>
      <c r="S15" s="45">
        <v>5.7520000000000002E-2</v>
      </c>
      <c r="T15" s="45">
        <v>5.7520000000000002E-2</v>
      </c>
      <c r="U15" s="45">
        <v>5.7520000000000002E-2</v>
      </c>
      <c r="V15" s="45">
        <v>5.7520000000000002E-2</v>
      </c>
      <c r="W15" s="45">
        <v>5.7520000000000002E-2</v>
      </c>
      <c r="X15" s="45">
        <v>5.7520000000000002E-2</v>
      </c>
      <c r="Y15" s="45">
        <v>5.7520000000000002E-2</v>
      </c>
      <c r="Z15" s="45">
        <v>5.7520000000000002E-2</v>
      </c>
      <c r="AA15" s="45">
        <v>5.7520000000000002E-2</v>
      </c>
      <c r="AB15" s="45">
        <v>5.7520000000000002E-2</v>
      </c>
      <c r="AC15" s="45">
        <v>5.7520000000000002E-2</v>
      </c>
      <c r="AD15" s="45">
        <v>5.7520000000000002E-2</v>
      </c>
      <c r="AE15" s="45">
        <v>5.7520000000000002E-2</v>
      </c>
      <c r="AF15" s="45">
        <v>5.7520000000000002E-2</v>
      </c>
      <c r="AG15" s="50">
        <v>5.7520000000000002E-2</v>
      </c>
      <c r="AH15" s="50">
        <v>5.7520000000000002E-2</v>
      </c>
      <c r="AI15" s="5">
        <v>1</v>
      </c>
      <c r="AJ15" s="54"/>
    </row>
    <row r="16" spans="1:36" x14ac:dyDescent="0.2">
      <c r="A16" s="76"/>
      <c r="B16" s="12" t="s">
        <v>118</v>
      </c>
      <c r="C16" s="5" t="s">
        <v>98</v>
      </c>
      <c r="D16" s="45">
        <v>4.4010000000000001E-2</v>
      </c>
      <c r="E16" s="45">
        <v>4.4010000000000001E-2</v>
      </c>
      <c r="F16" s="45">
        <v>4.4010000000000001E-2</v>
      </c>
      <c r="G16" s="45">
        <v>4.4010000000000001E-2</v>
      </c>
      <c r="H16" s="45">
        <v>4.4010000000000001E-2</v>
      </c>
      <c r="I16" s="45">
        <v>4.4010000000000001E-2</v>
      </c>
      <c r="J16" s="45">
        <v>4.4010000000000001E-2</v>
      </c>
      <c r="K16" s="45">
        <v>4.4010000000000001E-2</v>
      </c>
      <c r="L16" s="45">
        <v>4.4010000000000001E-2</v>
      </c>
      <c r="M16" s="45">
        <v>4.4010000000000001E-2</v>
      </c>
      <c r="N16" s="45">
        <v>4.4010000000000001E-2</v>
      </c>
      <c r="O16" s="45">
        <v>4.4010000000000001E-2</v>
      </c>
      <c r="P16" s="45">
        <v>4.4010000000000001E-2</v>
      </c>
      <c r="Q16" s="45">
        <v>4.4010000000000001E-2</v>
      </c>
      <c r="R16" s="45">
        <v>4.4010000000000001E-2</v>
      </c>
      <c r="S16" s="45">
        <v>4.4010000000000001E-2</v>
      </c>
      <c r="T16" s="45">
        <v>4.4010000000000001E-2</v>
      </c>
      <c r="U16" s="45">
        <v>4.4010000000000001E-2</v>
      </c>
      <c r="V16" s="45">
        <v>4.4010000000000001E-2</v>
      </c>
      <c r="W16" s="45">
        <v>4.4010000000000001E-2</v>
      </c>
      <c r="X16" s="45">
        <v>4.4010000000000001E-2</v>
      </c>
      <c r="Y16" s="45">
        <v>4.4010000000000001E-2</v>
      </c>
      <c r="Z16" s="45">
        <v>4.4010000000000001E-2</v>
      </c>
      <c r="AA16" s="45">
        <v>4.4010000000000001E-2</v>
      </c>
      <c r="AB16" s="45">
        <v>4.4010000000000001E-2</v>
      </c>
      <c r="AC16" s="45">
        <v>4.4010000000000001E-2</v>
      </c>
      <c r="AD16" s="45">
        <v>4.4010000000000001E-2</v>
      </c>
      <c r="AE16" s="45">
        <v>4.4010000000000001E-2</v>
      </c>
      <c r="AF16" s="45">
        <v>4.4010000000000001E-2</v>
      </c>
      <c r="AG16" s="50">
        <v>4.4010000000000001E-2</v>
      </c>
      <c r="AH16" s="50">
        <v>4.4010000000000001E-2</v>
      </c>
      <c r="AI16" s="5">
        <v>1</v>
      </c>
      <c r="AJ16" s="54"/>
    </row>
    <row r="17" spans="1:36" x14ac:dyDescent="0.2">
      <c r="A17" s="76"/>
      <c r="B17" s="12" t="s">
        <v>118</v>
      </c>
      <c r="C17" s="5" t="s">
        <v>226</v>
      </c>
      <c r="D17" s="45">
        <v>6.5290000000000001E-2</v>
      </c>
      <c r="E17" s="45">
        <v>6.5290000000000001E-2</v>
      </c>
      <c r="F17" s="45">
        <v>6.5290000000000001E-2</v>
      </c>
      <c r="G17" s="45">
        <v>6.5290000000000001E-2</v>
      </c>
      <c r="H17" s="45">
        <v>6.5290000000000001E-2</v>
      </c>
      <c r="I17" s="45">
        <v>6.5290000000000001E-2</v>
      </c>
      <c r="J17" s="45">
        <v>6.5290000000000001E-2</v>
      </c>
      <c r="K17" s="45">
        <v>6.5290000000000001E-2</v>
      </c>
      <c r="L17" s="45">
        <v>6.5290000000000001E-2</v>
      </c>
      <c r="M17" s="45">
        <v>6.5290000000000001E-2</v>
      </c>
      <c r="N17" s="45">
        <v>6.5290000000000001E-2</v>
      </c>
      <c r="O17" s="45">
        <v>6.5290000000000001E-2</v>
      </c>
      <c r="P17" s="45">
        <v>6.5290000000000001E-2</v>
      </c>
      <c r="Q17" s="45">
        <v>6.5290000000000001E-2</v>
      </c>
      <c r="R17" s="45">
        <v>6.5290000000000001E-2</v>
      </c>
      <c r="S17" s="45">
        <v>6.5290000000000001E-2</v>
      </c>
      <c r="T17" s="45">
        <v>6.5290000000000001E-2</v>
      </c>
      <c r="U17" s="45">
        <v>6.5290000000000001E-2</v>
      </c>
      <c r="V17" s="45">
        <v>6.5290000000000001E-2</v>
      </c>
      <c r="W17" s="45">
        <v>6.5290000000000001E-2</v>
      </c>
      <c r="X17" s="45">
        <v>6.5290000000000001E-2</v>
      </c>
      <c r="Y17" s="45">
        <v>6.5290000000000001E-2</v>
      </c>
      <c r="Z17" s="45">
        <v>6.5290000000000001E-2</v>
      </c>
      <c r="AA17" s="45">
        <v>6.5290000000000001E-2</v>
      </c>
      <c r="AB17" s="45">
        <v>6.5290000000000001E-2</v>
      </c>
      <c r="AC17" s="45">
        <v>6.5290000000000001E-2</v>
      </c>
      <c r="AD17" s="45">
        <v>6.5290000000000001E-2</v>
      </c>
      <c r="AE17" s="45">
        <v>6.5290000000000001E-2</v>
      </c>
      <c r="AF17" s="45">
        <v>6.5290000000000001E-2</v>
      </c>
      <c r="AG17" s="50">
        <v>6.5290000000000001E-2</v>
      </c>
      <c r="AH17" s="50">
        <v>6.5290000000000001E-2</v>
      </c>
      <c r="AI17" s="5">
        <v>1</v>
      </c>
      <c r="AJ17" s="54"/>
    </row>
    <row r="18" spans="1:36" x14ac:dyDescent="0.2">
      <c r="A18" s="76" t="s">
        <v>230</v>
      </c>
      <c r="B18" s="12" t="s">
        <v>118</v>
      </c>
      <c r="C18" s="5" t="s">
        <v>92</v>
      </c>
      <c r="D18" s="45">
        <v>5.4429999999999999E-2</v>
      </c>
      <c r="E18" s="45">
        <v>5.4429999999999999E-2</v>
      </c>
      <c r="F18" s="45">
        <v>5.4429999999999999E-2</v>
      </c>
      <c r="G18" s="45">
        <v>5.4429999999999999E-2</v>
      </c>
      <c r="H18" s="45">
        <v>5.4429999999999999E-2</v>
      </c>
      <c r="I18" s="45">
        <v>5.4429999999999999E-2</v>
      </c>
      <c r="J18" s="45">
        <v>5.4429999999999999E-2</v>
      </c>
      <c r="K18" s="45">
        <v>5.4429999999999999E-2</v>
      </c>
      <c r="L18" s="45">
        <v>5.4429999999999999E-2</v>
      </c>
      <c r="M18" s="45">
        <v>5.4429999999999999E-2</v>
      </c>
      <c r="N18" s="45">
        <v>5.4429999999999999E-2</v>
      </c>
      <c r="O18" s="45">
        <v>5.4429999999999999E-2</v>
      </c>
      <c r="P18" s="45">
        <v>5.4429999999999999E-2</v>
      </c>
      <c r="Q18" s="45">
        <v>5.4429999999999999E-2</v>
      </c>
      <c r="R18" s="45">
        <v>5.4429999999999999E-2</v>
      </c>
      <c r="S18" s="45">
        <v>5.4429999999999999E-2</v>
      </c>
      <c r="T18" s="45">
        <v>5.4429999999999999E-2</v>
      </c>
      <c r="U18" s="45">
        <v>5.4429999999999999E-2</v>
      </c>
      <c r="V18" s="45">
        <v>5.4429999999999999E-2</v>
      </c>
      <c r="W18" s="45">
        <v>5.4429999999999999E-2</v>
      </c>
      <c r="X18" s="45">
        <v>5.4429999999999999E-2</v>
      </c>
      <c r="Y18" s="45">
        <v>5.4429999999999999E-2</v>
      </c>
      <c r="Z18" s="45">
        <v>5.4429999999999999E-2</v>
      </c>
      <c r="AA18" s="45">
        <v>5.4429999999999999E-2</v>
      </c>
      <c r="AB18" s="45">
        <v>5.4429999999999999E-2</v>
      </c>
      <c r="AC18" s="45">
        <v>5.4429999999999999E-2</v>
      </c>
      <c r="AD18" s="45">
        <v>5.4429999999999999E-2</v>
      </c>
      <c r="AE18" s="45">
        <v>5.4429999999999999E-2</v>
      </c>
      <c r="AF18" s="45">
        <v>5.4429999999999999E-2</v>
      </c>
      <c r="AG18" s="50">
        <v>5.4429999999999999E-2</v>
      </c>
      <c r="AH18" s="50">
        <v>5.4429999999999999E-2</v>
      </c>
      <c r="AI18" s="5">
        <v>1</v>
      </c>
      <c r="AJ18" s="54"/>
    </row>
    <row r="19" spans="1:36" x14ac:dyDescent="0.2">
      <c r="A19" s="76"/>
      <c r="B19" s="12" t="s">
        <v>118</v>
      </c>
      <c r="C19" s="5" t="s">
        <v>97</v>
      </c>
      <c r="D19" s="45">
        <v>5.7520000000000002E-2</v>
      </c>
      <c r="E19" s="45">
        <v>5.7520000000000002E-2</v>
      </c>
      <c r="F19" s="45">
        <v>5.7520000000000002E-2</v>
      </c>
      <c r="G19" s="45">
        <v>5.7520000000000002E-2</v>
      </c>
      <c r="H19" s="45">
        <v>5.7520000000000002E-2</v>
      </c>
      <c r="I19" s="45">
        <v>5.7520000000000002E-2</v>
      </c>
      <c r="J19" s="45">
        <v>5.7520000000000002E-2</v>
      </c>
      <c r="K19" s="45">
        <v>5.7520000000000002E-2</v>
      </c>
      <c r="L19" s="45">
        <v>5.7520000000000002E-2</v>
      </c>
      <c r="M19" s="45">
        <v>5.7520000000000002E-2</v>
      </c>
      <c r="N19" s="45">
        <v>5.7520000000000002E-2</v>
      </c>
      <c r="O19" s="45">
        <v>5.7520000000000002E-2</v>
      </c>
      <c r="P19" s="45">
        <v>5.7520000000000002E-2</v>
      </c>
      <c r="Q19" s="45">
        <v>5.7520000000000002E-2</v>
      </c>
      <c r="R19" s="45">
        <v>5.7520000000000002E-2</v>
      </c>
      <c r="S19" s="45">
        <v>5.7520000000000002E-2</v>
      </c>
      <c r="T19" s="45">
        <v>5.7520000000000002E-2</v>
      </c>
      <c r="U19" s="45">
        <v>5.7520000000000002E-2</v>
      </c>
      <c r="V19" s="45">
        <v>5.7520000000000002E-2</v>
      </c>
      <c r="W19" s="45">
        <v>5.7520000000000002E-2</v>
      </c>
      <c r="X19" s="45">
        <v>5.7520000000000002E-2</v>
      </c>
      <c r="Y19" s="45">
        <v>5.7520000000000002E-2</v>
      </c>
      <c r="Z19" s="45">
        <v>5.7520000000000002E-2</v>
      </c>
      <c r="AA19" s="45">
        <v>5.7520000000000002E-2</v>
      </c>
      <c r="AB19" s="45">
        <v>5.7520000000000002E-2</v>
      </c>
      <c r="AC19" s="45">
        <v>5.7520000000000002E-2</v>
      </c>
      <c r="AD19" s="45">
        <v>5.7520000000000002E-2</v>
      </c>
      <c r="AE19" s="45">
        <v>5.7520000000000002E-2</v>
      </c>
      <c r="AF19" s="45">
        <v>5.7520000000000002E-2</v>
      </c>
      <c r="AG19" s="50">
        <v>5.7520000000000002E-2</v>
      </c>
      <c r="AH19" s="50">
        <v>5.7520000000000002E-2</v>
      </c>
      <c r="AI19" s="5">
        <v>1</v>
      </c>
      <c r="AJ19" s="54"/>
    </row>
    <row r="20" spans="1:36" x14ac:dyDescent="0.2">
      <c r="A20" s="76"/>
      <c r="B20" s="12" t="s">
        <v>118</v>
      </c>
      <c r="C20" s="5" t="s">
        <v>98</v>
      </c>
      <c r="D20" s="45">
        <v>4.4010000000000001E-2</v>
      </c>
      <c r="E20" s="45">
        <v>4.4010000000000001E-2</v>
      </c>
      <c r="F20" s="45">
        <v>4.4010000000000001E-2</v>
      </c>
      <c r="G20" s="45">
        <v>4.4010000000000001E-2</v>
      </c>
      <c r="H20" s="45">
        <v>4.4010000000000001E-2</v>
      </c>
      <c r="I20" s="45">
        <v>4.4010000000000001E-2</v>
      </c>
      <c r="J20" s="45">
        <v>4.4010000000000001E-2</v>
      </c>
      <c r="K20" s="45">
        <v>4.4010000000000001E-2</v>
      </c>
      <c r="L20" s="45">
        <v>4.4010000000000001E-2</v>
      </c>
      <c r="M20" s="45">
        <v>4.4010000000000001E-2</v>
      </c>
      <c r="N20" s="45">
        <v>4.4010000000000001E-2</v>
      </c>
      <c r="O20" s="45">
        <v>4.4010000000000001E-2</v>
      </c>
      <c r="P20" s="45">
        <v>4.4010000000000001E-2</v>
      </c>
      <c r="Q20" s="45">
        <v>4.4010000000000001E-2</v>
      </c>
      <c r="R20" s="45">
        <v>4.4010000000000001E-2</v>
      </c>
      <c r="S20" s="45">
        <v>4.4010000000000001E-2</v>
      </c>
      <c r="T20" s="45">
        <v>4.4010000000000001E-2</v>
      </c>
      <c r="U20" s="45">
        <v>4.4010000000000001E-2</v>
      </c>
      <c r="V20" s="45">
        <v>4.4010000000000001E-2</v>
      </c>
      <c r="W20" s="45">
        <v>4.4010000000000001E-2</v>
      </c>
      <c r="X20" s="45">
        <v>4.4010000000000001E-2</v>
      </c>
      <c r="Y20" s="45">
        <v>4.4010000000000001E-2</v>
      </c>
      <c r="Z20" s="45">
        <v>4.4010000000000001E-2</v>
      </c>
      <c r="AA20" s="45">
        <v>4.4010000000000001E-2</v>
      </c>
      <c r="AB20" s="45">
        <v>4.4010000000000001E-2</v>
      </c>
      <c r="AC20" s="45">
        <v>4.4010000000000001E-2</v>
      </c>
      <c r="AD20" s="45">
        <v>4.4010000000000001E-2</v>
      </c>
      <c r="AE20" s="45">
        <v>4.4010000000000001E-2</v>
      </c>
      <c r="AF20" s="45">
        <v>4.4010000000000001E-2</v>
      </c>
      <c r="AG20" s="50">
        <v>4.4010000000000001E-2</v>
      </c>
      <c r="AH20" s="50">
        <v>4.4010000000000001E-2</v>
      </c>
      <c r="AI20" s="5">
        <v>1</v>
      </c>
      <c r="AJ20" s="54"/>
    </row>
    <row r="21" spans="1:36" x14ac:dyDescent="0.2">
      <c r="A21" s="76"/>
      <c r="B21" s="12" t="s">
        <v>118</v>
      </c>
      <c r="C21" s="5" t="s">
        <v>226</v>
      </c>
      <c r="D21" s="45">
        <v>6.5290000000000001E-2</v>
      </c>
      <c r="E21" s="45">
        <v>6.5290000000000001E-2</v>
      </c>
      <c r="F21" s="45">
        <v>6.5290000000000001E-2</v>
      </c>
      <c r="G21" s="45">
        <v>6.5290000000000001E-2</v>
      </c>
      <c r="H21" s="45">
        <v>6.5290000000000001E-2</v>
      </c>
      <c r="I21" s="45">
        <v>6.5290000000000001E-2</v>
      </c>
      <c r="J21" s="45">
        <v>6.5290000000000001E-2</v>
      </c>
      <c r="K21" s="45">
        <v>6.5290000000000001E-2</v>
      </c>
      <c r="L21" s="45">
        <v>6.5290000000000001E-2</v>
      </c>
      <c r="M21" s="45">
        <v>6.5290000000000001E-2</v>
      </c>
      <c r="N21" s="45">
        <v>6.5290000000000001E-2</v>
      </c>
      <c r="O21" s="45">
        <v>6.5290000000000001E-2</v>
      </c>
      <c r="P21" s="45">
        <v>6.5290000000000001E-2</v>
      </c>
      <c r="Q21" s="45">
        <v>6.5290000000000001E-2</v>
      </c>
      <c r="R21" s="45">
        <v>6.5290000000000001E-2</v>
      </c>
      <c r="S21" s="45">
        <v>6.5290000000000001E-2</v>
      </c>
      <c r="T21" s="45">
        <v>6.5290000000000001E-2</v>
      </c>
      <c r="U21" s="45">
        <v>6.5290000000000001E-2</v>
      </c>
      <c r="V21" s="45">
        <v>6.5290000000000001E-2</v>
      </c>
      <c r="W21" s="45">
        <v>6.5290000000000001E-2</v>
      </c>
      <c r="X21" s="45">
        <v>6.5290000000000001E-2</v>
      </c>
      <c r="Y21" s="45">
        <v>6.5290000000000001E-2</v>
      </c>
      <c r="Z21" s="45">
        <v>6.5290000000000001E-2</v>
      </c>
      <c r="AA21" s="45">
        <v>6.5290000000000001E-2</v>
      </c>
      <c r="AB21" s="45">
        <v>6.5290000000000001E-2</v>
      </c>
      <c r="AC21" s="45">
        <v>6.5290000000000001E-2</v>
      </c>
      <c r="AD21" s="45">
        <v>6.5290000000000001E-2</v>
      </c>
      <c r="AE21" s="45">
        <v>6.5290000000000001E-2</v>
      </c>
      <c r="AF21" s="45">
        <v>6.5290000000000001E-2</v>
      </c>
      <c r="AG21" s="50">
        <v>6.5290000000000001E-2</v>
      </c>
      <c r="AH21" s="50">
        <v>6.5290000000000001E-2</v>
      </c>
      <c r="AI21" s="5">
        <v>1</v>
      </c>
      <c r="AJ21" s="54"/>
    </row>
    <row r="22" spans="1:36" x14ac:dyDescent="0.2">
      <c r="A22" s="76" t="s">
        <v>231</v>
      </c>
      <c r="B22" s="12" t="s">
        <v>118</v>
      </c>
      <c r="C22" s="5" t="s">
        <v>92</v>
      </c>
      <c r="D22" s="45">
        <v>5.4429999999999999E-2</v>
      </c>
      <c r="E22" s="45">
        <v>5.4429999999999999E-2</v>
      </c>
      <c r="F22" s="45">
        <v>5.4429999999999999E-2</v>
      </c>
      <c r="G22" s="45">
        <v>5.4429999999999999E-2</v>
      </c>
      <c r="H22" s="45">
        <v>5.4429999999999999E-2</v>
      </c>
      <c r="I22" s="45">
        <v>5.4429999999999999E-2</v>
      </c>
      <c r="J22" s="45">
        <v>5.4429999999999999E-2</v>
      </c>
      <c r="K22" s="45">
        <v>5.4429999999999999E-2</v>
      </c>
      <c r="L22" s="45">
        <v>5.4429999999999999E-2</v>
      </c>
      <c r="M22" s="45">
        <v>5.4429999999999999E-2</v>
      </c>
      <c r="N22" s="45">
        <v>5.4429999999999999E-2</v>
      </c>
      <c r="O22" s="45">
        <v>5.4429999999999999E-2</v>
      </c>
      <c r="P22" s="45">
        <v>5.4429999999999999E-2</v>
      </c>
      <c r="Q22" s="45">
        <v>5.4429999999999999E-2</v>
      </c>
      <c r="R22" s="45">
        <v>5.4429999999999999E-2</v>
      </c>
      <c r="S22" s="45">
        <v>5.4429999999999999E-2</v>
      </c>
      <c r="T22" s="45">
        <v>5.4429999999999999E-2</v>
      </c>
      <c r="U22" s="45">
        <v>5.4429999999999999E-2</v>
      </c>
      <c r="V22" s="45">
        <v>5.4429999999999999E-2</v>
      </c>
      <c r="W22" s="45">
        <v>5.4429999999999999E-2</v>
      </c>
      <c r="X22" s="45">
        <v>5.4429999999999999E-2</v>
      </c>
      <c r="Y22" s="45">
        <v>5.4429999999999999E-2</v>
      </c>
      <c r="Z22" s="45">
        <v>5.4429999999999999E-2</v>
      </c>
      <c r="AA22" s="45">
        <v>5.4429999999999999E-2</v>
      </c>
      <c r="AB22" s="45">
        <v>5.4429999999999999E-2</v>
      </c>
      <c r="AC22" s="45">
        <v>5.4429999999999999E-2</v>
      </c>
      <c r="AD22" s="45">
        <v>5.4429999999999999E-2</v>
      </c>
      <c r="AE22" s="45">
        <v>5.4429999999999999E-2</v>
      </c>
      <c r="AF22" s="45">
        <v>5.4429999999999999E-2</v>
      </c>
      <c r="AG22" s="50">
        <v>5.4429999999999999E-2</v>
      </c>
      <c r="AH22" s="50">
        <v>5.4429999999999999E-2</v>
      </c>
      <c r="AI22" s="5">
        <v>1</v>
      </c>
      <c r="AJ22" s="54"/>
    </row>
    <row r="23" spans="1:36" x14ac:dyDescent="0.2">
      <c r="A23" s="76"/>
      <c r="B23" s="12" t="s">
        <v>118</v>
      </c>
      <c r="C23" s="5" t="s">
        <v>97</v>
      </c>
      <c r="D23" s="45">
        <v>5.7520000000000002E-2</v>
      </c>
      <c r="E23" s="45">
        <v>5.7520000000000002E-2</v>
      </c>
      <c r="F23" s="45">
        <v>5.7520000000000002E-2</v>
      </c>
      <c r="G23" s="45">
        <v>5.7520000000000002E-2</v>
      </c>
      <c r="H23" s="45">
        <v>5.7520000000000002E-2</v>
      </c>
      <c r="I23" s="45">
        <v>5.7520000000000002E-2</v>
      </c>
      <c r="J23" s="45">
        <v>5.7520000000000002E-2</v>
      </c>
      <c r="K23" s="45">
        <v>5.7520000000000002E-2</v>
      </c>
      <c r="L23" s="45">
        <v>5.7520000000000002E-2</v>
      </c>
      <c r="M23" s="45">
        <v>5.7520000000000002E-2</v>
      </c>
      <c r="N23" s="45">
        <v>5.7520000000000002E-2</v>
      </c>
      <c r="O23" s="45">
        <v>5.7520000000000002E-2</v>
      </c>
      <c r="P23" s="45">
        <v>5.7520000000000002E-2</v>
      </c>
      <c r="Q23" s="45">
        <v>5.7520000000000002E-2</v>
      </c>
      <c r="R23" s="45">
        <v>5.7520000000000002E-2</v>
      </c>
      <c r="S23" s="45">
        <v>5.7520000000000002E-2</v>
      </c>
      <c r="T23" s="45">
        <v>5.7520000000000002E-2</v>
      </c>
      <c r="U23" s="45">
        <v>5.7520000000000002E-2</v>
      </c>
      <c r="V23" s="45">
        <v>5.7520000000000002E-2</v>
      </c>
      <c r="W23" s="45">
        <v>5.7520000000000002E-2</v>
      </c>
      <c r="X23" s="45">
        <v>5.7520000000000002E-2</v>
      </c>
      <c r="Y23" s="45">
        <v>5.7520000000000002E-2</v>
      </c>
      <c r="Z23" s="45">
        <v>5.7520000000000002E-2</v>
      </c>
      <c r="AA23" s="45">
        <v>5.7520000000000002E-2</v>
      </c>
      <c r="AB23" s="45">
        <v>5.7520000000000002E-2</v>
      </c>
      <c r="AC23" s="45">
        <v>5.7520000000000002E-2</v>
      </c>
      <c r="AD23" s="45">
        <v>5.7520000000000002E-2</v>
      </c>
      <c r="AE23" s="45">
        <v>5.7520000000000002E-2</v>
      </c>
      <c r="AF23" s="45">
        <v>5.7520000000000002E-2</v>
      </c>
      <c r="AG23" s="50">
        <v>5.7520000000000002E-2</v>
      </c>
      <c r="AH23" s="50">
        <v>5.7520000000000002E-2</v>
      </c>
      <c r="AI23" s="5">
        <v>1</v>
      </c>
      <c r="AJ23" s="54"/>
    </row>
    <row r="24" spans="1:36" x14ac:dyDescent="0.2">
      <c r="A24" s="76"/>
      <c r="B24" s="12" t="s">
        <v>118</v>
      </c>
      <c r="C24" s="5" t="s">
        <v>98</v>
      </c>
      <c r="D24" s="45">
        <v>4.4010000000000001E-2</v>
      </c>
      <c r="E24" s="45">
        <v>4.4010000000000001E-2</v>
      </c>
      <c r="F24" s="45">
        <v>4.4010000000000001E-2</v>
      </c>
      <c r="G24" s="45">
        <v>4.4010000000000001E-2</v>
      </c>
      <c r="H24" s="45">
        <v>4.4010000000000001E-2</v>
      </c>
      <c r="I24" s="45">
        <v>4.4010000000000001E-2</v>
      </c>
      <c r="J24" s="45">
        <v>4.4010000000000001E-2</v>
      </c>
      <c r="K24" s="45">
        <v>4.4010000000000001E-2</v>
      </c>
      <c r="L24" s="45">
        <v>4.4010000000000001E-2</v>
      </c>
      <c r="M24" s="45">
        <v>4.4010000000000001E-2</v>
      </c>
      <c r="N24" s="45">
        <v>4.4010000000000001E-2</v>
      </c>
      <c r="O24" s="45">
        <v>4.4010000000000001E-2</v>
      </c>
      <c r="P24" s="45">
        <v>4.4010000000000001E-2</v>
      </c>
      <c r="Q24" s="45">
        <v>4.4010000000000001E-2</v>
      </c>
      <c r="R24" s="45">
        <v>4.4010000000000001E-2</v>
      </c>
      <c r="S24" s="45">
        <v>4.4010000000000001E-2</v>
      </c>
      <c r="T24" s="45">
        <v>4.4010000000000001E-2</v>
      </c>
      <c r="U24" s="45">
        <v>4.4010000000000001E-2</v>
      </c>
      <c r="V24" s="45">
        <v>4.4010000000000001E-2</v>
      </c>
      <c r="W24" s="45">
        <v>4.4010000000000001E-2</v>
      </c>
      <c r="X24" s="45">
        <v>4.4010000000000001E-2</v>
      </c>
      <c r="Y24" s="45">
        <v>4.4010000000000001E-2</v>
      </c>
      <c r="Z24" s="45">
        <v>4.4010000000000001E-2</v>
      </c>
      <c r="AA24" s="45">
        <v>4.4010000000000001E-2</v>
      </c>
      <c r="AB24" s="45">
        <v>4.4010000000000001E-2</v>
      </c>
      <c r="AC24" s="45">
        <v>4.4010000000000001E-2</v>
      </c>
      <c r="AD24" s="45">
        <v>4.4010000000000001E-2</v>
      </c>
      <c r="AE24" s="45">
        <v>4.4010000000000001E-2</v>
      </c>
      <c r="AF24" s="45">
        <v>4.4010000000000001E-2</v>
      </c>
      <c r="AG24" s="50">
        <v>4.4010000000000001E-2</v>
      </c>
      <c r="AH24" s="50">
        <v>4.4010000000000001E-2</v>
      </c>
      <c r="AI24" s="5">
        <v>1</v>
      </c>
      <c r="AJ24" s="54"/>
    </row>
    <row r="25" spans="1:36" ht="13.9" customHeight="1" x14ac:dyDescent="0.2">
      <c r="A25" s="76"/>
      <c r="B25" s="12" t="s">
        <v>118</v>
      </c>
      <c r="C25" s="5" t="s">
        <v>226</v>
      </c>
      <c r="D25" s="45">
        <v>6.5290000000000001E-2</v>
      </c>
      <c r="E25" s="45">
        <v>6.5290000000000001E-2</v>
      </c>
      <c r="F25" s="45">
        <v>6.5290000000000001E-2</v>
      </c>
      <c r="G25" s="45">
        <v>6.5290000000000001E-2</v>
      </c>
      <c r="H25" s="45">
        <v>6.5290000000000001E-2</v>
      </c>
      <c r="I25" s="45">
        <v>6.5290000000000001E-2</v>
      </c>
      <c r="J25" s="45">
        <v>6.5290000000000001E-2</v>
      </c>
      <c r="K25" s="45">
        <v>6.5290000000000001E-2</v>
      </c>
      <c r="L25" s="45">
        <v>6.5290000000000001E-2</v>
      </c>
      <c r="M25" s="45">
        <v>6.5290000000000001E-2</v>
      </c>
      <c r="N25" s="45">
        <v>6.5290000000000001E-2</v>
      </c>
      <c r="O25" s="45">
        <v>6.5290000000000001E-2</v>
      </c>
      <c r="P25" s="45">
        <v>6.5290000000000001E-2</v>
      </c>
      <c r="Q25" s="45">
        <v>6.5290000000000001E-2</v>
      </c>
      <c r="R25" s="45">
        <v>6.5290000000000001E-2</v>
      </c>
      <c r="S25" s="45">
        <v>6.5290000000000001E-2</v>
      </c>
      <c r="T25" s="45">
        <v>6.5290000000000001E-2</v>
      </c>
      <c r="U25" s="45">
        <v>6.5290000000000001E-2</v>
      </c>
      <c r="V25" s="45">
        <v>6.5290000000000001E-2</v>
      </c>
      <c r="W25" s="45">
        <v>6.5290000000000001E-2</v>
      </c>
      <c r="X25" s="45">
        <v>6.5290000000000001E-2</v>
      </c>
      <c r="Y25" s="45">
        <v>6.5290000000000001E-2</v>
      </c>
      <c r="Z25" s="45">
        <v>6.5290000000000001E-2</v>
      </c>
      <c r="AA25" s="45">
        <v>6.5290000000000001E-2</v>
      </c>
      <c r="AB25" s="45">
        <v>6.5290000000000001E-2</v>
      </c>
      <c r="AC25" s="45">
        <v>6.5290000000000001E-2</v>
      </c>
      <c r="AD25" s="45">
        <v>6.5290000000000001E-2</v>
      </c>
      <c r="AE25" s="45">
        <v>6.5290000000000001E-2</v>
      </c>
      <c r="AF25" s="45">
        <v>6.5290000000000001E-2</v>
      </c>
      <c r="AG25" s="50">
        <v>6.5290000000000001E-2</v>
      </c>
      <c r="AH25" s="50">
        <v>6.5290000000000001E-2</v>
      </c>
      <c r="AI25" s="5">
        <v>1</v>
      </c>
      <c r="AJ25" s="54"/>
    </row>
    <row r="26" spans="1:36" x14ac:dyDescent="0.2">
      <c r="A26" s="76" t="s">
        <v>232</v>
      </c>
      <c r="B26" s="12" t="s">
        <v>118</v>
      </c>
      <c r="C26" s="5" t="s">
        <v>92</v>
      </c>
      <c r="D26" s="45">
        <v>5.4429999999999999E-2</v>
      </c>
      <c r="E26" s="45">
        <v>5.4429999999999999E-2</v>
      </c>
      <c r="F26" s="45">
        <v>5.4429999999999999E-2</v>
      </c>
      <c r="G26" s="45">
        <v>5.4429999999999999E-2</v>
      </c>
      <c r="H26" s="45">
        <v>5.4429999999999999E-2</v>
      </c>
      <c r="I26" s="45">
        <v>5.4429999999999999E-2</v>
      </c>
      <c r="J26" s="45">
        <v>5.4429999999999999E-2</v>
      </c>
      <c r="K26" s="45">
        <v>5.4429999999999999E-2</v>
      </c>
      <c r="L26" s="45">
        <v>5.4429999999999999E-2</v>
      </c>
      <c r="M26" s="45">
        <v>5.4429999999999999E-2</v>
      </c>
      <c r="N26" s="45">
        <v>5.4429999999999999E-2</v>
      </c>
      <c r="O26" s="45">
        <v>5.4429999999999999E-2</v>
      </c>
      <c r="P26" s="45">
        <v>5.4429999999999999E-2</v>
      </c>
      <c r="Q26" s="45">
        <v>5.4429999999999999E-2</v>
      </c>
      <c r="R26" s="45">
        <v>5.4429999999999999E-2</v>
      </c>
      <c r="S26" s="45">
        <v>5.4429999999999999E-2</v>
      </c>
      <c r="T26" s="45">
        <v>5.4429999999999999E-2</v>
      </c>
      <c r="U26" s="45">
        <v>5.4429999999999999E-2</v>
      </c>
      <c r="V26" s="45">
        <v>5.4429999999999999E-2</v>
      </c>
      <c r="W26" s="45">
        <v>5.4429999999999999E-2</v>
      </c>
      <c r="X26" s="45">
        <v>5.4429999999999999E-2</v>
      </c>
      <c r="Y26" s="45">
        <v>5.4429999999999999E-2</v>
      </c>
      <c r="Z26" s="45">
        <v>5.4429999999999999E-2</v>
      </c>
      <c r="AA26" s="45">
        <v>5.4429999999999999E-2</v>
      </c>
      <c r="AB26" s="45">
        <v>5.4429999999999999E-2</v>
      </c>
      <c r="AC26" s="45">
        <v>5.4429999999999999E-2</v>
      </c>
      <c r="AD26" s="45">
        <v>5.4429999999999999E-2</v>
      </c>
      <c r="AE26" s="45">
        <v>5.4429999999999999E-2</v>
      </c>
      <c r="AF26" s="45">
        <v>5.4429999999999999E-2</v>
      </c>
      <c r="AG26" s="50">
        <v>5.4429999999999999E-2</v>
      </c>
      <c r="AH26" s="50">
        <v>5.4429999999999999E-2</v>
      </c>
      <c r="AI26" s="5">
        <v>1</v>
      </c>
      <c r="AJ26" s="54"/>
    </row>
    <row r="27" spans="1:36" x14ac:dyDescent="0.2">
      <c r="A27" s="76"/>
      <c r="B27" s="12" t="s">
        <v>118</v>
      </c>
      <c r="C27" s="5" t="s">
        <v>97</v>
      </c>
      <c r="D27" s="45">
        <v>5.7520000000000002E-2</v>
      </c>
      <c r="E27" s="45">
        <v>5.7520000000000002E-2</v>
      </c>
      <c r="F27" s="45">
        <v>5.7520000000000002E-2</v>
      </c>
      <c r="G27" s="45">
        <v>5.7520000000000002E-2</v>
      </c>
      <c r="H27" s="45">
        <v>5.7520000000000002E-2</v>
      </c>
      <c r="I27" s="45">
        <v>5.7520000000000002E-2</v>
      </c>
      <c r="J27" s="45">
        <v>5.7520000000000002E-2</v>
      </c>
      <c r="K27" s="45">
        <v>5.7520000000000002E-2</v>
      </c>
      <c r="L27" s="45">
        <v>5.7520000000000002E-2</v>
      </c>
      <c r="M27" s="45">
        <v>5.7520000000000002E-2</v>
      </c>
      <c r="N27" s="45">
        <v>5.7520000000000002E-2</v>
      </c>
      <c r="O27" s="45">
        <v>5.7520000000000002E-2</v>
      </c>
      <c r="P27" s="45">
        <v>5.7520000000000002E-2</v>
      </c>
      <c r="Q27" s="45">
        <v>5.7520000000000002E-2</v>
      </c>
      <c r="R27" s="45">
        <v>5.7520000000000002E-2</v>
      </c>
      <c r="S27" s="45">
        <v>5.7520000000000002E-2</v>
      </c>
      <c r="T27" s="45">
        <v>5.7520000000000002E-2</v>
      </c>
      <c r="U27" s="45">
        <v>5.7520000000000002E-2</v>
      </c>
      <c r="V27" s="45">
        <v>5.7520000000000002E-2</v>
      </c>
      <c r="W27" s="45">
        <v>5.7520000000000002E-2</v>
      </c>
      <c r="X27" s="45">
        <v>5.7520000000000002E-2</v>
      </c>
      <c r="Y27" s="45">
        <v>5.7520000000000002E-2</v>
      </c>
      <c r="Z27" s="45">
        <v>5.7520000000000002E-2</v>
      </c>
      <c r="AA27" s="45">
        <v>5.7520000000000002E-2</v>
      </c>
      <c r="AB27" s="45">
        <v>5.7520000000000002E-2</v>
      </c>
      <c r="AC27" s="45">
        <v>5.7520000000000002E-2</v>
      </c>
      <c r="AD27" s="45">
        <v>5.7520000000000002E-2</v>
      </c>
      <c r="AE27" s="45">
        <v>5.7520000000000002E-2</v>
      </c>
      <c r="AF27" s="45">
        <v>5.7520000000000002E-2</v>
      </c>
      <c r="AG27" s="50">
        <v>5.7520000000000002E-2</v>
      </c>
      <c r="AH27" s="50">
        <v>5.7520000000000002E-2</v>
      </c>
      <c r="AI27" s="5">
        <v>1</v>
      </c>
      <c r="AJ27" s="54"/>
    </row>
    <row r="28" spans="1:36" x14ac:dyDescent="0.2">
      <c r="A28" s="76"/>
      <c r="B28" s="12" t="s">
        <v>118</v>
      </c>
      <c r="C28" s="5" t="s">
        <v>98</v>
      </c>
      <c r="D28" s="45">
        <v>4.4010000000000001E-2</v>
      </c>
      <c r="E28" s="45">
        <v>4.4010000000000001E-2</v>
      </c>
      <c r="F28" s="45">
        <v>4.4010000000000001E-2</v>
      </c>
      <c r="G28" s="45">
        <v>4.4010000000000001E-2</v>
      </c>
      <c r="H28" s="45">
        <v>4.4010000000000001E-2</v>
      </c>
      <c r="I28" s="45">
        <v>4.4010000000000001E-2</v>
      </c>
      <c r="J28" s="45">
        <v>4.4010000000000001E-2</v>
      </c>
      <c r="K28" s="45">
        <v>4.4010000000000001E-2</v>
      </c>
      <c r="L28" s="45">
        <v>4.4010000000000001E-2</v>
      </c>
      <c r="M28" s="45">
        <v>4.4010000000000001E-2</v>
      </c>
      <c r="N28" s="45">
        <v>4.4010000000000001E-2</v>
      </c>
      <c r="O28" s="45">
        <v>4.4010000000000001E-2</v>
      </c>
      <c r="P28" s="45">
        <v>4.4010000000000001E-2</v>
      </c>
      <c r="Q28" s="45">
        <v>4.4010000000000001E-2</v>
      </c>
      <c r="R28" s="45">
        <v>4.4010000000000001E-2</v>
      </c>
      <c r="S28" s="45">
        <v>4.4010000000000001E-2</v>
      </c>
      <c r="T28" s="45">
        <v>4.4010000000000001E-2</v>
      </c>
      <c r="U28" s="45">
        <v>4.4010000000000001E-2</v>
      </c>
      <c r="V28" s="45">
        <v>4.4010000000000001E-2</v>
      </c>
      <c r="W28" s="45">
        <v>4.4010000000000001E-2</v>
      </c>
      <c r="X28" s="45">
        <v>4.4010000000000001E-2</v>
      </c>
      <c r="Y28" s="45">
        <v>4.4010000000000001E-2</v>
      </c>
      <c r="Z28" s="45">
        <v>4.4010000000000001E-2</v>
      </c>
      <c r="AA28" s="45">
        <v>4.4010000000000001E-2</v>
      </c>
      <c r="AB28" s="45">
        <v>4.4010000000000001E-2</v>
      </c>
      <c r="AC28" s="45">
        <v>4.4010000000000001E-2</v>
      </c>
      <c r="AD28" s="45">
        <v>4.4010000000000001E-2</v>
      </c>
      <c r="AE28" s="45">
        <v>4.4010000000000001E-2</v>
      </c>
      <c r="AF28" s="45">
        <v>4.4010000000000001E-2</v>
      </c>
      <c r="AG28" s="50">
        <v>4.4010000000000001E-2</v>
      </c>
      <c r="AH28" s="50">
        <v>4.4010000000000001E-2</v>
      </c>
      <c r="AI28" s="5">
        <v>1</v>
      </c>
      <c r="AJ28" s="54"/>
    </row>
    <row r="29" spans="1:36" x14ac:dyDescent="0.2">
      <c r="A29" s="76"/>
      <c r="B29" s="12" t="s">
        <v>118</v>
      </c>
      <c r="C29" s="5" t="s">
        <v>226</v>
      </c>
      <c r="D29" s="45">
        <v>6.5290000000000001E-2</v>
      </c>
      <c r="E29" s="45">
        <v>6.5290000000000001E-2</v>
      </c>
      <c r="F29" s="45">
        <v>6.5290000000000001E-2</v>
      </c>
      <c r="G29" s="45">
        <v>6.5290000000000001E-2</v>
      </c>
      <c r="H29" s="45">
        <v>6.5290000000000001E-2</v>
      </c>
      <c r="I29" s="45">
        <v>6.5290000000000001E-2</v>
      </c>
      <c r="J29" s="45">
        <v>6.5290000000000001E-2</v>
      </c>
      <c r="K29" s="45">
        <v>6.5290000000000001E-2</v>
      </c>
      <c r="L29" s="45">
        <v>6.5290000000000001E-2</v>
      </c>
      <c r="M29" s="45">
        <v>6.5290000000000001E-2</v>
      </c>
      <c r="N29" s="45">
        <v>6.5290000000000001E-2</v>
      </c>
      <c r="O29" s="45">
        <v>6.5290000000000001E-2</v>
      </c>
      <c r="P29" s="45">
        <v>6.5290000000000001E-2</v>
      </c>
      <c r="Q29" s="45">
        <v>6.5290000000000001E-2</v>
      </c>
      <c r="R29" s="45">
        <v>6.5290000000000001E-2</v>
      </c>
      <c r="S29" s="45">
        <v>6.5290000000000001E-2</v>
      </c>
      <c r="T29" s="45">
        <v>6.5290000000000001E-2</v>
      </c>
      <c r="U29" s="45">
        <v>6.5290000000000001E-2</v>
      </c>
      <c r="V29" s="45">
        <v>6.5290000000000001E-2</v>
      </c>
      <c r="W29" s="45">
        <v>6.5290000000000001E-2</v>
      </c>
      <c r="X29" s="45">
        <v>6.5290000000000001E-2</v>
      </c>
      <c r="Y29" s="45">
        <v>6.5290000000000001E-2</v>
      </c>
      <c r="Z29" s="45">
        <v>6.5290000000000001E-2</v>
      </c>
      <c r="AA29" s="45">
        <v>6.5290000000000001E-2</v>
      </c>
      <c r="AB29" s="45">
        <v>6.5290000000000001E-2</v>
      </c>
      <c r="AC29" s="45">
        <v>6.5290000000000001E-2</v>
      </c>
      <c r="AD29" s="45">
        <v>6.5290000000000001E-2</v>
      </c>
      <c r="AE29" s="45">
        <v>6.5290000000000001E-2</v>
      </c>
      <c r="AF29" s="45">
        <v>6.5290000000000001E-2</v>
      </c>
      <c r="AG29" s="50">
        <v>6.5290000000000001E-2</v>
      </c>
      <c r="AH29" s="50">
        <v>6.5290000000000001E-2</v>
      </c>
      <c r="AI29" s="5">
        <v>1</v>
      </c>
      <c r="AJ29" s="54"/>
    </row>
    <row r="30" spans="1:36" x14ac:dyDescent="0.2">
      <c r="A30" s="76" t="s">
        <v>233</v>
      </c>
      <c r="B30" s="12" t="s">
        <v>118</v>
      </c>
      <c r="C30" s="5" t="s">
        <v>92</v>
      </c>
      <c r="D30" s="45">
        <v>5.4429999999999999E-2</v>
      </c>
      <c r="E30" s="45">
        <v>5.4429999999999999E-2</v>
      </c>
      <c r="F30" s="45">
        <v>5.4429999999999999E-2</v>
      </c>
      <c r="G30" s="45">
        <v>5.4429999999999999E-2</v>
      </c>
      <c r="H30" s="45">
        <v>5.4429999999999999E-2</v>
      </c>
      <c r="I30" s="45">
        <v>5.4429999999999999E-2</v>
      </c>
      <c r="J30" s="45">
        <v>5.4429999999999999E-2</v>
      </c>
      <c r="K30" s="45">
        <v>5.4429999999999999E-2</v>
      </c>
      <c r="L30" s="45">
        <v>5.4429999999999999E-2</v>
      </c>
      <c r="M30" s="45">
        <v>5.4429999999999999E-2</v>
      </c>
      <c r="N30" s="45">
        <v>5.4429999999999999E-2</v>
      </c>
      <c r="O30" s="45">
        <v>5.4429999999999999E-2</v>
      </c>
      <c r="P30" s="45">
        <v>5.4429999999999999E-2</v>
      </c>
      <c r="Q30" s="45">
        <v>5.4429999999999999E-2</v>
      </c>
      <c r="R30" s="45">
        <v>5.4429999999999999E-2</v>
      </c>
      <c r="S30" s="45">
        <v>5.4429999999999999E-2</v>
      </c>
      <c r="T30" s="45">
        <v>5.4429999999999999E-2</v>
      </c>
      <c r="U30" s="45">
        <v>5.4429999999999999E-2</v>
      </c>
      <c r="V30" s="45">
        <v>5.4429999999999999E-2</v>
      </c>
      <c r="W30" s="45">
        <v>5.4429999999999999E-2</v>
      </c>
      <c r="X30" s="45">
        <v>5.4429999999999999E-2</v>
      </c>
      <c r="Y30" s="45">
        <v>5.4429999999999999E-2</v>
      </c>
      <c r="Z30" s="45">
        <v>5.4429999999999999E-2</v>
      </c>
      <c r="AA30" s="45">
        <v>5.4429999999999999E-2</v>
      </c>
      <c r="AB30" s="45">
        <v>5.4429999999999999E-2</v>
      </c>
      <c r="AC30" s="45">
        <v>5.4429999999999999E-2</v>
      </c>
      <c r="AD30" s="45">
        <v>5.4429999999999999E-2</v>
      </c>
      <c r="AE30" s="45">
        <v>5.4429999999999999E-2</v>
      </c>
      <c r="AF30" s="45">
        <v>5.4429999999999999E-2</v>
      </c>
      <c r="AG30" s="50">
        <v>5.4429999999999999E-2</v>
      </c>
      <c r="AH30" s="50">
        <v>5.4429999999999999E-2</v>
      </c>
      <c r="AI30" s="5">
        <v>1</v>
      </c>
      <c r="AJ30" s="54"/>
    </row>
    <row r="31" spans="1:36" x14ac:dyDescent="0.2">
      <c r="A31" s="76"/>
      <c r="B31" s="12" t="s">
        <v>118</v>
      </c>
      <c r="C31" s="5" t="s">
        <v>97</v>
      </c>
      <c r="D31" s="45">
        <v>5.7520000000000002E-2</v>
      </c>
      <c r="E31" s="45">
        <v>5.7520000000000002E-2</v>
      </c>
      <c r="F31" s="45">
        <v>5.7520000000000002E-2</v>
      </c>
      <c r="G31" s="45">
        <v>5.7520000000000002E-2</v>
      </c>
      <c r="H31" s="45">
        <v>5.7520000000000002E-2</v>
      </c>
      <c r="I31" s="45">
        <v>5.7520000000000002E-2</v>
      </c>
      <c r="J31" s="45">
        <v>5.7520000000000002E-2</v>
      </c>
      <c r="K31" s="45">
        <v>5.7520000000000002E-2</v>
      </c>
      <c r="L31" s="45">
        <v>5.7520000000000002E-2</v>
      </c>
      <c r="M31" s="45">
        <v>5.7520000000000002E-2</v>
      </c>
      <c r="N31" s="45">
        <v>5.7520000000000002E-2</v>
      </c>
      <c r="O31" s="45">
        <v>5.7520000000000002E-2</v>
      </c>
      <c r="P31" s="45">
        <v>5.7520000000000002E-2</v>
      </c>
      <c r="Q31" s="45">
        <v>5.7520000000000002E-2</v>
      </c>
      <c r="R31" s="45">
        <v>5.7520000000000002E-2</v>
      </c>
      <c r="S31" s="45">
        <v>5.7520000000000002E-2</v>
      </c>
      <c r="T31" s="45">
        <v>5.7520000000000002E-2</v>
      </c>
      <c r="U31" s="45">
        <v>5.7520000000000002E-2</v>
      </c>
      <c r="V31" s="45">
        <v>5.7520000000000002E-2</v>
      </c>
      <c r="W31" s="45">
        <v>5.7520000000000002E-2</v>
      </c>
      <c r="X31" s="45">
        <v>5.7520000000000002E-2</v>
      </c>
      <c r="Y31" s="45">
        <v>5.7520000000000002E-2</v>
      </c>
      <c r="Z31" s="45">
        <v>5.7520000000000002E-2</v>
      </c>
      <c r="AA31" s="45">
        <v>5.7520000000000002E-2</v>
      </c>
      <c r="AB31" s="45">
        <v>5.7520000000000002E-2</v>
      </c>
      <c r="AC31" s="45">
        <v>5.7520000000000002E-2</v>
      </c>
      <c r="AD31" s="45">
        <v>5.7520000000000002E-2</v>
      </c>
      <c r="AE31" s="45">
        <v>5.7520000000000002E-2</v>
      </c>
      <c r="AF31" s="45">
        <v>5.7520000000000002E-2</v>
      </c>
      <c r="AG31" s="50">
        <v>5.7520000000000002E-2</v>
      </c>
      <c r="AH31" s="50">
        <v>5.7520000000000002E-2</v>
      </c>
      <c r="AI31" s="5">
        <v>1</v>
      </c>
      <c r="AJ31" s="54"/>
    </row>
    <row r="32" spans="1:36" x14ac:dyDescent="0.2">
      <c r="A32" s="76"/>
      <c r="B32" s="12" t="s">
        <v>118</v>
      </c>
      <c r="C32" s="5" t="s">
        <v>98</v>
      </c>
      <c r="D32" s="45">
        <v>4.4010000000000001E-2</v>
      </c>
      <c r="E32" s="45">
        <v>4.4010000000000001E-2</v>
      </c>
      <c r="F32" s="45">
        <v>4.4010000000000001E-2</v>
      </c>
      <c r="G32" s="45">
        <v>4.4010000000000001E-2</v>
      </c>
      <c r="H32" s="45">
        <v>4.4010000000000001E-2</v>
      </c>
      <c r="I32" s="45">
        <v>4.4010000000000001E-2</v>
      </c>
      <c r="J32" s="45">
        <v>4.4010000000000001E-2</v>
      </c>
      <c r="K32" s="45">
        <v>4.4010000000000001E-2</v>
      </c>
      <c r="L32" s="45">
        <v>4.4010000000000001E-2</v>
      </c>
      <c r="M32" s="45">
        <v>4.4010000000000001E-2</v>
      </c>
      <c r="N32" s="45">
        <v>4.4010000000000001E-2</v>
      </c>
      <c r="O32" s="45">
        <v>4.4010000000000001E-2</v>
      </c>
      <c r="P32" s="45">
        <v>4.4010000000000001E-2</v>
      </c>
      <c r="Q32" s="45">
        <v>4.4010000000000001E-2</v>
      </c>
      <c r="R32" s="45">
        <v>4.4010000000000001E-2</v>
      </c>
      <c r="S32" s="45">
        <v>4.4010000000000001E-2</v>
      </c>
      <c r="T32" s="45">
        <v>4.4010000000000001E-2</v>
      </c>
      <c r="U32" s="45">
        <v>4.4010000000000001E-2</v>
      </c>
      <c r="V32" s="45">
        <v>4.4010000000000001E-2</v>
      </c>
      <c r="W32" s="45">
        <v>4.4010000000000001E-2</v>
      </c>
      <c r="X32" s="45">
        <v>4.4010000000000001E-2</v>
      </c>
      <c r="Y32" s="45">
        <v>4.4010000000000001E-2</v>
      </c>
      <c r="Z32" s="45">
        <v>4.4010000000000001E-2</v>
      </c>
      <c r="AA32" s="45">
        <v>4.4010000000000001E-2</v>
      </c>
      <c r="AB32" s="45">
        <v>4.4010000000000001E-2</v>
      </c>
      <c r="AC32" s="45">
        <v>4.4010000000000001E-2</v>
      </c>
      <c r="AD32" s="45">
        <v>4.4010000000000001E-2</v>
      </c>
      <c r="AE32" s="45">
        <v>4.4010000000000001E-2</v>
      </c>
      <c r="AF32" s="45">
        <v>4.4010000000000001E-2</v>
      </c>
      <c r="AG32" s="50">
        <v>4.4010000000000001E-2</v>
      </c>
      <c r="AH32" s="50">
        <v>4.4010000000000001E-2</v>
      </c>
      <c r="AI32" s="5">
        <v>1</v>
      </c>
      <c r="AJ32" s="54"/>
    </row>
    <row r="33" spans="1:36" x14ac:dyDescent="0.2">
      <c r="A33" s="76"/>
      <c r="B33" s="12" t="s">
        <v>118</v>
      </c>
      <c r="C33" s="5" t="s">
        <v>226</v>
      </c>
      <c r="D33" s="45">
        <v>6.5290000000000001E-2</v>
      </c>
      <c r="E33" s="45">
        <v>6.5290000000000001E-2</v>
      </c>
      <c r="F33" s="45">
        <v>6.5290000000000001E-2</v>
      </c>
      <c r="G33" s="45">
        <v>6.5290000000000001E-2</v>
      </c>
      <c r="H33" s="45">
        <v>6.5290000000000001E-2</v>
      </c>
      <c r="I33" s="45">
        <v>6.5290000000000001E-2</v>
      </c>
      <c r="J33" s="45">
        <v>6.5290000000000001E-2</v>
      </c>
      <c r="K33" s="45">
        <v>6.5290000000000001E-2</v>
      </c>
      <c r="L33" s="45">
        <v>6.5290000000000001E-2</v>
      </c>
      <c r="M33" s="45">
        <v>6.5290000000000001E-2</v>
      </c>
      <c r="N33" s="45">
        <v>6.5290000000000001E-2</v>
      </c>
      <c r="O33" s="45">
        <v>6.5290000000000001E-2</v>
      </c>
      <c r="P33" s="45">
        <v>6.5290000000000001E-2</v>
      </c>
      <c r="Q33" s="45">
        <v>6.5290000000000001E-2</v>
      </c>
      <c r="R33" s="45">
        <v>6.5290000000000001E-2</v>
      </c>
      <c r="S33" s="45">
        <v>6.5290000000000001E-2</v>
      </c>
      <c r="T33" s="45">
        <v>6.5290000000000001E-2</v>
      </c>
      <c r="U33" s="45">
        <v>6.5290000000000001E-2</v>
      </c>
      <c r="V33" s="45">
        <v>6.5290000000000001E-2</v>
      </c>
      <c r="W33" s="45">
        <v>6.5290000000000001E-2</v>
      </c>
      <c r="X33" s="45">
        <v>6.5290000000000001E-2</v>
      </c>
      <c r="Y33" s="45">
        <v>6.5290000000000001E-2</v>
      </c>
      <c r="Z33" s="45">
        <v>6.5290000000000001E-2</v>
      </c>
      <c r="AA33" s="45">
        <v>6.5290000000000001E-2</v>
      </c>
      <c r="AB33" s="45">
        <v>6.5290000000000001E-2</v>
      </c>
      <c r="AC33" s="45">
        <v>6.5290000000000001E-2</v>
      </c>
      <c r="AD33" s="45">
        <v>6.5290000000000001E-2</v>
      </c>
      <c r="AE33" s="45">
        <v>6.5290000000000001E-2</v>
      </c>
      <c r="AF33" s="45">
        <v>6.5290000000000001E-2</v>
      </c>
      <c r="AG33" s="50">
        <v>6.5290000000000001E-2</v>
      </c>
      <c r="AH33" s="50">
        <v>6.5290000000000001E-2</v>
      </c>
      <c r="AI33" s="5">
        <v>1</v>
      </c>
      <c r="AJ33" s="54"/>
    </row>
    <row r="34" spans="1:36" x14ac:dyDescent="0.2">
      <c r="A34" s="76" t="s">
        <v>234</v>
      </c>
      <c r="B34" s="12" t="s">
        <v>118</v>
      </c>
      <c r="C34" s="5" t="s">
        <v>92</v>
      </c>
      <c r="D34" s="45">
        <v>5.4429999999999999E-2</v>
      </c>
      <c r="E34" s="45">
        <v>5.4429999999999999E-2</v>
      </c>
      <c r="F34" s="45">
        <v>5.4429999999999999E-2</v>
      </c>
      <c r="G34" s="45">
        <v>5.4429999999999999E-2</v>
      </c>
      <c r="H34" s="45">
        <v>5.4429999999999999E-2</v>
      </c>
      <c r="I34" s="45">
        <v>5.4429999999999999E-2</v>
      </c>
      <c r="J34" s="45">
        <v>5.4429999999999999E-2</v>
      </c>
      <c r="K34" s="45">
        <v>5.4429999999999999E-2</v>
      </c>
      <c r="L34" s="45">
        <v>5.4429999999999999E-2</v>
      </c>
      <c r="M34" s="45">
        <v>5.4429999999999999E-2</v>
      </c>
      <c r="N34" s="45">
        <v>5.4429999999999999E-2</v>
      </c>
      <c r="O34" s="45">
        <v>5.4429999999999999E-2</v>
      </c>
      <c r="P34" s="45">
        <v>5.4429999999999999E-2</v>
      </c>
      <c r="Q34" s="45">
        <v>5.4429999999999999E-2</v>
      </c>
      <c r="R34" s="45">
        <v>5.4429999999999999E-2</v>
      </c>
      <c r="S34" s="45">
        <v>5.4429999999999999E-2</v>
      </c>
      <c r="T34" s="45">
        <v>5.4429999999999999E-2</v>
      </c>
      <c r="U34" s="45">
        <v>5.4429999999999999E-2</v>
      </c>
      <c r="V34" s="45">
        <v>5.4429999999999999E-2</v>
      </c>
      <c r="W34" s="45">
        <v>5.4429999999999999E-2</v>
      </c>
      <c r="X34" s="45">
        <v>5.4429999999999999E-2</v>
      </c>
      <c r="Y34" s="45">
        <v>5.4429999999999999E-2</v>
      </c>
      <c r="Z34" s="45">
        <v>5.4429999999999999E-2</v>
      </c>
      <c r="AA34" s="45">
        <v>5.4429999999999999E-2</v>
      </c>
      <c r="AB34" s="45">
        <v>5.4429999999999999E-2</v>
      </c>
      <c r="AC34" s="45">
        <v>5.4429999999999999E-2</v>
      </c>
      <c r="AD34" s="45">
        <v>5.4429999999999999E-2</v>
      </c>
      <c r="AE34" s="45">
        <v>5.4429999999999999E-2</v>
      </c>
      <c r="AF34" s="45">
        <v>5.4429999999999999E-2</v>
      </c>
      <c r="AG34" s="50">
        <v>5.4429999999999999E-2</v>
      </c>
      <c r="AH34" s="50">
        <v>5.4429999999999999E-2</v>
      </c>
      <c r="AI34" s="5">
        <v>1</v>
      </c>
      <c r="AJ34" s="54"/>
    </row>
    <row r="35" spans="1:36" x14ac:dyDescent="0.2">
      <c r="A35" s="76"/>
      <c r="B35" s="12" t="s">
        <v>118</v>
      </c>
      <c r="C35" s="5" t="s">
        <v>97</v>
      </c>
      <c r="D35" s="45">
        <v>5.7520000000000002E-2</v>
      </c>
      <c r="E35" s="45">
        <v>5.7520000000000002E-2</v>
      </c>
      <c r="F35" s="45">
        <v>5.7520000000000002E-2</v>
      </c>
      <c r="G35" s="45">
        <v>5.7520000000000002E-2</v>
      </c>
      <c r="H35" s="45">
        <v>5.7520000000000002E-2</v>
      </c>
      <c r="I35" s="45">
        <v>5.7520000000000002E-2</v>
      </c>
      <c r="J35" s="45">
        <v>5.7520000000000002E-2</v>
      </c>
      <c r="K35" s="45">
        <v>5.7520000000000002E-2</v>
      </c>
      <c r="L35" s="45">
        <v>5.7520000000000002E-2</v>
      </c>
      <c r="M35" s="45">
        <v>5.7520000000000002E-2</v>
      </c>
      <c r="N35" s="45">
        <v>5.7520000000000002E-2</v>
      </c>
      <c r="O35" s="45">
        <v>5.7520000000000002E-2</v>
      </c>
      <c r="P35" s="45">
        <v>5.7520000000000002E-2</v>
      </c>
      <c r="Q35" s="45">
        <v>5.7520000000000002E-2</v>
      </c>
      <c r="R35" s="45">
        <v>5.7520000000000002E-2</v>
      </c>
      <c r="S35" s="45">
        <v>5.7520000000000002E-2</v>
      </c>
      <c r="T35" s="45">
        <v>5.7520000000000002E-2</v>
      </c>
      <c r="U35" s="45">
        <v>5.7520000000000002E-2</v>
      </c>
      <c r="V35" s="45">
        <v>5.7520000000000002E-2</v>
      </c>
      <c r="W35" s="45">
        <v>5.7520000000000002E-2</v>
      </c>
      <c r="X35" s="45">
        <v>5.7520000000000002E-2</v>
      </c>
      <c r="Y35" s="45">
        <v>5.7520000000000002E-2</v>
      </c>
      <c r="Z35" s="45">
        <v>5.7520000000000002E-2</v>
      </c>
      <c r="AA35" s="45">
        <v>5.7520000000000002E-2</v>
      </c>
      <c r="AB35" s="45">
        <v>5.7520000000000002E-2</v>
      </c>
      <c r="AC35" s="45">
        <v>5.7520000000000002E-2</v>
      </c>
      <c r="AD35" s="45">
        <v>5.7520000000000002E-2</v>
      </c>
      <c r="AE35" s="45">
        <v>5.7520000000000002E-2</v>
      </c>
      <c r="AF35" s="45">
        <v>5.7520000000000002E-2</v>
      </c>
      <c r="AG35" s="50">
        <v>5.7520000000000002E-2</v>
      </c>
      <c r="AH35" s="50">
        <v>5.7520000000000002E-2</v>
      </c>
      <c r="AI35" s="5">
        <v>1</v>
      </c>
      <c r="AJ35" s="54"/>
    </row>
    <row r="36" spans="1:36" x14ac:dyDescent="0.2">
      <c r="A36" s="76"/>
      <c r="B36" s="12" t="s">
        <v>118</v>
      </c>
      <c r="C36" s="5" t="s">
        <v>98</v>
      </c>
      <c r="D36" s="45">
        <v>4.4010000000000001E-2</v>
      </c>
      <c r="E36" s="45">
        <v>4.4010000000000001E-2</v>
      </c>
      <c r="F36" s="45">
        <v>4.4010000000000001E-2</v>
      </c>
      <c r="G36" s="45">
        <v>4.4010000000000001E-2</v>
      </c>
      <c r="H36" s="45">
        <v>4.4010000000000001E-2</v>
      </c>
      <c r="I36" s="45">
        <v>4.4010000000000001E-2</v>
      </c>
      <c r="J36" s="45">
        <v>4.4010000000000001E-2</v>
      </c>
      <c r="K36" s="45">
        <v>4.4010000000000001E-2</v>
      </c>
      <c r="L36" s="45">
        <v>4.4010000000000001E-2</v>
      </c>
      <c r="M36" s="45">
        <v>4.4010000000000001E-2</v>
      </c>
      <c r="N36" s="45">
        <v>4.4010000000000001E-2</v>
      </c>
      <c r="O36" s="45">
        <v>4.4010000000000001E-2</v>
      </c>
      <c r="P36" s="45">
        <v>4.4010000000000001E-2</v>
      </c>
      <c r="Q36" s="45">
        <v>4.4010000000000001E-2</v>
      </c>
      <c r="R36" s="45">
        <v>4.4010000000000001E-2</v>
      </c>
      <c r="S36" s="45">
        <v>4.4010000000000001E-2</v>
      </c>
      <c r="T36" s="45">
        <v>4.4010000000000001E-2</v>
      </c>
      <c r="U36" s="45">
        <v>4.4010000000000001E-2</v>
      </c>
      <c r="V36" s="45">
        <v>4.4010000000000001E-2</v>
      </c>
      <c r="W36" s="45">
        <v>4.4010000000000001E-2</v>
      </c>
      <c r="X36" s="45">
        <v>4.4010000000000001E-2</v>
      </c>
      <c r="Y36" s="45">
        <v>4.4010000000000001E-2</v>
      </c>
      <c r="Z36" s="45">
        <v>4.4010000000000001E-2</v>
      </c>
      <c r="AA36" s="45">
        <v>4.4010000000000001E-2</v>
      </c>
      <c r="AB36" s="45">
        <v>4.4010000000000001E-2</v>
      </c>
      <c r="AC36" s="45">
        <v>4.4010000000000001E-2</v>
      </c>
      <c r="AD36" s="45">
        <v>4.4010000000000001E-2</v>
      </c>
      <c r="AE36" s="45">
        <v>4.4010000000000001E-2</v>
      </c>
      <c r="AF36" s="45">
        <v>4.4010000000000001E-2</v>
      </c>
      <c r="AG36" s="50">
        <v>4.4010000000000001E-2</v>
      </c>
      <c r="AH36" s="50">
        <v>4.4010000000000001E-2</v>
      </c>
      <c r="AI36" s="5">
        <v>1</v>
      </c>
      <c r="AJ36" s="54"/>
    </row>
    <row r="37" spans="1:36" x14ac:dyDescent="0.2">
      <c r="A37" s="76"/>
      <c r="B37" s="12" t="s">
        <v>118</v>
      </c>
      <c r="C37" s="5" t="s">
        <v>226</v>
      </c>
      <c r="D37" s="45">
        <v>6.5290000000000001E-2</v>
      </c>
      <c r="E37" s="45">
        <v>6.5290000000000001E-2</v>
      </c>
      <c r="F37" s="45">
        <v>6.5290000000000001E-2</v>
      </c>
      <c r="G37" s="45">
        <v>6.5290000000000001E-2</v>
      </c>
      <c r="H37" s="45">
        <v>6.5290000000000001E-2</v>
      </c>
      <c r="I37" s="45">
        <v>6.5290000000000001E-2</v>
      </c>
      <c r="J37" s="45">
        <v>6.5290000000000001E-2</v>
      </c>
      <c r="K37" s="45">
        <v>6.5290000000000001E-2</v>
      </c>
      <c r="L37" s="45">
        <v>6.5290000000000001E-2</v>
      </c>
      <c r="M37" s="45">
        <v>6.5290000000000001E-2</v>
      </c>
      <c r="N37" s="45">
        <v>6.5290000000000001E-2</v>
      </c>
      <c r="O37" s="45">
        <v>6.5290000000000001E-2</v>
      </c>
      <c r="P37" s="45">
        <v>6.5290000000000001E-2</v>
      </c>
      <c r="Q37" s="45">
        <v>6.5290000000000001E-2</v>
      </c>
      <c r="R37" s="45">
        <v>6.5290000000000001E-2</v>
      </c>
      <c r="S37" s="45">
        <v>6.5290000000000001E-2</v>
      </c>
      <c r="T37" s="45">
        <v>6.5290000000000001E-2</v>
      </c>
      <c r="U37" s="45">
        <v>6.5290000000000001E-2</v>
      </c>
      <c r="V37" s="45">
        <v>6.5290000000000001E-2</v>
      </c>
      <c r="W37" s="45">
        <v>6.5290000000000001E-2</v>
      </c>
      <c r="X37" s="45">
        <v>6.5290000000000001E-2</v>
      </c>
      <c r="Y37" s="45">
        <v>6.5290000000000001E-2</v>
      </c>
      <c r="Z37" s="45">
        <v>6.5290000000000001E-2</v>
      </c>
      <c r="AA37" s="45">
        <v>6.5290000000000001E-2</v>
      </c>
      <c r="AB37" s="45">
        <v>6.5290000000000001E-2</v>
      </c>
      <c r="AC37" s="45">
        <v>6.5290000000000001E-2</v>
      </c>
      <c r="AD37" s="45">
        <v>6.5290000000000001E-2</v>
      </c>
      <c r="AE37" s="45">
        <v>6.5290000000000001E-2</v>
      </c>
      <c r="AF37" s="45">
        <v>6.5290000000000001E-2</v>
      </c>
      <c r="AG37" s="50">
        <v>6.5290000000000001E-2</v>
      </c>
      <c r="AH37" s="50">
        <v>6.5290000000000001E-2</v>
      </c>
      <c r="AI37" s="5">
        <v>1</v>
      </c>
      <c r="AJ37" s="54"/>
    </row>
    <row r="38" spans="1:36" x14ac:dyDescent="0.2">
      <c r="A38" s="76" t="s">
        <v>235</v>
      </c>
      <c r="B38" s="12" t="s">
        <v>118</v>
      </c>
      <c r="C38" s="5" t="s">
        <v>92</v>
      </c>
      <c r="D38" s="45">
        <v>5.4429999999999999E-2</v>
      </c>
      <c r="E38" s="45">
        <v>5.4429999999999999E-2</v>
      </c>
      <c r="F38" s="45">
        <v>5.4429999999999999E-2</v>
      </c>
      <c r="G38" s="45">
        <v>5.4429999999999999E-2</v>
      </c>
      <c r="H38" s="45">
        <v>5.4429999999999999E-2</v>
      </c>
      <c r="I38" s="45">
        <v>5.4429999999999999E-2</v>
      </c>
      <c r="J38" s="45">
        <v>5.4429999999999999E-2</v>
      </c>
      <c r="K38" s="45">
        <v>5.4429999999999999E-2</v>
      </c>
      <c r="L38" s="45">
        <v>5.4429999999999999E-2</v>
      </c>
      <c r="M38" s="45">
        <v>5.4429999999999999E-2</v>
      </c>
      <c r="N38" s="45">
        <v>5.4429999999999999E-2</v>
      </c>
      <c r="O38" s="45">
        <v>5.4429999999999999E-2</v>
      </c>
      <c r="P38" s="45">
        <v>5.4429999999999999E-2</v>
      </c>
      <c r="Q38" s="45">
        <v>5.4429999999999999E-2</v>
      </c>
      <c r="R38" s="45">
        <v>5.4429999999999999E-2</v>
      </c>
      <c r="S38" s="45">
        <v>5.4429999999999999E-2</v>
      </c>
      <c r="T38" s="45">
        <v>5.4429999999999999E-2</v>
      </c>
      <c r="U38" s="45">
        <v>5.4429999999999999E-2</v>
      </c>
      <c r="V38" s="45">
        <v>5.4429999999999999E-2</v>
      </c>
      <c r="W38" s="45">
        <v>5.4429999999999999E-2</v>
      </c>
      <c r="X38" s="45">
        <v>5.4429999999999999E-2</v>
      </c>
      <c r="Y38" s="45">
        <v>5.4429999999999999E-2</v>
      </c>
      <c r="Z38" s="45">
        <v>5.4429999999999999E-2</v>
      </c>
      <c r="AA38" s="45">
        <v>5.4429999999999999E-2</v>
      </c>
      <c r="AB38" s="45">
        <v>5.4429999999999999E-2</v>
      </c>
      <c r="AC38" s="45">
        <v>5.4429999999999999E-2</v>
      </c>
      <c r="AD38" s="45">
        <v>5.4429999999999999E-2</v>
      </c>
      <c r="AE38" s="45">
        <v>5.4429999999999999E-2</v>
      </c>
      <c r="AF38" s="45">
        <v>5.4429999999999999E-2</v>
      </c>
      <c r="AG38" s="50">
        <v>5.4429999999999999E-2</v>
      </c>
      <c r="AH38" s="50">
        <v>5.4429999999999999E-2</v>
      </c>
      <c r="AI38" s="5">
        <v>1</v>
      </c>
      <c r="AJ38" s="54"/>
    </row>
    <row r="39" spans="1:36" x14ac:dyDescent="0.2">
      <c r="A39" s="76"/>
      <c r="B39" s="12" t="s">
        <v>118</v>
      </c>
      <c r="C39" s="5" t="s">
        <v>97</v>
      </c>
      <c r="D39" s="45">
        <v>5.7520000000000002E-2</v>
      </c>
      <c r="E39" s="45">
        <v>5.7520000000000002E-2</v>
      </c>
      <c r="F39" s="45">
        <v>5.7520000000000002E-2</v>
      </c>
      <c r="G39" s="45">
        <v>5.7520000000000002E-2</v>
      </c>
      <c r="H39" s="45">
        <v>5.7520000000000002E-2</v>
      </c>
      <c r="I39" s="45">
        <v>5.7520000000000002E-2</v>
      </c>
      <c r="J39" s="45">
        <v>5.7520000000000002E-2</v>
      </c>
      <c r="K39" s="45">
        <v>5.7520000000000002E-2</v>
      </c>
      <c r="L39" s="45">
        <v>5.7520000000000002E-2</v>
      </c>
      <c r="M39" s="45">
        <v>5.7520000000000002E-2</v>
      </c>
      <c r="N39" s="45">
        <v>5.7520000000000002E-2</v>
      </c>
      <c r="O39" s="45">
        <v>5.7520000000000002E-2</v>
      </c>
      <c r="P39" s="45">
        <v>5.7520000000000002E-2</v>
      </c>
      <c r="Q39" s="45">
        <v>5.7520000000000002E-2</v>
      </c>
      <c r="R39" s="45">
        <v>5.7520000000000002E-2</v>
      </c>
      <c r="S39" s="45">
        <v>5.7520000000000002E-2</v>
      </c>
      <c r="T39" s="45">
        <v>5.7520000000000002E-2</v>
      </c>
      <c r="U39" s="45">
        <v>5.7520000000000002E-2</v>
      </c>
      <c r="V39" s="45">
        <v>5.7520000000000002E-2</v>
      </c>
      <c r="W39" s="45">
        <v>5.7520000000000002E-2</v>
      </c>
      <c r="X39" s="45">
        <v>5.7520000000000002E-2</v>
      </c>
      <c r="Y39" s="45">
        <v>5.7520000000000002E-2</v>
      </c>
      <c r="Z39" s="45">
        <v>5.7520000000000002E-2</v>
      </c>
      <c r="AA39" s="45">
        <v>5.7520000000000002E-2</v>
      </c>
      <c r="AB39" s="45">
        <v>5.7520000000000002E-2</v>
      </c>
      <c r="AC39" s="45">
        <v>5.7520000000000002E-2</v>
      </c>
      <c r="AD39" s="45">
        <v>5.7520000000000002E-2</v>
      </c>
      <c r="AE39" s="45">
        <v>5.7520000000000002E-2</v>
      </c>
      <c r="AF39" s="45">
        <v>5.7520000000000002E-2</v>
      </c>
      <c r="AG39" s="50">
        <v>5.7520000000000002E-2</v>
      </c>
      <c r="AH39" s="50">
        <v>5.7520000000000002E-2</v>
      </c>
      <c r="AI39" s="5">
        <v>1</v>
      </c>
      <c r="AJ39" s="54"/>
    </row>
    <row r="40" spans="1:36" x14ac:dyDescent="0.2">
      <c r="A40" s="76"/>
      <c r="B40" s="12" t="s">
        <v>118</v>
      </c>
      <c r="C40" s="5" t="s">
        <v>98</v>
      </c>
      <c r="D40" s="45">
        <v>4.4010000000000001E-2</v>
      </c>
      <c r="E40" s="45">
        <v>4.4010000000000001E-2</v>
      </c>
      <c r="F40" s="45">
        <v>4.4010000000000001E-2</v>
      </c>
      <c r="G40" s="45">
        <v>4.4010000000000001E-2</v>
      </c>
      <c r="H40" s="45">
        <v>4.4010000000000001E-2</v>
      </c>
      <c r="I40" s="45">
        <v>4.4010000000000001E-2</v>
      </c>
      <c r="J40" s="45">
        <v>4.4010000000000001E-2</v>
      </c>
      <c r="K40" s="45">
        <v>4.4010000000000001E-2</v>
      </c>
      <c r="L40" s="45">
        <v>4.4010000000000001E-2</v>
      </c>
      <c r="M40" s="45">
        <v>4.4010000000000001E-2</v>
      </c>
      <c r="N40" s="45">
        <v>4.4010000000000001E-2</v>
      </c>
      <c r="O40" s="45">
        <v>4.4010000000000001E-2</v>
      </c>
      <c r="P40" s="45">
        <v>4.4010000000000001E-2</v>
      </c>
      <c r="Q40" s="45">
        <v>4.4010000000000001E-2</v>
      </c>
      <c r="R40" s="45">
        <v>4.4010000000000001E-2</v>
      </c>
      <c r="S40" s="45">
        <v>4.4010000000000001E-2</v>
      </c>
      <c r="T40" s="45">
        <v>4.4010000000000001E-2</v>
      </c>
      <c r="U40" s="45">
        <v>4.4010000000000001E-2</v>
      </c>
      <c r="V40" s="45">
        <v>4.4010000000000001E-2</v>
      </c>
      <c r="W40" s="45">
        <v>4.4010000000000001E-2</v>
      </c>
      <c r="X40" s="45">
        <v>4.4010000000000001E-2</v>
      </c>
      <c r="Y40" s="45">
        <v>4.4010000000000001E-2</v>
      </c>
      <c r="Z40" s="45">
        <v>4.4010000000000001E-2</v>
      </c>
      <c r="AA40" s="45">
        <v>4.4010000000000001E-2</v>
      </c>
      <c r="AB40" s="45">
        <v>4.4010000000000001E-2</v>
      </c>
      <c r="AC40" s="45">
        <v>4.4010000000000001E-2</v>
      </c>
      <c r="AD40" s="45">
        <v>4.4010000000000001E-2</v>
      </c>
      <c r="AE40" s="45">
        <v>4.4010000000000001E-2</v>
      </c>
      <c r="AF40" s="45">
        <v>4.4010000000000001E-2</v>
      </c>
      <c r="AG40" s="50">
        <v>4.4010000000000001E-2</v>
      </c>
      <c r="AH40" s="50">
        <v>4.4010000000000001E-2</v>
      </c>
      <c r="AI40" s="5">
        <v>1</v>
      </c>
      <c r="AJ40" s="54"/>
    </row>
    <row r="41" spans="1:36" x14ac:dyDescent="0.2">
      <c r="A41" s="76"/>
      <c r="B41" s="12" t="s">
        <v>118</v>
      </c>
      <c r="C41" s="5" t="s">
        <v>226</v>
      </c>
      <c r="D41" s="45">
        <v>6.5290000000000001E-2</v>
      </c>
      <c r="E41" s="45">
        <v>6.5290000000000001E-2</v>
      </c>
      <c r="F41" s="45">
        <v>6.5290000000000001E-2</v>
      </c>
      <c r="G41" s="45">
        <v>6.5290000000000001E-2</v>
      </c>
      <c r="H41" s="45">
        <v>6.5290000000000001E-2</v>
      </c>
      <c r="I41" s="45">
        <v>6.5290000000000001E-2</v>
      </c>
      <c r="J41" s="45">
        <v>6.5290000000000001E-2</v>
      </c>
      <c r="K41" s="45">
        <v>6.5290000000000001E-2</v>
      </c>
      <c r="L41" s="45">
        <v>6.5290000000000001E-2</v>
      </c>
      <c r="M41" s="45">
        <v>6.5290000000000001E-2</v>
      </c>
      <c r="N41" s="45">
        <v>6.5290000000000001E-2</v>
      </c>
      <c r="O41" s="45">
        <v>6.5290000000000001E-2</v>
      </c>
      <c r="P41" s="45">
        <v>6.5290000000000001E-2</v>
      </c>
      <c r="Q41" s="45">
        <v>6.5290000000000001E-2</v>
      </c>
      <c r="R41" s="45">
        <v>6.5290000000000001E-2</v>
      </c>
      <c r="S41" s="45">
        <v>6.5290000000000001E-2</v>
      </c>
      <c r="T41" s="45">
        <v>6.5290000000000001E-2</v>
      </c>
      <c r="U41" s="45">
        <v>6.5290000000000001E-2</v>
      </c>
      <c r="V41" s="45">
        <v>6.5290000000000001E-2</v>
      </c>
      <c r="W41" s="45">
        <v>6.5290000000000001E-2</v>
      </c>
      <c r="X41" s="45">
        <v>6.5290000000000001E-2</v>
      </c>
      <c r="Y41" s="45">
        <v>6.5290000000000001E-2</v>
      </c>
      <c r="Z41" s="45">
        <v>6.5290000000000001E-2</v>
      </c>
      <c r="AA41" s="45">
        <v>6.5290000000000001E-2</v>
      </c>
      <c r="AB41" s="45">
        <v>6.5290000000000001E-2</v>
      </c>
      <c r="AC41" s="45">
        <v>6.5290000000000001E-2</v>
      </c>
      <c r="AD41" s="45">
        <v>6.5290000000000001E-2</v>
      </c>
      <c r="AE41" s="45">
        <v>6.5290000000000001E-2</v>
      </c>
      <c r="AF41" s="45">
        <v>6.5290000000000001E-2</v>
      </c>
      <c r="AG41" s="50">
        <v>6.5290000000000001E-2</v>
      </c>
      <c r="AH41" s="50">
        <v>6.5290000000000001E-2</v>
      </c>
      <c r="AI41" s="5">
        <v>1</v>
      </c>
      <c r="AJ41" s="54"/>
    </row>
    <row r="42" spans="1:36" x14ac:dyDescent="0.2">
      <c r="A42" s="76" t="s">
        <v>236</v>
      </c>
      <c r="B42" s="12" t="s">
        <v>118</v>
      </c>
      <c r="C42" s="5" t="s">
        <v>92</v>
      </c>
      <c r="D42" s="45">
        <v>5.4429999999999999E-2</v>
      </c>
      <c r="E42" s="45">
        <v>5.4429999999999999E-2</v>
      </c>
      <c r="F42" s="45">
        <v>5.4429999999999999E-2</v>
      </c>
      <c r="G42" s="45">
        <v>5.4429999999999999E-2</v>
      </c>
      <c r="H42" s="45">
        <v>5.4429999999999999E-2</v>
      </c>
      <c r="I42" s="45">
        <v>5.4429999999999999E-2</v>
      </c>
      <c r="J42" s="45">
        <v>5.4429999999999999E-2</v>
      </c>
      <c r="K42" s="45">
        <v>5.4429999999999999E-2</v>
      </c>
      <c r="L42" s="45">
        <v>5.4429999999999999E-2</v>
      </c>
      <c r="M42" s="45">
        <v>5.4429999999999999E-2</v>
      </c>
      <c r="N42" s="45">
        <v>5.4429999999999999E-2</v>
      </c>
      <c r="O42" s="45">
        <v>5.4429999999999999E-2</v>
      </c>
      <c r="P42" s="45">
        <v>5.4429999999999999E-2</v>
      </c>
      <c r="Q42" s="45">
        <v>5.4429999999999999E-2</v>
      </c>
      <c r="R42" s="45">
        <v>5.4429999999999999E-2</v>
      </c>
      <c r="S42" s="45">
        <v>5.4429999999999999E-2</v>
      </c>
      <c r="T42" s="45">
        <v>5.4429999999999999E-2</v>
      </c>
      <c r="U42" s="45">
        <v>5.4429999999999999E-2</v>
      </c>
      <c r="V42" s="45">
        <v>5.4429999999999999E-2</v>
      </c>
      <c r="W42" s="45">
        <v>5.4429999999999999E-2</v>
      </c>
      <c r="X42" s="45">
        <v>5.4429999999999999E-2</v>
      </c>
      <c r="Y42" s="45">
        <v>5.4429999999999999E-2</v>
      </c>
      <c r="Z42" s="45">
        <v>5.4429999999999999E-2</v>
      </c>
      <c r="AA42" s="45">
        <v>5.4429999999999999E-2</v>
      </c>
      <c r="AB42" s="45">
        <v>5.4429999999999999E-2</v>
      </c>
      <c r="AC42" s="45">
        <v>5.4429999999999999E-2</v>
      </c>
      <c r="AD42" s="45">
        <v>5.4429999999999999E-2</v>
      </c>
      <c r="AE42" s="45">
        <v>5.4429999999999999E-2</v>
      </c>
      <c r="AF42" s="45">
        <v>5.4429999999999999E-2</v>
      </c>
      <c r="AG42" s="50">
        <v>5.4429999999999999E-2</v>
      </c>
      <c r="AH42" s="50">
        <v>5.4429999999999999E-2</v>
      </c>
      <c r="AI42" s="5">
        <v>1</v>
      </c>
      <c r="AJ42" s="54"/>
    </row>
    <row r="43" spans="1:36" x14ac:dyDescent="0.2">
      <c r="A43" s="76"/>
      <c r="B43" s="12" t="s">
        <v>118</v>
      </c>
      <c r="C43" s="5" t="s">
        <v>97</v>
      </c>
      <c r="D43" s="45">
        <v>5.7520000000000002E-2</v>
      </c>
      <c r="E43" s="45">
        <v>5.7520000000000002E-2</v>
      </c>
      <c r="F43" s="45">
        <v>5.7520000000000002E-2</v>
      </c>
      <c r="G43" s="45">
        <v>5.7520000000000002E-2</v>
      </c>
      <c r="H43" s="45">
        <v>5.7520000000000002E-2</v>
      </c>
      <c r="I43" s="45">
        <v>5.7520000000000002E-2</v>
      </c>
      <c r="J43" s="45">
        <v>5.7520000000000002E-2</v>
      </c>
      <c r="K43" s="45">
        <v>5.7520000000000002E-2</v>
      </c>
      <c r="L43" s="45">
        <v>5.7520000000000002E-2</v>
      </c>
      <c r="M43" s="45">
        <v>5.7520000000000002E-2</v>
      </c>
      <c r="N43" s="45">
        <v>5.7520000000000002E-2</v>
      </c>
      <c r="O43" s="45">
        <v>5.7520000000000002E-2</v>
      </c>
      <c r="P43" s="45">
        <v>5.7520000000000002E-2</v>
      </c>
      <c r="Q43" s="45">
        <v>5.7520000000000002E-2</v>
      </c>
      <c r="R43" s="45">
        <v>5.7520000000000002E-2</v>
      </c>
      <c r="S43" s="45">
        <v>5.7520000000000002E-2</v>
      </c>
      <c r="T43" s="45">
        <v>5.7520000000000002E-2</v>
      </c>
      <c r="U43" s="45">
        <v>5.7520000000000002E-2</v>
      </c>
      <c r="V43" s="45">
        <v>5.7520000000000002E-2</v>
      </c>
      <c r="W43" s="45">
        <v>5.7520000000000002E-2</v>
      </c>
      <c r="X43" s="45">
        <v>5.7520000000000002E-2</v>
      </c>
      <c r="Y43" s="45">
        <v>5.7520000000000002E-2</v>
      </c>
      <c r="Z43" s="45">
        <v>5.7520000000000002E-2</v>
      </c>
      <c r="AA43" s="45">
        <v>5.7520000000000002E-2</v>
      </c>
      <c r="AB43" s="45">
        <v>5.7520000000000002E-2</v>
      </c>
      <c r="AC43" s="45">
        <v>5.7520000000000002E-2</v>
      </c>
      <c r="AD43" s="45">
        <v>5.7520000000000002E-2</v>
      </c>
      <c r="AE43" s="45">
        <v>5.7520000000000002E-2</v>
      </c>
      <c r="AF43" s="45">
        <v>5.7520000000000002E-2</v>
      </c>
      <c r="AG43" s="50">
        <v>5.7520000000000002E-2</v>
      </c>
      <c r="AH43" s="50">
        <v>5.7520000000000002E-2</v>
      </c>
      <c r="AI43" s="5">
        <v>1</v>
      </c>
      <c r="AJ43" s="54"/>
    </row>
    <row r="44" spans="1:36" x14ac:dyDescent="0.2">
      <c r="A44" s="76"/>
      <c r="B44" s="12" t="s">
        <v>118</v>
      </c>
      <c r="C44" s="5" t="s">
        <v>98</v>
      </c>
      <c r="D44" s="45">
        <v>4.4010000000000001E-2</v>
      </c>
      <c r="E44" s="45">
        <v>4.4010000000000001E-2</v>
      </c>
      <c r="F44" s="45">
        <v>4.4010000000000001E-2</v>
      </c>
      <c r="G44" s="45">
        <v>4.4010000000000001E-2</v>
      </c>
      <c r="H44" s="45">
        <v>4.4010000000000001E-2</v>
      </c>
      <c r="I44" s="45">
        <v>4.4010000000000001E-2</v>
      </c>
      <c r="J44" s="45">
        <v>4.4010000000000001E-2</v>
      </c>
      <c r="K44" s="45">
        <v>4.4010000000000001E-2</v>
      </c>
      <c r="L44" s="45">
        <v>4.4010000000000001E-2</v>
      </c>
      <c r="M44" s="45">
        <v>4.4010000000000001E-2</v>
      </c>
      <c r="N44" s="45">
        <v>4.4010000000000001E-2</v>
      </c>
      <c r="O44" s="45">
        <v>4.4010000000000001E-2</v>
      </c>
      <c r="P44" s="45">
        <v>4.4010000000000001E-2</v>
      </c>
      <c r="Q44" s="45">
        <v>4.4010000000000001E-2</v>
      </c>
      <c r="R44" s="45">
        <v>4.4010000000000001E-2</v>
      </c>
      <c r="S44" s="45">
        <v>4.4010000000000001E-2</v>
      </c>
      <c r="T44" s="45">
        <v>4.4010000000000001E-2</v>
      </c>
      <c r="U44" s="45">
        <v>4.4010000000000001E-2</v>
      </c>
      <c r="V44" s="45">
        <v>4.4010000000000001E-2</v>
      </c>
      <c r="W44" s="45">
        <v>4.4010000000000001E-2</v>
      </c>
      <c r="X44" s="45">
        <v>4.4010000000000001E-2</v>
      </c>
      <c r="Y44" s="45">
        <v>4.4010000000000001E-2</v>
      </c>
      <c r="Z44" s="45">
        <v>4.4010000000000001E-2</v>
      </c>
      <c r="AA44" s="45">
        <v>4.4010000000000001E-2</v>
      </c>
      <c r="AB44" s="45">
        <v>4.4010000000000001E-2</v>
      </c>
      <c r="AC44" s="45">
        <v>4.4010000000000001E-2</v>
      </c>
      <c r="AD44" s="45">
        <v>4.4010000000000001E-2</v>
      </c>
      <c r="AE44" s="45">
        <v>4.4010000000000001E-2</v>
      </c>
      <c r="AF44" s="45">
        <v>4.4010000000000001E-2</v>
      </c>
      <c r="AG44" s="50">
        <v>4.4010000000000001E-2</v>
      </c>
      <c r="AH44" s="50">
        <v>4.4010000000000001E-2</v>
      </c>
      <c r="AI44" s="5">
        <v>1</v>
      </c>
      <c r="AJ44" s="54"/>
    </row>
    <row r="45" spans="1:36" x14ac:dyDescent="0.2">
      <c r="A45" s="76"/>
      <c r="B45" s="12" t="s">
        <v>118</v>
      </c>
      <c r="C45" s="5" t="s">
        <v>226</v>
      </c>
      <c r="D45" s="45">
        <v>6.5290000000000001E-2</v>
      </c>
      <c r="E45" s="45">
        <v>6.5290000000000001E-2</v>
      </c>
      <c r="F45" s="45">
        <v>6.5290000000000001E-2</v>
      </c>
      <c r="G45" s="45">
        <v>6.5290000000000001E-2</v>
      </c>
      <c r="H45" s="45">
        <v>6.5290000000000001E-2</v>
      </c>
      <c r="I45" s="45">
        <v>6.5290000000000001E-2</v>
      </c>
      <c r="J45" s="45">
        <v>6.5290000000000001E-2</v>
      </c>
      <c r="K45" s="45">
        <v>6.5290000000000001E-2</v>
      </c>
      <c r="L45" s="45">
        <v>6.5290000000000001E-2</v>
      </c>
      <c r="M45" s="45">
        <v>6.5290000000000001E-2</v>
      </c>
      <c r="N45" s="45">
        <v>6.5290000000000001E-2</v>
      </c>
      <c r="O45" s="45">
        <v>6.5290000000000001E-2</v>
      </c>
      <c r="P45" s="45">
        <v>6.5290000000000001E-2</v>
      </c>
      <c r="Q45" s="45">
        <v>6.5290000000000001E-2</v>
      </c>
      <c r="R45" s="45">
        <v>6.5290000000000001E-2</v>
      </c>
      <c r="S45" s="45">
        <v>6.5290000000000001E-2</v>
      </c>
      <c r="T45" s="45">
        <v>6.5290000000000001E-2</v>
      </c>
      <c r="U45" s="45">
        <v>6.5290000000000001E-2</v>
      </c>
      <c r="V45" s="45">
        <v>6.5290000000000001E-2</v>
      </c>
      <c r="W45" s="45">
        <v>6.5290000000000001E-2</v>
      </c>
      <c r="X45" s="45">
        <v>6.5290000000000001E-2</v>
      </c>
      <c r="Y45" s="45">
        <v>6.5290000000000001E-2</v>
      </c>
      <c r="Z45" s="45">
        <v>6.5290000000000001E-2</v>
      </c>
      <c r="AA45" s="45">
        <v>6.5290000000000001E-2</v>
      </c>
      <c r="AB45" s="45">
        <v>6.5290000000000001E-2</v>
      </c>
      <c r="AC45" s="45">
        <v>6.5290000000000001E-2</v>
      </c>
      <c r="AD45" s="45">
        <v>6.5290000000000001E-2</v>
      </c>
      <c r="AE45" s="45">
        <v>6.5290000000000001E-2</v>
      </c>
      <c r="AF45" s="45">
        <v>6.5290000000000001E-2</v>
      </c>
      <c r="AG45" s="50">
        <v>6.5290000000000001E-2</v>
      </c>
      <c r="AH45" s="50">
        <v>6.5290000000000001E-2</v>
      </c>
      <c r="AI45" s="5">
        <v>1</v>
      </c>
      <c r="AJ45" s="54"/>
    </row>
    <row r="46" spans="1:36" x14ac:dyDescent="0.2">
      <c r="A46" s="68" t="s">
        <v>12</v>
      </c>
      <c r="B46" s="12" t="s">
        <v>118</v>
      </c>
      <c r="C46" s="5" t="s">
        <v>92</v>
      </c>
      <c r="D46" s="45">
        <v>5.4429999999999999E-2</v>
      </c>
      <c r="E46" s="45">
        <v>5.4429999999999999E-2</v>
      </c>
      <c r="F46" s="45">
        <v>5.4429999999999999E-2</v>
      </c>
      <c r="G46" s="45">
        <v>5.4429999999999999E-2</v>
      </c>
      <c r="H46" s="45">
        <v>5.4429999999999999E-2</v>
      </c>
      <c r="I46" s="45">
        <v>5.4429999999999999E-2</v>
      </c>
      <c r="J46" s="45">
        <v>5.4429999999999999E-2</v>
      </c>
      <c r="K46" s="45">
        <v>5.4429999999999999E-2</v>
      </c>
      <c r="L46" s="45">
        <v>5.4429999999999999E-2</v>
      </c>
      <c r="M46" s="45">
        <v>5.4429999999999999E-2</v>
      </c>
      <c r="N46" s="45">
        <v>5.4429999999999999E-2</v>
      </c>
      <c r="O46" s="45">
        <v>5.4429999999999999E-2</v>
      </c>
      <c r="P46" s="45">
        <v>5.4429999999999999E-2</v>
      </c>
      <c r="Q46" s="45">
        <v>5.4429999999999999E-2</v>
      </c>
      <c r="R46" s="45">
        <v>5.4429999999999999E-2</v>
      </c>
      <c r="S46" s="45">
        <v>5.4429999999999999E-2</v>
      </c>
      <c r="T46" s="45">
        <v>5.4429999999999999E-2</v>
      </c>
      <c r="U46" s="45">
        <v>5.4429999999999999E-2</v>
      </c>
      <c r="V46" s="45">
        <v>5.4429999999999999E-2</v>
      </c>
      <c r="W46" s="45">
        <v>5.4429999999999999E-2</v>
      </c>
      <c r="X46" s="45">
        <v>5.4429999999999999E-2</v>
      </c>
      <c r="Y46" s="45">
        <v>5.4429999999999999E-2</v>
      </c>
      <c r="Z46" s="45">
        <v>5.4429999999999999E-2</v>
      </c>
      <c r="AA46" s="45">
        <v>5.4429999999999999E-2</v>
      </c>
      <c r="AB46" s="45">
        <v>5.4429999999999999E-2</v>
      </c>
      <c r="AC46" s="45">
        <v>5.4429999999999999E-2</v>
      </c>
      <c r="AD46" s="45">
        <v>5.4429999999999999E-2</v>
      </c>
      <c r="AE46" s="45">
        <v>5.4429999999999999E-2</v>
      </c>
      <c r="AF46" s="45">
        <v>5.4429999999999999E-2</v>
      </c>
      <c r="AG46" s="50">
        <v>5.4429999999999999E-2</v>
      </c>
      <c r="AH46" s="50">
        <v>5.4429999999999999E-2</v>
      </c>
      <c r="AI46" s="5">
        <v>1</v>
      </c>
      <c r="AJ46" s="54"/>
    </row>
    <row r="47" spans="1:36" x14ac:dyDescent="0.2">
      <c r="A47" s="69"/>
      <c r="B47" s="12" t="s">
        <v>118</v>
      </c>
      <c r="C47" s="5" t="s">
        <v>97</v>
      </c>
      <c r="D47" s="45">
        <v>5.7520000000000002E-2</v>
      </c>
      <c r="E47" s="45">
        <v>5.7520000000000002E-2</v>
      </c>
      <c r="F47" s="45">
        <v>5.7520000000000002E-2</v>
      </c>
      <c r="G47" s="45">
        <v>5.7520000000000002E-2</v>
      </c>
      <c r="H47" s="45">
        <v>5.7520000000000002E-2</v>
      </c>
      <c r="I47" s="45">
        <v>5.7520000000000002E-2</v>
      </c>
      <c r="J47" s="45">
        <v>5.7520000000000002E-2</v>
      </c>
      <c r="K47" s="45">
        <v>5.7520000000000002E-2</v>
      </c>
      <c r="L47" s="45">
        <v>5.7520000000000002E-2</v>
      </c>
      <c r="M47" s="45">
        <v>5.7520000000000002E-2</v>
      </c>
      <c r="N47" s="45">
        <v>5.7520000000000002E-2</v>
      </c>
      <c r="O47" s="45">
        <v>5.7520000000000002E-2</v>
      </c>
      <c r="P47" s="45">
        <v>5.7520000000000002E-2</v>
      </c>
      <c r="Q47" s="45">
        <v>5.7520000000000002E-2</v>
      </c>
      <c r="R47" s="45">
        <v>5.7520000000000002E-2</v>
      </c>
      <c r="S47" s="45">
        <v>5.7520000000000002E-2</v>
      </c>
      <c r="T47" s="45">
        <v>5.7520000000000002E-2</v>
      </c>
      <c r="U47" s="45">
        <v>5.7520000000000002E-2</v>
      </c>
      <c r="V47" s="45">
        <v>5.7520000000000002E-2</v>
      </c>
      <c r="W47" s="45">
        <v>5.7520000000000002E-2</v>
      </c>
      <c r="X47" s="45">
        <v>5.7520000000000002E-2</v>
      </c>
      <c r="Y47" s="45">
        <v>5.7520000000000002E-2</v>
      </c>
      <c r="Z47" s="45">
        <v>5.7520000000000002E-2</v>
      </c>
      <c r="AA47" s="45">
        <v>5.7520000000000002E-2</v>
      </c>
      <c r="AB47" s="45">
        <v>5.7520000000000002E-2</v>
      </c>
      <c r="AC47" s="45">
        <v>5.7520000000000002E-2</v>
      </c>
      <c r="AD47" s="45">
        <v>5.7520000000000002E-2</v>
      </c>
      <c r="AE47" s="45">
        <v>5.7520000000000002E-2</v>
      </c>
      <c r="AF47" s="45">
        <v>5.7520000000000002E-2</v>
      </c>
      <c r="AG47" s="50">
        <v>5.7520000000000002E-2</v>
      </c>
      <c r="AH47" s="50">
        <v>5.7520000000000002E-2</v>
      </c>
      <c r="AI47" s="5">
        <v>1</v>
      </c>
      <c r="AJ47" s="54"/>
    </row>
    <row r="48" spans="1:36" x14ac:dyDescent="0.2">
      <c r="A48" s="69"/>
      <c r="B48" s="12" t="s">
        <v>118</v>
      </c>
      <c r="C48" s="5" t="s">
        <v>98</v>
      </c>
      <c r="D48" s="45">
        <v>4.4010000000000001E-2</v>
      </c>
      <c r="E48" s="45">
        <v>4.4010000000000001E-2</v>
      </c>
      <c r="F48" s="45">
        <v>4.4010000000000001E-2</v>
      </c>
      <c r="G48" s="45">
        <v>4.4010000000000001E-2</v>
      </c>
      <c r="H48" s="45">
        <v>4.4010000000000001E-2</v>
      </c>
      <c r="I48" s="45">
        <v>4.4010000000000001E-2</v>
      </c>
      <c r="J48" s="45">
        <v>4.4010000000000001E-2</v>
      </c>
      <c r="K48" s="45">
        <v>4.4010000000000001E-2</v>
      </c>
      <c r="L48" s="45">
        <v>4.4010000000000001E-2</v>
      </c>
      <c r="M48" s="45">
        <v>4.4010000000000001E-2</v>
      </c>
      <c r="N48" s="45">
        <v>4.4010000000000001E-2</v>
      </c>
      <c r="O48" s="45">
        <v>4.4010000000000001E-2</v>
      </c>
      <c r="P48" s="45">
        <v>4.4010000000000001E-2</v>
      </c>
      <c r="Q48" s="45">
        <v>4.4010000000000001E-2</v>
      </c>
      <c r="R48" s="45">
        <v>4.4010000000000001E-2</v>
      </c>
      <c r="S48" s="45">
        <v>4.4010000000000001E-2</v>
      </c>
      <c r="T48" s="45">
        <v>4.4010000000000001E-2</v>
      </c>
      <c r="U48" s="45">
        <v>4.4010000000000001E-2</v>
      </c>
      <c r="V48" s="45">
        <v>4.4010000000000001E-2</v>
      </c>
      <c r="W48" s="45">
        <v>4.4010000000000001E-2</v>
      </c>
      <c r="X48" s="45">
        <v>4.4010000000000001E-2</v>
      </c>
      <c r="Y48" s="45">
        <v>4.4010000000000001E-2</v>
      </c>
      <c r="Z48" s="45">
        <v>4.4010000000000001E-2</v>
      </c>
      <c r="AA48" s="45">
        <v>4.4010000000000001E-2</v>
      </c>
      <c r="AB48" s="45">
        <v>4.4010000000000001E-2</v>
      </c>
      <c r="AC48" s="45">
        <v>4.4010000000000001E-2</v>
      </c>
      <c r="AD48" s="45">
        <v>4.4010000000000001E-2</v>
      </c>
      <c r="AE48" s="45">
        <v>4.4010000000000001E-2</v>
      </c>
      <c r="AF48" s="45">
        <v>4.4010000000000001E-2</v>
      </c>
      <c r="AG48" s="50">
        <v>4.4010000000000001E-2</v>
      </c>
      <c r="AH48" s="50">
        <v>4.4010000000000001E-2</v>
      </c>
      <c r="AI48" s="5">
        <v>1</v>
      </c>
      <c r="AJ48" s="54"/>
    </row>
    <row r="49" spans="1:36" x14ac:dyDescent="0.2">
      <c r="A49" s="70"/>
      <c r="B49" s="12" t="s">
        <v>118</v>
      </c>
      <c r="C49" s="5" t="s">
        <v>226</v>
      </c>
      <c r="D49" s="45">
        <v>6.5290000000000001E-2</v>
      </c>
      <c r="E49" s="45">
        <v>6.5290000000000001E-2</v>
      </c>
      <c r="F49" s="45">
        <v>6.5290000000000001E-2</v>
      </c>
      <c r="G49" s="45">
        <v>6.5290000000000001E-2</v>
      </c>
      <c r="H49" s="45">
        <v>6.5290000000000001E-2</v>
      </c>
      <c r="I49" s="45">
        <v>6.5290000000000001E-2</v>
      </c>
      <c r="J49" s="45">
        <v>6.5290000000000001E-2</v>
      </c>
      <c r="K49" s="45">
        <v>6.5290000000000001E-2</v>
      </c>
      <c r="L49" s="45">
        <v>6.5290000000000001E-2</v>
      </c>
      <c r="M49" s="45">
        <v>6.5290000000000001E-2</v>
      </c>
      <c r="N49" s="45">
        <v>6.5290000000000001E-2</v>
      </c>
      <c r="O49" s="45">
        <v>6.5290000000000001E-2</v>
      </c>
      <c r="P49" s="45">
        <v>6.5290000000000001E-2</v>
      </c>
      <c r="Q49" s="45">
        <v>6.5290000000000001E-2</v>
      </c>
      <c r="R49" s="45">
        <v>6.5290000000000001E-2</v>
      </c>
      <c r="S49" s="45">
        <v>6.5290000000000001E-2</v>
      </c>
      <c r="T49" s="45">
        <v>6.5290000000000001E-2</v>
      </c>
      <c r="U49" s="45">
        <v>6.5290000000000001E-2</v>
      </c>
      <c r="V49" s="45">
        <v>6.5290000000000001E-2</v>
      </c>
      <c r="W49" s="45">
        <v>6.5290000000000001E-2</v>
      </c>
      <c r="X49" s="45">
        <v>6.5290000000000001E-2</v>
      </c>
      <c r="Y49" s="45">
        <v>6.5290000000000001E-2</v>
      </c>
      <c r="Z49" s="45">
        <v>6.5290000000000001E-2</v>
      </c>
      <c r="AA49" s="45">
        <v>6.5290000000000001E-2</v>
      </c>
      <c r="AB49" s="45">
        <v>6.5290000000000001E-2</v>
      </c>
      <c r="AC49" s="45">
        <v>6.5290000000000001E-2</v>
      </c>
      <c r="AD49" s="45">
        <v>6.5290000000000001E-2</v>
      </c>
      <c r="AE49" s="45">
        <v>6.5290000000000001E-2</v>
      </c>
      <c r="AF49" s="45">
        <v>6.5290000000000001E-2</v>
      </c>
      <c r="AG49" s="50">
        <v>6.5290000000000001E-2</v>
      </c>
      <c r="AH49" s="50">
        <v>6.5290000000000001E-2</v>
      </c>
      <c r="AI49" s="5">
        <v>1</v>
      </c>
      <c r="AJ49" s="54"/>
    </row>
    <row r="50" spans="1:36" x14ac:dyDescent="0.2">
      <c r="A50" s="68" t="s">
        <v>20</v>
      </c>
      <c r="B50" s="12" t="s">
        <v>118</v>
      </c>
      <c r="C50" s="5" t="s">
        <v>92</v>
      </c>
      <c r="D50" s="41">
        <v>0.12009</v>
      </c>
      <c r="E50" s="41">
        <v>0.12009</v>
      </c>
      <c r="F50" s="41">
        <v>0.12009</v>
      </c>
      <c r="G50" s="41">
        <v>0.12009</v>
      </c>
      <c r="H50" s="41">
        <v>0.12009</v>
      </c>
      <c r="I50" s="41">
        <v>0.12009</v>
      </c>
      <c r="J50" s="41">
        <v>0.12009</v>
      </c>
      <c r="K50" s="41">
        <v>0.12009</v>
      </c>
      <c r="L50" s="41">
        <v>0.12009</v>
      </c>
      <c r="M50" s="41">
        <v>0.12009</v>
      </c>
      <c r="N50" s="41">
        <v>0.12009</v>
      </c>
      <c r="O50" s="41">
        <v>0.12009</v>
      </c>
      <c r="P50" s="41">
        <v>0.12009</v>
      </c>
      <c r="Q50" s="41">
        <v>0.12009</v>
      </c>
      <c r="R50" s="41">
        <v>0.12009</v>
      </c>
      <c r="S50" s="41">
        <v>0.12009</v>
      </c>
      <c r="T50" s="41">
        <v>0.12009</v>
      </c>
      <c r="U50" s="41">
        <v>0.12009</v>
      </c>
      <c r="V50" s="41">
        <v>0.12009</v>
      </c>
      <c r="W50" s="41">
        <v>0.12009</v>
      </c>
      <c r="X50" s="41">
        <v>0.12009</v>
      </c>
      <c r="Y50" s="41">
        <v>0.12009</v>
      </c>
      <c r="Z50" s="41">
        <v>0.12009</v>
      </c>
      <c r="AA50" s="41">
        <v>0.12009</v>
      </c>
      <c r="AB50" s="41">
        <v>0.12009</v>
      </c>
      <c r="AC50" s="41">
        <v>0.12009</v>
      </c>
      <c r="AD50" s="41">
        <v>0.12009</v>
      </c>
      <c r="AE50" s="41">
        <v>0.12009</v>
      </c>
      <c r="AF50" s="41">
        <v>0.12009</v>
      </c>
      <c r="AG50" s="49">
        <v>0.12009</v>
      </c>
      <c r="AH50" s="50">
        <v>0.12009</v>
      </c>
      <c r="AI50" s="5">
        <v>1</v>
      </c>
      <c r="AJ50" s="54"/>
    </row>
    <row r="51" spans="1:36" x14ac:dyDescent="0.2">
      <c r="A51" s="69"/>
      <c r="B51" s="12" t="s">
        <v>118</v>
      </c>
      <c r="C51" s="5" t="s">
        <v>97</v>
      </c>
      <c r="D51" s="41">
        <v>0.14019999999999999</v>
      </c>
      <c r="E51" s="41">
        <v>0.14019999999999999</v>
      </c>
      <c r="F51" s="41">
        <v>0.14019999999999999</v>
      </c>
      <c r="G51" s="41">
        <v>0.14019999999999999</v>
      </c>
      <c r="H51" s="41">
        <v>0.14019999999999999</v>
      </c>
      <c r="I51" s="41">
        <v>0.14019999999999999</v>
      </c>
      <c r="J51" s="41">
        <v>0.14019999999999999</v>
      </c>
      <c r="K51" s="41">
        <v>0.14019999999999999</v>
      </c>
      <c r="L51" s="41">
        <v>0.14019999999999999</v>
      </c>
      <c r="M51" s="41">
        <v>0.14019999999999999</v>
      </c>
      <c r="N51" s="41">
        <v>0.14019999999999999</v>
      </c>
      <c r="O51" s="41">
        <v>0.14019999999999999</v>
      </c>
      <c r="P51" s="41">
        <v>0.14019999999999999</v>
      </c>
      <c r="Q51" s="41">
        <v>0.14019999999999999</v>
      </c>
      <c r="R51" s="41">
        <v>0.14019999999999999</v>
      </c>
      <c r="S51" s="41">
        <v>0.14019999999999999</v>
      </c>
      <c r="T51" s="41">
        <v>0.14019999999999999</v>
      </c>
      <c r="U51" s="41">
        <v>0.14019999999999999</v>
      </c>
      <c r="V51" s="41">
        <v>0.14019999999999999</v>
      </c>
      <c r="W51" s="41">
        <v>0.14019999999999999</v>
      </c>
      <c r="X51" s="41">
        <v>0.14019999999999999</v>
      </c>
      <c r="Y51" s="41">
        <v>0.14019999999999999</v>
      </c>
      <c r="Z51" s="41">
        <v>0.14019999999999999</v>
      </c>
      <c r="AA51" s="41">
        <v>0.14019999999999999</v>
      </c>
      <c r="AB51" s="41">
        <v>0.14019999999999999</v>
      </c>
      <c r="AC51" s="41">
        <v>0.14019999999999999</v>
      </c>
      <c r="AD51" s="41">
        <v>0.14019999999999999</v>
      </c>
      <c r="AE51" s="41">
        <v>0.14019999999999999</v>
      </c>
      <c r="AF51" s="41">
        <v>0.14019999999999999</v>
      </c>
      <c r="AG51" s="49">
        <v>0.14019999999999999</v>
      </c>
      <c r="AH51" s="50">
        <v>0.14019999999999999</v>
      </c>
      <c r="AI51" s="5">
        <v>1</v>
      </c>
      <c r="AJ51" s="54"/>
    </row>
    <row r="52" spans="1:36" x14ac:dyDescent="0.2">
      <c r="A52" s="69"/>
      <c r="B52" s="12" t="s">
        <v>118</v>
      </c>
      <c r="C52" s="5" t="s">
        <v>98</v>
      </c>
      <c r="D52" s="41">
        <v>0.13549</v>
      </c>
      <c r="E52" s="41">
        <v>0.13549</v>
      </c>
      <c r="F52" s="41">
        <v>0.13549</v>
      </c>
      <c r="G52" s="41">
        <v>0.13549</v>
      </c>
      <c r="H52" s="41">
        <v>0.13549</v>
      </c>
      <c r="I52" s="41">
        <v>0.13549</v>
      </c>
      <c r="J52" s="41">
        <v>0.13549</v>
      </c>
      <c r="K52" s="41">
        <v>0.13549</v>
      </c>
      <c r="L52" s="41">
        <v>0.13549</v>
      </c>
      <c r="M52" s="41">
        <v>0.13549</v>
      </c>
      <c r="N52" s="41">
        <v>0.13549</v>
      </c>
      <c r="O52" s="41">
        <v>0.13549</v>
      </c>
      <c r="P52" s="41">
        <v>0.13549</v>
      </c>
      <c r="Q52" s="41">
        <v>0.13549</v>
      </c>
      <c r="R52" s="41">
        <v>0.13549</v>
      </c>
      <c r="S52" s="41">
        <v>0.13549</v>
      </c>
      <c r="T52" s="41">
        <v>0.13549</v>
      </c>
      <c r="U52" s="41">
        <v>0.13549</v>
      </c>
      <c r="V52" s="41">
        <v>0.13549</v>
      </c>
      <c r="W52" s="41">
        <v>0.13549</v>
      </c>
      <c r="X52" s="41">
        <v>0.13549</v>
      </c>
      <c r="Y52" s="41">
        <v>0.13549</v>
      </c>
      <c r="Z52" s="41">
        <v>0.13549</v>
      </c>
      <c r="AA52" s="41">
        <v>0.13549</v>
      </c>
      <c r="AB52" s="41">
        <v>0.13549</v>
      </c>
      <c r="AC52" s="41">
        <v>0.13549</v>
      </c>
      <c r="AD52" s="41">
        <v>0.13549</v>
      </c>
      <c r="AE52" s="41">
        <v>0.13549</v>
      </c>
      <c r="AF52" s="41">
        <v>0.13549</v>
      </c>
      <c r="AG52" s="49">
        <v>0.13549</v>
      </c>
      <c r="AH52" s="50">
        <v>0.13549</v>
      </c>
      <c r="AI52" s="5">
        <v>1</v>
      </c>
      <c r="AJ52" s="54"/>
    </row>
    <row r="53" spans="1:36" x14ac:dyDescent="0.2">
      <c r="A53" s="70"/>
      <c r="B53" s="12" t="s">
        <v>118</v>
      </c>
      <c r="C53" s="5" t="s">
        <v>226</v>
      </c>
      <c r="D53" s="41">
        <v>0.14582000000000001</v>
      </c>
      <c r="E53" s="41">
        <v>0.14582000000000001</v>
      </c>
      <c r="F53" s="41">
        <v>0.14582000000000001</v>
      </c>
      <c r="G53" s="41">
        <v>0.14582000000000001</v>
      </c>
      <c r="H53" s="41">
        <v>0.14582000000000001</v>
      </c>
      <c r="I53" s="41">
        <v>0.14582000000000001</v>
      </c>
      <c r="J53" s="41">
        <v>0.14582000000000001</v>
      </c>
      <c r="K53" s="41">
        <v>0.14582000000000001</v>
      </c>
      <c r="L53" s="41">
        <v>0.14582000000000001</v>
      </c>
      <c r="M53" s="41">
        <v>0.14582000000000001</v>
      </c>
      <c r="N53" s="41">
        <v>0.14582000000000001</v>
      </c>
      <c r="O53" s="41">
        <v>0.14582000000000001</v>
      </c>
      <c r="P53" s="41">
        <v>0.14582000000000001</v>
      </c>
      <c r="Q53" s="41">
        <v>0.14582000000000001</v>
      </c>
      <c r="R53" s="41">
        <v>0.14582000000000001</v>
      </c>
      <c r="S53" s="41">
        <v>0.14582000000000001</v>
      </c>
      <c r="T53" s="41">
        <v>0.14582000000000001</v>
      </c>
      <c r="U53" s="41">
        <v>0.14582000000000001</v>
      </c>
      <c r="V53" s="41">
        <v>0.14582000000000001</v>
      </c>
      <c r="W53" s="41">
        <v>0.14582000000000001</v>
      </c>
      <c r="X53" s="41">
        <v>0.14582000000000001</v>
      </c>
      <c r="Y53" s="41">
        <v>0.14582000000000001</v>
      </c>
      <c r="Z53" s="41">
        <v>0.14582000000000001</v>
      </c>
      <c r="AA53" s="41">
        <v>0.14582000000000001</v>
      </c>
      <c r="AB53" s="41">
        <v>0.14582000000000001</v>
      </c>
      <c r="AC53" s="41">
        <v>0.14582000000000001</v>
      </c>
      <c r="AD53" s="41">
        <v>0.14582000000000001</v>
      </c>
      <c r="AE53" s="41">
        <v>0.14582000000000001</v>
      </c>
      <c r="AF53" s="41">
        <v>0.14582000000000001</v>
      </c>
      <c r="AG53" s="49">
        <v>0.14582000000000001</v>
      </c>
      <c r="AH53" s="50">
        <v>0.14582000000000001</v>
      </c>
      <c r="AI53" s="5">
        <v>1</v>
      </c>
      <c r="AJ53" s="54"/>
    </row>
    <row r="54" spans="1:36" x14ac:dyDescent="0.2">
      <c r="A54" s="68" t="s">
        <v>22</v>
      </c>
      <c r="B54" s="12" t="s">
        <v>118</v>
      </c>
      <c r="C54" s="5" t="s">
        <v>92</v>
      </c>
      <c r="D54" s="41">
        <v>0.12009</v>
      </c>
      <c r="E54" s="41">
        <v>0.12009</v>
      </c>
      <c r="F54" s="41">
        <v>0.12009</v>
      </c>
      <c r="G54" s="41">
        <v>0.12009</v>
      </c>
      <c r="H54" s="41">
        <v>0.12009</v>
      </c>
      <c r="I54" s="41">
        <v>0.12009</v>
      </c>
      <c r="J54" s="41">
        <v>0.12009</v>
      </c>
      <c r="K54" s="41">
        <v>0.12009</v>
      </c>
      <c r="L54" s="41">
        <v>0.12009</v>
      </c>
      <c r="M54" s="41">
        <v>0.12009</v>
      </c>
      <c r="N54" s="41">
        <v>0.12009</v>
      </c>
      <c r="O54" s="41">
        <v>0.12009</v>
      </c>
      <c r="P54" s="41">
        <v>0.12009</v>
      </c>
      <c r="Q54" s="41">
        <v>0.12009</v>
      </c>
      <c r="R54" s="41">
        <v>0.12009</v>
      </c>
      <c r="S54" s="41">
        <v>0.12009</v>
      </c>
      <c r="T54" s="41">
        <v>0.12009</v>
      </c>
      <c r="U54" s="41">
        <v>0.12009</v>
      </c>
      <c r="V54" s="41">
        <v>0.12009</v>
      </c>
      <c r="W54" s="41">
        <v>0.12009</v>
      </c>
      <c r="X54" s="41">
        <v>0.12009</v>
      </c>
      <c r="Y54" s="41">
        <v>0.12009</v>
      </c>
      <c r="Z54" s="41">
        <v>0.12009</v>
      </c>
      <c r="AA54" s="41">
        <v>0.12009</v>
      </c>
      <c r="AB54" s="41">
        <v>0.12009</v>
      </c>
      <c r="AC54" s="41">
        <v>0.12009</v>
      </c>
      <c r="AD54" s="41">
        <v>0.12009</v>
      </c>
      <c r="AE54" s="41">
        <v>0.12009</v>
      </c>
      <c r="AF54" s="41">
        <v>0.12009</v>
      </c>
      <c r="AG54" s="49">
        <v>0.12009</v>
      </c>
      <c r="AH54" s="50">
        <v>0.12009</v>
      </c>
      <c r="AI54" s="5">
        <v>1</v>
      </c>
      <c r="AJ54" s="54"/>
    </row>
    <row r="55" spans="1:36" x14ac:dyDescent="0.2">
      <c r="A55" s="69"/>
      <c r="B55" s="12" t="s">
        <v>118</v>
      </c>
      <c r="C55" s="5" t="s">
        <v>97</v>
      </c>
      <c r="D55" s="41">
        <v>0.14019999999999999</v>
      </c>
      <c r="E55" s="41">
        <v>0.14019999999999999</v>
      </c>
      <c r="F55" s="41">
        <v>0.14019999999999999</v>
      </c>
      <c r="G55" s="41">
        <v>0.14019999999999999</v>
      </c>
      <c r="H55" s="41">
        <v>0.14019999999999999</v>
      </c>
      <c r="I55" s="41">
        <v>0.14019999999999999</v>
      </c>
      <c r="J55" s="41">
        <v>0.14019999999999999</v>
      </c>
      <c r="K55" s="41">
        <v>0.14019999999999999</v>
      </c>
      <c r="L55" s="41">
        <v>0.14019999999999999</v>
      </c>
      <c r="M55" s="41">
        <v>0.14019999999999999</v>
      </c>
      <c r="N55" s="41">
        <v>0.14019999999999999</v>
      </c>
      <c r="O55" s="41">
        <v>0.14019999999999999</v>
      </c>
      <c r="P55" s="41">
        <v>0.14019999999999999</v>
      </c>
      <c r="Q55" s="41">
        <v>0.14019999999999999</v>
      </c>
      <c r="R55" s="41">
        <v>0.14019999999999999</v>
      </c>
      <c r="S55" s="41">
        <v>0.14019999999999999</v>
      </c>
      <c r="T55" s="41">
        <v>0.14019999999999999</v>
      </c>
      <c r="U55" s="41">
        <v>0.14019999999999999</v>
      </c>
      <c r="V55" s="41">
        <v>0.14019999999999999</v>
      </c>
      <c r="W55" s="41">
        <v>0.14019999999999999</v>
      </c>
      <c r="X55" s="41">
        <v>0.14019999999999999</v>
      </c>
      <c r="Y55" s="41">
        <v>0.14019999999999999</v>
      </c>
      <c r="Z55" s="41">
        <v>0.14019999999999999</v>
      </c>
      <c r="AA55" s="41">
        <v>0.14019999999999999</v>
      </c>
      <c r="AB55" s="41">
        <v>0.14019999999999999</v>
      </c>
      <c r="AC55" s="41">
        <v>0.14019999999999999</v>
      </c>
      <c r="AD55" s="41">
        <v>0.14019999999999999</v>
      </c>
      <c r="AE55" s="41">
        <v>0.14019999999999999</v>
      </c>
      <c r="AF55" s="41">
        <v>0.14019999999999999</v>
      </c>
      <c r="AG55" s="49">
        <v>0.14019999999999999</v>
      </c>
      <c r="AH55" s="50">
        <v>0.14019999999999999</v>
      </c>
      <c r="AI55" s="5">
        <v>1</v>
      </c>
      <c r="AJ55" s="54"/>
    </row>
    <row r="56" spans="1:36" x14ac:dyDescent="0.2">
      <c r="A56" s="69"/>
      <c r="B56" s="12" t="s">
        <v>118</v>
      </c>
      <c r="C56" s="5" t="s">
        <v>98</v>
      </c>
      <c r="D56" s="41">
        <v>0.13549</v>
      </c>
      <c r="E56" s="41">
        <v>0.13549</v>
      </c>
      <c r="F56" s="41">
        <v>0.13549</v>
      </c>
      <c r="G56" s="41">
        <v>0.13549</v>
      </c>
      <c r="H56" s="41">
        <v>0.13549</v>
      </c>
      <c r="I56" s="41">
        <v>0.13549</v>
      </c>
      <c r="J56" s="41">
        <v>0.13549</v>
      </c>
      <c r="K56" s="41">
        <v>0.13549</v>
      </c>
      <c r="L56" s="41">
        <v>0.13549</v>
      </c>
      <c r="M56" s="41">
        <v>0.13549</v>
      </c>
      <c r="N56" s="41">
        <v>0.13549</v>
      </c>
      <c r="O56" s="41">
        <v>0.13549</v>
      </c>
      <c r="P56" s="41">
        <v>0.13549</v>
      </c>
      <c r="Q56" s="41">
        <v>0.13549</v>
      </c>
      <c r="R56" s="41">
        <v>0.13549</v>
      </c>
      <c r="S56" s="41">
        <v>0.13549</v>
      </c>
      <c r="T56" s="41">
        <v>0.13549</v>
      </c>
      <c r="U56" s="41">
        <v>0.13549</v>
      </c>
      <c r="V56" s="41">
        <v>0.13549</v>
      </c>
      <c r="W56" s="41">
        <v>0.13549</v>
      </c>
      <c r="X56" s="41">
        <v>0.13549</v>
      </c>
      <c r="Y56" s="41">
        <v>0.13549</v>
      </c>
      <c r="Z56" s="41">
        <v>0.13549</v>
      </c>
      <c r="AA56" s="41">
        <v>0.13549</v>
      </c>
      <c r="AB56" s="41">
        <v>0.13549</v>
      </c>
      <c r="AC56" s="41">
        <v>0.13549</v>
      </c>
      <c r="AD56" s="41">
        <v>0.13549</v>
      </c>
      <c r="AE56" s="41">
        <v>0.13549</v>
      </c>
      <c r="AF56" s="41">
        <v>0.13549</v>
      </c>
      <c r="AG56" s="49">
        <v>0.13549</v>
      </c>
      <c r="AH56" s="50">
        <v>0.13549</v>
      </c>
      <c r="AI56" s="5">
        <v>1</v>
      </c>
      <c r="AJ56" s="54"/>
    </row>
    <row r="57" spans="1:36" x14ac:dyDescent="0.2">
      <c r="A57" s="70"/>
      <c r="B57" s="12" t="s">
        <v>118</v>
      </c>
      <c r="C57" s="5" t="s">
        <v>226</v>
      </c>
      <c r="D57" s="41">
        <v>0.14582000000000001</v>
      </c>
      <c r="E57" s="41">
        <v>0.14582000000000001</v>
      </c>
      <c r="F57" s="41">
        <v>0.14582000000000001</v>
      </c>
      <c r="G57" s="41">
        <v>0.14582000000000001</v>
      </c>
      <c r="H57" s="41">
        <v>0.14582000000000001</v>
      </c>
      <c r="I57" s="41">
        <v>0.14582000000000001</v>
      </c>
      <c r="J57" s="41">
        <v>0.14582000000000001</v>
      </c>
      <c r="K57" s="41">
        <v>0.14582000000000001</v>
      </c>
      <c r="L57" s="41">
        <v>0.14582000000000001</v>
      </c>
      <c r="M57" s="41">
        <v>0.14582000000000001</v>
      </c>
      <c r="N57" s="41">
        <v>0.14582000000000001</v>
      </c>
      <c r="O57" s="41">
        <v>0.14582000000000001</v>
      </c>
      <c r="P57" s="41">
        <v>0.14582000000000001</v>
      </c>
      <c r="Q57" s="41">
        <v>0.14582000000000001</v>
      </c>
      <c r="R57" s="41">
        <v>0.14582000000000001</v>
      </c>
      <c r="S57" s="41">
        <v>0.14582000000000001</v>
      </c>
      <c r="T57" s="41">
        <v>0.14582000000000001</v>
      </c>
      <c r="U57" s="41">
        <v>0.14582000000000001</v>
      </c>
      <c r="V57" s="41">
        <v>0.14582000000000001</v>
      </c>
      <c r="W57" s="41">
        <v>0.14582000000000001</v>
      </c>
      <c r="X57" s="41">
        <v>0.14582000000000001</v>
      </c>
      <c r="Y57" s="41">
        <v>0.14582000000000001</v>
      </c>
      <c r="Z57" s="41">
        <v>0.14582000000000001</v>
      </c>
      <c r="AA57" s="41">
        <v>0.14582000000000001</v>
      </c>
      <c r="AB57" s="41">
        <v>0.14582000000000001</v>
      </c>
      <c r="AC57" s="41">
        <v>0.14582000000000001</v>
      </c>
      <c r="AD57" s="41">
        <v>0.14582000000000001</v>
      </c>
      <c r="AE57" s="41">
        <v>0.14582000000000001</v>
      </c>
      <c r="AF57" s="41">
        <v>0.14582000000000001</v>
      </c>
      <c r="AG57" s="49">
        <v>0.14582000000000001</v>
      </c>
      <c r="AH57" s="50">
        <v>0.14582000000000001</v>
      </c>
      <c r="AI57" s="5">
        <v>1</v>
      </c>
      <c r="AJ57" s="54"/>
    </row>
    <row r="58" spans="1:36" x14ac:dyDescent="0.2">
      <c r="A58" s="68" t="s">
        <v>26</v>
      </c>
      <c r="B58" s="12" t="s">
        <v>118</v>
      </c>
      <c r="C58" s="5" t="s">
        <v>92</v>
      </c>
      <c r="D58" s="41">
        <v>0.12009</v>
      </c>
      <c r="E58" s="41">
        <v>0.12009</v>
      </c>
      <c r="F58" s="41">
        <v>0.12009</v>
      </c>
      <c r="G58" s="41">
        <v>0.12009</v>
      </c>
      <c r="H58" s="41">
        <v>0.12009</v>
      </c>
      <c r="I58" s="41">
        <v>0.12009</v>
      </c>
      <c r="J58" s="41">
        <v>0.12009</v>
      </c>
      <c r="K58" s="41">
        <v>0.12009</v>
      </c>
      <c r="L58" s="41">
        <v>0.12009</v>
      </c>
      <c r="M58" s="41">
        <v>0.12009</v>
      </c>
      <c r="N58" s="41">
        <v>0.12009</v>
      </c>
      <c r="O58" s="41">
        <v>0.12009</v>
      </c>
      <c r="P58" s="41">
        <v>0.12009</v>
      </c>
      <c r="Q58" s="41">
        <v>0.12009</v>
      </c>
      <c r="R58" s="41">
        <v>0.12009</v>
      </c>
      <c r="S58" s="41">
        <v>0.12009</v>
      </c>
      <c r="T58" s="41">
        <v>0.12009</v>
      </c>
      <c r="U58" s="41">
        <v>0.12009</v>
      </c>
      <c r="V58" s="41">
        <v>0.12009</v>
      </c>
      <c r="W58" s="41">
        <v>0.12009</v>
      </c>
      <c r="X58" s="41">
        <v>0.12009</v>
      </c>
      <c r="Y58" s="41">
        <v>0.12009</v>
      </c>
      <c r="Z58" s="41">
        <v>0.12009</v>
      </c>
      <c r="AA58" s="41">
        <v>0.12009</v>
      </c>
      <c r="AB58" s="41">
        <v>0.12009</v>
      </c>
      <c r="AC58" s="41">
        <v>0.12009</v>
      </c>
      <c r="AD58" s="41">
        <v>0.12009</v>
      </c>
      <c r="AE58" s="41">
        <v>0.12009</v>
      </c>
      <c r="AF58" s="41">
        <v>0.12009</v>
      </c>
      <c r="AG58" s="49">
        <v>0.12009</v>
      </c>
      <c r="AH58" s="50">
        <v>0.12009</v>
      </c>
      <c r="AI58" s="5">
        <v>1</v>
      </c>
      <c r="AJ58" s="54"/>
    </row>
    <row r="59" spans="1:36" x14ac:dyDescent="0.2">
      <c r="A59" s="69"/>
      <c r="B59" s="12" t="s">
        <v>118</v>
      </c>
      <c r="C59" s="5" t="s">
        <v>97</v>
      </c>
      <c r="D59" s="41">
        <v>0.14019999999999999</v>
      </c>
      <c r="E59" s="41">
        <v>0.14019999999999999</v>
      </c>
      <c r="F59" s="41">
        <v>0.14019999999999999</v>
      </c>
      <c r="G59" s="41">
        <v>0.14019999999999999</v>
      </c>
      <c r="H59" s="41">
        <v>0.14019999999999999</v>
      </c>
      <c r="I59" s="41">
        <v>0.14019999999999999</v>
      </c>
      <c r="J59" s="41">
        <v>0.14019999999999999</v>
      </c>
      <c r="K59" s="41">
        <v>0.14019999999999999</v>
      </c>
      <c r="L59" s="41">
        <v>0.14019999999999999</v>
      </c>
      <c r="M59" s="41">
        <v>0.14019999999999999</v>
      </c>
      <c r="N59" s="41">
        <v>0.14019999999999999</v>
      </c>
      <c r="O59" s="41">
        <v>0.14019999999999999</v>
      </c>
      <c r="P59" s="41">
        <v>0.14019999999999999</v>
      </c>
      <c r="Q59" s="41">
        <v>0.14019999999999999</v>
      </c>
      <c r="R59" s="41">
        <v>0.14019999999999999</v>
      </c>
      <c r="S59" s="41">
        <v>0.14019999999999999</v>
      </c>
      <c r="T59" s="41">
        <v>0.14019999999999999</v>
      </c>
      <c r="U59" s="41">
        <v>0.14019999999999999</v>
      </c>
      <c r="V59" s="41">
        <v>0.14019999999999999</v>
      </c>
      <c r="W59" s="41">
        <v>0.14019999999999999</v>
      </c>
      <c r="X59" s="41">
        <v>0.14019999999999999</v>
      </c>
      <c r="Y59" s="41">
        <v>0.14019999999999999</v>
      </c>
      <c r="Z59" s="41">
        <v>0.14019999999999999</v>
      </c>
      <c r="AA59" s="41">
        <v>0.14019999999999999</v>
      </c>
      <c r="AB59" s="41">
        <v>0.14019999999999999</v>
      </c>
      <c r="AC59" s="41">
        <v>0.14019999999999999</v>
      </c>
      <c r="AD59" s="41">
        <v>0.14019999999999999</v>
      </c>
      <c r="AE59" s="41">
        <v>0.14019999999999999</v>
      </c>
      <c r="AF59" s="41">
        <v>0.14019999999999999</v>
      </c>
      <c r="AG59" s="49">
        <v>0.14019999999999999</v>
      </c>
      <c r="AH59" s="50">
        <v>0.14019999999999999</v>
      </c>
      <c r="AI59" s="5">
        <v>1</v>
      </c>
      <c r="AJ59" s="54"/>
    </row>
    <row r="60" spans="1:36" x14ac:dyDescent="0.2">
      <c r="A60" s="69"/>
      <c r="B60" s="12" t="s">
        <v>118</v>
      </c>
      <c r="C60" s="5" t="s">
        <v>98</v>
      </c>
      <c r="D60" s="41">
        <v>0.13549</v>
      </c>
      <c r="E60" s="41">
        <v>0.13549</v>
      </c>
      <c r="F60" s="41">
        <v>0.13549</v>
      </c>
      <c r="G60" s="41">
        <v>0.13549</v>
      </c>
      <c r="H60" s="41">
        <v>0.13549</v>
      </c>
      <c r="I60" s="41">
        <v>0.13549</v>
      </c>
      <c r="J60" s="41">
        <v>0.13549</v>
      </c>
      <c r="K60" s="41">
        <v>0.13549</v>
      </c>
      <c r="L60" s="41">
        <v>0.13549</v>
      </c>
      <c r="M60" s="41">
        <v>0.13549</v>
      </c>
      <c r="N60" s="41">
        <v>0.13549</v>
      </c>
      <c r="O60" s="41">
        <v>0.13549</v>
      </c>
      <c r="P60" s="41">
        <v>0.13549</v>
      </c>
      <c r="Q60" s="41">
        <v>0.13549</v>
      </c>
      <c r="R60" s="41">
        <v>0.13549</v>
      </c>
      <c r="S60" s="41">
        <v>0.13549</v>
      </c>
      <c r="T60" s="41">
        <v>0.13549</v>
      </c>
      <c r="U60" s="41">
        <v>0.13549</v>
      </c>
      <c r="V60" s="41">
        <v>0.13549</v>
      </c>
      <c r="W60" s="41">
        <v>0.13549</v>
      </c>
      <c r="X60" s="41">
        <v>0.13549</v>
      </c>
      <c r="Y60" s="41">
        <v>0.13549</v>
      </c>
      <c r="Z60" s="41">
        <v>0.13549</v>
      </c>
      <c r="AA60" s="41">
        <v>0.13549</v>
      </c>
      <c r="AB60" s="41">
        <v>0.13549</v>
      </c>
      <c r="AC60" s="41">
        <v>0.13549</v>
      </c>
      <c r="AD60" s="41">
        <v>0.13549</v>
      </c>
      <c r="AE60" s="41">
        <v>0.13549</v>
      </c>
      <c r="AF60" s="41">
        <v>0.13549</v>
      </c>
      <c r="AG60" s="49">
        <v>0.13549</v>
      </c>
      <c r="AH60" s="50">
        <v>0.13549</v>
      </c>
      <c r="AI60" s="5">
        <v>1</v>
      </c>
      <c r="AJ60" s="54"/>
    </row>
    <row r="61" spans="1:36" x14ac:dyDescent="0.2">
      <c r="A61" s="70"/>
      <c r="B61" s="12" t="s">
        <v>118</v>
      </c>
      <c r="C61" s="5" t="s">
        <v>226</v>
      </c>
      <c r="D61" s="41">
        <v>0.14582000000000001</v>
      </c>
      <c r="E61" s="41">
        <v>0.14582000000000001</v>
      </c>
      <c r="F61" s="41">
        <v>0.14582000000000001</v>
      </c>
      <c r="G61" s="41">
        <v>0.14582000000000001</v>
      </c>
      <c r="H61" s="41">
        <v>0.14582000000000001</v>
      </c>
      <c r="I61" s="41">
        <v>0.14582000000000001</v>
      </c>
      <c r="J61" s="41">
        <v>0.14582000000000001</v>
      </c>
      <c r="K61" s="41">
        <v>0.14582000000000001</v>
      </c>
      <c r="L61" s="41">
        <v>0.14582000000000001</v>
      </c>
      <c r="M61" s="41">
        <v>0.14582000000000001</v>
      </c>
      <c r="N61" s="41">
        <v>0.14582000000000001</v>
      </c>
      <c r="O61" s="41">
        <v>0.14582000000000001</v>
      </c>
      <c r="P61" s="41">
        <v>0.14582000000000001</v>
      </c>
      <c r="Q61" s="41">
        <v>0.14582000000000001</v>
      </c>
      <c r="R61" s="41">
        <v>0.14582000000000001</v>
      </c>
      <c r="S61" s="41">
        <v>0.14582000000000001</v>
      </c>
      <c r="T61" s="41">
        <v>0.14582000000000001</v>
      </c>
      <c r="U61" s="41">
        <v>0.14582000000000001</v>
      </c>
      <c r="V61" s="41">
        <v>0.14582000000000001</v>
      </c>
      <c r="W61" s="41">
        <v>0.14582000000000001</v>
      </c>
      <c r="X61" s="41">
        <v>0.14582000000000001</v>
      </c>
      <c r="Y61" s="41">
        <v>0.14582000000000001</v>
      </c>
      <c r="Z61" s="41">
        <v>0.14582000000000001</v>
      </c>
      <c r="AA61" s="41">
        <v>0.14582000000000001</v>
      </c>
      <c r="AB61" s="41">
        <v>0.14582000000000001</v>
      </c>
      <c r="AC61" s="41">
        <v>0.14582000000000001</v>
      </c>
      <c r="AD61" s="41">
        <v>0.14582000000000001</v>
      </c>
      <c r="AE61" s="41">
        <v>0.14582000000000001</v>
      </c>
      <c r="AF61" s="41">
        <v>0.14582000000000001</v>
      </c>
      <c r="AG61" s="49">
        <v>0.14582000000000001</v>
      </c>
      <c r="AH61" s="50">
        <v>0.14582000000000001</v>
      </c>
      <c r="AI61" s="5">
        <v>1</v>
      </c>
      <c r="AJ61" s="54"/>
    </row>
    <row r="62" spans="1:36" x14ac:dyDescent="0.2">
      <c r="A62" s="68" t="s">
        <v>237</v>
      </c>
      <c r="B62" s="12" t="s">
        <v>118</v>
      </c>
      <c r="C62" s="5" t="s">
        <v>92</v>
      </c>
      <c r="D62" s="41">
        <v>0.12009</v>
      </c>
      <c r="E62" s="41">
        <v>0.12009</v>
      </c>
      <c r="F62" s="41">
        <v>0.12009</v>
      </c>
      <c r="G62" s="41">
        <v>0.12009</v>
      </c>
      <c r="H62" s="41">
        <v>0.12009</v>
      </c>
      <c r="I62" s="41">
        <v>0.12009</v>
      </c>
      <c r="J62" s="41">
        <v>0.12009</v>
      </c>
      <c r="K62" s="41">
        <v>0.12009</v>
      </c>
      <c r="L62" s="41">
        <v>0.12009</v>
      </c>
      <c r="M62" s="41">
        <v>0.12009</v>
      </c>
      <c r="N62" s="41">
        <v>0.12009</v>
      </c>
      <c r="O62" s="41">
        <v>0.12009</v>
      </c>
      <c r="P62" s="41">
        <v>0.12009</v>
      </c>
      <c r="Q62" s="41">
        <v>0.12009</v>
      </c>
      <c r="R62" s="41">
        <v>0.12009</v>
      </c>
      <c r="S62" s="41">
        <v>0.12009</v>
      </c>
      <c r="T62" s="41">
        <v>0.12009</v>
      </c>
      <c r="U62" s="41">
        <v>0.12009</v>
      </c>
      <c r="V62" s="41">
        <v>0.12009</v>
      </c>
      <c r="W62" s="41">
        <v>0.12009</v>
      </c>
      <c r="X62" s="41">
        <v>0.12009</v>
      </c>
      <c r="Y62" s="41">
        <v>0.12009</v>
      </c>
      <c r="Z62" s="41">
        <v>0.12009</v>
      </c>
      <c r="AA62" s="41">
        <v>0.12009</v>
      </c>
      <c r="AB62" s="41">
        <v>0.12009</v>
      </c>
      <c r="AC62" s="41">
        <v>0.12009</v>
      </c>
      <c r="AD62" s="41">
        <v>0.12009</v>
      </c>
      <c r="AE62" s="41">
        <v>0.12009</v>
      </c>
      <c r="AF62" s="41">
        <v>0.12009</v>
      </c>
      <c r="AG62" s="49">
        <v>0.12009</v>
      </c>
      <c r="AH62" s="50">
        <v>0.12009</v>
      </c>
      <c r="AI62" s="5">
        <v>1</v>
      </c>
      <c r="AJ62" s="54"/>
    </row>
    <row r="63" spans="1:36" x14ac:dyDescent="0.2">
      <c r="A63" s="69"/>
      <c r="B63" s="12" t="s">
        <v>118</v>
      </c>
      <c r="C63" s="5" t="s">
        <v>97</v>
      </c>
      <c r="D63" s="41">
        <v>0.14019999999999999</v>
      </c>
      <c r="E63" s="41">
        <v>0.14019999999999999</v>
      </c>
      <c r="F63" s="41">
        <v>0.14019999999999999</v>
      </c>
      <c r="G63" s="41">
        <v>0.14019999999999999</v>
      </c>
      <c r="H63" s="41">
        <v>0.14019999999999999</v>
      </c>
      <c r="I63" s="41">
        <v>0.14019999999999999</v>
      </c>
      <c r="J63" s="41">
        <v>0.14019999999999999</v>
      </c>
      <c r="K63" s="41">
        <v>0.14019999999999999</v>
      </c>
      <c r="L63" s="41">
        <v>0.14019999999999999</v>
      </c>
      <c r="M63" s="41">
        <v>0.14019999999999999</v>
      </c>
      <c r="N63" s="41">
        <v>0.14019999999999999</v>
      </c>
      <c r="O63" s="41">
        <v>0.14019999999999999</v>
      </c>
      <c r="P63" s="41">
        <v>0.14019999999999999</v>
      </c>
      <c r="Q63" s="41">
        <v>0.14019999999999999</v>
      </c>
      <c r="R63" s="41">
        <v>0.14019999999999999</v>
      </c>
      <c r="S63" s="41">
        <v>0.14019999999999999</v>
      </c>
      <c r="T63" s="41">
        <v>0.14019999999999999</v>
      </c>
      <c r="U63" s="41">
        <v>0.14019999999999999</v>
      </c>
      <c r="V63" s="41">
        <v>0.14019999999999999</v>
      </c>
      <c r="W63" s="41">
        <v>0.14019999999999999</v>
      </c>
      <c r="X63" s="41">
        <v>0.14019999999999999</v>
      </c>
      <c r="Y63" s="41">
        <v>0.14019999999999999</v>
      </c>
      <c r="Z63" s="41">
        <v>0.14019999999999999</v>
      </c>
      <c r="AA63" s="41">
        <v>0.14019999999999999</v>
      </c>
      <c r="AB63" s="41">
        <v>0.14019999999999999</v>
      </c>
      <c r="AC63" s="41">
        <v>0.14019999999999999</v>
      </c>
      <c r="AD63" s="41">
        <v>0.14019999999999999</v>
      </c>
      <c r="AE63" s="41">
        <v>0.14019999999999999</v>
      </c>
      <c r="AF63" s="41">
        <v>0.14019999999999999</v>
      </c>
      <c r="AG63" s="49">
        <v>0.14019999999999999</v>
      </c>
      <c r="AH63" s="50">
        <v>0.14019999999999999</v>
      </c>
      <c r="AI63" s="5">
        <v>1</v>
      </c>
      <c r="AJ63" s="54"/>
    </row>
    <row r="64" spans="1:36" x14ac:dyDescent="0.2">
      <c r="A64" s="69"/>
      <c r="B64" s="12" t="s">
        <v>118</v>
      </c>
      <c r="C64" s="5" t="s">
        <v>98</v>
      </c>
      <c r="D64" s="41">
        <v>0.13549</v>
      </c>
      <c r="E64" s="41">
        <v>0.13549</v>
      </c>
      <c r="F64" s="41">
        <v>0.13549</v>
      </c>
      <c r="G64" s="41">
        <v>0.13549</v>
      </c>
      <c r="H64" s="41">
        <v>0.13549</v>
      </c>
      <c r="I64" s="41">
        <v>0.13549</v>
      </c>
      <c r="J64" s="41">
        <v>0.13549</v>
      </c>
      <c r="K64" s="41">
        <v>0.13549</v>
      </c>
      <c r="L64" s="41">
        <v>0.13549</v>
      </c>
      <c r="M64" s="41">
        <v>0.13549</v>
      </c>
      <c r="N64" s="41">
        <v>0.13549</v>
      </c>
      <c r="O64" s="41">
        <v>0.13549</v>
      </c>
      <c r="P64" s="41">
        <v>0.13549</v>
      </c>
      <c r="Q64" s="41">
        <v>0.13549</v>
      </c>
      <c r="R64" s="41">
        <v>0.13549</v>
      </c>
      <c r="S64" s="41">
        <v>0.13549</v>
      </c>
      <c r="T64" s="41">
        <v>0.13549</v>
      </c>
      <c r="U64" s="41">
        <v>0.13549</v>
      </c>
      <c r="V64" s="41">
        <v>0.13549</v>
      </c>
      <c r="W64" s="41">
        <v>0.13549</v>
      </c>
      <c r="X64" s="41">
        <v>0.13549</v>
      </c>
      <c r="Y64" s="41">
        <v>0.13549</v>
      </c>
      <c r="Z64" s="41">
        <v>0.13549</v>
      </c>
      <c r="AA64" s="41">
        <v>0.13549</v>
      </c>
      <c r="AB64" s="41">
        <v>0.13549</v>
      </c>
      <c r="AC64" s="41">
        <v>0.13549</v>
      </c>
      <c r="AD64" s="41">
        <v>0.13549</v>
      </c>
      <c r="AE64" s="41">
        <v>0.13549</v>
      </c>
      <c r="AF64" s="41">
        <v>0.13549</v>
      </c>
      <c r="AG64" s="49">
        <v>0.13549</v>
      </c>
      <c r="AH64" s="50">
        <v>0.13549</v>
      </c>
      <c r="AI64" s="5">
        <v>1</v>
      </c>
      <c r="AJ64" s="54"/>
    </row>
    <row r="65" spans="1:36" x14ac:dyDescent="0.2">
      <c r="A65" s="70"/>
      <c r="B65" s="12" t="s">
        <v>118</v>
      </c>
      <c r="C65" s="5" t="s">
        <v>226</v>
      </c>
      <c r="D65" s="41">
        <v>0.14582000000000001</v>
      </c>
      <c r="E65" s="41">
        <v>0.14582000000000001</v>
      </c>
      <c r="F65" s="41">
        <v>0.14582000000000001</v>
      </c>
      <c r="G65" s="41">
        <v>0.14582000000000001</v>
      </c>
      <c r="H65" s="41">
        <v>0.14582000000000001</v>
      </c>
      <c r="I65" s="41">
        <v>0.14582000000000001</v>
      </c>
      <c r="J65" s="41">
        <v>0.14582000000000001</v>
      </c>
      <c r="K65" s="41">
        <v>0.14582000000000001</v>
      </c>
      <c r="L65" s="41">
        <v>0.14582000000000001</v>
      </c>
      <c r="M65" s="41">
        <v>0.14582000000000001</v>
      </c>
      <c r="N65" s="41">
        <v>0.14582000000000001</v>
      </c>
      <c r="O65" s="41">
        <v>0.14582000000000001</v>
      </c>
      <c r="P65" s="41">
        <v>0.14582000000000001</v>
      </c>
      <c r="Q65" s="41">
        <v>0.14582000000000001</v>
      </c>
      <c r="R65" s="41">
        <v>0.14582000000000001</v>
      </c>
      <c r="S65" s="41">
        <v>0.14582000000000001</v>
      </c>
      <c r="T65" s="41">
        <v>0.14582000000000001</v>
      </c>
      <c r="U65" s="41">
        <v>0.14582000000000001</v>
      </c>
      <c r="V65" s="41">
        <v>0.14582000000000001</v>
      </c>
      <c r="W65" s="41">
        <v>0.14582000000000001</v>
      </c>
      <c r="X65" s="41">
        <v>0.14582000000000001</v>
      </c>
      <c r="Y65" s="41">
        <v>0.14582000000000001</v>
      </c>
      <c r="Z65" s="41">
        <v>0.14582000000000001</v>
      </c>
      <c r="AA65" s="41">
        <v>0.14582000000000001</v>
      </c>
      <c r="AB65" s="41">
        <v>0.14582000000000001</v>
      </c>
      <c r="AC65" s="41">
        <v>0.14582000000000001</v>
      </c>
      <c r="AD65" s="41">
        <v>0.14582000000000001</v>
      </c>
      <c r="AE65" s="41">
        <v>0.14582000000000001</v>
      </c>
      <c r="AF65" s="41">
        <v>0.14582000000000001</v>
      </c>
      <c r="AG65" s="49">
        <v>0.14582000000000001</v>
      </c>
      <c r="AH65" s="50">
        <v>0.14582000000000001</v>
      </c>
      <c r="AI65" s="5">
        <v>1</v>
      </c>
      <c r="AJ65" s="54"/>
    </row>
    <row r="66" spans="1:36" x14ac:dyDescent="0.2">
      <c r="A66" s="68" t="s">
        <v>238</v>
      </c>
      <c r="B66" s="12" t="s">
        <v>118</v>
      </c>
      <c r="C66" s="5" t="s">
        <v>92</v>
      </c>
      <c r="D66" s="41">
        <v>0.12009</v>
      </c>
      <c r="E66" s="41">
        <v>0.12009</v>
      </c>
      <c r="F66" s="41">
        <v>0.12009</v>
      </c>
      <c r="G66" s="41">
        <v>0.12009</v>
      </c>
      <c r="H66" s="41">
        <v>0.12009</v>
      </c>
      <c r="I66" s="41">
        <v>0.12009</v>
      </c>
      <c r="J66" s="41">
        <v>0.12009</v>
      </c>
      <c r="K66" s="41">
        <v>0.12009</v>
      </c>
      <c r="L66" s="41">
        <v>0.12009</v>
      </c>
      <c r="M66" s="41">
        <v>0.12009</v>
      </c>
      <c r="N66" s="41">
        <v>0.12009</v>
      </c>
      <c r="O66" s="41">
        <v>0.12009</v>
      </c>
      <c r="P66" s="41">
        <v>0.12009</v>
      </c>
      <c r="Q66" s="41">
        <v>0.12009</v>
      </c>
      <c r="R66" s="41">
        <v>0.12009</v>
      </c>
      <c r="S66" s="41">
        <v>0.12009</v>
      </c>
      <c r="T66" s="41">
        <v>0.12009</v>
      </c>
      <c r="U66" s="41">
        <v>0.12009</v>
      </c>
      <c r="V66" s="41">
        <v>0.12009</v>
      </c>
      <c r="W66" s="41">
        <v>0.12009</v>
      </c>
      <c r="X66" s="41">
        <v>0.12009</v>
      </c>
      <c r="Y66" s="41">
        <v>0.12009</v>
      </c>
      <c r="Z66" s="41">
        <v>0.12009</v>
      </c>
      <c r="AA66" s="41">
        <v>0.12009</v>
      </c>
      <c r="AB66" s="41">
        <v>0.12009</v>
      </c>
      <c r="AC66" s="41">
        <v>0.12009</v>
      </c>
      <c r="AD66" s="41">
        <v>0.12009</v>
      </c>
      <c r="AE66" s="41">
        <v>0.12009</v>
      </c>
      <c r="AF66" s="41">
        <v>0.12009</v>
      </c>
      <c r="AG66" s="49">
        <v>0.12009</v>
      </c>
      <c r="AH66" s="50">
        <v>0.12009</v>
      </c>
      <c r="AI66" s="5">
        <v>1</v>
      </c>
      <c r="AJ66" s="54"/>
    </row>
    <row r="67" spans="1:36" x14ac:dyDescent="0.2">
      <c r="A67" s="69"/>
      <c r="B67" s="12" t="s">
        <v>118</v>
      </c>
      <c r="C67" s="5" t="s">
        <v>97</v>
      </c>
      <c r="D67" s="41">
        <v>0.14019999999999999</v>
      </c>
      <c r="E67" s="41">
        <v>0.14019999999999999</v>
      </c>
      <c r="F67" s="41">
        <v>0.14019999999999999</v>
      </c>
      <c r="G67" s="41">
        <v>0.14019999999999999</v>
      </c>
      <c r="H67" s="41">
        <v>0.14019999999999999</v>
      </c>
      <c r="I67" s="41">
        <v>0.14019999999999999</v>
      </c>
      <c r="J67" s="41">
        <v>0.14019999999999999</v>
      </c>
      <c r="K67" s="41">
        <v>0.14019999999999999</v>
      </c>
      <c r="L67" s="41">
        <v>0.14019999999999999</v>
      </c>
      <c r="M67" s="41">
        <v>0.14019999999999999</v>
      </c>
      <c r="N67" s="41">
        <v>0.14019999999999999</v>
      </c>
      <c r="O67" s="41">
        <v>0.14019999999999999</v>
      </c>
      <c r="P67" s="41">
        <v>0.14019999999999999</v>
      </c>
      <c r="Q67" s="41">
        <v>0.14019999999999999</v>
      </c>
      <c r="R67" s="41">
        <v>0.14019999999999999</v>
      </c>
      <c r="S67" s="41">
        <v>0.14019999999999999</v>
      </c>
      <c r="T67" s="41">
        <v>0.14019999999999999</v>
      </c>
      <c r="U67" s="41">
        <v>0.14019999999999999</v>
      </c>
      <c r="V67" s="41">
        <v>0.14019999999999999</v>
      </c>
      <c r="W67" s="41">
        <v>0.14019999999999999</v>
      </c>
      <c r="X67" s="41">
        <v>0.14019999999999999</v>
      </c>
      <c r="Y67" s="41">
        <v>0.14019999999999999</v>
      </c>
      <c r="Z67" s="41">
        <v>0.14019999999999999</v>
      </c>
      <c r="AA67" s="41">
        <v>0.14019999999999999</v>
      </c>
      <c r="AB67" s="41">
        <v>0.14019999999999999</v>
      </c>
      <c r="AC67" s="41">
        <v>0.14019999999999999</v>
      </c>
      <c r="AD67" s="41">
        <v>0.14019999999999999</v>
      </c>
      <c r="AE67" s="41">
        <v>0.14019999999999999</v>
      </c>
      <c r="AF67" s="41">
        <v>0.14019999999999999</v>
      </c>
      <c r="AG67" s="49">
        <v>0.14019999999999999</v>
      </c>
      <c r="AH67" s="50">
        <v>0.14019999999999999</v>
      </c>
      <c r="AI67" s="5">
        <v>1</v>
      </c>
      <c r="AJ67" s="54"/>
    </row>
    <row r="68" spans="1:36" x14ac:dyDescent="0.2">
      <c r="A68" s="69"/>
      <c r="B68" s="12" t="s">
        <v>118</v>
      </c>
      <c r="C68" s="5" t="s">
        <v>98</v>
      </c>
      <c r="D68" s="41">
        <v>0.13549</v>
      </c>
      <c r="E68" s="41">
        <v>0.13549</v>
      </c>
      <c r="F68" s="41">
        <v>0.13549</v>
      </c>
      <c r="G68" s="41">
        <v>0.13549</v>
      </c>
      <c r="H68" s="41">
        <v>0.13549</v>
      </c>
      <c r="I68" s="41">
        <v>0.13549</v>
      </c>
      <c r="J68" s="41">
        <v>0.13549</v>
      </c>
      <c r="K68" s="41">
        <v>0.13549</v>
      </c>
      <c r="L68" s="41">
        <v>0.13549</v>
      </c>
      <c r="M68" s="41">
        <v>0.13549</v>
      </c>
      <c r="N68" s="41">
        <v>0.13549</v>
      </c>
      <c r="O68" s="41">
        <v>0.13549</v>
      </c>
      <c r="P68" s="41">
        <v>0.13549</v>
      </c>
      <c r="Q68" s="41">
        <v>0.13549</v>
      </c>
      <c r="R68" s="41">
        <v>0.13549</v>
      </c>
      <c r="S68" s="41">
        <v>0.13549</v>
      </c>
      <c r="T68" s="41">
        <v>0.13549</v>
      </c>
      <c r="U68" s="41">
        <v>0.13549</v>
      </c>
      <c r="V68" s="41">
        <v>0.13549</v>
      </c>
      <c r="W68" s="41">
        <v>0.13549</v>
      </c>
      <c r="X68" s="41">
        <v>0.13549</v>
      </c>
      <c r="Y68" s="41">
        <v>0.13549</v>
      </c>
      <c r="Z68" s="41">
        <v>0.13549</v>
      </c>
      <c r="AA68" s="41">
        <v>0.13549</v>
      </c>
      <c r="AB68" s="41">
        <v>0.13549</v>
      </c>
      <c r="AC68" s="41">
        <v>0.13549</v>
      </c>
      <c r="AD68" s="41">
        <v>0.13549</v>
      </c>
      <c r="AE68" s="41">
        <v>0.13549</v>
      </c>
      <c r="AF68" s="41">
        <v>0.13549</v>
      </c>
      <c r="AG68" s="49">
        <v>0.13549</v>
      </c>
      <c r="AH68" s="50">
        <v>0.13549</v>
      </c>
      <c r="AI68" s="5">
        <v>1</v>
      </c>
      <c r="AJ68" s="54"/>
    </row>
    <row r="69" spans="1:36" x14ac:dyDescent="0.2">
      <c r="A69" s="69"/>
      <c r="B69" s="42" t="s">
        <v>118</v>
      </c>
      <c r="C69" s="43" t="s">
        <v>226</v>
      </c>
      <c r="D69" s="44">
        <v>0.14582000000000001</v>
      </c>
      <c r="E69" s="44">
        <v>0.14582000000000001</v>
      </c>
      <c r="F69" s="44">
        <v>0.14582000000000001</v>
      </c>
      <c r="G69" s="44">
        <v>0.14582000000000001</v>
      </c>
      <c r="H69" s="44">
        <v>0.14582000000000001</v>
      </c>
      <c r="I69" s="44">
        <v>0.14582000000000001</v>
      </c>
      <c r="J69" s="44">
        <v>0.14582000000000001</v>
      </c>
      <c r="K69" s="44">
        <v>0.14582000000000001</v>
      </c>
      <c r="L69" s="44">
        <v>0.14582000000000001</v>
      </c>
      <c r="M69" s="44">
        <v>0.14582000000000001</v>
      </c>
      <c r="N69" s="44">
        <v>0.14582000000000001</v>
      </c>
      <c r="O69" s="44">
        <v>0.14582000000000001</v>
      </c>
      <c r="P69" s="44">
        <v>0.14582000000000001</v>
      </c>
      <c r="Q69" s="44">
        <v>0.14582000000000001</v>
      </c>
      <c r="R69" s="44">
        <v>0.14582000000000001</v>
      </c>
      <c r="S69" s="44">
        <v>0.14582000000000001</v>
      </c>
      <c r="T69" s="44">
        <v>0.14582000000000001</v>
      </c>
      <c r="U69" s="44">
        <v>0.14582000000000001</v>
      </c>
      <c r="V69" s="44">
        <v>0.14582000000000001</v>
      </c>
      <c r="W69" s="44">
        <v>0.14582000000000001</v>
      </c>
      <c r="X69" s="44">
        <v>0.14582000000000001</v>
      </c>
      <c r="Y69" s="44">
        <v>0.14582000000000001</v>
      </c>
      <c r="Z69" s="44">
        <v>0.14582000000000001</v>
      </c>
      <c r="AA69" s="44">
        <v>0.14582000000000001</v>
      </c>
      <c r="AB69" s="44">
        <v>0.14582000000000001</v>
      </c>
      <c r="AC69" s="44">
        <v>0.14582000000000001</v>
      </c>
      <c r="AD69" s="44">
        <v>0.14582000000000001</v>
      </c>
      <c r="AE69" s="44">
        <v>0.14582000000000001</v>
      </c>
      <c r="AF69" s="44">
        <v>0.14582000000000001</v>
      </c>
      <c r="AG69" s="51">
        <v>0.14582000000000001</v>
      </c>
      <c r="AH69" s="50">
        <v>0.14582000000000001</v>
      </c>
      <c r="AI69" s="5">
        <v>1</v>
      </c>
      <c r="AJ69" s="54"/>
    </row>
    <row r="70" spans="1:36" x14ac:dyDescent="0.2">
      <c r="A70" s="76" t="s">
        <v>239</v>
      </c>
      <c r="B70" s="12" t="s">
        <v>118</v>
      </c>
      <c r="C70" s="5" t="s">
        <v>92</v>
      </c>
      <c r="D70" s="45">
        <v>0.12009</v>
      </c>
      <c r="E70" s="45">
        <v>0.12009</v>
      </c>
      <c r="F70" s="45">
        <v>0.12009</v>
      </c>
      <c r="G70" s="45">
        <v>0.12009</v>
      </c>
      <c r="H70" s="45">
        <v>0.12009</v>
      </c>
      <c r="I70" s="45">
        <v>0.12009</v>
      </c>
      <c r="J70" s="45">
        <v>0.12009</v>
      </c>
      <c r="K70" s="45">
        <v>0.12009</v>
      </c>
      <c r="L70" s="45">
        <v>0.12009</v>
      </c>
      <c r="M70" s="45">
        <v>0.12009</v>
      </c>
      <c r="N70" s="45">
        <v>0.12009</v>
      </c>
      <c r="O70" s="45">
        <v>0.12009</v>
      </c>
      <c r="P70" s="45">
        <v>0.12009</v>
      </c>
      <c r="Q70" s="45">
        <v>0.12009</v>
      </c>
      <c r="R70" s="45">
        <v>0.12009</v>
      </c>
      <c r="S70" s="45">
        <v>0.12009</v>
      </c>
      <c r="T70" s="45">
        <v>0.12009</v>
      </c>
      <c r="U70" s="45">
        <v>0.12009</v>
      </c>
      <c r="V70" s="45">
        <v>0.12009</v>
      </c>
      <c r="W70" s="45">
        <v>0.12009</v>
      </c>
      <c r="X70" s="45">
        <v>0.12009</v>
      </c>
      <c r="Y70" s="45">
        <v>0.12009</v>
      </c>
      <c r="Z70" s="45">
        <v>0.12009</v>
      </c>
      <c r="AA70" s="45">
        <v>0.12009</v>
      </c>
      <c r="AB70" s="45">
        <v>0.12009</v>
      </c>
      <c r="AC70" s="45">
        <v>0.12009</v>
      </c>
      <c r="AD70" s="45">
        <v>0.12009</v>
      </c>
      <c r="AE70" s="45">
        <v>0.12009</v>
      </c>
      <c r="AF70" s="45">
        <v>0.12009</v>
      </c>
      <c r="AG70" s="50">
        <v>0.12009</v>
      </c>
      <c r="AH70" s="50">
        <v>0.12009</v>
      </c>
      <c r="AI70" s="5">
        <v>1</v>
      </c>
      <c r="AJ70" s="54"/>
    </row>
    <row r="71" spans="1:36" x14ac:dyDescent="0.2">
      <c r="A71" s="76"/>
      <c r="B71" s="12" t="s">
        <v>118</v>
      </c>
      <c r="C71" s="5" t="s">
        <v>97</v>
      </c>
      <c r="D71" s="45">
        <v>0.14019999999999999</v>
      </c>
      <c r="E71" s="45">
        <v>0.14019999999999999</v>
      </c>
      <c r="F71" s="45">
        <v>0.14019999999999999</v>
      </c>
      <c r="G71" s="45">
        <v>0.14019999999999999</v>
      </c>
      <c r="H71" s="45">
        <v>0.14019999999999999</v>
      </c>
      <c r="I71" s="45">
        <v>0.14019999999999999</v>
      </c>
      <c r="J71" s="45">
        <v>0.14019999999999999</v>
      </c>
      <c r="K71" s="45">
        <v>0.14019999999999999</v>
      </c>
      <c r="L71" s="45">
        <v>0.14019999999999999</v>
      </c>
      <c r="M71" s="45">
        <v>0.14019999999999999</v>
      </c>
      <c r="N71" s="45">
        <v>0.14019999999999999</v>
      </c>
      <c r="O71" s="45">
        <v>0.14019999999999999</v>
      </c>
      <c r="P71" s="45">
        <v>0.14019999999999999</v>
      </c>
      <c r="Q71" s="45">
        <v>0.14019999999999999</v>
      </c>
      <c r="R71" s="45">
        <v>0.14019999999999999</v>
      </c>
      <c r="S71" s="45">
        <v>0.14019999999999999</v>
      </c>
      <c r="T71" s="45">
        <v>0.14019999999999999</v>
      </c>
      <c r="U71" s="45">
        <v>0.14019999999999999</v>
      </c>
      <c r="V71" s="45">
        <v>0.14019999999999999</v>
      </c>
      <c r="W71" s="45">
        <v>0.14019999999999999</v>
      </c>
      <c r="X71" s="45">
        <v>0.14019999999999999</v>
      </c>
      <c r="Y71" s="45">
        <v>0.14019999999999999</v>
      </c>
      <c r="Z71" s="45">
        <v>0.14019999999999999</v>
      </c>
      <c r="AA71" s="45">
        <v>0.14019999999999999</v>
      </c>
      <c r="AB71" s="45">
        <v>0.14019999999999999</v>
      </c>
      <c r="AC71" s="45">
        <v>0.14019999999999999</v>
      </c>
      <c r="AD71" s="45">
        <v>0.14019999999999999</v>
      </c>
      <c r="AE71" s="45">
        <v>0.14019999999999999</v>
      </c>
      <c r="AF71" s="45">
        <v>0.14019999999999999</v>
      </c>
      <c r="AG71" s="50">
        <v>0.14019999999999999</v>
      </c>
      <c r="AH71" s="50">
        <v>0.14019999999999999</v>
      </c>
      <c r="AI71" s="5">
        <v>1</v>
      </c>
      <c r="AJ71" s="54"/>
    </row>
    <row r="72" spans="1:36" x14ac:dyDescent="0.2">
      <c r="A72" s="76"/>
      <c r="B72" s="12" t="s">
        <v>118</v>
      </c>
      <c r="C72" s="5" t="s">
        <v>98</v>
      </c>
      <c r="D72" s="45">
        <v>0.13549</v>
      </c>
      <c r="E72" s="45">
        <v>0.13549</v>
      </c>
      <c r="F72" s="45">
        <v>0.13549</v>
      </c>
      <c r="G72" s="45">
        <v>0.13549</v>
      </c>
      <c r="H72" s="45">
        <v>0.13549</v>
      </c>
      <c r="I72" s="45">
        <v>0.13549</v>
      </c>
      <c r="J72" s="45">
        <v>0.13549</v>
      </c>
      <c r="K72" s="45">
        <v>0.13549</v>
      </c>
      <c r="L72" s="45">
        <v>0.13549</v>
      </c>
      <c r="M72" s="45">
        <v>0.13549</v>
      </c>
      <c r="N72" s="45">
        <v>0.13549</v>
      </c>
      <c r="O72" s="45">
        <v>0.13549</v>
      </c>
      <c r="P72" s="45">
        <v>0.13549</v>
      </c>
      <c r="Q72" s="45">
        <v>0.13549</v>
      </c>
      <c r="R72" s="45">
        <v>0.13549</v>
      </c>
      <c r="S72" s="45">
        <v>0.13549</v>
      </c>
      <c r="T72" s="45">
        <v>0.13549</v>
      </c>
      <c r="U72" s="45">
        <v>0.13549</v>
      </c>
      <c r="V72" s="45">
        <v>0.13549</v>
      </c>
      <c r="W72" s="45">
        <v>0.13549</v>
      </c>
      <c r="X72" s="45">
        <v>0.13549</v>
      </c>
      <c r="Y72" s="45">
        <v>0.13549</v>
      </c>
      <c r="Z72" s="45">
        <v>0.13549</v>
      </c>
      <c r="AA72" s="45">
        <v>0.13549</v>
      </c>
      <c r="AB72" s="45">
        <v>0.13549</v>
      </c>
      <c r="AC72" s="45">
        <v>0.13549</v>
      </c>
      <c r="AD72" s="45">
        <v>0.13549</v>
      </c>
      <c r="AE72" s="45">
        <v>0.13549</v>
      </c>
      <c r="AF72" s="45">
        <v>0.13549</v>
      </c>
      <c r="AG72" s="50">
        <v>0.13549</v>
      </c>
      <c r="AH72" s="50">
        <v>0.13549</v>
      </c>
      <c r="AI72" s="5">
        <v>1</v>
      </c>
      <c r="AJ72" s="54"/>
    </row>
    <row r="73" spans="1:36" x14ac:dyDescent="0.2">
      <c r="A73" s="76"/>
      <c r="B73" s="12" t="s">
        <v>118</v>
      </c>
      <c r="C73" s="5" t="s">
        <v>226</v>
      </c>
      <c r="D73" s="45">
        <v>0.14582000000000001</v>
      </c>
      <c r="E73" s="45">
        <v>0.14582000000000001</v>
      </c>
      <c r="F73" s="45">
        <v>0.14582000000000001</v>
      </c>
      <c r="G73" s="45">
        <v>0.14582000000000001</v>
      </c>
      <c r="H73" s="45">
        <v>0.14582000000000001</v>
      </c>
      <c r="I73" s="45">
        <v>0.14582000000000001</v>
      </c>
      <c r="J73" s="45">
        <v>0.14582000000000001</v>
      </c>
      <c r="K73" s="45">
        <v>0.14582000000000001</v>
      </c>
      <c r="L73" s="45">
        <v>0.14582000000000001</v>
      </c>
      <c r="M73" s="45">
        <v>0.14582000000000001</v>
      </c>
      <c r="N73" s="45">
        <v>0.14582000000000001</v>
      </c>
      <c r="O73" s="45">
        <v>0.14582000000000001</v>
      </c>
      <c r="P73" s="45">
        <v>0.14582000000000001</v>
      </c>
      <c r="Q73" s="45">
        <v>0.14582000000000001</v>
      </c>
      <c r="R73" s="45">
        <v>0.14582000000000001</v>
      </c>
      <c r="S73" s="45">
        <v>0.14582000000000001</v>
      </c>
      <c r="T73" s="45">
        <v>0.14582000000000001</v>
      </c>
      <c r="U73" s="45">
        <v>0.14582000000000001</v>
      </c>
      <c r="V73" s="45">
        <v>0.14582000000000001</v>
      </c>
      <c r="W73" s="45">
        <v>0.14582000000000001</v>
      </c>
      <c r="X73" s="45">
        <v>0.14582000000000001</v>
      </c>
      <c r="Y73" s="45">
        <v>0.14582000000000001</v>
      </c>
      <c r="Z73" s="45">
        <v>0.14582000000000001</v>
      </c>
      <c r="AA73" s="45">
        <v>0.14582000000000001</v>
      </c>
      <c r="AB73" s="45">
        <v>0.14582000000000001</v>
      </c>
      <c r="AC73" s="45">
        <v>0.14582000000000001</v>
      </c>
      <c r="AD73" s="45">
        <v>0.14582000000000001</v>
      </c>
      <c r="AE73" s="45">
        <v>0.14582000000000001</v>
      </c>
      <c r="AF73" s="45">
        <v>0.14582000000000001</v>
      </c>
      <c r="AG73" s="50">
        <v>0.14582000000000001</v>
      </c>
      <c r="AH73" s="50">
        <v>0.14582000000000001</v>
      </c>
      <c r="AI73" s="5">
        <v>1</v>
      </c>
      <c r="AJ73" s="54"/>
    </row>
    <row r="74" spans="1:36" x14ac:dyDescent="0.2">
      <c r="A74" s="76" t="s">
        <v>240</v>
      </c>
      <c r="B74" s="12" t="s">
        <v>118</v>
      </c>
      <c r="C74" s="5" t="s">
        <v>92</v>
      </c>
      <c r="D74" s="41">
        <v>0.01</v>
      </c>
      <c r="E74" s="41">
        <v>0.01</v>
      </c>
      <c r="F74" s="41">
        <v>0.01</v>
      </c>
      <c r="G74" s="41">
        <v>0.01</v>
      </c>
      <c r="H74" s="41">
        <v>0.01</v>
      </c>
      <c r="I74" s="41">
        <v>0.01</v>
      </c>
      <c r="J74" s="41">
        <v>0.01</v>
      </c>
      <c r="K74" s="41">
        <v>0.01</v>
      </c>
      <c r="L74" s="41">
        <v>0.01</v>
      </c>
      <c r="M74" s="41">
        <v>0.01</v>
      </c>
      <c r="N74" s="41">
        <v>0.01</v>
      </c>
      <c r="O74" s="41">
        <v>0.01</v>
      </c>
      <c r="P74" s="41">
        <v>0.01</v>
      </c>
      <c r="Q74" s="41">
        <v>0.01</v>
      </c>
      <c r="R74" s="41">
        <v>0.01</v>
      </c>
      <c r="S74" s="41">
        <v>0.01</v>
      </c>
      <c r="T74" s="41">
        <v>0.01</v>
      </c>
      <c r="U74" s="41">
        <v>0.01</v>
      </c>
      <c r="V74" s="41">
        <v>0.01</v>
      </c>
      <c r="W74" s="41">
        <v>0.01</v>
      </c>
      <c r="X74" s="41">
        <v>0.01</v>
      </c>
      <c r="Y74" s="41">
        <v>0.01</v>
      </c>
      <c r="Z74" s="41">
        <v>0.01</v>
      </c>
      <c r="AA74" s="41">
        <v>0.01</v>
      </c>
      <c r="AB74" s="41">
        <v>0.01</v>
      </c>
      <c r="AC74" s="41">
        <v>0.01</v>
      </c>
      <c r="AD74" s="41">
        <v>0.01</v>
      </c>
      <c r="AE74" s="41">
        <v>0.01</v>
      </c>
      <c r="AF74" s="41">
        <v>0.01</v>
      </c>
      <c r="AG74" s="41">
        <v>0.01</v>
      </c>
      <c r="AH74" s="49">
        <v>0.01</v>
      </c>
      <c r="AI74" s="5">
        <v>1</v>
      </c>
      <c r="AJ74" s="54"/>
    </row>
    <row r="75" spans="1:36" x14ac:dyDescent="0.2">
      <c r="A75" s="76"/>
      <c r="B75" s="12" t="s">
        <v>118</v>
      </c>
      <c r="C75" s="5" t="s">
        <v>97</v>
      </c>
      <c r="D75" s="41">
        <v>1.089E-2</v>
      </c>
      <c r="E75" s="41">
        <v>1.089E-2</v>
      </c>
      <c r="F75" s="41">
        <v>1.089E-2</v>
      </c>
      <c r="G75" s="41">
        <v>1.089E-2</v>
      </c>
      <c r="H75" s="41">
        <v>1.089E-2</v>
      </c>
      <c r="I75" s="41">
        <v>1.089E-2</v>
      </c>
      <c r="J75" s="41">
        <v>1.089E-2</v>
      </c>
      <c r="K75" s="41">
        <v>1.089E-2</v>
      </c>
      <c r="L75" s="41">
        <v>1.089E-2</v>
      </c>
      <c r="M75" s="41">
        <v>1.089E-2</v>
      </c>
      <c r="N75" s="41">
        <v>1.089E-2</v>
      </c>
      <c r="O75" s="41">
        <v>1.089E-2</v>
      </c>
      <c r="P75" s="41">
        <v>1.089E-2</v>
      </c>
      <c r="Q75" s="41">
        <v>1.089E-2</v>
      </c>
      <c r="R75" s="41">
        <v>1.089E-2</v>
      </c>
      <c r="S75" s="41">
        <v>1.089E-2</v>
      </c>
      <c r="T75" s="41">
        <v>1.089E-2</v>
      </c>
      <c r="U75" s="41">
        <v>1.089E-2</v>
      </c>
      <c r="V75" s="41">
        <v>1.089E-2</v>
      </c>
      <c r="W75" s="41">
        <v>1.089E-2</v>
      </c>
      <c r="X75" s="41">
        <v>1.089E-2</v>
      </c>
      <c r="Y75" s="41">
        <v>1.089E-2</v>
      </c>
      <c r="Z75" s="41">
        <v>1.089E-2</v>
      </c>
      <c r="AA75" s="41">
        <v>1.089E-2</v>
      </c>
      <c r="AB75" s="41">
        <v>1.089E-2</v>
      </c>
      <c r="AC75" s="41">
        <v>1.089E-2</v>
      </c>
      <c r="AD75" s="41">
        <v>1.089E-2</v>
      </c>
      <c r="AE75" s="41">
        <v>1.089E-2</v>
      </c>
      <c r="AF75" s="41">
        <v>1.089E-2</v>
      </c>
      <c r="AG75" s="41">
        <v>1.089E-2</v>
      </c>
      <c r="AH75" s="49">
        <v>1.089E-2</v>
      </c>
      <c r="AI75" s="5">
        <v>1</v>
      </c>
      <c r="AJ75" s="54"/>
    </row>
    <row r="76" spans="1:36" x14ac:dyDescent="0.2">
      <c r="A76" s="76"/>
      <c r="B76" s="12" t="s">
        <v>118</v>
      </c>
      <c r="C76" s="5" t="s">
        <v>98</v>
      </c>
      <c r="D76" s="41">
        <v>8.0199999999999994E-3</v>
      </c>
      <c r="E76" s="41">
        <v>8.0199999999999994E-3</v>
      </c>
      <c r="F76" s="41">
        <v>8.0199999999999994E-3</v>
      </c>
      <c r="G76" s="41">
        <v>8.0199999999999994E-3</v>
      </c>
      <c r="H76" s="41">
        <v>8.0199999999999994E-3</v>
      </c>
      <c r="I76" s="41">
        <v>8.0199999999999994E-3</v>
      </c>
      <c r="J76" s="41">
        <v>8.0199999999999994E-3</v>
      </c>
      <c r="K76" s="41">
        <v>8.0199999999999994E-3</v>
      </c>
      <c r="L76" s="41">
        <v>8.0199999999999994E-3</v>
      </c>
      <c r="M76" s="41">
        <v>8.0199999999999994E-3</v>
      </c>
      <c r="N76" s="41">
        <v>8.0199999999999994E-3</v>
      </c>
      <c r="O76" s="41">
        <v>8.0199999999999994E-3</v>
      </c>
      <c r="P76" s="41">
        <v>8.0199999999999994E-3</v>
      </c>
      <c r="Q76" s="41">
        <v>8.0199999999999994E-3</v>
      </c>
      <c r="R76" s="41">
        <v>8.0199999999999994E-3</v>
      </c>
      <c r="S76" s="41">
        <v>8.0199999999999994E-3</v>
      </c>
      <c r="T76" s="41">
        <v>8.0199999999999994E-3</v>
      </c>
      <c r="U76" s="41">
        <v>8.0199999999999994E-3</v>
      </c>
      <c r="V76" s="41">
        <v>8.0199999999999994E-3</v>
      </c>
      <c r="W76" s="41">
        <v>8.0199999999999994E-3</v>
      </c>
      <c r="X76" s="41">
        <v>8.0199999999999994E-3</v>
      </c>
      <c r="Y76" s="41">
        <v>8.0199999999999994E-3</v>
      </c>
      <c r="Z76" s="41">
        <v>8.0199999999999994E-3</v>
      </c>
      <c r="AA76" s="41">
        <v>8.0199999999999994E-3</v>
      </c>
      <c r="AB76" s="41">
        <v>8.0199999999999994E-3</v>
      </c>
      <c r="AC76" s="41">
        <v>8.0199999999999994E-3</v>
      </c>
      <c r="AD76" s="41">
        <v>8.0199999999999994E-3</v>
      </c>
      <c r="AE76" s="41">
        <v>8.0199999999999994E-3</v>
      </c>
      <c r="AF76" s="41">
        <v>8.0199999999999994E-3</v>
      </c>
      <c r="AG76" s="41">
        <v>8.0199999999999994E-3</v>
      </c>
      <c r="AH76" s="49">
        <v>8.0199999999999994E-3</v>
      </c>
      <c r="AI76" s="5">
        <v>1</v>
      </c>
      <c r="AJ76" s="54"/>
    </row>
    <row r="77" spans="1:36" x14ac:dyDescent="0.2">
      <c r="A77" s="76"/>
      <c r="B77" s="12" t="s">
        <v>118</v>
      </c>
      <c r="C77" s="5" t="s">
        <v>226</v>
      </c>
      <c r="D77" s="41">
        <v>9.6500000000000006E-3</v>
      </c>
      <c r="E77" s="41">
        <v>9.6500000000000006E-3</v>
      </c>
      <c r="F77" s="41">
        <v>9.6500000000000006E-3</v>
      </c>
      <c r="G77" s="41">
        <v>9.6500000000000006E-3</v>
      </c>
      <c r="H77" s="41">
        <v>9.6500000000000006E-3</v>
      </c>
      <c r="I77" s="41">
        <v>9.6500000000000006E-3</v>
      </c>
      <c r="J77" s="41">
        <v>9.6500000000000006E-3</v>
      </c>
      <c r="K77" s="41">
        <v>9.6500000000000006E-3</v>
      </c>
      <c r="L77" s="41">
        <v>9.6500000000000006E-3</v>
      </c>
      <c r="M77" s="41">
        <v>9.6500000000000006E-3</v>
      </c>
      <c r="N77" s="41">
        <v>9.6500000000000006E-3</v>
      </c>
      <c r="O77" s="41">
        <v>9.6500000000000006E-3</v>
      </c>
      <c r="P77" s="41">
        <v>9.6500000000000006E-3</v>
      </c>
      <c r="Q77" s="41">
        <v>9.6500000000000006E-3</v>
      </c>
      <c r="R77" s="41">
        <v>9.6500000000000006E-3</v>
      </c>
      <c r="S77" s="41">
        <v>9.6500000000000006E-3</v>
      </c>
      <c r="T77" s="41">
        <v>9.6500000000000006E-3</v>
      </c>
      <c r="U77" s="41">
        <v>9.6500000000000006E-3</v>
      </c>
      <c r="V77" s="41">
        <v>9.6500000000000006E-3</v>
      </c>
      <c r="W77" s="41">
        <v>9.6500000000000006E-3</v>
      </c>
      <c r="X77" s="41">
        <v>9.6500000000000006E-3</v>
      </c>
      <c r="Y77" s="41">
        <v>9.6500000000000006E-3</v>
      </c>
      <c r="Z77" s="41">
        <v>9.6500000000000006E-3</v>
      </c>
      <c r="AA77" s="41">
        <v>9.6500000000000006E-3</v>
      </c>
      <c r="AB77" s="41">
        <v>9.6500000000000006E-3</v>
      </c>
      <c r="AC77" s="41">
        <v>9.6500000000000006E-3</v>
      </c>
      <c r="AD77" s="41">
        <v>9.6500000000000006E-3</v>
      </c>
      <c r="AE77" s="41">
        <v>9.6500000000000006E-3</v>
      </c>
      <c r="AF77" s="41">
        <v>9.6500000000000006E-3</v>
      </c>
      <c r="AG77" s="41">
        <v>9.6500000000000006E-3</v>
      </c>
      <c r="AH77" s="49">
        <v>9.6500000000000006E-3</v>
      </c>
      <c r="AI77" s="5">
        <v>1</v>
      </c>
      <c r="AJ77" s="54"/>
    </row>
    <row r="78" spans="1:36" x14ac:dyDescent="0.2">
      <c r="A78" s="76" t="s">
        <v>241</v>
      </c>
      <c r="B78" s="12" t="s">
        <v>118</v>
      </c>
      <c r="C78" s="5" t="s">
        <v>92</v>
      </c>
      <c r="D78" s="41">
        <v>0.01</v>
      </c>
      <c r="E78" s="41">
        <v>0.01</v>
      </c>
      <c r="F78" s="41">
        <v>0.01</v>
      </c>
      <c r="G78" s="41">
        <v>0.01</v>
      </c>
      <c r="H78" s="41">
        <v>0.01</v>
      </c>
      <c r="I78" s="41">
        <v>0.01</v>
      </c>
      <c r="J78" s="41">
        <v>0.01</v>
      </c>
      <c r="K78" s="41">
        <v>0.01</v>
      </c>
      <c r="L78" s="41">
        <v>0.01</v>
      </c>
      <c r="M78" s="41">
        <v>0.01</v>
      </c>
      <c r="N78" s="41">
        <v>0.01</v>
      </c>
      <c r="O78" s="41">
        <v>0.01</v>
      </c>
      <c r="P78" s="41">
        <v>0.01</v>
      </c>
      <c r="Q78" s="41">
        <v>0.01</v>
      </c>
      <c r="R78" s="41">
        <v>0.01</v>
      </c>
      <c r="S78" s="41">
        <v>0.01</v>
      </c>
      <c r="T78" s="41">
        <v>0.01</v>
      </c>
      <c r="U78" s="41">
        <v>0.01</v>
      </c>
      <c r="V78" s="41">
        <v>0.01</v>
      </c>
      <c r="W78" s="41">
        <v>0.01</v>
      </c>
      <c r="X78" s="41">
        <v>0.01</v>
      </c>
      <c r="Y78" s="41">
        <v>0.01</v>
      </c>
      <c r="Z78" s="41">
        <v>0.01</v>
      </c>
      <c r="AA78" s="41">
        <v>0.01</v>
      </c>
      <c r="AB78" s="41">
        <v>0.01</v>
      </c>
      <c r="AC78" s="41">
        <v>0.01</v>
      </c>
      <c r="AD78" s="41">
        <v>0.01</v>
      </c>
      <c r="AE78" s="41">
        <v>0.01</v>
      </c>
      <c r="AF78" s="41">
        <v>0.01</v>
      </c>
      <c r="AG78" s="41">
        <v>0.01</v>
      </c>
      <c r="AH78" s="49">
        <v>0.01</v>
      </c>
      <c r="AI78" s="5">
        <v>1</v>
      </c>
      <c r="AJ78" s="54"/>
    </row>
    <row r="79" spans="1:36" x14ac:dyDescent="0.2">
      <c r="A79" s="76"/>
      <c r="B79" s="12" t="s">
        <v>118</v>
      </c>
      <c r="C79" s="5" t="s">
        <v>97</v>
      </c>
      <c r="D79" s="41">
        <v>1.089E-2</v>
      </c>
      <c r="E79" s="41">
        <v>1.089E-2</v>
      </c>
      <c r="F79" s="41">
        <v>1.089E-2</v>
      </c>
      <c r="G79" s="41">
        <v>1.089E-2</v>
      </c>
      <c r="H79" s="41">
        <v>1.089E-2</v>
      </c>
      <c r="I79" s="41">
        <v>1.089E-2</v>
      </c>
      <c r="J79" s="41">
        <v>1.089E-2</v>
      </c>
      <c r="K79" s="41">
        <v>1.089E-2</v>
      </c>
      <c r="L79" s="41">
        <v>1.089E-2</v>
      </c>
      <c r="M79" s="41">
        <v>1.089E-2</v>
      </c>
      <c r="N79" s="41">
        <v>1.089E-2</v>
      </c>
      <c r="O79" s="41">
        <v>1.089E-2</v>
      </c>
      <c r="P79" s="41">
        <v>1.089E-2</v>
      </c>
      <c r="Q79" s="41">
        <v>1.089E-2</v>
      </c>
      <c r="R79" s="41">
        <v>1.089E-2</v>
      </c>
      <c r="S79" s="41">
        <v>1.089E-2</v>
      </c>
      <c r="T79" s="41">
        <v>1.089E-2</v>
      </c>
      <c r="U79" s="41">
        <v>1.089E-2</v>
      </c>
      <c r="V79" s="41">
        <v>1.089E-2</v>
      </c>
      <c r="W79" s="41">
        <v>1.089E-2</v>
      </c>
      <c r="X79" s="41">
        <v>1.089E-2</v>
      </c>
      <c r="Y79" s="41">
        <v>1.089E-2</v>
      </c>
      <c r="Z79" s="41">
        <v>1.089E-2</v>
      </c>
      <c r="AA79" s="41">
        <v>1.089E-2</v>
      </c>
      <c r="AB79" s="41">
        <v>1.089E-2</v>
      </c>
      <c r="AC79" s="41">
        <v>1.089E-2</v>
      </c>
      <c r="AD79" s="41">
        <v>1.089E-2</v>
      </c>
      <c r="AE79" s="41">
        <v>1.089E-2</v>
      </c>
      <c r="AF79" s="41">
        <v>1.089E-2</v>
      </c>
      <c r="AG79" s="41">
        <v>1.089E-2</v>
      </c>
      <c r="AH79" s="49">
        <v>1.089E-2</v>
      </c>
      <c r="AI79" s="5">
        <v>1</v>
      </c>
      <c r="AJ79" s="54"/>
    </row>
    <row r="80" spans="1:36" x14ac:dyDescent="0.2">
      <c r="A80" s="76"/>
      <c r="B80" s="12" t="s">
        <v>118</v>
      </c>
      <c r="C80" s="5" t="s">
        <v>98</v>
      </c>
      <c r="D80" s="41">
        <v>8.0199999999999994E-3</v>
      </c>
      <c r="E80" s="41">
        <v>8.0199999999999994E-3</v>
      </c>
      <c r="F80" s="41">
        <v>8.0199999999999994E-3</v>
      </c>
      <c r="G80" s="41">
        <v>8.0199999999999994E-3</v>
      </c>
      <c r="H80" s="41">
        <v>8.0199999999999994E-3</v>
      </c>
      <c r="I80" s="41">
        <v>8.0199999999999994E-3</v>
      </c>
      <c r="J80" s="41">
        <v>8.0199999999999994E-3</v>
      </c>
      <c r="K80" s="41">
        <v>8.0199999999999994E-3</v>
      </c>
      <c r="L80" s="41">
        <v>8.0199999999999994E-3</v>
      </c>
      <c r="M80" s="41">
        <v>8.0199999999999994E-3</v>
      </c>
      <c r="N80" s="41">
        <v>8.0199999999999994E-3</v>
      </c>
      <c r="O80" s="41">
        <v>8.0199999999999994E-3</v>
      </c>
      <c r="P80" s="41">
        <v>8.0199999999999994E-3</v>
      </c>
      <c r="Q80" s="41">
        <v>8.0199999999999994E-3</v>
      </c>
      <c r="R80" s="41">
        <v>8.0199999999999994E-3</v>
      </c>
      <c r="S80" s="41">
        <v>8.0199999999999994E-3</v>
      </c>
      <c r="T80" s="41">
        <v>8.0199999999999994E-3</v>
      </c>
      <c r="U80" s="41">
        <v>8.0199999999999994E-3</v>
      </c>
      <c r="V80" s="41">
        <v>8.0199999999999994E-3</v>
      </c>
      <c r="W80" s="41">
        <v>8.0199999999999994E-3</v>
      </c>
      <c r="X80" s="41">
        <v>8.0199999999999994E-3</v>
      </c>
      <c r="Y80" s="41">
        <v>8.0199999999999994E-3</v>
      </c>
      <c r="Z80" s="41">
        <v>8.0199999999999994E-3</v>
      </c>
      <c r="AA80" s="41">
        <v>8.0199999999999994E-3</v>
      </c>
      <c r="AB80" s="41">
        <v>8.0199999999999994E-3</v>
      </c>
      <c r="AC80" s="41">
        <v>8.0199999999999994E-3</v>
      </c>
      <c r="AD80" s="41">
        <v>8.0199999999999994E-3</v>
      </c>
      <c r="AE80" s="41">
        <v>8.0199999999999994E-3</v>
      </c>
      <c r="AF80" s="41">
        <v>8.0199999999999994E-3</v>
      </c>
      <c r="AG80" s="41">
        <v>8.0199999999999994E-3</v>
      </c>
      <c r="AH80" s="49">
        <v>8.0199999999999994E-3</v>
      </c>
      <c r="AI80" s="5">
        <v>1</v>
      </c>
      <c r="AJ80" s="54"/>
    </row>
    <row r="81" spans="1:36" x14ac:dyDescent="0.2">
      <c r="A81" s="76"/>
      <c r="B81" s="12" t="s">
        <v>118</v>
      </c>
      <c r="C81" s="5" t="s">
        <v>226</v>
      </c>
      <c r="D81" s="41">
        <v>9.6500000000000006E-3</v>
      </c>
      <c r="E81" s="41">
        <v>9.6500000000000006E-3</v>
      </c>
      <c r="F81" s="41">
        <v>9.6500000000000006E-3</v>
      </c>
      <c r="G81" s="41">
        <v>9.6500000000000006E-3</v>
      </c>
      <c r="H81" s="41">
        <v>9.6500000000000006E-3</v>
      </c>
      <c r="I81" s="41">
        <v>9.6500000000000006E-3</v>
      </c>
      <c r="J81" s="41">
        <v>9.6500000000000006E-3</v>
      </c>
      <c r="K81" s="41">
        <v>9.6500000000000006E-3</v>
      </c>
      <c r="L81" s="41">
        <v>9.6500000000000006E-3</v>
      </c>
      <c r="M81" s="41">
        <v>9.6500000000000006E-3</v>
      </c>
      <c r="N81" s="41">
        <v>9.6500000000000006E-3</v>
      </c>
      <c r="O81" s="41">
        <v>9.6500000000000006E-3</v>
      </c>
      <c r="P81" s="41">
        <v>9.6500000000000006E-3</v>
      </c>
      <c r="Q81" s="41">
        <v>9.6500000000000006E-3</v>
      </c>
      <c r="R81" s="41">
        <v>9.6500000000000006E-3</v>
      </c>
      <c r="S81" s="41">
        <v>9.6500000000000006E-3</v>
      </c>
      <c r="T81" s="41">
        <v>9.6500000000000006E-3</v>
      </c>
      <c r="U81" s="41">
        <v>9.6500000000000006E-3</v>
      </c>
      <c r="V81" s="41">
        <v>9.6500000000000006E-3</v>
      </c>
      <c r="W81" s="41">
        <v>9.6500000000000006E-3</v>
      </c>
      <c r="X81" s="41">
        <v>9.6500000000000006E-3</v>
      </c>
      <c r="Y81" s="41">
        <v>9.6500000000000006E-3</v>
      </c>
      <c r="Z81" s="41">
        <v>9.6500000000000006E-3</v>
      </c>
      <c r="AA81" s="41">
        <v>9.6500000000000006E-3</v>
      </c>
      <c r="AB81" s="41">
        <v>9.6500000000000006E-3</v>
      </c>
      <c r="AC81" s="41">
        <v>9.6500000000000006E-3</v>
      </c>
      <c r="AD81" s="41">
        <v>9.6500000000000006E-3</v>
      </c>
      <c r="AE81" s="41">
        <v>9.6500000000000006E-3</v>
      </c>
      <c r="AF81" s="41">
        <v>9.6500000000000006E-3</v>
      </c>
      <c r="AG81" s="41">
        <v>9.6500000000000006E-3</v>
      </c>
      <c r="AH81" s="49">
        <v>9.6500000000000006E-3</v>
      </c>
      <c r="AI81" s="5">
        <v>1</v>
      </c>
      <c r="AJ81" s="54"/>
    </row>
    <row r="82" spans="1:36" x14ac:dyDescent="0.2">
      <c r="A82" s="76" t="s">
        <v>33</v>
      </c>
      <c r="B82" s="12" t="s">
        <v>118</v>
      </c>
      <c r="C82" s="5" t="s">
        <v>92</v>
      </c>
      <c r="D82" s="41">
        <v>0.01</v>
      </c>
      <c r="E82" s="41">
        <v>0.01</v>
      </c>
      <c r="F82" s="41">
        <v>0.01</v>
      </c>
      <c r="G82" s="41">
        <v>0.01</v>
      </c>
      <c r="H82" s="41">
        <v>0.01</v>
      </c>
      <c r="I82" s="41">
        <v>0.01</v>
      </c>
      <c r="J82" s="41">
        <v>0.01</v>
      </c>
      <c r="K82" s="41">
        <v>0.01</v>
      </c>
      <c r="L82" s="41">
        <v>0.01</v>
      </c>
      <c r="M82" s="41">
        <v>0.01</v>
      </c>
      <c r="N82" s="41">
        <v>0.01</v>
      </c>
      <c r="O82" s="41">
        <v>0.01</v>
      </c>
      <c r="P82" s="41">
        <v>0.01</v>
      </c>
      <c r="Q82" s="41">
        <v>0.01</v>
      </c>
      <c r="R82" s="41">
        <v>0.01</v>
      </c>
      <c r="S82" s="41">
        <v>0.01</v>
      </c>
      <c r="T82" s="41">
        <v>0.01</v>
      </c>
      <c r="U82" s="41">
        <v>0.01</v>
      </c>
      <c r="V82" s="41">
        <v>0.01</v>
      </c>
      <c r="W82" s="41">
        <v>0.01</v>
      </c>
      <c r="X82" s="41">
        <v>0.01</v>
      </c>
      <c r="Y82" s="41">
        <v>0.01</v>
      </c>
      <c r="Z82" s="41">
        <v>0.01</v>
      </c>
      <c r="AA82" s="41">
        <v>0.01</v>
      </c>
      <c r="AB82" s="41">
        <v>0.01</v>
      </c>
      <c r="AC82" s="41">
        <v>0.01</v>
      </c>
      <c r="AD82" s="41">
        <v>0.01</v>
      </c>
      <c r="AE82" s="41">
        <v>0.01</v>
      </c>
      <c r="AF82" s="41">
        <v>0.01</v>
      </c>
      <c r="AG82" s="41">
        <v>0.01</v>
      </c>
      <c r="AH82" s="49">
        <v>0.01</v>
      </c>
      <c r="AI82" s="5">
        <v>1</v>
      </c>
      <c r="AJ82" s="54"/>
    </row>
    <row r="83" spans="1:36" x14ac:dyDescent="0.2">
      <c r="A83" s="76"/>
      <c r="B83" s="12" t="s">
        <v>118</v>
      </c>
      <c r="C83" s="5" t="s">
        <v>97</v>
      </c>
      <c r="D83" s="41">
        <v>1.089E-2</v>
      </c>
      <c r="E83" s="41">
        <v>1.089E-2</v>
      </c>
      <c r="F83" s="41">
        <v>1.089E-2</v>
      </c>
      <c r="G83" s="41">
        <v>1.089E-2</v>
      </c>
      <c r="H83" s="41">
        <v>1.089E-2</v>
      </c>
      <c r="I83" s="41">
        <v>1.089E-2</v>
      </c>
      <c r="J83" s="41">
        <v>1.089E-2</v>
      </c>
      <c r="K83" s="41">
        <v>1.089E-2</v>
      </c>
      <c r="L83" s="41">
        <v>1.089E-2</v>
      </c>
      <c r="M83" s="41">
        <v>1.089E-2</v>
      </c>
      <c r="N83" s="41">
        <v>1.089E-2</v>
      </c>
      <c r="O83" s="41">
        <v>1.089E-2</v>
      </c>
      <c r="P83" s="41">
        <v>1.089E-2</v>
      </c>
      <c r="Q83" s="41">
        <v>1.089E-2</v>
      </c>
      <c r="R83" s="41">
        <v>1.089E-2</v>
      </c>
      <c r="S83" s="41">
        <v>1.089E-2</v>
      </c>
      <c r="T83" s="41">
        <v>1.089E-2</v>
      </c>
      <c r="U83" s="41">
        <v>1.089E-2</v>
      </c>
      <c r="V83" s="41">
        <v>1.089E-2</v>
      </c>
      <c r="W83" s="41">
        <v>1.089E-2</v>
      </c>
      <c r="X83" s="41">
        <v>1.089E-2</v>
      </c>
      <c r="Y83" s="41">
        <v>1.089E-2</v>
      </c>
      <c r="Z83" s="41">
        <v>1.089E-2</v>
      </c>
      <c r="AA83" s="41">
        <v>1.089E-2</v>
      </c>
      <c r="AB83" s="41">
        <v>1.089E-2</v>
      </c>
      <c r="AC83" s="41">
        <v>1.089E-2</v>
      </c>
      <c r="AD83" s="41">
        <v>1.089E-2</v>
      </c>
      <c r="AE83" s="41">
        <v>1.089E-2</v>
      </c>
      <c r="AF83" s="41">
        <v>1.089E-2</v>
      </c>
      <c r="AG83" s="41">
        <v>1.089E-2</v>
      </c>
      <c r="AH83" s="49">
        <v>1.089E-2</v>
      </c>
      <c r="AI83" s="5">
        <v>1</v>
      </c>
      <c r="AJ83" s="54"/>
    </row>
    <row r="84" spans="1:36" x14ac:dyDescent="0.2">
      <c r="A84" s="76"/>
      <c r="B84" s="12" t="s">
        <v>118</v>
      </c>
      <c r="C84" s="5" t="s">
        <v>98</v>
      </c>
      <c r="D84" s="41">
        <v>8.0199999999999994E-3</v>
      </c>
      <c r="E84" s="41">
        <v>8.0199999999999994E-3</v>
      </c>
      <c r="F84" s="41">
        <v>8.0199999999999994E-3</v>
      </c>
      <c r="G84" s="41">
        <v>8.0199999999999994E-3</v>
      </c>
      <c r="H84" s="41">
        <v>8.0199999999999994E-3</v>
      </c>
      <c r="I84" s="41">
        <v>8.0199999999999994E-3</v>
      </c>
      <c r="J84" s="41">
        <v>8.0199999999999994E-3</v>
      </c>
      <c r="K84" s="41">
        <v>8.0199999999999994E-3</v>
      </c>
      <c r="L84" s="41">
        <v>8.0199999999999994E-3</v>
      </c>
      <c r="M84" s="41">
        <v>8.0199999999999994E-3</v>
      </c>
      <c r="N84" s="41">
        <v>8.0199999999999994E-3</v>
      </c>
      <c r="O84" s="41">
        <v>8.0199999999999994E-3</v>
      </c>
      <c r="P84" s="41">
        <v>8.0199999999999994E-3</v>
      </c>
      <c r="Q84" s="41">
        <v>8.0199999999999994E-3</v>
      </c>
      <c r="R84" s="41">
        <v>8.0199999999999994E-3</v>
      </c>
      <c r="S84" s="41">
        <v>8.0199999999999994E-3</v>
      </c>
      <c r="T84" s="41">
        <v>8.0199999999999994E-3</v>
      </c>
      <c r="U84" s="41">
        <v>8.0199999999999994E-3</v>
      </c>
      <c r="V84" s="41">
        <v>8.0199999999999994E-3</v>
      </c>
      <c r="W84" s="41">
        <v>8.0199999999999994E-3</v>
      </c>
      <c r="X84" s="41">
        <v>8.0199999999999994E-3</v>
      </c>
      <c r="Y84" s="41">
        <v>8.0199999999999994E-3</v>
      </c>
      <c r="Z84" s="41">
        <v>8.0199999999999994E-3</v>
      </c>
      <c r="AA84" s="41">
        <v>8.0199999999999994E-3</v>
      </c>
      <c r="AB84" s="41">
        <v>8.0199999999999994E-3</v>
      </c>
      <c r="AC84" s="41">
        <v>8.0199999999999994E-3</v>
      </c>
      <c r="AD84" s="41">
        <v>8.0199999999999994E-3</v>
      </c>
      <c r="AE84" s="41">
        <v>8.0199999999999994E-3</v>
      </c>
      <c r="AF84" s="41">
        <v>8.0199999999999994E-3</v>
      </c>
      <c r="AG84" s="41">
        <v>8.0199999999999994E-3</v>
      </c>
      <c r="AH84" s="49">
        <v>8.0199999999999994E-3</v>
      </c>
      <c r="AI84" s="5">
        <v>1</v>
      </c>
      <c r="AJ84" s="54"/>
    </row>
    <row r="85" spans="1:36" x14ac:dyDescent="0.2">
      <c r="A85" s="76"/>
      <c r="B85" s="12" t="s">
        <v>118</v>
      </c>
      <c r="C85" s="5" t="s">
        <v>226</v>
      </c>
      <c r="D85" s="41">
        <v>9.6500000000000006E-3</v>
      </c>
      <c r="E85" s="41">
        <v>9.6500000000000006E-3</v>
      </c>
      <c r="F85" s="41">
        <v>9.6500000000000006E-3</v>
      </c>
      <c r="G85" s="41">
        <v>9.6500000000000006E-3</v>
      </c>
      <c r="H85" s="41">
        <v>9.6500000000000006E-3</v>
      </c>
      <c r="I85" s="41">
        <v>9.6500000000000006E-3</v>
      </c>
      <c r="J85" s="41">
        <v>9.6500000000000006E-3</v>
      </c>
      <c r="K85" s="41">
        <v>9.6500000000000006E-3</v>
      </c>
      <c r="L85" s="41">
        <v>9.6500000000000006E-3</v>
      </c>
      <c r="M85" s="41">
        <v>9.6500000000000006E-3</v>
      </c>
      <c r="N85" s="41">
        <v>9.6500000000000006E-3</v>
      </c>
      <c r="O85" s="41">
        <v>9.6500000000000006E-3</v>
      </c>
      <c r="P85" s="41">
        <v>9.6500000000000006E-3</v>
      </c>
      <c r="Q85" s="41">
        <v>9.6500000000000006E-3</v>
      </c>
      <c r="R85" s="41">
        <v>9.6500000000000006E-3</v>
      </c>
      <c r="S85" s="41">
        <v>9.6500000000000006E-3</v>
      </c>
      <c r="T85" s="41">
        <v>9.6500000000000006E-3</v>
      </c>
      <c r="U85" s="41">
        <v>9.6500000000000006E-3</v>
      </c>
      <c r="V85" s="41">
        <v>9.6500000000000006E-3</v>
      </c>
      <c r="W85" s="41">
        <v>9.6500000000000006E-3</v>
      </c>
      <c r="X85" s="41">
        <v>9.6500000000000006E-3</v>
      </c>
      <c r="Y85" s="41">
        <v>9.6500000000000006E-3</v>
      </c>
      <c r="Z85" s="41">
        <v>9.6500000000000006E-3</v>
      </c>
      <c r="AA85" s="41">
        <v>9.6500000000000006E-3</v>
      </c>
      <c r="AB85" s="41">
        <v>9.6500000000000006E-3</v>
      </c>
      <c r="AC85" s="41">
        <v>9.6500000000000006E-3</v>
      </c>
      <c r="AD85" s="41">
        <v>9.6500000000000006E-3</v>
      </c>
      <c r="AE85" s="41">
        <v>9.6500000000000006E-3</v>
      </c>
      <c r="AF85" s="41">
        <v>9.6500000000000006E-3</v>
      </c>
      <c r="AG85" s="41">
        <v>9.6500000000000006E-3</v>
      </c>
      <c r="AH85" s="49">
        <v>9.6500000000000006E-3</v>
      </c>
      <c r="AI85" s="5">
        <v>1</v>
      </c>
      <c r="AJ85" s="54"/>
    </row>
    <row r="86" spans="1:36" x14ac:dyDescent="0.2">
      <c r="A86" s="76" t="s">
        <v>35</v>
      </c>
      <c r="B86" s="12" t="s">
        <v>118</v>
      </c>
      <c r="C86" s="5" t="s">
        <v>92</v>
      </c>
      <c r="D86" s="41">
        <v>0.01</v>
      </c>
      <c r="E86" s="41">
        <v>0.01</v>
      </c>
      <c r="F86" s="41">
        <v>0.01</v>
      </c>
      <c r="G86" s="41">
        <v>0.01</v>
      </c>
      <c r="H86" s="41">
        <v>0.01</v>
      </c>
      <c r="I86" s="41">
        <v>0.01</v>
      </c>
      <c r="J86" s="41">
        <v>0.01</v>
      </c>
      <c r="K86" s="41">
        <v>0.01</v>
      </c>
      <c r="L86" s="41">
        <v>0.01</v>
      </c>
      <c r="M86" s="41">
        <v>0.01</v>
      </c>
      <c r="N86" s="41">
        <v>0.01</v>
      </c>
      <c r="O86" s="41">
        <v>0.01</v>
      </c>
      <c r="P86" s="41">
        <v>0.01</v>
      </c>
      <c r="Q86" s="41">
        <v>0.01</v>
      </c>
      <c r="R86" s="41">
        <v>0.01</v>
      </c>
      <c r="S86" s="41">
        <v>0.01</v>
      </c>
      <c r="T86" s="41">
        <v>0.01</v>
      </c>
      <c r="U86" s="41">
        <v>0.01</v>
      </c>
      <c r="V86" s="41">
        <v>0.01</v>
      </c>
      <c r="W86" s="41">
        <v>0.01</v>
      </c>
      <c r="X86" s="41">
        <v>0.01</v>
      </c>
      <c r="Y86" s="41">
        <v>0.01</v>
      </c>
      <c r="Z86" s="41">
        <v>0.01</v>
      </c>
      <c r="AA86" s="41">
        <v>0.01</v>
      </c>
      <c r="AB86" s="41">
        <v>0.01</v>
      </c>
      <c r="AC86" s="41">
        <v>0.01</v>
      </c>
      <c r="AD86" s="41">
        <v>0.01</v>
      </c>
      <c r="AE86" s="41">
        <v>0.01</v>
      </c>
      <c r="AF86" s="41">
        <v>0.01</v>
      </c>
      <c r="AG86" s="41">
        <v>0.01</v>
      </c>
      <c r="AH86" s="49">
        <v>0.01</v>
      </c>
      <c r="AI86" s="5">
        <v>1</v>
      </c>
      <c r="AJ86" s="54"/>
    </row>
    <row r="87" spans="1:36" x14ac:dyDescent="0.2">
      <c r="A87" s="76"/>
      <c r="B87" s="12" t="s">
        <v>118</v>
      </c>
      <c r="C87" s="5" t="s">
        <v>97</v>
      </c>
      <c r="D87" s="41">
        <v>1.089E-2</v>
      </c>
      <c r="E87" s="41">
        <v>1.089E-2</v>
      </c>
      <c r="F87" s="41">
        <v>1.089E-2</v>
      </c>
      <c r="G87" s="41">
        <v>1.089E-2</v>
      </c>
      <c r="H87" s="41">
        <v>1.089E-2</v>
      </c>
      <c r="I87" s="41">
        <v>1.089E-2</v>
      </c>
      <c r="J87" s="41">
        <v>1.089E-2</v>
      </c>
      <c r="K87" s="41">
        <v>1.089E-2</v>
      </c>
      <c r="L87" s="41">
        <v>1.089E-2</v>
      </c>
      <c r="M87" s="41">
        <v>1.089E-2</v>
      </c>
      <c r="N87" s="41">
        <v>1.089E-2</v>
      </c>
      <c r="O87" s="41">
        <v>1.089E-2</v>
      </c>
      <c r="P87" s="41">
        <v>1.089E-2</v>
      </c>
      <c r="Q87" s="41">
        <v>1.089E-2</v>
      </c>
      <c r="R87" s="41">
        <v>1.089E-2</v>
      </c>
      <c r="S87" s="41">
        <v>1.089E-2</v>
      </c>
      <c r="T87" s="41">
        <v>1.089E-2</v>
      </c>
      <c r="U87" s="41">
        <v>1.089E-2</v>
      </c>
      <c r="V87" s="41">
        <v>1.089E-2</v>
      </c>
      <c r="W87" s="41">
        <v>1.089E-2</v>
      </c>
      <c r="X87" s="41">
        <v>1.089E-2</v>
      </c>
      <c r="Y87" s="41">
        <v>1.089E-2</v>
      </c>
      <c r="Z87" s="41">
        <v>1.089E-2</v>
      </c>
      <c r="AA87" s="41">
        <v>1.089E-2</v>
      </c>
      <c r="AB87" s="41">
        <v>1.089E-2</v>
      </c>
      <c r="AC87" s="41">
        <v>1.089E-2</v>
      </c>
      <c r="AD87" s="41">
        <v>1.089E-2</v>
      </c>
      <c r="AE87" s="41">
        <v>1.089E-2</v>
      </c>
      <c r="AF87" s="41">
        <v>1.089E-2</v>
      </c>
      <c r="AG87" s="41">
        <v>1.089E-2</v>
      </c>
      <c r="AH87" s="49">
        <v>1.089E-2</v>
      </c>
      <c r="AI87" s="5">
        <v>1</v>
      </c>
      <c r="AJ87" s="54"/>
    </row>
    <row r="88" spans="1:36" x14ac:dyDescent="0.2">
      <c r="A88" s="76"/>
      <c r="B88" s="12" t="s">
        <v>118</v>
      </c>
      <c r="C88" s="5" t="s">
        <v>98</v>
      </c>
      <c r="D88" s="41">
        <v>8.0199999999999994E-3</v>
      </c>
      <c r="E88" s="41">
        <v>8.0199999999999994E-3</v>
      </c>
      <c r="F88" s="41">
        <v>8.0199999999999994E-3</v>
      </c>
      <c r="G88" s="41">
        <v>8.0199999999999994E-3</v>
      </c>
      <c r="H88" s="41">
        <v>8.0199999999999994E-3</v>
      </c>
      <c r="I88" s="41">
        <v>8.0199999999999994E-3</v>
      </c>
      <c r="J88" s="41">
        <v>8.0199999999999994E-3</v>
      </c>
      <c r="K88" s="41">
        <v>8.0199999999999994E-3</v>
      </c>
      <c r="L88" s="41">
        <v>8.0199999999999994E-3</v>
      </c>
      <c r="M88" s="41">
        <v>8.0199999999999994E-3</v>
      </c>
      <c r="N88" s="41">
        <v>8.0199999999999994E-3</v>
      </c>
      <c r="O88" s="41">
        <v>8.0199999999999994E-3</v>
      </c>
      <c r="P88" s="41">
        <v>8.0199999999999994E-3</v>
      </c>
      <c r="Q88" s="41">
        <v>8.0199999999999994E-3</v>
      </c>
      <c r="R88" s="41">
        <v>8.0199999999999994E-3</v>
      </c>
      <c r="S88" s="41">
        <v>8.0199999999999994E-3</v>
      </c>
      <c r="T88" s="41">
        <v>8.0199999999999994E-3</v>
      </c>
      <c r="U88" s="41">
        <v>8.0199999999999994E-3</v>
      </c>
      <c r="V88" s="41">
        <v>8.0199999999999994E-3</v>
      </c>
      <c r="W88" s="41">
        <v>8.0199999999999994E-3</v>
      </c>
      <c r="X88" s="41">
        <v>8.0199999999999994E-3</v>
      </c>
      <c r="Y88" s="41">
        <v>8.0199999999999994E-3</v>
      </c>
      <c r="Z88" s="41">
        <v>8.0199999999999994E-3</v>
      </c>
      <c r="AA88" s="41">
        <v>8.0199999999999994E-3</v>
      </c>
      <c r="AB88" s="41">
        <v>8.0199999999999994E-3</v>
      </c>
      <c r="AC88" s="41">
        <v>8.0199999999999994E-3</v>
      </c>
      <c r="AD88" s="41">
        <v>8.0199999999999994E-3</v>
      </c>
      <c r="AE88" s="41">
        <v>8.0199999999999994E-3</v>
      </c>
      <c r="AF88" s="41">
        <v>8.0199999999999994E-3</v>
      </c>
      <c r="AG88" s="41">
        <v>8.0199999999999994E-3</v>
      </c>
      <c r="AH88" s="49">
        <v>8.0199999999999994E-3</v>
      </c>
      <c r="AI88" s="5">
        <v>1</v>
      </c>
      <c r="AJ88" s="54"/>
    </row>
    <row r="89" spans="1:36" x14ac:dyDescent="0.2">
      <c r="A89" s="76"/>
      <c r="B89" s="12" t="s">
        <v>118</v>
      </c>
      <c r="C89" s="5" t="s">
        <v>226</v>
      </c>
      <c r="D89" s="41">
        <v>9.6500000000000006E-3</v>
      </c>
      <c r="E89" s="41">
        <v>9.6500000000000006E-3</v>
      </c>
      <c r="F89" s="41">
        <v>9.6500000000000006E-3</v>
      </c>
      <c r="G89" s="41">
        <v>9.6500000000000006E-3</v>
      </c>
      <c r="H89" s="41">
        <v>9.6500000000000006E-3</v>
      </c>
      <c r="I89" s="41">
        <v>9.6500000000000006E-3</v>
      </c>
      <c r="J89" s="41">
        <v>9.6500000000000006E-3</v>
      </c>
      <c r="K89" s="41">
        <v>9.6500000000000006E-3</v>
      </c>
      <c r="L89" s="41">
        <v>9.6500000000000006E-3</v>
      </c>
      <c r="M89" s="41">
        <v>9.6500000000000006E-3</v>
      </c>
      <c r="N89" s="41">
        <v>9.6500000000000006E-3</v>
      </c>
      <c r="O89" s="41">
        <v>9.6500000000000006E-3</v>
      </c>
      <c r="P89" s="41">
        <v>9.6500000000000006E-3</v>
      </c>
      <c r="Q89" s="41">
        <v>9.6500000000000006E-3</v>
      </c>
      <c r="R89" s="41">
        <v>9.6500000000000006E-3</v>
      </c>
      <c r="S89" s="41">
        <v>9.6500000000000006E-3</v>
      </c>
      <c r="T89" s="41">
        <v>9.6500000000000006E-3</v>
      </c>
      <c r="U89" s="41">
        <v>9.6500000000000006E-3</v>
      </c>
      <c r="V89" s="41">
        <v>9.6500000000000006E-3</v>
      </c>
      <c r="W89" s="41">
        <v>9.6500000000000006E-3</v>
      </c>
      <c r="X89" s="41">
        <v>9.6500000000000006E-3</v>
      </c>
      <c r="Y89" s="41">
        <v>9.6500000000000006E-3</v>
      </c>
      <c r="Z89" s="41">
        <v>9.6500000000000006E-3</v>
      </c>
      <c r="AA89" s="41">
        <v>9.6500000000000006E-3</v>
      </c>
      <c r="AB89" s="41">
        <v>9.6500000000000006E-3</v>
      </c>
      <c r="AC89" s="41">
        <v>9.6500000000000006E-3</v>
      </c>
      <c r="AD89" s="41">
        <v>9.6500000000000006E-3</v>
      </c>
      <c r="AE89" s="41">
        <v>9.6500000000000006E-3</v>
      </c>
      <c r="AF89" s="41">
        <v>9.6500000000000006E-3</v>
      </c>
      <c r="AG89" s="41">
        <v>9.6500000000000006E-3</v>
      </c>
      <c r="AH89" s="49">
        <v>9.6500000000000006E-3</v>
      </c>
      <c r="AI89" s="5">
        <v>1</v>
      </c>
      <c r="AJ89" s="54"/>
    </row>
    <row r="90" spans="1:36" x14ac:dyDescent="0.2">
      <c r="A90" s="76" t="s">
        <v>37</v>
      </c>
      <c r="B90" s="12" t="s">
        <v>118</v>
      </c>
      <c r="C90" s="5" t="s">
        <v>92</v>
      </c>
      <c r="D90" s="41">
        <v>0.01</v>
      </c>
      <c r="E90" s="41">
        <v>0.01</v>
      </c>
      <c r="F90" s="41">
        <v>0.01</v>
      </c>
      <c r="G90" s="41">
        <v>0.01</v>
      </c>
      <c r="H90" s="41">
        <v>0.01</v>
      </c>
      <c r="I90" s="41">
        <v>0.01</v>
      </c>
      <c r="J90" s="41">
        <v>0.01</v>
      </c>
      <c r="K90" s="41">
        <v>0.01</v>
      </c>
      <c r="L90" s="41">
        <v>0.01</v>
      </c>
      <c r="M90" s="41">
        <v>0.01</v>
      </c>
      <c r="N90" s="41">
        <v>0.01</v>
      </c>
      <c r="O90" s="41">
        <v>0.01</v>
      </c>
      <c r="P90" s="41">
        <v>0.01</v>
      </c>
      <c r="Q90" s="41">
        <v>0.01</v>
      </c>
      <c r="R90" s="41">
        <v>0.01</v>
      </c>
      <c r="S90" s="41">
        <v>0.01</v>
      </c>
      <c r="T90" s="41">
        <v>0.01</v>
      </c>
      <c r="U90" s="41">
        <v>0.01</v>
      </c>
      <c r="V90" s="41">
        <v>0.01</v>
      </c>
      <c r="W90" s="41">
        <v>0.01</v>
      </c>
      <c r="X90" s="41">
        <v>0.01</v>
      </c>
      <c r="Y90" s="41">
        <v>0.01</v>
      </c>
      <c r="Z90" s="41">
        <v>0.01</v>
      </c>
      <c r="AA90" s="41">
        <v>0.01</v>
      </c>
      <c r="AB90" s="41">
        <v>0.01</v>
      </c>
      <c r="AC90" s="41">
        <v>0.01</v>
      </c>
      <c r="AD90" s="41">
        <v>0.01</v>
      </c>
      <c r="AE90" s="41">
        <v>0.01</v>
      </c>
      <c r="AF90" s="41">
        <v>0.01</v>
      </c>
      <c r="AG90" s="41">
        <v>0.01</v>
      </c>
      <c r="AH90" s="49">
        <v>0.01</v>
      </c>
      <c r="AI90" s="5">
        <v>1</v>
      </c>
      <c r="AJ90" s="54"/>
    </row>
    <row r="91" spans="1:36" x14ac:dyDescent="0.2">
      <c r="A91" s="76"/>
      <c r="B91" s="12" t="s">
        <v>118</v>
      </c>
      <c r="C91" s="5" t="s">
        <v>97</v>
      </c>
      <c r="D91" s="41">
        <v>1.089E-2</v>
      </c>
      <c r="E91" s="41">
        <v>1.089E-2</v>
      </c>
      <c r="F91" s="41">
        <v>1.089E-2</v>
      </c>
      <c r="G91" s="41">
        <v>1.089E-2</v>
      </c>
      <c r="H91" s="41">
        <v>1.089E-2</v>
      </c>
      <c r="I91" s="41">
        <v>1.089E-2</v>
      </c>
      <c r="J91" s="41">
        <v>1.089E-2</v>
      </c>
      <c r="K91" s="41">
        <v>1.089E-2</v>
      </c>
      <c r="L91" s="41">
        <v>1.089E-2</v>
      </c>
      <c r="M91" s="41">
        <v>1.089E-2</v>
      </c>
      <c r="N91" s="41">
        <v>1.089E-2</v>
      </c>
      <c r="O91" s="41">
        <v>1.089E-2</v>
      </c>
      <c r="P91" s="41">
        <v>1.089E-2</v>
      </c>
      <c r="Q91" s="41">
        <v>1.089E-2</v>
      </c>
      <c r="R91" s="41">
        <v>1.089E-2</v>
      </c>
      <c r="S91" s="41">
        <v>1.089E-2</v>
      </c>
      <c r="T91" s="41">
        <v>1.089E-2</v>
      </c>
      <c r="U91" s="41">
        <v>1.089E-2</v>
      </c>
      <c r="V91" s="41">
        <v>1.089E-2</v>
      </c>
      <c r="W91" s="41">
        <v>1.089E-2</v>
      </c>
      <c r="X91" s="41">
        <v>1.089E-2</v>
      </c>
      <c r="Y91" s="41">
        <v>1.089E-2</v>
      </c>
      <c r="Z91" s="41">
        <v>1.089E-2</v>
      </c>
      <c r="AA91" s="41">
        <v>1.089E-2</v>
      </c>
      <c r="AB91" s="41">
        <v>1.089E-2</v>
      </c>
      <c r="AC91" s="41">
        <v>1.089E-2</v>
      </c>
      <c r="AD91" s="41">
        <v>1.089E-2</v>
      </c>
      <c r="AE91" s="41">
        <v>1.089E-2</v>
      </c>
      <c r="AF91" s="41">
        <v>1.089E-2</v>
      </c>
      <c r="AG91" s="41">
        <v>1.089E-2</v>
      </c>
      <c r="AH91" s="49">
        <v>1.089E-2</v>
      </c>
      <c r="AI91" s="5">
        <v>1</v>
      </c>
      <c r="AJ91" s="54"/>
    </row>
    <row r="92" spans="1:36" x14ac:dyDescent="0.2">
      <c r="A92" s="76"/>
      <c r="B92" s="12" t="s">
        <v>118</v>
      </c>
      <c r="C92" s="5" t="s">
        <v>98</v>
      </c>
      <c r="D92" s="41">
        <v>8.0199999999999994E-3</v>
      </c>
      <c r="E92" s="41">
        <v>8.0199999999999994E-3</v>
      </c>
      <c r="F92" s="41">
        <v>8.0199999999999994E-3</v>
      </c>
      <c r="G92" s="41">
        <v>8.0199999999999994E-3</v>
      </c>
      <c r="H92" s="41">
        <v>8.0199999999999994E-3</v>
      </c>
      <c r="I92" s="41">
        <v>8.0199999999999994E-3</v>
      </c>
      <c r="J92" s="41">
        <v>8.0199999999999994E-3</v>
      </c>
      <c r="K92" s="41">
        <v>8.0199999999999994E-3</v>
      </c>
      <c r="L92" s="41">
        <v>8.0199999999999994E-3</v>
      </c>
      <c r="M92" s="41">
        <v>8.0199999999999994E-3</v>
      </c>
      <c r="N92" s="41">
        <v>8.0199999999999994E-3</v>
      </c>
      <c r="O92" s="41">
        <v>8.0199999999999994E-3</v>
      </c>
      <c r="P92" s="41">
        <v>8.0199999999999994E-3</v>
      </c>
      <c r="Q92" s="41">
        <v>8.0199999999999994E-3</v>
      </c>
      <c r="R92" s="41">
        <v>8.0199999999999994E-3</v>
      </c>
      <c r="S92" s="41">
        <v>8.0199999999999994E-3</v>
      </c>
      <c r="T92" s="41">
        <v>8.0199999999999994E-3</v>
      </c>
      <c r="U92" s="41">
        <v>8.0199999999999994E-3</v>
      </c>
      <c r="V92" s="41">
        <v>8.0199999999999994E-3</v>
      </c>
      <c r="W92" s="41">
        <v>8.0199999999999994E-3</v>
      </c>
      <c r="X92" s="41">
        <v>8.0199999999999994E-3</v>
      </c>
      <c r="Y92" s="41">
        <v>8.0199999999999994E-3</v>
      </c>
      <c r="Z92" s="41">
        <v>8.0199999999999994E-3</v>
      </c>
      <c r="AA92" s="41">
        <v>8.0199999999999994E-3</v>
      </c>
      <c r="AB92" s="41">
        <v>8.0199999999999994E-3</v>
      </c>
      <c r="AC92" s="41">
        <v>8.0199999999999994E-3</v>
      </c>
      <c r="AD92" s="41">
        <v>8.0199999999999994E-3</v>
      </c>
      <c r="AE92" s="41">
        <v>8.0199999999999994E-3</v>
      </c>
      <c r="AF92" s="41">
        <v>8.0199999999999994E-3</v>
      </c>
      <c r="AG92" s="41">
        <v>8.0199999999999994E-3</v>
      </c>
      <c r="AH92" s="49">
        <v>8.0199999999999994E-3</v>
      </c>
      <c r="AI92" s="5">
        <v>1</v>
      </c>
      <c r="AJ92" s="54"/>
    </row>
    <row r="93" spans="1:36" x14ac:dyDescent="0.2">
      <c r="A93" s="76"/>
      <c r="B93" s="12" t="s">
        <v>118</v>
      </c>
      <c r="C93" s="5" t="s">
        <v>226</v>
      </c>
      <c r="D93" s="41">
        <v>9.6500000000000006E-3</v>
      </c>
      <c r="E93" s="41">
        <v>9.6500000000000006E-3</v>
      </c>
      <c r="F93" s="41">
        <v>9.6500000000000006E-3</v>
      </c>
      <c r="G93" s="41">
        <v>9.6500000000000006E-3</v>
      </c>
      <c r="H93" s="41">
        <v>9.6500000000000006E-3</v>
      </c>
      <c r="I93" s="41">
        <v>9.6500000000000006E-3</v>
      </c>
      <c r="J93" s="41">
        <v>9.6500000000000006E-3</v>
      </c>
      <c r="K93" s="41">
        <v>9.6500000000000006E-3</v>
      </c>
      <c r="L93" s="41">
        <v>9.6500000000000006E-3</v>
      </c>
      <c r="M93" s="41">
        <v>9.6500000000000006E-3</v>
      </c>
      <c r="N93" s="41">
        <v>9.6500000000000006E-3</v>
      </c>
      <c r="O93" s="41">
        <v>9.6500000000000006E-3</v>
      </c>
      <c r="P93" s="41">
        <v>9.6500000000000006E-3</v>
      </c>
      <c r="Q93" s="41">
        <v>9.6500000000000006E-3</v>
      </c>
      <c r="R93" s="41">
        <v>9.6500000000000006E-3</v>
      </c>
      <c r="S93" s="41">
        <v>9.6500000000000006E-3</v>
      </c>
      <c r="T93" s="41">
        <v>9.6500000000000006E-3</v>
      </c>
      <c r="U93" s="41">
        <v>9.6500000000000006E-3</v>
      </c>
      <c r="V93" s="41">
        <v>9.6500000000000006E-3</v>
      </c>
      <c r="W93" s="41">
        <v>9.6500000000000006E-3</v>
      </c>
      <c r="X93" s="41">
        <v>9.6500000000000006E-3</v>
      </c>
      <c r="Y93" s="41">
        <v>9.6500000000000006E-3</v>
      </c>
      <c r="Z93" s="41">
        <v>9.6500000000000006E-3</v>
      </c>
      <c r="AA93" s="41">
        <v>9.6500000000000006E-3</v>
      </c>
      <c r="AB93" s="41">
        <v>9.6500000000000006E-3</v>
      </c>
      <c r="AC93" s="41">
        <v>9.6500000000000006E-3</v>
      </c>
      <c r="AD93" s="41">
        <v>9.6500000000000006E-3</v>
      </c>
      <c r="AE93" s="41">
        <v>9.6500000000000006E-3</v>
      </c>
      <c r="AF93" s="41">
        <v>9.6500000000000006E-3</v>
      </c>
      <c r="AG93" s="41">
        <v>9.6500000000000006E-3</v>
      </c>
      <c r="AH93" s="49">
        <v>9.6500000000000006E-3</v>
      </c>
      <c r="AI93" s="5">
        <v>1</v>
      </c>
      <c r="AJ93" s="54"/>
    </row>
    <row r="94" spans="1:36" x14ac:dyDescent="0.2">
      <c r="A94" s="76" t="s">
        <v>41</v>
      </c>
      <c r="B94" s="12" t="s">
        <v>118</v>
      </c>
      <c r="C94" s="5" t="s">
        <v>92</v>
      </c>
      <c r="D94" s="41">
        <v>0.01</v>
      </c>
      <c r="E94" s="41">
        <v>0.01</v>
      </c>
      <c r="F94" s="41">
        <v>0.01</v>
      </c>
      <c r="G94" s="41">
        <v>0.01</v>
      </c>
      <c r="H94" s="41">
        <v>0.01</v>
      </c>
      <c r="I94" s="41">
        <v>0.01</v>
      </c>
      <c r="J94" s="41">
        <v>0.01</v>
      </c>
      <c r="K94" s="41">
        <v>0.01</v>
      </c>
      <c r="L94" s="41">
        <v>0.01</v>
      </c>
      <c r="M94" s="41">
        <v>0.01</v>
      </c>
      <c r="N94" s="41">
        <v>0.01</v>
      </c>
      <c r="O94" s="41">
        <v>0.01</v>
      </c>
      <c r="P94" s="41">
        <v>0.01</v>
      </c>
      <c r="Q94" s="41">
        <v>0.01</v>
      </c>
      <c r="R94" s="41">
        <v>0.01</v>
      </c>
      <c r="S94" s="41">
        <v>0.01</v>
      </c>
      <c r="T94" s="41">
        <v>0.01</v>
      </c>
      <c r="U94" s="41">
        <v>0.01</v>
      </c>
      <c r="V94" s="41">
        <v>0.01</v>
      </c>
      <c r="W94" s="41">
        <v>0.01</v>
      </c>
      <c r="X94" s="41">
        <v>0.01</v>
      </c>
      <c r="Y94" s="41">
        <v>0.01</v>
      </c>
      <c r="Z94" s="41">
        <v>0.01</v>
      </c>
      <c r="AA94" s="41">
        <v>0.01</v>
      </c>
      <c r="AB94" s="41">
        <v>0.01</v>
      </c>
      <c r="AC94" s="41">
        <v>0.01</v>
      </c>
      <c r="AD94" s="41">
        <v>0.01</v>
      </c>
      <c r="AE94" s="41">
        <v>0.01</v>
      </c>
      <c r="AF94" s="41">
        <v>0.01</v>
      </c>
      <c r="AG94" s="41">
        <v>0.01</v>
      </c>
      <c r="AH94" s="49">
        <v>0.01</v>
      </c>
      <c r="AI94" s="5">
        <v>1</v>
      </c>
      <c r="AJ94" s="54"/>
    </row>
    <row r="95" spans="1:36" x14ac:dyDescent="0.2">
      <c r="A95" s="76"/>
      <c r="B95" s="12" t="s">
        <v>118</v>
      </c>
      <c r="C95" s="5" t="s">
        <v>97</v>
      </c>
      <c r="D95" s="41">
        <v>1.089E-2</v>
      </c>
      <c r="E95" s="41">
        <v>1.089E-2</v>
      </c>
      <c r="F95" s="41">
        <v>1.089E-2</v>
      </c>
      <c r="G95" s="41">
        <v>1.089E-2</v>
      </c>
      <c r="H95" s="41">
        <v>1.089E-2</v>
      </c>
      <c r="I95" s="41">
        <v>1.089E-2</v>
      </c>
      <c r="J95" s="41">
        <v>1.089E-2</v>
      </c>
      <c r="K95" s="41">
        <v>1.089E-2</v>
      </c>
      <c r="L95" s="41">
        <v>1.089E-2</v>
      </c>
      <c r="M95" s="41">
        <v>1.089E-2</v>
      </c>
      <c r="N95" s="41">
        <v>1.089E-2</v>
      </c>
      <c r="O95" s="41">
        <v>1.089E-2</v>
      </c>
      <c r="P95" s="41">
        <v>1.089E-2</v>
      </c>
      <c r="Q95" s="41">
        <v>1.089E-2</v>
      </c>
      <c r="R95" s="41">
        <v>1.089E-2</v>
      </c>
      <c r="S95" s="41">
        <v>1.089E-2</v>
      </c>
      <c r="T95" s="41">
        <v>1.089E-2</v>
      </c>
      <c r="U95" s="41">
        <v>1.089E-2</v>
      </c>
      <c r="V95" s="41">
        <v>1.089E-2</v>
      </c>
      <c r="W95" s="41">
        <v>1.089E-2</v>
      </c>
      <c r="X95" s="41">
        <v>1.089E-2</v>
      </c>
      <c r="Y95" s="41">
        <v>1.089E-2</v>
      </c>
      <c r="Z95" s="41">
        <v>1.089E-2</v>
      </c>
      <c r="AA95" s="41">
        <v>1.089E-2</v>
      </c>
      <c r="AB95" s="41">
        <v>1.089E-2</v>
      </c>
      <c r="AC95" s="41">
        <v>1.089E-2</v>
      </c>
      <c r="AD95" s="41">
        <v>1.089E-2</v>
      </c>
      <c r="AE95" s="41">
        <v>1.089E-2</v>
      </c>
      <c r="AF95" s="41">
        <v>1.089E-2</v>
      </c>
      <c r="AG95" s="41">
        <v>1.089E-2</v>
      </c>
      <c r="AH95" s="49">
        <v>1.089E-2</v>
      </c>
      <c r="AI95" s="5">
        <v>1</v>
      </c>
      <c r="AJ95" s="54"/>
    </row>
    <row r="96" spans="1:36" x14ac:dyDescent="0.2">
      <c r="A96" s="76"/>
      <c r="B96" s="12" t="s">
        <v>118</v>
      </c>
      <c r="C96" s="5" t="s">
        <v>98</v>
      </c>
      <c r="D96" s="41">
        <v>8.0199999999999994E-3</v>
      </c>
      <c r="E96" s="41">
        <v>8.0199999999999994E-3</v>
      </c>
      <c r="F96" s="41">
        <v>8.0199999999999994E-3</v>
      </c>
      <c r="G96" s="41">
        <v>8.0199999999999994E-3</v>
      </c>
      <c r="H96" s="41">
        <v>8.0199999999999994E-3</v>
      </c>
      <c r="I96" s="41">
        <v>8.0199999999999994E-3</v>
      </c>
      <c r="J96" s="41">
        <v>8.0199999999999994E-3</v>
      </c>
      <c r="K96" s="41">
        <v>8.0199999999999994E-3</v>
      </c>
      <c r="L96" s="41">
        <v>8.0199999999999994E-3</v>
      </c>
      <c r="M96" s="41">
        <v>8.0199999999999994E-3</v>
      </c>
      <c r="N96" s="41">
        <v>8.0199999999999994E-3</v>
      </c>
      <c r="O96" s="41">
        <v>8.0199999999999994E-3</v>
      </c>
      <c r="P96" s="41">
        <v>8.0199999999999994E-3</v>
      </c>
      <c r="Q96" s="41">
        <v>8.0199999999999994E-3</v>
      </c>
      <c r="R96" s="41">
        <v>8.0199999999999994E-3</v>
      </c>
      <c r="S96" s="41">
        <v>8.0199999999999994E-3</v>
      </c>
      <c r="T96" s="41">
        <v>8.0199999999999994E-3</v>
      </c>
      <c r="U96" s="41">
        <v>8.0199999999999994E-3</v>
      </c>
      <c r="V96" s="41">
        <v>8.0199999999999994E-3</v>
      </c>
      <c r="W96" s="41">
        <v>8.0199999999999994E-3</v>
      </c>
      <c r="X96" s="41">
        <v>8.0199999999999994E-3</v>
      </c>
      <c r="Y96" s="41">
        <v>8.0199999999999994E-3</v>
      </c>
      <c r="Z96" s="41">
        <v>8.0199999999999994E-3</v>
      </c>
      <c r="AA96" s="41">
        <v>8.0199999999999994E-3</v>
      </c>
      <c r="AB96" s="41">
        <v>8.0199999999999994E-3</v>
      </c>
      <c r="AC96" s="41">
        <v>8.0199999999999994E-3</v>
      </c>
      <c r="AD96" s="41">
        <v>8.0199999999999994E-3</v>
      </c>
      <c r="AE96" s="41">
        <v>8.0199999999999994E-3</v>
      </c>
      <c r="AF96" s="41">
        <v>8.0199999999999994E-3</v>
      </c>
      <c r="AG96" s="41">
        <v>8.0199999999999994E-3</v>
      </c>
      <c r="AH96" s="49">
        <v>8.0199999999999994E-3</v>
      </c>
      <c r="AI96" s="5">
        <v>1</v>
      </c>
      <c r="AJ96" s="54"/>
    </row>
    <row r="97" spans="1:36" x14ac:dyDescent="0.2">
      <c r="A97" s="76"/>
      <c r="B97" s="12" t="s">
        <v>118</v>
      </c>
      <c r="C97" s="5" t="s">
        <v>226</v>
      </c>
      <c r="D97" s="41">
        <v>9.6500000000000006E-3</v>
      </c>
      <c r="E97" s="41">
        <v>9.6500000000000006E-3</v>
      </c>
      <c r="F97" s="41">
        <v>9.6500000000000006E-3</v>
      </c>
      <c r="G97" s="41">
        <v>9.6500000000000006E-3</v>
      </c>
      <c r="H97" s="41">
        <v>9.6500000000000006E-3</v>
      </c>
      <c r="I97" s="41">
        <v>9.6500000000000006E-3</v>
      </c>
      <c r="J97" s="41">
        <v>9.6500000000000006E-3</v>
      </c>
      <c r="K97" s="41">
        <v>9.6500000000000006E-3</v>
      </c>
      <c r="L97" s="41">
        <v>9.6500000000000006E-3</v>
      </c>
      <c r="M97" s="41">
        <v>9.6500000000000006E-3</v>
      </c>
      <c r="N97" s="41">
        <v>9.6500000000000006E-3</v>
      </c>
      <c r="O97" s="41">
        <v>9.6500000000000006E-3</v>
      </c>
      <c r="P97" s="41">
        <v>9.6500000000000006E-3</v>
      </c>
      <c r="Q97" s="41">
        <v>9.6500000000000006E-3</v>
      </c>
      <c r="R97" s="41">
        <v>9.6500000000000006E-3</v>
      </c>
      <c r="S97" s="41">
        <v>9.6500000000000006E-3</v>
      </c>
      <c r="T97" s="41">
        <v>9.6500000000000006E-3</v>
      </c>
      <c r="U97" s="41">
        <v>9.6500000000000006E-3</v>
      </c>
      <c r="V97" s="41">
        <v>9.6500000000000006E-3</v>
      </c>
      <c r="W97" s="41">
        <v>9.6500000000000006E-3</v>
      </c>
      <c r="X97" s="41">
        <v>9.6500000000000006E-3</v>
      </c>
      <c r="Y97" s="41">
        <v>9.6500000000000006E-3</v>
      </c>
      <c r="Z97" s="41">
        <v>9.6500000000000006E-3</v>
      </c>
      <c r="AA97" s="41">
        <v>9.6500000000000006E-3</v>
      </c>
      <c r="AB97" s="41">
        <v>9.6500000000000006E-3</v>
      </c>
      <c r="AC97" s="41">
        <v>9.6500000000000006E-3</v>
      </c>
      <c r="AD97" s="41">
        <v>9.6500000000000006E-3</v>
      </c>
      <c r="AE97" s="41">
        <v>9.6500000000000006E-3</v>
      </c>
      <c r="AF97" s="41">
        <v>9.6500000000000006E-3</v>
      </c>
      <c r="AG97" s="41">
        <v>9.6500000000000006E-3</v>
      </c>
      <c r="AH97" s="49">
        <v>9.6500000000000006E-3</v>
      </c>
      <c r="AI97" s="5">
        <v>1</v>
      </c>
      <c r="AJ97" s="54"/>
    </row>
    <row r="98" spans="1:36" s="53" customFormat="1" x14ac:dyDescent="0.2">
      <c r="A98"/>
      <c r="B98"/>
      <c r="C98"/>
      <c r="D98"/>
      <c r="E98"/>
      <c r="F98"/>
      <c r="G98"/>
      <c r="H98"/>
      <c r="I98"/>
      <c r="J98"/>
      <c r="K98"/>
      <c r="L98"/>
      <c r="M98"/>
      <c r="N98"/>
      <c r="O98"/>
      <c r="P98"/>
      <c r="Q98"/>
      <c r="R98"/>
      <c r="S98"/>
      <c r="T98"/>
      <c r="U98"/>
      <c r="V98"/>
      <c r="W98"/>
      <c r="X98"/>
      <c r="Y98"/>
      <c r="Z98"/>
      <c r="AA98"/>
      <c r="AB98"/>
      <c r="AC98"/>
      <c r="AD98"/>
      <c r="AE98"/>
      <c r="AF98"/>
      <c r="AG98"/>
      <c r="AH98"/>
      <c r="AI98"/>
    </row>
  </sheetData>
  <mergeCells count="24">
    <mergeCell ref="A86:A89"/>
    <mergeCell ref="A90:A93"/>
    <mergeCell ref="A94:A97"/>
    <mergeCell ref="A66:A69"/>
    <mergeCell ref="A70:A73"/>
    <mergeCell ref="A74:A77"/>
    <mergeCell ref="A78:A81"/>
    <mergeCell ref="A82:A85"/>
    <mergeCell ref="A62:A65"/>
    <mergeCell ref="A2:A5"/>
    <mergeCell ref="A6:A9"/>
    <mergeCell ref="A10:A13"/>
    <mergeCell ref="A46:A49"/>
    <mergeCell ref="A50:A53"/>
    <mergeCell ref="A54:A57"/>
    <mergeCell ref="A58:A61"/>
    <mergeCell ref="A14:A17"/>
    <mergeCell ref="A18:A21"/>
    <mergeCell ref="A22:A25"/>
    <mergeCell ref="A26:A29"/>
    <mergeCell ref="A30:A33"/>
    <mergeCell ref="A34:A37"/>
    <mergeCell ref="A38:A41"/>
    <mergeCell ref="A42:A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4B81-DB9B-4137-AF13-4DBC9E42775A}">
  <dimension ref="A1:AK98"/>
  <sheetViews>
    <sheetView zoomScale="114" zoomScaleNormal="50" workbookViewId="0">
      <selection activeCell="D97" sqref="D97"/>
    </sheetView>
  </sheetViews>
  <sheetFormatPr defaultColWidth="8.85546875" defaultRowHeight="12.75" x14ac:dyDescent="0.2"/>
  <cols>
    <col min="1" max="1" width="19.7109375" style="52" bestFit="1" customWidth="1"/>
    <col min="2" max="2" width="17.28515625" style="52" bestFit="1" customWidth="1"/>
    <col min="3" max="3" width="10.42578125" style="52" bestFit="1" customWidth="1"/>
    <col min="4" max="4" width="9.5703125" style="52" bestFit="1" customWidth="1"/>
    <col min="5" max="16384" width="8.85546875" style="52"/>
  </cols>
  <sheetData>
    <row r="1" spans="1:37" ht="15.75" x14ac:dyDescent="0.25">
      <c r="A1" s="6" t="s">
        <v>1</v>
      </c>
      <c r="B1" s="6" t="s">
        <v>86</v>
      </c>
      <c r="C1" s="6" t="s">
        <v>85</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48">
        <v>2049</v>
      </c>
      <c r="AH1" s="6">
        <v>2050</v>
      </c>
      <c r="AI1" s="6"/>
      <c r="AJ1" s="6" t="s">
        <v>91</v>
      </c>
    </row>
    <row r="2" spans="1:37" x14ac:dyDescent="0.2">
      <c r="A2" s="68" t="s">
        <v>4</v>
      </c>
      <c r="B2" s="12" t="s">
        <v>118</v>
      </c>
      <c r="C2" s="5" t="s">
        <v>92</v>
      </c>
      <c r="D2">
        <f>0.99*MaximiumAnnualCapacityFactor!D2</f>
        <v>5.3885700000000002E-2</v>
      </c>
      <c r="E2">
        <f>0.99*MaximiumAnnualCapacityFactor!E2</f>
        <v>5.3885700000000002E-2</v>
      </c>
      <c r="F2">
        <f>0.99*MaximiumAnnualCapacityFactor!F2</f>
        <v>5.3885700000000002E-2</v>
      </c>
      <c r="G2">
        <f>0.99*MaximiumAnnualCapacityFactor!G2</f>
        <v>5.3885700000000002E-2</v>
      </c>
      <c r="H2">
        <f>0.99*MaximiumAnnualCapacityFactor!H2</f>
        <v>5.3885700000000002E-2</v>
      </c>
      <c r="I2">
        <f>0.99*MaximiumAnnualCapacityFactor!I2</f>
        <v>5.3885700000000002E-2</v>
      </c>
      <c r="J2">
        <f>0.99*MaximiumAnnualCapacityFactor!J2</f>
        <v>5.3885700000000002E-2</v>
      </c>
      <c r="K2">
        <f>0.99*MaximiumAnnualCapacityFactor!K2</f>
        <v>5.3885700000000002E-2</v>
      </c>
      <c r="L2">
        <f>0.99*MaximiumAnnualCapacityFactor!L2</f>
        <v>5.3885700000000002E-2</v>
      </c>
      <c r="M2">
        <f>0.99*MaximiumAnnualCapacityFactor!M2</f>
        <v>5.3885700000000002E-2</v>
      </c>
      <c r="N2">
        <f>0.99*MaximiumAnnualCapacityFactor!N2</f>
        <v>5.3885700000000002E-2</v>
      </c>
      <c r="O2">
        <f>0.99*MaximiumAnnualCapacityFactor!O2</f>
        <v>5.3885700000000002E-2</v>
      </c>
      <c r="P2">
        <f>0.99*MaximiumAnnualCapacityFactor!P2</f>
        <v>5.3885700000000002E-2</v>
      </c>
      <c r="Q2">
        <f>0.99*MaximiumAnnualCapacityFactor!Q2</f>
        <v>5.3885700000000002E-2</v>
      </c>
      <c r="R2">
        <f>0.99*MaximiumAnnualCapacityFactor!R2</f>
        <v>5.3885700000000002E-2</v>
      </c>
      <c r="S2">
        <f>0.99*MaximiumAnnualCapacityFactor!S2</f>
        <v>5.3885700000000002E-2</v>
      </c>
      <c r="T2">
        <f>0.99*MaximiumAnnualCapacityFactor!T2</f>
        <v>5.3885700000000002E-2</v>
      </c>
      <c r="U2">
        <f>0.99*MaximiumAnnualCapacityFactor!U2</f>
        <v>5.3885700000000002E-2</v>
      </c>
      <c r="V2">
        <f>0.99*MaximiumAnnualCapacityFactor!V2</f>
        <v>5.3885700000000002E-2</v>
      </c>
      <c r="W2">
        <f>0.99*MaximiumAnnualCapacityFactor!W2</f>
        <v>5.3885700000000002E-2</v>
      </c>
      <c r="X2">
        <f>0.99*MaximiumAnnualCapacityFactor!X2</f>
        <v>5.3885700000000002E-2</v>
      </c>
      <c r="Y2">
        <f>0.99*MaximiumAnnualCapacityFactor!Y2</f>
        <v>5.3885700000000002E-2</v>
      </c>
      <c r="Z2">
        <f>0.99*MaximiumAnnualCapacityFactor!Z2</f>
        <v>5.3885700000000002E-2</v>
      </c>
      <c r="AA2">
        <f>0.99*MaximiumAnnualCapacityFactor!AA2</f>
        <v>5.3885700000000002E-2</v>
      </c>
      <c r="AB2">
        <f>0.99*MaximiumAnnualCapacityFactor!AB2</f>
        <v>5.3885700000000002E-2</v>
      </c>
      <c r="AC2">
        <f>0.99*MaximiumAnnualCapacityFactor!AC2</f>
        <v>5.3885700000000002E-2</v>
      </c>
      <c r="AD2">
        <f>0.99*MaximiumAnnualCapacityFactor!AD2</f>
        <v>5.3885700000000002E-2</v>
      </c>
      <c r="AE2">
        <f>0.99*MaximiumAnnualCapacityFactor!AE2</f>
        <v>5.3885700000000002E-2</v>
      </c>
      <c r="AF2">
        <f>0.99*MaximiumAnnualCapacityFactor!AF2</f>
        <v>5.3885700000000002E-2</v>
      </c>
      <c r="AG2">
        <f>0.99*MaximiumAnnualCapacityFactor!AG2</f>
        <v>5.3885700000000002E-2</v>
      </c>
      <c r="AH2">
        <f>0.99*MaximiumAnnualCapacityFactor!AH2</f>
        <v>5.3885700000000002E-2</v>
      </c>
      <c r="AI2" s="46" t="s">
        <v>242</v>
      </c>
      <c r="AJ2" s="5">
        <v>1</v>
      </c>
      <c r="AK2" s="54"/>
    </row>
    <row r="3" spans="1:37" x14ac:dyDescent="0.2">
      <c r="A3" s="69"/>
      <c r="B3" s="12" t="s">
        <v>118</v>
      </c>
      <c r="C3" s="5" t="s">
        <v>97</v>
      </c>
      <c r="D3">
        <f>0.99*MaximiumAnnualCapacityFactor!D3</f>
        <v>5.6944800000000004E-2</v>
      </c>
      <c r="E3">
        <f>0.99*MaximiumAnnualCapacityFactor!E3</f>
        <v>5.6944800000000004E-2</v>
      </c>
      <c r="F3">
        <f>0.99*MaximiumAnnualCapacityFactor!F3</f>
        <v>5.6944800000000004E-2</v>
      </c>
      <c r="G3">
        <f>0.99*MaximiumAnnualCapacityFactor!G3</f>
        <v>5.6944800000000004E-2</v>
      </c>
      <c r="H3">
        <f>0.99*MaximiumAnnualCapacityFactor!H3</f>
        <v>5.6944800000000004E-2</v>
      </c>
      <c r="I3">
        <f>0.99*MaximiumAnnualCapacityFactor!I3</f>
        <v>5.6944800000000004E-2</v>
      </c>
      <c r="J3">
        <f>0.99*MaximiumAnnualCapacityFactor!J3</f>
        <v>5.6944800000000004E-2</v>
      </c>
      <c r="K3">
        <f>0.99*MaximiumAnnualCapacityFactor!K3</f>
        <v>5.6944800000000004E-2</v>
      </c>
      <c r="L3">
        <f>0.99*MaximiumAnnualCapacityFactor!L3</f>
        <v>5.6944800000000004E-2</v>
      </c>
      <c r="M3">
        <f>0.99*MaximiumAnnualCapacityFactor!M3</f>
        <v>5.6944800000000004E-2</v>
      </c>
      <c r="N3">
        <f>0.99*MaximiumAnnualCapacityFactor!N3</f>
        <v>5.6944800000000004E-2</v>
      </c>
      <c r="O3">
        <f>0.99*MaximiumAnnualCapacityFactor!O3</f>
        <v>5.6944800000000004E-2</v>
      </c>
      <c r="P3">
        <f>0.99*MaximiumAnnualCapacityFactor!P3</f>
        <v>5.6944800000000004E-2</v>
      </c>
      <c r="Q3">
        <f>0.99*MaximiumAnnualCapacityFactor!Q3</f>
        <v>5.6944800000000004E-2</v>
      </c>
      <c r="R3">
        <f>0.99*MaximiumAnnualCapacityFactor!R3</f>
        <v>5.6944800000000004E-2</v>
      </c>
      <c r="S3">
        <f>0.99*MaximiumAnnualCapacityFactor!S3</f>
        <v>5.6944800000000004E-2</v>
      </c>
      <c r="T3">
        <f>0.99*MaximiumAnnualCapacityFactor!T3</f>
        <v>5.6944800000000004E-2</v>
      </c>
      <c r="U3">
        <f>0.99*MaximiumAnnualCapacityFactor!U3</f>
        <v>5.6944800000000004E-2</v>
      </c>
      <c r="V3">
        <f>0.99*MaximiumAnnualCapacityFactor!V3</f>
        <v>5.6944800000000004E-2</v>
      </c>
      <c r="W3">
        <f>0.99*MaximiumAnnualCapacityFactor!W3</f>
        <v>5.6944800000000004E-2</v>
      </c>
      <c r="X3">
        <f>0.99*MaximiumAnnualCapacityFactor!X3</f>
        <v>5.6944800000000004E-2</v>
      </c>
      <c r="Y3">
        <f>0.99*MaximiumAnnualCapacityFactor!Y3</f>
        <v>5.6944800000000004E-2</v>
      </c>
      <c r="Z3">
        <f>0.99*MaximiumAnnualCapacityFactor!Z3</f>
        <v>5.6944800000000004E-2</v>
      </c>
      <c r="AA3">
        <f>0.99*MaximiumAnnualCapacityFactor!AA3</f>
        <v>5.6944800000000004E-2</v>
      </c>
      <c r="AB3">
        <f>0.99*MaximiumAnnualCapacityFactor!AB3</f>
        <v>5.6944800000000004E-2</v>
      </c>
      <c r="AC3">
        <f>0.99*MaximiumAnnualCapacityFactor!AC3</f>
        <v>5.6944800000000004E-2</v>
      </c>
      <c r="AD3">
        <f>0.99*MaximiumAnnualCapacityFactor!AD3</f>
        <v>5.6944800000000004E-2</v>
      </c>
      <c r="AE3">
        <f>0.99*MaximiumAnnualCapacityFactor!AE3</f>
        <v>5.6944800000000004E-2</v>
      </c>
      <c r="AF3">
        <f>0.99*MaximiumAnnualCapacityFactor!AF3</f>
        <v>5.6944800000000004E-2</v>
      </c>
      <c r="AG3">
        <f>0.99*MaximiumAnnualCapacityFactor!AG3</f>
        <v>5.6944800000000004E-2</v>
      </c>
      <c r="AH3">
        <f>0.99*MaximiumAnnualCapacityFactor!AH3</f>
        <v>5.6944800000000004E-2</v>
      </c>
      <c r="AI3" s="46" t="s">
        <v>242</v>
      </c>
      <c r="AJ3" s="5">
        <v>1</v>
      </c>
      <c r="AK3" s="54"/>
    </row>
    <row r="4" spans="1:37" x14ac:dyDescent="0.2">
      <c r="A4" s="69"/>
      <c r="B4" s="12" t="s">
        <v>118</v>
      </c>
      <c r="C4" s="5" t="s">
        <v>98</v>
      </c>
      <c r="D4">
        <f>0.99*MaximiumAnnualCapacityFactor!D4</f>
        <v>4.3569900000000002E-2</v>
      </c>
      <c r="E4">
        <f>0.99*MaximiumAnnualCapacityFactor!E4</f>
        <v>4.3569900000000002E-2</v>
      </c>
      <c r="F4">
        <f>0.99*MaximiumAnnualCapacityFactor!F4</f>
        <v>4.3569900000000002E-2</v>
      </c>
      <c r="G4">
        <f>0.99*MaximiumAnnualCapacityFactor!G4</f>
        <v>4.3569900000000002E-2</v>
      </c>
      <c r="H4">
        <f>0.99*MaximiumAnnualCapacityFactor!H4</f>
        <v>4.3569900000000002E-2</v>
      </c>
      <c r="I4">
        <f>0.99*MaximiumAnnualCapacityFactor!I4</f>
        <v>4.3569900000000002E-2</v>
      </c>
      <c r="J4">
        <f>0.99*MaximiumAnnualCapacityFactor!J4</f>
        <v>4.3569900000000002E-2</v>
      </c>
      <c r="K4">
        <f>0.99*MaximiumAnnualCapacityFactor!K4</f>
        <v>4.3569900000000002E-2</v>
      </c>
      <c r="L4">
        <f>0.99*MaximiumAnnualCapacityFactor!L4</f>
        <v>4.3569900000000002E-2</v>
      </c>
      <c r="M4">
        <f>0.99*MaximiumAnnualCapacityFactor!M4</f>
        <v>4.3569900000000002E-2</v>
      </c>
      <c r="N4">
        <f>0.99*MaximiumAnnualCapacityFactor!N4</f>
        <v>4.3569900000000002E-2</v>
      </c>
      <c r="O4">
        <f>0.99*MaximiumAnnualCapacityFactor!O4</f>
        <v>4.3569900000000002E-2</v>
      </c>
      <c r="P4">
        <f>0.99*MaximiumAnnualCapacityFactor!P4</f>
        <v>4.3569900000000002E-2</v>
      </c>
      <c r="Q4">
        <f>0.99*MaximiumAnnualCapacityFactor!Q4</f>
        <v>4.3569900000000002E-2</v>
      </c>
      <c r="R4">
        <f>0.99*MaximiumAnnualCapacityFactor!R4</f>
        <v>4.3569900000000002E-2</v>
      </c>
      <c r="S4">
        <f>0.99*MaximiumAnnualCapacityFactor!S4</f>
        <v>4.3569900000000002E-2</v>
      </c>
      <c r="T4">
        <f>0.99*MaximiumAnnualCapacityFactor!T4</f>
        <v>4.3569900000000002E-2</v>
      </c>
      <c r="U4">
        <f>0.99*MaximiumAnnualCapacityFactor!U4</f>
        <v>4.3569900000000002E-2</v>
      </c>
      <c r="V4">
        <f>0.99*MaximiumAnnualCapacityFactor!V4</f>
        <v>4.3569900000000002E-2</v>
      </c>
      <c r="W4">
        <f>0.99*MaximiumAnnualCapacityFactor!W4</f>
        <v>4.3569900000000002E-2</v>
      </c>
      <c r="X4">
        <f>0.99*MaximiumAnnualCapacityFactor!X4</f>
        <v>4.3569900000000002E-2</v>
      </c>
      <c r="Y4">
        <f>0.99*MaximiumAnnualCapacityFactor!Y4</f>
        <v>4.3569900000000002E-2</v>
      </c>
      <c r="Z4">
        <f>0.99*MaximiumAnnualCapacityFactor!Z4</f>
        <v>4.3569900000000002E-2</v>
      </c>
      <c r="AA4">
        <f>0.99*MaximiumAnnualCapacityFactor!AA4</f>
        <v>4.3569900000000002E-2</v>
      </c>
      <c r="AB4">
        <f>0.99*MaximiumAnnualCapacityFactor!AB4</f>
        <v>4.3569900000000002E-2</v>
      </c>
      <c r="AC4">
        <f>0.99*MaximiumAnnualCapacityFactor!AC4</f>
        <v>4.3569900000000002E-2</v>
      </c>
      <c r="AD4">
        <f>0.99*MaximiumAnnualCapacityFactor!AD4</f>
        <v>4.3569900000000002E-2</v>
      </c>
      <c r="AE4">
        <f>0.99*MaximiumAnnualCapacityFactor!AE4</f>
        <v>4.3569900000000002E-2</v>
      </c>
      <c r="AF4">
        <f>0.99*MaximiumAnnualCapacityFactor!AF4</f>
        <v>4.3569900000000002E-2</v>
      </c>
      <c r="AG4">
        <f>0.99*MaximiumAnnualCapacityFactor!AG4</f>
        <v>4.3569900000000002E-2</v>
      </c>
      <c r="AH4">
        <f>0.99*MaximiumAnnualCapacityFactor!AH4</f>
        <v>4.3569900000000002E-2</v>
      </c>
      <c r="AI4" s="46" t="s">
        <v>242</v>
      </c>
      <c r="AJ4" s="5">
        <v>1</v>
      </c>
      <c r="AK4" s="54"/>
    </row>
    <row r="5" spans="1:37" x14ac:dyDescent="0.2">
      <c r="A5" s="69"/>
      <c r="B5" s="42" t="s">
        <v>118</v>
      </c>
      <c r="C5" s="43" t="s">
        <v>226</v>
      </c>
      <c r="D5">
        <f>0.99*MaximiumAnnualCapacityFactor!D5</f>
        <v>6.4637100000000003E-2</v>
      </c>
      <c r="E5">
        <f>0.99*MaximiumAnnualCapacityFactor!E5</f>
        <v>6.4637100000000003E-2</v>
      </c>
      <c r="F5">
        <f>0.99*MaximiumAnnualCapacityFactor!F5</f>
        <v>6.4637100000000003E-2</v>
      </c>
      <c r="G5">
        <f>0.99*MaximiumAnnualCapacityFactor!G5</f>
        <v>6.4637100000000003E-2</v>
      </c>
      <c r="H5">
        <f>0.99*MaximiumAnnualCapacityFactor!H5</f>
        <v>6.4637100000000003E-2</v>
      </c>
      <c r="I5">
        <f>0.99*MaximiumAnnualCapacityFactor!I5</f>
        <v>6.4637100000000003E-2</v>
      </c>
      <c r="J5">
        <f>0.99*MaximiumAnnualCapacityFactor!J5</f>
        <v>6.4637100000000003E-2</v>
      </c>
      <c r="K5">
        <f>0.99*MaximiumAnnualCapacityFactor!K5</f>
        <v>6.4637100000000003E-2</v>
      </c>
      <c r="L5">
        <f>0.99*MaximiumAnnualCapacityFactor!L5</f>
        <v>6.4637100000000003E-2</v>
      </c>
      <c r="M5">
        <f>0.99*MaximiumAnnualCapacityFactor!M5</f>
        <v>6.4637100000000003E-2</v>
      </c>
      <c r="N5">
        <f>0.99*MaximiumAnnualCapacityFactor!N5</f>
        <v>6.4637100000000003E-2</v>
      </c>
      <c r="O5">
        <f>0.99*MaximiumAnnualCapacityFactor!O5</f>
        <v>6.4637100000000003E-2</v>
      </c>
      <c r="P5">
        <f>0.99*MaximiumAnnualCapacityFactor!P5</f>
        <v>6.4637100000000003E-2</v>
      </c>
      <c r="Q5">
        <f>0.99*MaximiumAnnualCapacityFactor!Q5</f>
        <v>6.4637100000000003E-2</v>
      </c>
      <c r="R5">
        <f>0.99*MaximiumAnnualCapacityFactor!R5</f>
        <v>6.4637100000000003E-2</v>
      </c>
      <c r="S5">
        <f>0.99*MaximiumAnnualCapacityFactor!S5</f>
        <v>6.4637100000000003E-2</v>
      </c>
      <c r="T5">
        <f>0.99*MaximiumAnnualCapacityFactor!T5</f>
        <v>6.4637100000000003E-2</v>
      </c>
      <c r="U5">
        <f>0.99*MaximiumAnnualCapacityFactor!U5</f>
        <v>6.4637100000000003E-2</v>
      </c>
      <c r="V5">
        <f>0.99*MaximiumAnnualCapacityFactor!V5</f>
        <v>6.4637100000000003E-2</v>
      </c>
      <c r="W5">
        <f>0.99*MaximiumAnnualCapacityFactor!W5</f>
        <v>6.4637100000000003E-2</v>
      </c>
      <c r="X5">
        <f>0.99*MaximiumAnnualCapacityFactor!X5</f>
        <v>6.4637100000000003E-2</v>
      </c>
      <c r="Y5">
        <f>0.99*MaximiumAnnualCapacityFactor!Y5</f>
        <v>6.4637100000000003E-2</v>
      </c>
      <c r="Z5">
        <f>0.99*MaximiumAnnualCapacityFactor!Z5</f>
        <v>6.4637100000000003E-2</v>
      </c>
      <c r="AA5">
        <f>0.99*MaximiumAnnualCapacityFactor!AA5</f>
        <v>6.4637100000000003E-2</v>
      </c>
      <c r="AB5">
        <f>0.99*MaximiumAnnualCapacityFactor!AB5</f>
        <v>6.4637100000000003E-2</v>
      </c>
      <c r="AC5">
        <f>0.99*MaximiumAnnualCapacityFactor!AC5</f>
        <v>6.4637100000000003E-2</v>
      </c>
      <c r="AD5">
        <f>0.99*MaximiumAnnualCapacityFactor!AD5</f>
        <v>6.4637100000000003E-2</v>
      </c>
      <c r="AE5">
        <f>0.99*MaximiumAnnualCapacityFactor!AE5</f>
        <v>6.4637100000000003E-2</v>
      </c>
      <c r="AF5">
        <f>0.99*MaximiumAnnualCapacityFactor!AF5</f>
        <v>6.4637100000000003E-2</v>
      </c>
      <c r="AG5">
        <f>0.99*MaximiumAnnualCapacityFactor!AG5</f>
        <v>6.4637100000000003E-2</v>
      </c>
      <c r="AH5">
        <f>0.99*MaximiumAnnualCapacityFactor!AH5</f>
        <v>6.4637100000000003E-2</v>
      </c>
      <c r="AI5" s="46" t="s">
        <v>242</v>
      </c>
      <c r="AJ5" s="5">
        <v>1</v>
      </c>
      <c r="AK5" s="54"/>
    </row>
    <row r="6" spans="1:37" x14ac:dyDescent="0.2">
      <c r="A6" s="74" t="s">
        <v>6</v>
      </c>
      <c r="B6" s="12" t="s">
        <v>118</v>
      </c>
      <c r="C6" s="5" t="s">
        <v>92</v>
      </c>
      <c r="D6">
        <f>0.99*MaximiumAnnualCapacityFactor!D6</f>
        <v>5.3885700000000002E-2</v>
      </c>
      <c r="E6">
        <f>0.99*MaximiumAnnualCapacityFactor!E6</f>
        <v>5.3885700000000002E-2</v>
      </c>
      <c r="F6">
        <f>0.99*MaximiumAnnualCapacityFactor!F6</f>
        <v>5.3885700000000002E-2</v>
      </c>
      <c r="G6">
        <f>0.99*MaximiumAnnualCapacityFactor!G6</f>
        <v>5.3885700000000002E-2</v>
      </c>
      <c r="H6">
        <f>0.99*MaximiumAnnualCapacityFactor!H6</f>
        <v>5.3885700000000002E-2</v>
      </c>
      <c r="I6">
        <f>0.99*MaximiumAnnualCapacityFactor!I6</f>
        <v>5.3885700000000002E-2</v>
      </c>
      <c r="J6">
        <f>0.99*MaximiumAnnualCapacityFactor!J6</f>
        <v>5.3885700000000002E-2</v>
      </c>
      <c r="K6">
        <f>0.99*MaximiumAnnualCapacityFactor!K6</f>
        <v>5.3885700000000002E-2</v>
      </c>
      <c r="L6">
        <f>0.99*MaximiumAnnualCapacityFactor!L6</f>
        <v>5.3885700000000002E-2</v>
      </c>
      <c r="M6">
        <f>0.99*MaximiumAnnualCapacityFactor!M6</f>
        <v>5.3885700000000002E-2</v>
      </c>
      <c r="N6">
        <f>0.99*MaximiumAnnualCapacityFactor!N6</f>
        <v>5.3885700000000002E-2</v>
      </c>
      <c r="O6">
        <f>0.99*MaximiumAnnualCapacityFactor!O6</f>
        <v>5.3885700000000002E-2</v>
      </c>
      <c r="P6">
        <f>0.99*MaximiumAnnualCapacityFactor!P6</f>
        <v>5.3885700000000002E-2</v>
      </c>
      <c r="Q6">
        <f>0.99*MaximiumAnnualCapacityFactor!Q6</f>
        <v>5.3885700000000002E-2</v>
      </c>
      <c r="R6">
        <f>0.99*MaximiumAnnualCapacityFactor!R6</f>
        <v>5.3885700000000002E-2</v>
      </c>
      <c r="S6">
        <f>0.99*MaximiumAnnualCapacityFactor!S6</f>
        <v>5.3885700000000002E-2</v>
      </c>
      <c r="T6">
        <f>0.99*MaximiumAnnualCapacityFactor!T6</f>
        <v>5.3885700000000002E-2</v>
      </c>
      <c r="U6">
        <f>0.99*MaximiumAnnualCapacityFactor!U6</f>
        <v>5.3885700000000002E-2</v>
      </c>
      <c r="V6">
        <f>0.99*MaximiumAnnualCapacityFactor!V6</f>
        <v>5.3885700000000002E-2</v>
      </c>
      <c r="W6">
        <f>0.99*MaximiumAnnualCapacityFactor!W6</f>
        <v>5.3885700000000002E-2</v>
      </c>
      <c r="X6">
        <f>0.99*MaximiumAnnualCapacityFactor!X6</f>
        <v>5.3885700000000002E-2</v>
      </c>
      <c r="Y6">
        <f>0.99*MaximiumAnnualCapacityFactor!Y6</f>
        <v>5.3885700000000002E-2</v>
      </c>
      <c r="Z6">
        <f>0.99*MaximiumAnnualCapacityFactor!Z6</f>
        <v>5.3885700000000002E-2</v>
      </c>
      <c r="AA6">
        <f>0.99*MaximiumAnnualCapacityFactor!AA6</f>
        <v>5.3885700000000002E-2</v>
      </c>
      <c r="AB6">
        <f>0.99*MaximiumAnnualCapacityFactor!AB6</f>
        <v>5.3885700000000002E-2</v>
      </c>
      <c r="AC6">
        <f>0.99*MaximiumAnnualCapacityFactor!AC6</f>
        <v>5.3885700000000002E-2</v>
      </c>
      <c r="AD6">
        <f>0.99*MaximiumAnnualCapacityFactor!AD6</f>
        <v>5.3885700000000002E-2</v>
      </c>
      <c r="AE6">
        <f>0.99*MaximiumAnnualCapacityFactor!AE6</f>
        <v>5.3885700000000002E-2</v>
      </c>
      <c r="AF6">
        <f>0.99*MaximiumAnnualCapacityFactor!AF6</f>
        <v>5.3885700000000002E-2</v>
      </c>
      <c r="AG6">
        <f>0.99*MaximiumAnnualCapacityFactor!AG6</f>
        <v>5.3885700000000002E-2</v>
      </c>
      <c r="AH6">
        <f>0.99*MaximiumAnnualCapacityFactor!AH6</f>
        <v>5.3885700000000002E-2</v>
      </c>
      <c r="AI6" s="46" t="s">
        <v>242</v>
      </c>
      <c r="AJ6" s="5">
        <v>1</v>
      </c>
      <c r="AK6" s="54"/>
    </row>
    <row r="7" spans="1:37" x14ac:dyDescent="0.2">
      <c r="A7" s="75"/>
      <c r="B7" s="12" t="s">
        <v>118</v>
      </c>
      <c r="C7" s="5" t="s">
        <v>97</v>
      </c>
      <c r="D7">
        <f>0.99*MaximiumAnnualCapacityFactor!D7</f>
        <v>5.6944800000000004E-2</v>
      </c>
      <c r="E7">
        <f>0.99*MaximiumAnnualCapacityFactor!E7</f>
        <v>5.6944800000000004E-2</v>
      </c>
      <c r="F7">
        <f>0.99*MaximiumAnnualCapacityFactor!F7</f>
        <v>5.6944800000000004E-2</v>
      </c>
      <c r="G7">
        <f>0.99*MaximiumAnnualCapacityFactor!G7</f>
        <v>5.6944800000000004E-2</v>
      </c>
      <c r="H7">
        <f>0.99*MaximiumAnnualCapacityFactor!H7</f>
        <v>5.6944800000000004E-2</v>
      </c>
      <c r="I7">
        <f>0.99*MaximiumAnnualCapacityFactor!I7</f>
        <v>5.6944800000000004E-2</v>
      </c>
      <c r="J7">
        <f>0.99*MaximiumAnnualCapacityFactor!J7</f>
        <v>5.6944800000000004E-2</v>
      </c>
      <c r="K7">
        <f>0.99*MaximiumAnnualCapacityFactor!K7</f>
        <v>5.6944800000000004E-2</v>
      </c>
      <c r="L7">
        <f>0.99*MaximiumAnnualCapacityFactor!L7</f>
        <v>5.6944800000000004E-2</v>
      </c>
      <c r="M7">
        <f>0.99*MaximiumAnnualCapacityFactor!M7</f>
        <v>5.6944800000000004E-2</v>
      </c>
      <c r="N7">
        <f>0.99*MaximiumAnnualCapacityFactor!N7</f>
        <v>5.6944800000000004E-2</v>
      </c>
      <c r="O7">
        <f>0.99*MaximiumAnnualCapacityFactor!O7</f>
        <v>5.6944800000000004E-2</v>
      </c>
      <c r="P7">
        <f>0.99*MaximiumAnnualCapacityFactor!P7</f>
        <v>5.6944800000000004E-2</v>
      </c>
      <c r="Q7">
        <f>0.99*MaximiumAnnualCapacityFactor!Q7</f>
        <v>5.6944800000000004E-2</v>
      </c>
      <c r="R7">
        <f>0.99*MaximiumAnnualCapacityFactor!R7</f>
        <v>5.6944800000000004E-2</v>
      </c>
      <c r="S7">
        <f>0.99*MaximiumAnnualCapacityFactor!S7</f>
        <v>5.6944800000000004E-2</v>
      </c>
      <c r="T7">
        <f>0.99*MaximiumAnnualCapacityFactor!T7</f>
        <v>5.6944800000000004E-2</v>
      </c>
      <c r="U7">
        <f>0.99*MaximiumAnnualCapacityFactor!U7</f>
        <v>5.6944800000000004E-2</v>
      </c>
      <c r="V7">
        <f>0.99*MaximiumAnnualCapacityFactor!V7</f>
        <v>5.6944800000000004E-2</v>
      </c>
      <c r="W7">
        <f>0.99*MaximiumAnnualCapacityFactor!W7</f>
        <v>5.6944800000000004E-2</v>
      </c>
      <c r="X7">
        <f>0.99*MaximiumAnnualCapacityFactor!X7</f>
        <v>5.6944800000000004E-2</v>
      </c>
      <c r="Y7">
        <f>0.99*MaximiumAnnualCapacityFactor!Y7</f>
        <v>5.6944800000000004E-2</v>
      </c>
      <c r="Z7">
        <f>0.99*MaximiumAnnualCapacityFactor!Z7</f>
        <v>5.6944800000000004E-2</v>
      </c>
      <c r="AA7">
        <f>0.99*MaximiumAnnualCapacityFactor!AA7</f>
        <v>5.6944800000000004E-2</v>
      </c>
      <c r="AB7">
        <f>0.99*MaximiumAnnualCapacityFactor!AB7</f>
        <v>5.6944800000000004E-2</v>
      </c>
      <c r="AC7">
        <f>0.99*MaximiumAnnualCapacityFactor!AC7</f>
        <v>5.6944800000000004E-2</v>
      </c>
      <c r="AD7">
        <f>0.99*MaximiumAnnualCapacityFactor!AD7</f>
        <v>5.6944800000000004E-2</v>
      </c>
      <c r="AE7">
        <f>0.99*MaximiumAnnualCapacityFactor!AE7</f>
        <v>5.6944800000000004E-2</v>
      </c>
      <c r="AF7">
        <f>0.99*MaximiumAnnualCapacityFactor!AF7</f>
        <v>5.6944800000000004E-2</v>
      </c>
      <c r="AG7">
        <f>0.99*MaximiumAnnualCapacityFactor!AG7</f>
        <v>5.6944800000000004E-2</v>
      </c>
      <c r="AH7">
        <f>0.99*MaximiumAnnualCapacityFactor!AH7</f>
        <v>5.6944800000000004E-2</v>
      </c>
      <c r="AI7" s="46" t="s">
        <v>242</v>
      </c>
      <c r="AJ7" s="5">
        <v>1</v>
      </c>
      <c r="AK7" s="54"/>
    </row>
    <row r="8" spans="1:37" x14ac:dyDescent="0.2">
      <c r="A8" s="75"/>
      <c r="B8" s="12" t="s">
        <v>118</v>
      </c>
      <c r="C8" s="5" t="s">
        <v>98</v>
      </c>
      <c r="D8">
        <f>0.99*MaximiumAnnualCapacityFactor!D8</f>
        <v>4.3569900000000002E-2</v>
      </c>
      <c r="E8">
        <f>0.99*MaximiumAnnualCapacityFactor!E8</f>
        <v>4.3569900000000002E-2</v>
      </c>
      <c r="F8">
        <f>0.99*MaximiumAnnualCapacityFactor!F8</f>
        <v>4.3569900000000002E-2</v>
      </c>
      <c r="G8">
        <f>0.99*MaximiumAnnualCapacityFactor!G8</f>
        <v>4.3569900000000002E-2</v>
      </c>
      <c r="H8">
        <f>0.99*MaximiumAnnualCapacityFactor!H8</f>
        <v>4.3569900000000002E-2</v>
      </c>
      <c r="I8">
        <f>0.99*MaximiumAnnualCapacityFactor!I8</f>
        <v>4.3569900000000002E-2</v>
      </c>
      <c r="J8">
        <f>0.99*MaximiumAnnualCapacityFactor!J8</f>
        <v>4.3569900000000002E-2</v>
      </c>
      <c r="K8">
        <f>0.99*MaximiumAnnualCapacityFactor!K8</f>
        <v>4.3569900000000002E-2</v>
      </c>
      <c r="L8">
        <f>0.99*MaximiumAnnualCapacityFactor!L8</f>
        <v>4.3569900000000002E-2</v>
      </c>
      <c r="M8">
        <f>0.99*MaximiumAnnualCapacityFactor!M8</f>
        <v>4.3569900000000002E-2</v>
      </c>
      <c r="N8">
        <f>0.99*MaximiumAnnualCapacityFactor!N8</f>
        <v>4.3569900000000002E-2</v>
      </c>
      <c r="O8">
        <f>0.99*MaximiumAnnualCapacityFactor!O8</f>
        <v>4.3569900000000002E-2</v>
      </c>
      <c r="P8">
        <f>0.99*MaximiumAnnualCapacityFactor!P8</f>
        <v>4.3569900000000002E-2</v>
      </c>
      <c r="Q8">
        <f>0.99*MaximiumAnnualCapacityFactor!Q8</f>
        <v>4.3569900000000002E-2</v>
      </c>
      <c r="R8">
        <f>0.99*MaximiumAnnualCapacityFactor!R8</f>
        <v>4.3569900000000002E-2</v>
      </c>
      <c r="S8">
        <f>0.99*MaximiumAnnualCapacityFactor!S8</f>
        <v>4.3569900000000002E-2</v>
      </c>
      <c r="T8">
        <f>0.99*MaximiumAnnualCapacityFactor!T8</f>
        <v>4.3569900000000002E-2</v>
      </c>
      <c r="U8">
        <f>0.99*MaximiumAnnualCapacityFactor!U8</f>
        <v>4.3569900000000002E-2</v>
      </c>
      <c r="V8">
        <f>0.99*MaximiumAnnualCapacityFactor!V8</f>
        <v>4.3569900000000002E-2</v>
      </c>
      <c r="W8">
        <f>0.99*MaximiumAnnualCapacityFactor!W8</f>
        <v>4.3569900000000002E-2</v>
      </c>
      <c r="X8">
        <f>0.99*MaximiumAnnualCapacityFactor!X8</f>
        <v>4.3569900000000002E-2</v>
      </c>
      <c r="Y8">
        <f>0.99*MaximiumAnnualCapacityFactor!Y8</f>
        <v>4.3569900000000002E-2</v>
      </c>
      <c r="Z8">
        <f>0.99*MaximiumAnnualCapacityFactor!Z8</f>
        <v>4.3569900000000002E-2</v>
      </c>
      <c r="AA8">
        <f>0.99*MaximiumAnnualCapacityFactor!AA8</f>
        <v>4.3569900000000002E-2</v>
      </c>
      <c r="AB8">
        <f>0.99*MaximiumAnnualCapacityFactor!AB8</f>
        <v>4.3569900000000002E-2</v>
      </c>
      <c r="AC8">
        <f>0.99*MaximiumAnnualCapacityFactor!AC8</f>
        <v>4.3569900000000002E-2</v>
      </c>
      <c r="AD8">
        <f>0.99*MaximiumAnnualCapacityFactor!AD8</f>
        <v>4.3569900000000002E-2</v>
      </c>
      <c r="AE8">
        <f>0.99*MaximiumAnnualCapacityFactor!AE8</f>
        <v>4.3569900000000002E-2</v>
      </c>
      <c r="AF8">
        <f>0.99*MaximiumAnnualCapacityFactor!AF8</f>
        <v>4.3569900000000002E-2</v>
      </c>
      <c r="AG8">
        <f>0.99*MaximiumAnnualCapacityFactor!AG8</f>
        <v>4.3569900000000002E-2</v>
      </c>
      <c r="AH8">
        <f>0.99*MaximiumAnnualCapacityFactor!AH8</f>
        <v>4.3569900000000002E-2</v>
      </c>
      <c r="AI8" s="46" t="s">
        <v>242</v>
      </c>
      <c r="AJ8" s="5">
        <v>1</v>
      </c>
      <c r="AK8" s="54"/>
    </row>
    <row r="9" spans="1:37" x14ac:dyDescent="0.2">
      <c r="A9" s="75"/>
      <c r="B9" s="12" t="s">
        <v>118</v>
      </c>
      <c r="C9" s="5" t="s">
        <v>226</v>
      </c>
      <c r="D9">
        <f>0.99*MaximiumAnnualCapacityFactor!D9</f>
        <v>6.4637100000000003E-2</v>
      </c>
      <c r="E9">
        <f>0.99*MaximiumAnnualCapacityFactor!E9</f>
        <v>6.4637100000000003E-2</v>
      </c>
      <c r="F9">
        <f>0.99*MaximiumAnnualCapacityFactor!F9</f>
        <v>6.4637100000000003E-2</v>
      </c>
      <c r="G9">
        <f>0.99*MaximiumAnnualCapacityFactor!G9</f>
        <v>6.4637100000000003E-2</v>
      </c>
      <c r="H9">
        <f>0.99*MaximiumAnnualCapacityFactor!H9</f>
        <v>6.4637100000000003E-2</v>
      </c>
      <c r="I9">
        <f>0.99*MaximiumAnnualCapacityFactor!I9</f>
        <v>6.4637100000000003E-2</v>
      </c>
      <c r="J9">
        <f>0.99*MaximiumAnnualCapacityFactor!J9</f>
        <v>6.4637100000000003E-2</v>
      </c>
      <c r="K9">
        <f>0.99*MaximiumAnnualCapacityFactor!K9</f>
        <v>6.4637100000000003E-2</v>
      </c>
      <c r="L9">
        <f>0.99*MaximiumAnnualCapacityFactor!L9</f>
        <v>6.4637100000000003E-2</v>
      </c>
      <c r="M9">
        <f>0.99*MaximiumAnnualCapacityFactor!M9</f>
        <v>6.4637100000000003E-2</v>
      </c>
      <c r="N9">
        <f>0.99*MaximiumAnnualCapacityFactor!N9</f>
        <v>6.4637100000000003E-2</v>
      </c>
      <c r="O9">
        <f>0.99*MaximiumAnnualCapacityFactor!O9</f>
        <v>6.4637100000000003E-2</v>
      </c>
      <c r="P9">
        <f>0.99*MaximiumAnnualCapacityFactor!P9</f>
        <v>6.4637100000000003E-2</v>
      </c>
      <c r="Q9">
        <f>0.99*MaximiumAnnualCapacityFactor!Q9</f>
        <v>6.4637100000000003E-2</v>
      </c>
      <c r="R9">
        <f>0.99*MaximiumAnnualCapacityFactor!R9</f>
        <v>6.4637100000000003E-2</v>
      </c>
      <c r="S9">
        <f>0.99*MaximiumAnnualCapacityFactor!S9</f>
        <v>6.4637100000000003E-2</v>
      </c>
      <c r="T9">
        <f>0.99*MaximiumAnnualCapacityFactor!T9</f>
        <v>6.4637100000000003E-2</v>
      </c>
      <c r="U9">
        <f>0.99*MaximiumAnnualCapacityFactor!U9</f>
        <v>6.4637100000000003E-2</v>
      </c>
      <c r="V9">
        <f>0.99*MaximiumAnnualCapacityFactor!V9</f>
        <v>6.4637100000000003E-2</v>
      </c>
      <c r="W9">
        <f>0.99*MaximiumAnnualCapacityFactor!W9</f>
        <v>6.4637100000000003E-2</v>
      </c>
      <c r="X9">
        <f>0.99*MaximiumAnnualCapacityFactor!X9</f>
        <v>6.4637100000000003E-2</v>
      </c>
      <c r="Y9">
        <f>0.99*MaximiumAnnualCapacityFactor!Y9</f>
        <v>6.4637100000000003E-2</v>
      </c>
      <c r="Z9">
        <f>0.99*MaximiumAnnualCapacityFactor!Z9</f>
        <v>6.4637100000000003E-2</v>
      </c>
      <c r="AA9">
        <f>0.99*MaximiumAnnualCapacityFactor!AA9</f>
        <v>6.4637100000000003E-2</v>
      </c>
      <c r="AB9">
        <f>0.99*MaximiumAnnualCapacityFactor!AB9</f>
        <v>6.4637100000000003E-2</v>
      </c>
      <c r="AC9">
        <f>0.99*MaximiumAnnualCapacityFactor!AC9</f>
        <v>6.4637100000000003E-2</v>
      </c>
      <c r="AD9">
        <f>0.99*MaximiumAnnualCapacityFactor!AD9</f>
        <v>6.4637100000000003E-2</v>
      </c>
      <c r="AE9">
        <f>0.99*MaximiumAnnualCapacityFactor!AE9</f>
        <v>6.4637100000000003E-2</v>
      </c>
      <c r="AF9">
        <f>0.99*MaximiumAnnualCapacityFactor!AF9</f>
        <v>6.4637100000000003E-2</v>
      </c>
      <c r="AG9">
        <f>0.99*MaximiumAnnualCapacityFactor!AG9</f>
        <v>6.4637100000000003E-2</v>
      </c>
      <c r="AH9">
        <f>0.99*MaximiumAnnualCapacityFactor!AH9</f>
        <v>6.4637100000000003E-2</v>
      </c>
      <c r="AI9" s="46" t="s">
        <v>242</v>
      </c>
      <c r="AJ9" s="5">
        <v>1</v>
      </c>
      <c r="AK9" s="54"/>
    </row>
    <row r="10" spans="1:37" x14ac:dyDescent="0.2">
      <c r="A10" s="76" t="s">
        <v>8</v>
      </c>
      <c r="B10" s="12" t="s">
        <v>118</v>
      </c>
      <c r="C10" s="5" t="s">
        <v>92</v>
      </c>
      <c r="D10">
        <f>0.99*MaximiumAnnualCapacityFactor!D10</f>
        <v>5.3885700000000002E-2</v>
      </c>
      <c r="E10">
        <f>0.99*MaximiumAnnualCapacityFactor!E10</f>
        <v>5.3885700000000002E-2</v>
      </c>
      <c r="F10">
        <f>0.99*MaximiumAnnualCapacityFactor!F10</f>
        <v>5.3885700000000002E-2</v>
      </c>
      <c r="G10">
        <f>0.99*MaximiumAnnualCapacityFactor!G10</f>
        <v>5.3885700000000002E-2</v>
      </c>
      <c r="H10">
        <f>0.99*MaximiumAnnualCapacityFactor!H10</f>
        <v>5.3885700000000002E-2</v>
      </c>
      <c r="I10">
        <f>0.99*MaximiumAnnualCapacityFactor!I10</f>
        <v>5.3885700000000002E-2</v>
      </c>
      <c r="J10">
        <f>0.99*MaximiumAnnualCapacityFactor!J10</f>
        <v>5.3885700000000002E-2</v>
      </c>
      <c r="K10">
        <f>0.99*MaximiumAnnualCapacityFactor!K10</f>
        <v>5.3885700000000002E-2</v>
      </c>
      <c r="L10">
        <f>0.99*MaximiumAnnualCapacityFactor!L10</f>
        <v>5.3885700000000002E-2</v>
      </c>
      <c r="M10">
        <f>0.99*MaximiumAnnualCapacityFactor!M10</f>
        <v>5.3885700000000002E-2</v>
      </c>
      <c r="N10">
        <f>0.99*MaximiumAnnualCapacityFactor!N10</f>
        <v>5.3885700000000002E-2</v>
      </c>
      <c r="O10">
        <f>0.99*MaximiumAnnualCapacityFactor!O10</f>
        <v>5.3885700000000002E-2</v>
      </c>
      <c r="P10">
        <f>0.99*MaximiumAnnualCapacityFactor!P10</f>
        <v>5.3885700000000002E-2</v>
      </c>
      <c r="Q10">
        <f>0.99*MaximiumAnnualCapacityFactor!Q10</f>
        <v>5.3885700000000002E-2</v>
      </c>
      <c r="R10">
        <f>0.99*MaximiumAnnualCapacityFactor!R10</f>
        <v>5.3885700000000002E-2</v>
      </c>
      <c r="S10">
        <f>0.99*MaximiumAnnualCapacityFactor!S10</f>
        <v>5.3885700000000002E-2</v>
      </c>
      <c r="T10">
        <f>0.99*MaximiumAnnualCapacityFactor!T10</f>
        <v>5.3885700000000002E-2</v>
      </c>
      <c r="U10">
        <f>0.99*MaximiumAnnualCapacityFactor!U10</f>
        <v>5.3885700000000002E-2</v>
      </c>
      <c r="V10">
        <f>0.99*MaximiumAnnualCapacityFactor!V10</f>
        <v>5.3885700000000002E-2</v>
      </c>
      <c r="W10">
        <f>0.99*MaximiumAnnualCapacityFactor!W10</f>
        <v>5.3885700000000002E-2</v>
      </c>
      <c r="X10">
        <f>0.99*MaximiumAnnualCapacityFactor!X10</f>
        <v>5.3885700000000002E-2</v>
      </c>
      <c r="Y10">
        <f>0.99*MaximiumAnnualCapacityFactor!Y10</f>
        <v>5.3885700000000002E-2</v>
      </c>
      <c r="Z10">
        <f>0.99*MaximiumAnnualCapacityFactor!Z10</f>
        <v>5.3885700000000002E-2</v>
      </c>
      <c r="AA10">
        <f>0.99*MaximiumAnnualCapacityFactor!AA10</f>
        <v>5.3885700000000002E-2</v>
      </c>
      <c r="AB10">
        <f>0.99*MaximiumAnnualCapacityFactor!AB10</f>
        <v>5.3885700000000002E-2</v>
      </c>
      <c r="AC10">
        <f>0.99*MaximiumAnnualCapacityFactor!AC10</f>
        <v>5.3885700000000002E-2</v>
      </c>
      <c r="AD10">
        <f>0.99*MaximiumAnnualCapacityFactor!AD10</f>
        <v>5.3885700000000002E-2</v>
      </c>
      <c r="AE10">
        <f>0.99*MaximiumAnnualCapacityFactor!AE10</f>
        <v>5.3885700000000002E-2</v>
      </c>
      <c r="AF10">
        <f>0.99*MaximiumAnnualCapacityFactor!AF10</f>
        <v>5.3885700000000002E-2</v>
      </c>
      <c r="AG10">
        <f>0.99*MaximiumAnnualCapacityFactor!AG10</f>
        <v>5.3885700000000002E-2</v>
      </c>
      <c r="AH10">
        <f>0.99*MaximiumAnnualCapacityFactor!AH10</f>
        <v>5.3885700000000002E-2</v>
      </c>
      <c r="AI10" s="46" t="s">
        <v>242</v>
      </c>
      <c r="AJ10" s="5">
        <v>1</v>
      </c>
      <c r="AK10" s="54"/>
    </row>
    <row r="11" spans="1:37" x14ac:dyDescent="0.2">
      <c r="A11" s="76"/>
      <c r="B11" s="12" t="s">
        <v>118</v>
      </c>
      <c r="C11" s="5" t="s">
        <v>97</v>
      </c>
      <c r="D11">
        <f>0.99*MaximiumAnnualCapacityFactor!D11</f>
        <v>5.6944800000000004E-2</v>
      </c>
      <c r="E11">
        <f>0.99*MaximiumAnnualCapacityFactor!E11</f>
        <v>5.6944800000000004E-2</v>
      </c>
      <c r="F11">
        <f>0.99*MaximiumAnnualCapacityFactor!F11</f>
        <v>5.6944800000000004E-2</v>
      </c>
      <c r="G11">
        <f>0.99*MaximiumAnnualCapacityFactor!G11</f>
        <v>5.6944800000000004E-2</v>
      </c>
      <c r="H11">
        <f>0.99*MaximiumAnnualCapacityFactor!H11</f>
        <v>5.6944800000000004E-2</v>
      </c>
      <c r="I11">
        <f>0.99*MaximiumAnnualCapacityFactor!I11</f>
        <v>5.6944800000000004E-2</v>
      </c>
      <c r="J11">
        <f>0.99*MaximiumAnnualCapacityFactor!J11</f>
        <v>5.6944800000000004E-2</v>
      </c>
      <c r="K11">
        <f>0.99*MaximiumAnnualCapacityFactor!K11</f>
        <v>5.6944800000000004E-2</v>
      </c>
      <c r="L11">
        <f>0.99*MaximiumAnnualCapacityFactor!L11</f>
        <v>5.6944800000000004E-2</v>
      </c>
      <c r="M11">
        <f>0.99*MaximiumAnnualCapacityFactor!M11</f>
        <v>5.6944800000000004E-2</v>
      </c>
      <c r="N11">
        <f>0.99*MaximiumAnnualCapacityFactor!N11</f>
        <v>5.6944800000000004E-2</v>
      </c>
      <c r="O11">
        <f>0.99*MaximiumAnnualCapacityFactor!O11</f>
        <v>5.6944800000000004E-2</v>
      </c>
      <c r="P11">
        <f>0.99*MaximiumAnnualCapacityFactor!P11</f>
        <v>5.6944800000000004E-2</v>
      </c>
      <c r="Q11">
        <f>0.99*MaximiumAnnualCapacityFactor!Q11</f>
        <v>5.6944800000000004E-2</v>
      </c>
      <c r="R11">
        <f>0.99*MaximiumAnnualCapacityFactor!R11</f>
        <v>5.6944800000000004E-2</v>
      </c>
      <c r="S11">
        <f>0.99*MaximiumAnnualCapacityFactor!S11</f>
        <v>5.6944800000000004E-2</v>
      </c>
      <c r="T11">
        <f>0.99*MaximiumAnnualCapacityFactor!T11</f>
        <v>5.6944800000000004E-2</v>
      </c>
      <c r="U11">
        <f>0.99*MaximiumAnnualCapacityFactor!U11</f>
        <v>5.6944800000000004E-2</v>
      </c>
      <c r="V11">
        <f>0.99*MaximiumAnnualCapacityFactor!V11</f>
        <v>5.6944800000000004E-2</v>
      </c>
      <c r="W11">
        <f>0.99*MaximiumAnnualCapacityFactor!W11</f>
        <v>5.6944800000000004E-2</v>
      </c>
      <c r="X11">
        <f>0.99*MaximiumAnnualCapacityFactor!X11</f>
        <v>5.6944800000000004E-2</v>
      </c>
      <c r="Y11">
        <f>0.99*MaximiumAnnualCapacityFactor!Y11</f>
        <v>5.6944800000000004E-2</v>
      </c>
      <c r="Z11">
        <f>0.99*MaximiumAnnualCapacityFactor!Z11</f>
        <v>5.6944800000000004E-2</v>
      </c>
      <c r="AA11">
        <f>0.99*MaximiumAnnualCapacityFactor!AA11</f>
        <v>5.6944800000000004E-2</v>
      </c>
      <c r="AB11">
        <f>0.99*MaximiumAnnualCapacityFactor!AB11</f>
        <v>5.6944800000000004E-2</v>
      </c>
      <c r="AC11">
        <f>0.99*MaximiumAnnualCapacityFactor!AC11</f>
        <v>5.6944800000000004E-2</v>
      </c>
      <c r="AD11">
        <f>0.99*MaximiumAnnualCapacityFactor!AD11</f>
        <v>5.6944800000000004E-2</v>
      </c>
      <c r="AE11">
        <f>0.99*MaximiumAnnualCapacityFactor!AE11</f>
        <v>5.6944800000000004E-2</v>
      </c>
      <c r="AF11">
        <f>0.99*MaximiumAnnualCapacityFactor!AF11</f>
        <v>5.6944800000000004E-2</v>
      </c>
      <c r="AG11">
        <f>0.99*MaximiumAnnualCapacityFactor!AG11</f>
        <v>5.6944800000000004E-2</v>
      </c>
      <c r="AH11">
        <f>0.99*MaximiumAnnualCapacityFactor!AH11</f>
        <v>5.6944800000000004E-2</v>
      </c>
      <c r="AI11" s="46" t="s">
        <v>242</v>
      </c>
      <c r="AJ11" s="5">
        <v>1</v>
      </c>
      <c r="AK11" s="54"/>
    </row>
    <row r="12" spans="1:37" x14ac:dyDescent="0.2">
      <c r="A12" s="76"/>
      <c r="B12" s="12" t="s">
        <v>118</v>
      </c>
      <c r="C12" s="5" t="s">
        <v>98</v>
      </c>
      <c r="D12">
        <f>0.99*MaximiumAnnualCapacityFactor!D12</f>
        <v>4.3569900000000002E-2</v>
      </c>
      <c r="E12">
        <f>0.99*MaximiumAnnualCapacityFactor!E12</f>
        <v>4.3569900000000002E-2</v>
      </c>
      <c r="F12">
        <f>0.99*MaximiumAnnualCapacityFactor!F12</f>
        <v>4.3569900000000002E-2</v>
      </c>
      <c r="G12">
        <f>0.99*MaximiumAnnualCapacityFactor!G12</f>
        <v>4.3569900000000002E-2</v>
      </c>
      <c r="H12">
        <f>0.99*MaximiumAnnualCapacityFactor!H12</f>
        <v>4.3569900000000002E-2</v>
      </c>
      <c r="I12">
        <f>0.99*MaximiumAnnualCapacityFactor!I12</f>
        <v>4.3569900000000002E-2</v>
      </c>
      <c r="J12">
        <f>0.99*MaximiumAnnualCapacityFactor!J12</f>
        <v>4.3569900000000002E-2</v>
      </c>
      <c r="K12">
        <f>0.99*MaximiumAnnualCapacityFactor!K12</f>
        <v>4.3569900000000002E-2</v>
      </c>
      <c r="L12">
        <f>0.99*MaximiumAnnualCapacityFactor!L12</f>
        <v>4.3569900000000002E-2</v>
      </c>
      <c r="M12">
        <f>0.99*MaximiumAnnualCapacityFactor!M12</f>
        <v>4.3569900000000002E-2</v>
      </c>
      <c r="N12">
        <f>0.99*MaximiumAnnualCapacityFactor!N12</f>
        <v>4.3569900000000002E-2</v>
      </c>
      <c r="O12">
        <f>0.99*MaximiumAnnualCapacityFactor!O12</f>
        <v>4.3569900000000002E-2</v>
      </c>
      <c r="P12">
        <f>0.99*MaximiumAnnualCapacityFactor!P12</f>
        <v>4.3569900000000002E-2</v>
      </c>
      <c r="Q12">
        <f>0.99*MaximiumAnnualCapacityFactor!Q12</f>
        <v>4.3569900000000002E-2</v>
      </c>
      <c r="R12">
        <f>0.99*MaximiumAnnualCapacityFactor!R12</f>
        <v>4.3569900000000002E-2</v>
      </c>
      <c r="S12">
        <f>0.99*MaximiumAnnualCapacityFactor!S12</f>
        <v>4.3569900000000002E-2</v>
      </c>
      <c r="T12">
        <f>0.99*MaximiumAnnualCapacityFactor!T12</f>
        <v>4.3569900000000002E-2</v>
      </c>
      <c r="U12">
        <f>0.99*MaximiumAnnualCapacityFactor!U12</f>
        <v>4.3569900000000002E-2</v>
      </c>
      <c r="V12">
        <f>0.99*MaximiumAnnualCapacityFactor!V12</f>
        <v>4.3569900000000002E-2</v>
      </c>
      <c r="W12">
        <f>0.99*MaximiumAnnualCapacityFactor!W12</f>
        <v>4.3569900000000002E-2</v>
      </c>
      <c r="X12">
        <f>0.99*MaximiumAnnualCapacityFactor!X12</f>
        <v>4.3569900000000002E-2</v>
      </c>
      <c r="Y12">
        <f>0.99*MaximiumAnnualCapacityFactor!Y12</f>
        <v>4.3569900000000002E-2</v>
      </c>
      <c r="Z12">
        <f>0.99*MaximiumAnnualCapacityFactor!Z12</f>
        <v>4.3569900000000002E-2</v>
      </c>
      <c r="AA12">
        <f>0.99*MaximiumAnnualCapacityFactor!AA12</f>
        <v>4.3569900000000002E-2</v>
      </c>
      <c r="AB12">
        <f>0.99*MaximiumAnnualCapacityFactor!AB12</f>
        <v>4.3569900000000002E-2</v>
      </c>
      <c r="AC12">
        <f>0.99*MaximiumAnnualCapacityFactor!AC12</f>
        <v>4.3569900000000002E-2</v>
      </c>
      <c r="AD12">
        <f>0.99*MaximiumAnnualCapacityFactor!AD12</f>
        <v>4.3569900000000002E-2</v>
      </c>
      <c r="AE12">
        <f>0.99*MaximiumAnnualCapacityFactor!AE12</f>
        <v>4.3569900000000002E-2</v>
      </c>
      <c r="AF12">
        <f>0.99*MaximiumAnnualCapacityFactor!AF12</f>
        <v>4.3569900000000002E-2</v>
      </c>
      <c r="AG12">
        <f>0.99*MaximiumAnnualCapacityFactor!AG12</f>
        <v>4.3569900000000002E-2</v>
      </c>
      <c r="AH12">
        <f>0.99*MaximiumAnnualCapacityFactor!AH12</f>
        <v>4.3569900000000002E-2</v>
      </c>
      <c r="AI12" s="46" t="s">
        <v>242</v>
      </c>
      <c r="AJ12" s="5">
        <v>1</v>
      </c>
      <c r="AK12" s="54"/>
    </row>
    <row r="13" spans="1:37" x14ac:dyDescent="0.2">
      <c r="A13" s="76"/>
      <c r="B13" s="12" t="s">
        <v>118</v>
      </c>
      <c r="C13" s="43" t="s">
        <v>226</v>
      </c>
      <c r="D13">
        <f>0.99*MaximiumAnnualCapacityFactor!D13</f>
        <v>6.4637100000000003E-2</v>
      </c>
      <c r="E13">
        <f>0.99*MaximiumAnnualCapacityFactor!E13</f>
        <v>6.4637100000000003E-2</v>
      </c>
      <c r="F13">
        <f>0.99*MaximiumAnnualCapacityFactor!F13</f>
        <v>6.4637100000000003E-2</v>
      </c>
      <c r="G13">
        <f>0.99*MaximiumAnnualCapacityFactor!G13</f>
        <v>6.4637100000000003E-2</v>
      </c>
      <c r="H13">
        <f>0.99*MaximiumAnnualCapacityFactor!H13</f>
        <v>6.4637100000000003E-2</v>
      </c>
      <c r="I13">
        <f>0.99*MaximiumAnnualCapacityFactor!I13</f>
        <v>6.4637100000000003E-2</v>
      </c>
      <c r="J13">
        <f>0.99*MaximiumAnnualCapacityFactor!J13</f>
        <v>6.4637100000000003E-2</v>
      </c>
      <c r="K13">
        <f>0.99*MaximiumAnnualCapacityFactor!K13</f>
        <v>6.4637100000000003E-2</v>
      </c>
      <c r="L13">
        <f>0.99*MaximiumAnnualCapacityFactor!L13</f>
        <v>6.4637100000000003E-2</v>
      </c>
      <c r="M13">
        <f>0.99*MaximiumAnnualCapacityFactor!M13</f>
        <v>6.4637100000000003E-2</v>
      </c>
      <c r="N13">
        <f>0.99*MaximiumAnnualCapacityFactor!N13</f>
        <v>6.4637100000000003E-2</v>
      </c>
      <c r="O13">
        <f>0.99*MaximiumAnnualCapacityFactor!O13</f>
        <v>6.4637100000000003E-2</v>
      </c>
      <c r="P13">
        <f>0.99*MaximiumAnnualCapacityFactor!P13</f>
        <v>6.4637100000000003E-2</v>
      </c>
      <c r="Q13">
        <f>0.99*MaximiumAnnualCapacityFactor!Q13</f>
        <v>6.4637100000000003E-2</v>
      </c>
      <c r="R13">
        <f>0.99*MaximiumAnnualCapacityFactor!R13</f>
        <v>6.4637100000000003E-2</v>
      </c>
      <c r="S13">
        <f>0.99*MaximiumAnnualCapacityFactor!S13</f>
        <v>6.4637100000000003E-2</v>
      </c>
      <c r="T13">
        <f>0.99*MaximiumAnnualCapacityFactor!T13</f>
        <v>6.4637100000000003E-2</v>
      </c>
      <c r="U13">
        <f>0.99*MaximiumAnnualCapacityFactor!U13</f>
        <v>6.4637100000000003E-2</v>
      </c>
      <c r="V13">
        <f>0.99*MaximiumAnnualCapacityFactor!V13</f>
        <v>6.4637100000000003E-2</v>
      </c>
      <c r="W13">
        <f>0.99*MaximiumAnnualCapacityFactor!W13</f>
        <v>6.4637100000000003E-2</v>
      </c>
      <c r="X13">
        <f>0.99*MaximiumAnnualCapacityFactor!X13</f>
        <v>6.4637100000000003E-2</v>
      </c>
      <c r="Y13">
        <f>0.99*MaximiumAnnualCapacityFactor!Y13</f>
        <v>6.4637100000000003E-2</v>
      </c>
      <c r="Z13">
        <f>0.99*MaximiumAnnualCapacityFactor!Z13</f>
        <v>6.4637100000000003E-2</v>
      </c>
      <c r="AA13">
        <f>0.99*MaximiumAnnualCapacityFactor!AA13</f>
        <v>6.4637100000000003E-2</v>
      </c>
      <c r="AB13">
        <f>0.99*MaximiumAnnualCapacityFactor!AB13</f>
        <v>6.4637100000000003E-2</v>
      </c>
      <c r="AC13">
        <f>0.99*MaximiumAnnualCapacityFactor!AC13</f>
        <v>6.4637100000000003E-2</v>
      </c>
      <c r="AD13">
        <f>0.99*MaximiumAnnualCapacityFactor!AD13</f>
        <v>6.4637100000000003E-2</v>
      </c>
      <c r="AE13">
        <f>0.99*MaximiumAnnualCapacityFactor!AE13</f>
        <v>6.4637100000000003E-2</v>
      </c>
      <c r="AF13">
        <f>0.99*MaximiumAnnualCapacityFactor!AF13</f>
        <v>6.4637100000000003E-2</v>
      </c>
      <c r="AG13">
        <f>0.99*MaximiumAnnualCapacityFactor!AG13</f>
        <v>6.4637100000000003E-2</v>
      </c>
      <c r="AH13">
        <f>0.99*MaximiumAnnualCapacityFactor!AH13</f>
        <v>6.4637100000000003E-2</v>
      </c>
      <c r="AI13" s="46" t="s">
        <v>242</v>
      </c>
      <c r="AJ13" s="5">
        <v>1</v>
      </c>
      <c r="AK13" s="54"/>
    </row>
    <row r="14" spans="1:37" x14ac:dyDescent="0.2">
      <c r="A14" s="76" t="s">
        <v>229</v>
      </c>
      <c r="B14" s="12" t="s">
        <v>118</v>
      </c>
      <c r="C14" s="5" t="s">
        <v>92</v>
      </c>
      <c r="D14">
        <f>0.99*MaximiumAnnualCapacityFactor!D14</f>
        <v>5.3885700000000002E-2</v>
      </c>
      <c r="E14">
        <f>0.99*MaximiumAnnualCapacityFactor!E14</f>
        <v>5.3885700000000002E-2</v>
      </c>
      <c r="F14">
        <f>0.99*MaximiumAnnualCapacityFactor!F14</f>
        <v>5.3885700000000002E-2</v>
      </c>
      <c r="G14">
        <f>0.99*MaximiumAnnualCapacityFactor!G14</f>
        <v>5.3885700000000002E-2</v>
      </c>
      <c r="H14">
        <f>0.99*MaximiumAnnualCapacityFactor!H14</f>
        <v>5.3885700000000002E-2</v>
      </c>
      <c r="I14">
        <f>0.99*MaximiumAnnualCapacityFactor!I14</f>
        <v>5.3885700000000002E-2</v>
      </c>
      <c r="J14">
        <f>0.99*MaximiumAnnualCapacityFactor!J14</f>
        <v>5.3885700000000002E-2</v>
      </c>
      <c r="K14">
        <f>0.99*MaximiumAnnualCapacityFactor!K14</f>
        <v>5.3885700000000002E-2</v>
      </c>
      <c r="L14">
        <f>0.99*MaximiumAnnualCapacityFactor!L14</f>
        <v>5.3885700000000002E-2</v>
      </c>
      <c r="M14">
        <f>0.99*MaximiumAnnualCapacityFactor!M14</f>
        <v>5.3885700000000002E-2</v>
      </c>
      <c r="N14">
        <f>0.99*MaximiumAnnualCapacityFactor!N14</f>
        <v>5.3885700000000002E-2</v>
      </c>
      <c r="O14">
        <f>0.99*MaximiumAnnualCapacityFactor!O14</f>
        <v>5.3885700000000002E-2</v>
      </c>
      <c r="P14">
        <f>0.99*MaximiumAnnualCapacityFactor!P14</f>
        <v>5.3885700000000002E-2</v>
      </c>
      <c r="Q14">
        <f>0.99*MaximiumAnnualCapacityFactor!Q14</f>
        <v>5.3885700000000002E-2</v>
      </c>
      <c r="R14">
        <f>0.99*MaximiumAnnualCapacityFactor!R14</f>
        <v>5.3885700000000002E-2</v>
      </c>
      <c r="S14">
        <f>0.99*MaximiumAnnualCapacityFactor!S14</f>
        <v>5.3885700000000002E-2</v>
      </c>
      <c r="T14">
        <f>0.99*MaximiumAnnualCapacityFactor!T14</f>
        <v>5.3885700000000002E-2</v>
      </c>
      <c r="U14">
        <f>0.99*MaximiumAnnualCapacityFactor!U14</f>
        <v>5.3885700000000002E-2</v>
      </c>
      <c r="V14">
        <f>0.99*MaximiumAnnualCapacityFactor!V14</f>
        <v>5.3885700000000002E-2</v>
      </c>
      <c r="W14">
        <f>0.99*MaximiumAnnualCapacityFactor!W14</f>
        <v>5.3885700000000002E-2</v>
      </c>
      <c r="X14">
        <f>0.99*MaximiumAnnualCapacityFactor!X14</f>
        <v>5.3885700000000002E-2</v>
      </c>
      <c r="Y14">
        <f>0.99*MaximiumAnnualCapacityFactor!Y14</f>
        <v>5.3885700000000002E-2</v>
      </c>
      <c r="Z14">
        <f>0.99*MaximiumAnnualCapacityFactor!Z14</f>
        <v>5.3885700000000002E-2</v>
      </c>
      <c r="AA14">
        <f>0.99*MaximiumAnnualCapacityFactor!AA14</f>
        <v>5.3885700000000002E-2</v>
      </c>
      <c r="AB14">
        <f>0.99*MaximiumAnnualCapacityFactor!AB14</f>
        <v>5.3885700000000002E-2</v>
      </c>
      <c r="AC14">
        <f>0.99*MaximiumAnnualCapacityFactor!AC14</f>
        <v>5.3885700000000002E-2</v>
      </c>
      <c r="AD14">
        <f>0.99*MaximiumAnnualCapacityFactor!AD14</f>
        <v>5.3885700000000002E-2</v>
      </c>
      <c r="AE14">
        <f>0.99*MaximiumAnnualCapacityFactor!AE14</f>
        <v>5.3885700000000002E-2</v>
      </c>
      <c r="AF14">
        <f>0.99*MaximiumAnnualCapacityFactor!AF14</f>
        <v>5.3885700000000002E-2</v>
      </c>
      <c r="AG14">
        <f>0.99*MaximiumAnnualCapacityFactor!AG14</f>
        <v>5.3885700000000002E-2</v>
      </c>
      <c r="AH14">
        <f>0.99*MaximiumAnnualCapacityFactor!AH14</f>
        <v>5.3885700000000002E-2</v>
      </c>
      <c r="AI14" s="46" t="s">
        <v>242</v>
      </c>
      <c r="AJ14" s="5">
        <v>1</v>
      </c>
      <c r="AK14" s="54"/>
    </row>
    <row r="15" spans="1:37" x14ac:dyDescent="0.2">
      <c r="A15" s="76"/>
      <c r="B15" s="12" t="s">
        <v>118</v>
      </c>
      <c r="C15" s="5" t="s">
        <v>97</v>
      </c>
      <c r="D15">
        <f>0.99*MaximiumAnnualCapacityFactor!D15</f>
        <v>5.6944800000000004E-2</v>
      </c>
      <c r="E15">
        <f>0.99*MaximiumAnnualCapacityFactor!E15</f>
        <v>5.6944800000000004E-2</v>
      </c>
      <c r="F15">
        <f>0.99*MaximiumAnnualCapacityFactor!F15</f>
        <v>5.6944800000000004E-2</v>
      </c>
      <c r="G15">
        <f>0.99*MaximiumAnnualCapacityFactor!G15</f>
        <v>5.6944800000000004E-2</v>
      </c>
      <c r="H15">
        <f>0.99*MaximiumAnnualCapacityFactor!H15</f>
        <v>5.6944800000000004E-2</v>
      </c>
      <c r="I15">
        <f>0.99*MaximiumAnnualCapacityFactor!I15</f>
        <v>5.6944800000000004E-2</v>
      </c>
      <c r="J15">
        <f>0.99*MaximiumAnnualCapacityFactor!J15</f>
        <v>5.6944800000000004E-2</v>
      </c>
      <c r="K15">
        <f>0.99*MaximiumAnnualCapacityFactor!K15</f>
        <v>5.6944800000000004E-2</v>
      </c>
      <c r="L15">
        <f>0.99*MaximiumAnnualCapacityFactor!L15</f>
        <v>5.6944800000000004E-2</v>
      </c>
      <c r="M15">
        <f>0.99*MaximiumAnnualCapacityFactor!M15</f>
        <v>5.6944800000000004E-2</v>
      </c>
      <c r="N15">
        <f>0.99*MaximiumAnnualCapacityFactor!N15</f>
        <v>5.6944800000000004E-2</v>
      </c>
      <c r="O15">
        <f>0.99*MaximiumAnnualCapacityFactor!O15</f>
        <v>5.6944800000000004E-2</v>
      </c>
      <c r="P15">
        <f>0.99*MaximiumAnnualCapacityFactor!P15</f>
        <v>5.6944800000000004E-2</v>
      </c>
      <c r="Q15">
        <f>0.99*MaximiumAnnualCapacityFactor!Q15</f>
        <v>5.6944800000000004E-2</v>
      </c>
      <c r="R15">
        <f>0.99*MaximiumAnnualCapacityFactor!R15</f>
        <v>5.6944800000000004E-2</v>
      </c>
      <c r="S15">
        <f>0.99*MaximiumAnnualCapacityFactor!S15</f>
        <v>5.6944800000000004E-2</v>
      </c>
      <c r="T15">
        <f>0.99*MaximiumAnnualCapacityFactor!T15</f>
        <v>5.6944800000000004E-2</v>
      </c>
      <c r="U15">
        <f>0.99*MaximiumAnnualCapacityFactor!U15</f>
        <v>5.6944800000000004E-2</v>
      </c>
      <c r="V15">
        <f>0.99*MaximiumAnnualCapacityFactor!V15</f>
        <v>5.6944800000000004E-2</v>
      </c>
      <c r="W15">
        <f>0.99*MaximiumAnnualCapacityFactor!W15</f>
        <v>5.6944800000000004E-2</v>
      </c>
      <c r="X15">
        <f>0.99*MaximiumAnnualCapacityFactor!X15</f>
        <v>5.6944800000000004E-2</v>
      </c>
      <c r="Y15">
        <f>0.99*MaximiumAnnualCapacityFactor!Y15</f>
        <v>5.6944800000000004E-2</v>
      </c>
      <c r="Z15">
        <f>0.99*MaximiumAnnualCapacityFactor!Z15</f>
        <v>5.6944800000000004E-2</v>
      </c>
      <c r="AA15">
        <f>0.99*MaximiumAnnualCapacityFactor!AA15</f>
        <v>5.6944800000000004E-2</v>
      </c>
      <c r="AB15">
        <f>0.99*MaximiumAnnualCapacityFactor!AB15</f>
        <v>5.6944800000000004E-2</v>
      </c>
      <c r="AC15">
        <f>0.99*MaximiumAnnualCapacityFactor!AC15</f>
        <v>5.6944800000000004E-2</v>
      </c>
      <c r="AD15">
        <f>0.99*MaximiumAnnualCapacityFactor!AD15</f>
        <v>5.6944800000000004E-2</v>
      </c>
      <c r="AE15">
        <f>0.99*MaximiumAnnualCapacityFactor!AE15</f>
        <v>5.6944800000000004E-2</v>
      </c>
      <c r="AF15">
        <f>0.99*MaximiumAnnualCapacityFactor!AF15</f>
        <v>5.6944800000000004E-2</v>
      </c>
      <c r="AG15">
        <f>0.99*MaximiumAnnualCapacityFactor!AG15</f>
        <v>5.6944800000000004E-2</v>
      </c>
      <c r="AH15">
        <f>0.99*MaximiumAnnualCapacityFactor!AH15</f>
        <v>5.6944800000000004E-2</v>
      </c>
      <c r="AI15" s="46" t="s">
        <v>242</v>
      </c>
      <c r="AJ15" s="5">
        <v>1</v>
      </c>
      <c r="AK15" s="54"/>
    </row>
    <row r="16" spans="1:37" x14ac:dyDescent="0.2">
      <c r="A16" s="76"/>
      <c r="B16" s="12" t="s">
        <v>118</v>
      </c>
      <c r="C16" s="5" t="s">
        <v>98</v>
      </c>
      <c r="D16">
        <f>0.99*MaximiumAnnualCapacityFactor!D16</f>
        <v>4.3569900000000002E-2</v>
      </c>
      <c r="E16">
        <f>0.99*MaximiumAnnualCapacityFactor!E16</f>
        <v>4.3569900000000002E-2</v>
      </c>
      <c r="F16">
        <f>0.99*MaximiumAnnualCapacityFactor!F16</f>
        <v>4.3569900000000002E-2</v>
      </c>
      <c r="G16">
        <f>0.99*MaximiumAnnualCapacityFactor!G16</f>
        <v>4.3569900000000002E-2</v>
      </c>
      <c r="H16">
        <f>0.99*MaximiumAnnualCapacityFactor!H16</f>
        <v>4.3569900000000002E-2</v>
      </c>
      <c r="I16">
        <f>0.99*MaximiumAnnualCapacityFactor!I16</f>
        <v>4.3569900000000002E-2</v>
      </c>
      <c r="J16">
        <f>0.99*MaximiumAnnualCapacityFactor!J16</f>
        <v>4.3569900000000002E-2</v>
      </c>
      <c r="K16">
        <f>0.99*MaximiumAnnualCapacityFactor!K16</f>
        <v>4.3569900000000002E-2</v>
      </c>
      <c r="L16">
        <f>0.99*MaximiumAnnualCapacityFactor!L16</f>
        <v>4.3569900000000002E-2</v>
      </c>
      <c r="M16">
        <f>0.99*MaximiumAnnualCapacityFactor!M16</f>
        <v>4.3569900000000002E-2</v>
      </c>
      <c r="N16">
        <f>0.99*MaximiumAnnualCapacityFactor!N16</f>
        <v>4.3569900000000002E-2</v>
      </c>
      <c r="O16">
        <f>0.99*MaximiumAnnualCapacityFactor!O16</f>
        <v>4.3569900000000002E-2</v>
      </c>
      <c r="P16">
        <f>0.99*MaximiumAnnualCapacityFactor!P16</f>
        <v>4.3569900000000002E-2</v>
      </c>
      <c r="Q16">
        <f>0.99*MaximiumAnnualCapacityFactor!Q16</f>
        <v>4.3569900000000002E-2</v>
      </c>
      <c r="R16">
        <f>0.99*MaximiumAnnualCapacityFactor!R16</f>
        <v>4.3569900000000002E-2</v>
      </c>
      <c r="S16">
        <f>0.99*MaximiumAnnualCapacityFactor!S16</f>
        <v>4.3569900000000002E-2</v>
      </c>
      <c r="T16">
        <f>0.99*MaximiumAnnualCapacityFactor!T16</f>
        <v>4.3569900000000002E-2</v>
      </c>
      <c r="U16">
        <f>0.99*MaximiumAnnualCapacityFactor!U16</f>
        <v>4.3569900000000002E-2</v>
      </c>
      <c r="V16">
        <f>0.99*MaximiumAnnualCapacityFactor!V16</f>
        <v>4.3569900000000002E-2</v>
      </c>
      <c r="W16">
        <f>0.99*MaximiumAnnualCapacityFactor!W16</f>
        <v>4.3569900000000002E-2</v>
      </c>
      <c r="X16">
        <f>0.99*MaximiumAnnualCapacityFactor!X16</f>
        <v>4.3569900000000002E-2</v>
      </c>
      <c r="Y16">
        <f>0.99*MaximiumAnnualCapacityFactor!Y16</f>
        <v>4.3569900000000002E-2</v>
      </c>
      <c r="Z16">
        <f>0.99*MaximiumAnnualCapacityFactor!Z16</f>
        <v>4.3569900000000002E-2</v>
      </c>
      <c r="AA16">
        <f>0.99*MaximiumAnnualCapacityFactor!AA16</f>
        <v>4.3569900000000002E-2</v>
      </c>
      <c r="AB16">
        <f>0.99*MaximiumAnnualCapacityFactor!AB16</f>
        <v>4.3569900000000002E-2</v>
      </c>
      <c r="AC16">
        <f>0.99*MaximiumAnnualCapacityFactor!AC16</f>
        <v>4.3569900000000002E-2</v>
      </c>
      <c r="AD16">
        <f>0.99*MaximiumAnnualCapacityFactor!AD16</f>
        <v>4.3569900000000002E-2</v>
      </c>
      <c r="AE16">
        <f>0.99*MaximiumAnnualCapacityFactor!AE16</f>
        <v>4.3569900000000002E-2</v>
      </c>
      <c r="AF16">
        <f>0.99*MaximiumAnnualCapacityFactor!AF16</f>
        <v>4.3569900000000002E-2</v>
      </c>
      <c r="AG16">
        <f>0.99*MaximiumAnnualCapacityFactor!AG16</f>
        <v>4.3569900000000002E-2</v>
      </c>
      <c r="AH16">
        <f>0.99*MaximiumAnnualCapacityFactor!AH16</f>
        <v>4.3569900000000002E-2</v>
      </c>
      <c r="AI16" s="46" t="s">
        <v>242</v>
      </c>
      <c r="AJ16" s="5">
        <v>1</v>
      </c>
      <c r="AK16" s="54"/>
    </row>
    <row r="17" spans="1:37" x14ac:dyDescent="0.2">
      <c r="A17" s="76"/>
      <c r="B17" s="12" t="s">
        <v>118</v>
      </c>
      <c r="C17" s="5" t="s">
        <v>226</v>
      </c>
      <c r="D17">
        <f>0.99*MaximiumAnnualCapacityFactor!D17</f>
        <v>6.4637100000000003E-2</v>
      </c>
      <c r="E17">
        <f>0.99*MaximiumAnnualCapacityFactor!E17</f>
        <v>6.4637100000000003E-2</v>
      </c>
      <c r="F17">
        <f>0.99*MaximiumAnnualCapacityFactor!F17</f>
        <v>6.4637100000000003E-2</v>
      </c>
      <c r="G17">
        <f>0.99*MaximiumAnnualCapacityFactor!G17</f>
        <v>6.4637100000000003E-2</v>
      </c>
      <c r="H17">
        <f>0.99*MaximiumAnnualCapacityFactor!H17</f>
        <v>6.4637100000000003E-2</v>
      </c>
      <c r="I17">
        <f>0.99*MaximiumAnnualCapacityFactor!I17</f>
        <v>6.4637100000000003E-2</v>
      </c>
      <c r="J17">
        <f>0.99*MaximiumAnnualCapacityFactor!J17</f>
        <v>6.4637100000000003E-2</v>
      </c>
      <c r="K17">
        <f>0.99*MaximiumAnnualCapacityFactor!K17</f>
        <v>6.4637100000000003E-2</v>
      </c>
      <c r="L17">
        <f>0.99*MaximiumAnnualCapacityFactor!L17</f>
        <v>6.4637100000000003E-2</v>
      </c>
      <c r="M17">
        <f>0.99*MaximiumAnnualCapacityFactor!M17</f>
        <v>6.4637100000000003E-2</v>
      </c>
      <c r="N17">
        <f>0.99*MaximiumAnnualCapacityFactor!N17</f>
        <v>6.4637100000000003E-2</v>
      </c>
      <c r="O17">
        <f>0.99*MaximiumAnnualCapacityFactor!O17</f>
        <v>6.4637100000000003E-2</v>
      </c>
      <c r="P17">
        <f>0.99*MaximiumAnnualCapacityFactor!P17</f>
        <v>6.4637100000000003E-2</v>
      </c>
      <c r="Q17">
        <f>0.99*MaximiumAnnualCapacityFactor!Q17</f>
        <v>6.4637100000000003E-2</v>
      </c>
      <c r="R17">
        <f>0.99*MaximiumAnnualCapacityFactor!R17</f>
        <v>6.4637100000000003E-2</v>
      </c>
      <c r="S17">
        <f>0.99*MaximiumAnnualCapacityFactor!S17</f>
        <v>6.4637100000000003E-2</v>
      </c>
      <c r="T17">
        <f>0.99*MaximiumAnnualCapacityFactor!T17</f>
        <v>6.4637100000000003E-2</v>
      </c>
      <c r="U17">
        <f>0.99*MaximiumAnnualCapacityFactor!U17</f>
        <v>6.4637100000000003E-2</v>
      </c>
      <c r="V17">
        <f>0.99*MaximiumAnnualCapacityFactor!V17</f>
        <v>6.4637100000000003E-2</v>
      </c>
      <c r="W17">
        <f>0.99*MaximiumAnnualCapacityFactor!W17</f>
        <v>6.4637100000000003E-2</v>
      </c>
      <c r="X17">
        <f>0.99*MaximiumAnnualCapacityFactor!X17</f>
        <v>6.4637100000000003E-2</v>
      </c>
      <c r="Y17">
        <f>0.99*MaximiumAnnualCapacityFactor!Y17</f>
        <v>6.4637100000000003E-2</v>
      </c>
      <c r="Z17">
        <f>0.99*MaximiumAnnualCapacityFactor!Z17</f>
        <v>6.4637100000000003E-2</v>
      </c>
      <c r="AA17">
        <f>0.99*MaximiumAnnualCapacityFactor!AA17</f>
        <v>6.4637100000000003E-2</v>
      </c>
      <c r="AB17">
        <f>0.99*MaximiumAnnualCapacityFactor!AB17</f>
        <v>6.4637100000000003E-2</v>
      </c>
      <c r="AC17">
        <f>0.99*MaximiumAnnualCapacityFactor!AC17</f>
        <v>6.4637100000000003E-2</v>
      </c>
      <c r="AD17">
        <f>0.99*MaximiumAnnualCapacityFactor!AD17</f>
        <v>6.4637100000000003E-2</v>
      </c>
      <c r="AE17">
        <f>0.99*MaximiumAnnualCapacityFactor!AE17</f>
        <v>6.4637100000000003E-2</v>
      </c>
      <c r="AF17">
        <f>0.99*MaximiumAnnualCapacityFactor!AF17</f>
        <v>6.4637100000000003E-2</v>
      </c>
      <c r="AG17">
        <f>0.99*MaximiumAnnualCapacityFactor!AG17</f>
        <v>6.4637100000000003E-2</v>
      </c>
      <c r="AH17">
        <f>0.99*MaximiumAnnualCapacityFactor!AH17</f>
        <v>6.4637100000000003E-2</v>
      </c>
      <c r="AI17" s="46" t="s">
        <v>242</v>
      </c>
      <c r="AJ17" s="5">
        <v>1</v>
      </c>
      <c r="AK17" s="54"/>
    </row>
    <row r="18" spans="1:37" x14ac:dyDescent="0.2">
      <c r="A18" s="76" t="s">
        <v>230</v>
      </c>
      <c r="B18" s="12" t="s">
        <v>118</v>
      </c>
      <c r="C18" s="5" t="s">
        <v>92</v>
      </c>
      <c r="D18">
        <f>0.99*MaximiumAnnualCapacityFactor!D18</f>
        <v>5.3885700000000002E-2</v>
      </c>
      <c r="E18">
        <f>0.99*MaximiumAnnualCapacityFactor!E18</f>
        <v>5.3885700000000002E-2</v>
      </c>
      <c r="F18">
        <f>0.99*MaximiumAnnualCapacityFactor!F18</f>
        <v>5.3885700000000002E-2</v>
      </c>
      <c r="G18">
        <f>0.99*MaximiumAnnualCapacityFactor!G18</f>
        <v>5.3885700000000002E-2</v>
      </c>
      <c r="H18">
        <f>0.99*MaximiumAnnualCapacityFactor!H18</f>
        <v>5.3885700000000002E-2</v>
      </c>
      <c r="I18">
        <f>0.99*MaximiumAnnualCapacityFactor!I18</f>
        <v>5.3885700000000002E-2</v>
      </c>
      <c r="J18">
        <f>0.99*MaximiumAnnualCapacityFactor!J18</f>
        <v>5.3885700000000002E-2</v>
      </c>
      <c r="K18">
        <f>0.99*MaximiumAnnualCapacityFactor!K18</f>
        <v>5.3885700000000002E-2</v>
      </c>
      <c r="L18">
        <f>0.99*MaximiumAnnualCapacityFactor!L18</f>
        <v>5.3885700000000002E-2</v>
      </c>
      <c r="M18">
        <f>0.99*MaximiumAnnualCapacityFactor!M18</f>
        <v>5.3885700000000002E-2</v>
      </c>
      <c r="N18">
        <f>0.99*MaximiumAnnualCapacityFactor!N18</f>
        <v>5.3885700000000002E-2</v>
      </c>
      <c r="O18">
        <f>0.99*MaximiumAnnualCapacityFactor!O18</f>
        <v>5.3885700000000002E-2</v>
      </c>
      <c r="P18">
        <f>0.99*MaximiumAnnualCapacityFactor!P18</f>
        <v>5.3885700000000002E-2</v>
      </c>
      <c r="Q18">
        <f>0.99*MaximiumAnnualCapacityFactor!Q18</f>
        <v>5.3885700000000002E-2</v>
      </c>
      <c r="R18">
        <f>0.99*MaximiumAnnualCapacityFactor!R18</f>
        <v>5.3885700000000002E-2</v>
      </c>
      <c r="S18">
        <f>0.99*MaximiumAnnualCapacityFactor!S18</f>
        <v>5.3885700000000002E-2</v>
      </c>
      <c r="T18">
        <f>0.99*MaximiumAnnualCapacityFactor!T18</f>
        <v>5.3885700000000002E-2</v>
      </c>
      <c r="U18">
        <f>0.99*MaximiumAnnualCapacityFactor!U18</f>
        <v>5.3885700000000002E-2</v>
      </c>
      <c r="V18">
        <f>0.99*MaximiumAnnualCapacityFactor!V18</f>
        <v>5.3885700000000002E-2</v>
      </c>
      <c r="W18">
        <f>0.99*MaximiumAnnualCapacityFactor!W18</f>
        <v>5.3885700000000002E-2</v>
      </c>
      <c r="X18">
        <f>0.99*MaximiumAnnualCapacityFactor!X18</f>
        <v>5.3885700000000002E-2</v>
      </c>
      <c r="Y18">
        <f>0.99*MaximiumAnnualCapacityFactor!Y18</f>
        <v>5.3885700000000002E-2</v>
      </c>
      <c r="Z18">
        <f>0.99*MaximiumAnnualCapacityFactor!Z18</f>
        <v>5.3885700000000002E-2</v>
      </c>
      <c r="AA18">
        <f>0.99*MaximiumAnnualCapacityFactor!AA18</f>
        <v>5.3885700000000002E-2</v>
      </c>
      <c r="AB18">
        <f>0.99*MaximiumAnnualCapacityFactor!AB18</f>
        <v>5.3885700000000002E-2</v>
      </c>
      <c r="AC18">
        <f>0.99*MaximiumAnnualCapacityFactor!AC18</f>
        <v>5.3885700000000002E-2</v>
      </c>
      <c r="AD18">
        <f>0.99*MaximiumAnnualCapacityFactor!AD18</f>
        <v>5.3885700000000002E-2</v>
      </c>
      <c r="AE18">
        <f>0.99*MaximiumAnnualCapacityFactor!AE18</f>
        <v>5.3885700000000002E-2</v>
      </c>
      <c r="AF18">
        <f>0.99*MaximiumAnnualCapacityFactor!AF18</f>
        <v>5.3885700000000002E-2</v>
      </c>
      <c r="AG18">
        <f>0.99*MaximiumAnnualCapacityFactor!AG18</f>
        <v>5.3885700000000002E-2</v>
      </c>
      <c r="AH18">
        <f>0.99*MaximiumAnnualCapacityFactor!AH18</f>
        <v>5.3885700000000002E-2</v>
      </c>
      <c r="AI18" s="46" t="s">
        <v>242</v>
      </c>
      <c r="AJ18" s="5">
        <v>1</v>
      </c>
      <c r="AK18" s="54"/>
    </row>
    <row r="19" spans="1:37" x14ac:dyDescent="0.2">
      <c r="A19" s="76"/>
      <c r="B19" s="12" t="s">
        <v>118</v>
      </c>
      <c r="C19" s="5" t="s">
        <v>97</v>
      </c>
      <c r="D19">
        <f>0.99*MaximiumAnnualCapacityFactor!D19</f>
        <v>5.6944800000000004E-2</v>
      </c>
      <c r="E19">
        <f>0.99*MaximiumAnnualCapacityFactor!E19</f>
        <v>5.6944800000000004E-2</v>
      </c>
      <c r="F19">
        <f>0.99*MaximiumAnnualCapacityFactor!F19</f>
        <v>5.6944800000000004E-2</v>
      </c>
      <c r="G19">
        <f>0.99*MaximiumAnnualCapacityFactor!G19</f>
        <v>5.6944800000000004E-2</v>
      </c>
      <c r="H19">
        <f>0.99*MaximiumAnnualCapacityFactor!H19</f>
        <v>5.6944800000000004E-2</v>
      </c>
      <c r="I19">
        <f>0.99*MaximiumAnnualCapacityFactor!I19</f>
        <v>5.6944800000000004E-2</v>
      </c>
      <c r="J19">
        <f>0.99*MaximiumAnnualCapacityFactor!J19</f>
        <v>5.6944800000000004E-2</v>
      </c>
      <c r="K19">
        <f>0.99*MaximiumAnnualCapacityFactor!K19</f>
        <v>5.6944800000000004E-2</v>
      </c>
      <c r="L19">
        <f>0.99*MaximiumAnnualCapacityFactor!L19</f>
        <v>5.6944800000000004E-2</v>
      </c>
      <c r="M19">
        <f>0.99*MaximiumAnnualCapacityFactor!M19</f>
        <v>5.6944800000000004E-2</v>
      </c>
      <c r="N19">
        <f>0.99*MaximiumAnnualCapacityFactor!N19</f>
        <v>5.6944800000000004E-2</v>
      </c>
      <c r="O19">
        <f>0.99*MaximiumAnnualCapacityFactor!O19</f>
        <v>5.6944800000000004E-2</v>
      </c>
      <c r="P19">
        <f>0.99*MaximiumAnnualCapacityFactor!P19</f>
        <v>5.6944800000000004E-2</v>
      </c>
      <c r="Q19">
        <f>0.99*MaximiumAnnualCapacityFactor!Q19</f>
        <v>5.6944800000000004E-2</v>
      </c>
      <c r="R19">
        <f>0.99*MaximiumAnnualCapacityFactor!R19</f>
        <v>5.6944800000000004E-2</v>
      </c>
      <c r="S19">
        <f>0.99*MaximiumAnnualCapacityFactor!S19</f>
        <v>5.6944800000000004E-2</v>
      </c>
      <c r="T19">
        <f>0.99*MaximiumAnnualCapacityFactor!T19</f>
        <v>5.6944800000000004E-2</v>
      </c>
      <c r="U19">
        <f>0.99*MaximiumAnnualCapacityFactor!U19</f>
        <v>5.6944800000000004E-2</v>
      </c>
      <c r="V19">
        <f>0.99*MaximiumAnnualCapacityFactor!V19</f>
        <v>5.6944800000000004E-2</v>
      </c>
      <c r="W19">
        <f>0.99*MaximiumAnnualCapacityFactor!W19</f>
        <v>5.6944800000000004E-2</v>
      </c>
      <c r="X19">
        <f>0.99*MaximiumAnnualCapacityFactor!X19</f>
        <v>5.6944800000000004E-2</v>
      </c>
      <c r="Y19">
        <f>0.99*MaximiumAnnualCapacityFactor!Y19</f>
        <v>5.6944800000000004E-2</v>
      </c>
      <c r="Z19">
        <f>0.99*MaximiumAnnualCapacityFactor!Z19</f>
        <v>5.6944800000000004E-2</v>
      </c>
      <c r="AA19">
        <f>0.99*MaximiumAnnualCapacityFactor!AA19</f>
        <v>5.6944800000000004E-2</v>
      </c>
      <c r="AB19">
        <f>0.99*MaximiumAnnualCapacityFactor!AB19</f>
        <v>5.6944800000000004E-2</v>
      </c>
      <c r="AC19">
        <f>0.99*MaximiumAnnualCapacityFactor!AC19</f>
        <v>5.6944800000000004E-2</v>
      </c>
      <c r="AD19">
        <f>0.99*MaximiumAnnualCapacityFactor!AD19</f>
        <v>5.6944800000000004E-2</v>
      </c>
      <c r="AE19">
        <f>0.99*MaximiumAnnualCapacityFactor!AE19</f>
        <v>5.6944800000000004E-2</v>
      </c>
      <c r="AF19">
        <f>0.99*MaximiumAnnualCapacityFactor!AF19</f>
        <v>5.6944800000000004E-2</v>
      </c>
      <c r="AG19">
        <f>0.99*MaximiumAnnualCapacityFactor!AG19</f>
        <v>5.6944800000000004E-2</v>
      </c>
      <c r="AH19">
        <f>0.99*MaximiumAnnualCapacityFactor!AH19</f>
        <v>5.6944800000000004E-2</v>
      </c>
      <c r="AI19" s="46" t="s">
        <v>242</v>
      </c>
      <c r="AJ19" s="5">
        <v>1</v>
      </c>
      <c r="AK19" s="54"/>
    </row>
    <row r="20" spans="1:37" x14ac:dyDescent="0.2">
      <c r="A20" s="76"/>
      <c r="B20" s="12" t="s">
        <v>118</v>
      </c>
      <c r="C20" s="5" t="s">
        <v>98</v>
      </c>
      <c r="D20">
        <f>0.99*MaximiumAnnualCapacityFactor!D20</f>
        <v>4.3569900000000002E-2</v>
      </c>
      <c r="E20">
        <f>0.99*MaximiumAnnualCapacityFactor!E20</f>
        <v>4.3569900000000002E-2</v>
      </c>
      <c r="F20">
        <f>0.99*MaximiumAnnualCapacityFactor!F20</f>
        <v>4.3569900000000002E-2</v>
      </c>
      <c r="G20">
        <f>0.99*MaximiumAnnualCapacityFactor!G20</f>
        <v>4.3569900000000002E-2</v>
      </c>
      <c r="H20">
        <f>0.99*MaximiumAnnualCapacityFactor!H20</f>
        <v>4.3569900000000002E-2</v>
      </c>
      <c r="I20">
        <f>0.99*MaximiumAnnualCapacityFactor!I20</f>
        <v>4.3569900000000002E-2</v>
      </c>
      <c r="J20">
        <f>0.99*MaximiumAnnualCapacityFactor!J20</f>
        <v>4.3569900000000002E-2</v>
      </c>
      <c r="K20">
        <f>0.99*MaximiumAnnualCapacityFactor!K20</f>
        <v>4.3569900000000002E-2</v>
      </c>
      <c r="L20">
        <f>0.99*MaximiumAnnualCapacityFactor!L20</f>
        <v>4.3569900000000002E-2</v>
      </c>
      <c r="M20">
        <f>0.99*MaximiumAnnualCapacityFactor!M20</f>
        <v>4.3569900000000002E-2</v>
      </c>
      <c r="N20">
        <f>0.99*MaximiumAnnualCapacityFactor!N20</f>
        <v>4.3569900000000002E-2</v>
      </c>
      <c r="O20">
        <f>0.99*MaximiumAnnualCapacityFactor!O20</f>
        <v>4.3569900000000002E-2</v>
      </c>
      <c r="P20">
        <f>0.99*MaximiumAnnualCapacityFactor!P20</f>
        <v>4.3569900000000002E-2</v>
      </c>
      <c r="Q20">
        <f>0.99*MaximiumAnnualCapacityFactor!Q20</f>
        <v>4.3569900000000002E-2</v>
      </c>
      <c r="R20">
        <f>0.99*MaximiumAnnualCapacityFactor!R20</f>
        <v>4.3569900000000002E-2</v>
      </c>
      <c r="S20">
        <f>0.99*MaximiumAnnualCapacityFactor!S20</f>
        <v>4.3569900000000002E-2</v>
      </c>
      <c r="T20">
        <f>0.99*MaximiumAnnualCapacityFactor!T20</f>
        <v>4.3569900000000002E-2</v>
      </c>
      <c r="U20">
        <f>0.99*MaximiumAnnualCapacityFactor!U20</f>
        <v>4.3569900000000002E-2</v>
      </c>
      <c r="V20">
        <f>0.99*MaximiumAnnualCapacityFactor!V20</f>
        <v>4.3569900000000002E-2</v>
      </c>
      <c r="W20">
        <f>0.99*MaximiumAnnualCapacityFactor!W20</f>
        <v>4.3569900000000002E-2</v>
      </c>
      <c r="X20">
        <f>0.99*MaximiumAnnualCapacityFactor!X20</f>
        <v>4.3569900000000002E-2</v>
      </c>
      <c r="Y20">
        <f>0.99*MaximiumAnnualCapacityFactor!Y20</f>
        <v>4.3569900000000002E-2</v>
      </c>
      <c r="Z20">
        <f>0.99*MaximiumAnnualCapacityFactor!Z20</f>
        <v>4.3569900000000002E-2</v>
      </c>
      <c r="AA20">
        <f>0.99*MaximiumAnnualCapacityFactor!AA20</f>
        <v>4.3569900000000002E-2</v>
      </c>
      <c r="AB20">
        <f>0.99*MaximiumAnnualCapacityFactor!AB20</f>
        <v>4.3569900000000002E-2</v>
      </c>
      <c r="AC20">
        <f>0.99*MaximiumAnnualCapacityFactor!AC20</f>
        <v>4.3569900000000002E-2</v>
      </c>
      <c r="AD20">
        <f>0.99*MaximiumAnnualCapacityFactor!AD20</f>
        <v>4.3569900000000002E-2</v>
      </c>
      <c r="AE20">
        <f>0.99*MaximiumAnnualCapacityFactor!AE20</f>
        <v>4.3569900000000002E-2</v>
      </c>
      <c r="AF20">
        <f>0.99*MaximiumAnnualCapacityFactor!AF20</f>
        <v>4.3569900000000002E-2</v>
      </c>
      <c r="AG20">
        <f>0.99*MaximiumAnnualCapacityFactor!AG20</f>
        <v>4.3569900000000002E-2</v>
      </c>
      <c r="AH20">
        <f>0.99*MaximiumAnnualCapacityFactor!AH20</f>
        <v>4.3569900000000002E-2</v>
      </c>
      <c r="AI20" s="46" t="s">
        <v>242</v>
      </c>
      <c r="AJ20" s="5">
        <v>1</v>
      </c>
      <c r="AK20" s="54"/>
    </row>
    <row r="21" spans="1:37" x14ac:dyDescent="0.2">
      <c r="A21" s="76"/>
      <c r="B21" s="12" t="s">
        <v>118</v>
      </c>
      <c r="C21" s="5" t="s">
        <v>226</v>
      </c>
      <c r="D21">
        <f>0.99*MaximiumAnnualCapacityFactor!D21</f>
        <v>6.4637100000000003E-2</v>
      </c>
      <c r="E21">
        <f>0.99*MaximiumAnnualCapacityFactor!E21</f>
        <v>6.4637100000000003E-2</v>
      </c>
      <c r="F21">
        <f>0.99*MaximiumAnnualCapacityFactor!F21</f>
        <v>6.4637100000000003E-2</v>
      </c>
      <c r="G21">
        <f>0.99*MaximiumAnnualCapacityFactor!G21</f>
        <v>6.4637100000000003E-2</v>
      </c>
      <c r="H21">
        <f>0.99*MaximiumAnnualCapacityFactor!H21</f>
        <v>6.4637100000000003E-2</v>
      </c>
      <c r="I21">
        <f>0.99*MaximiumAnnualCapacityFactor!I21</f>
        <v>6.4637100000000003E-2</v>
      </c>
      <c r="J21">
        <f>0.99*MaximiumAnnualCapacityFactor!J21</f>
        <v>6.4637100000000003E-2</v>
      </c>
      <c r="K21">
        <f>0.99*MaximiumAnnualCapacityFactor!K21</f>
        <v>6.4637100000000003E-2</v>
      </c>
      <c r="L21">
        <f>0.99*MaximiumAnnualCapacityFactor!L21</f>
        <v>6.4637100000000003E-2</v>
      </c>
      <c r="M21">
        <f>0.99*MaximiumAnnualCapacityFactor!M21</f>
        <v>6.4637100000000003E-2</v>
      </c>
      <c r="N21">
        <f>0.99*MaximiumAnnualCapacityFactor!N21</f>
        <v>6.4637100000000003E-2</v>
      </c>
      <c r="O21">
        <f>0.99*MaximiumAnnualCapacityFactor!O21</f>
        <v>6.4637100000000003E-2</v>
      </c>
      <c r="P21">
        <f>0.99*MaximiumAnnualCapacityFactor!P21</f>
        <v>6.4637100000000003E-2</v>
      </c>
      <c r="Q21">
        <f>0.99*MaximiumAnnualCapacityFactor!Q21</f>
        <v>6.4637100000000003E-2</v>
      </c>
      <c r="R21">
        <f>0.99*MaximiumAnnualCapacityFactor!R21</f>
        <v>6.4637100000000003E-2</v>
      </c>
      <c r="S21">
        <f>0.99*MaximiumAnnualCapacityFactor!S21</f>
        <v>6.4637100000000003E-2</v>
      </c>
      <c r="T21">
        <f>0.99*MaximiumAnnualCapacityFactor!T21</f>
        <v>6.4637100000000003E-2</v>
      </c>
      <c r="U21">
        <f>0.99*MaximiumAnnualCapacityFactor!U21</f>
        <v>6.4637100000000003E-2</v>
      </c>
      <c r="V21">
        <f>0.99*MaximiumAnnualCapacityFactor!V21</f>
        <v>6.4637100000000003E-2</v>
      </c>
      <c r="W21">
        <f>0.99*MaximiumAnnualCapacityFactor!W21</f>
        <v>6.4637100000000003E-2</v>
      </c>
      <c r="X21">
        <f>0.99*MaximiumAnnualCapacityFactor!X21</f>
        <v>6.4637100000000003E-2</v>
      </c>
      <c r="Y21">
        <f>0.99*MaximiumAnnualCapacityFactor!Y21</f>
        <v>6.4637100000000003E-2</v>
      </c>
      <c r="Z21">
        <f>0.99*MaximiumAnnualCapacityFactor!Z21</f>
        <v>6.4637100000000003E-2</v>
      </c>
      <c r="AA21">
        <f>0.99*MaximiumAnnualCapacityFactor!AA21</f>
        <v>6.4637100000000003E-2</v>
      </c>
      <c r="AB21">
        <f>0.99*MaximiumAnnualCapacityFactor!AB21</f>
        <v>6.4637100000000003E-2</v>
      </c>
      <c r="AC21">
        <f>0.99*MaximiumAnnualCapacityFactor!AC21</f>
        <v>6.4637100000000003E-2</v>
      </c>
      <c r="AD21">
        <f>0.99*MaximiumAnnualCapacityFactor!AD21</f>
        <v>6.4637100000000003E-2</v>
      </c>
      <c r="AE21">
        <f>0.99*MaximiumAnnualCapacityFactor!AE21</f>
        <v>6.4637100000000003E-2</v>
      </c>
      <c r="AF21">
        <f>0.99*MaximiumAnnualCapacityFactor!AF21</f>
        <v>6.4637100000000003E-2</v>
      </c>
      <c r="AG21">
        <f>0.99*MaximiumAnnualCapacityFactor!AG21</f>
        <v>6.4637100000000003E-2</v>
      </c>
      <c r="AH21">
        <f>0.99*MaximiumAnnualCapacityFactor!AH21</f>
        <v>6.4637100000000003E-2</v>
      </c>
      <c r="AI21" s="46" t="s">
        <v>242</v>
      </c>
      <c r="AJ21" s="5">
        <v>1</v>
      </c>
      <c r="AK21" s="54"/>
    </row>
    <row r="22" spans="1:37" x14ac:dyDescent="0.2">
      <c r="A22" s="76" t="s">
        <v>231</v>
      </c>
      <c r="B22" s="12" t="s">
        <v>118</v>
      </c>
      <c r="C22" s="5" t="s">
        <v>92</v>
      </c>
      <c r="D22">
        <f>0.99*MaximiumAnnualCapacityFactor!D22</f>
        <v>5.3885700000000002E-2</v>
      </c>
      <c r="E22">
        <f>0.99*MaximiumAnnualCapacityFactor!E22</f>
        <v>5.3885700000000002E-2</v>
      </c>
      <c r="F22">
        <f>0.99*MaximiumAnnualCapacityFactor!F22</f>
        <v>5.3885700000000002E-2</v>
      </c>
      <c r="G22">
        <f>0.99*MaximiumAnnualCapacityFactor!G22</f>
        <v>5.3885700000000002E-2</v>
      </c>
      <c r="H22">
        <f>0.99*MaximiumAnnualCapacityFactor!H22</f>
        <v>5.3885700000000002E-2</v>
      </c>
      <c r="I22">
        <f>0.99*MaximiumAnnualCapacityFactor!I22</f>
        <v>5.3885700000000002E-2</v>
      </c>
      <c r="J22">
        <f>0.99*MaximiumAnnualCapacityFactor!J22</f>
        <v>5.3885700000000002E-2</v>
      </c>
      <c r="K22">
        <f>0.99*MaximiumAnnualCapacityFactor!K22</f>
        <v>5.3885700000000002E-2</v>
      </c>
      <c r="L22">
        <f>0.99*MaximiumAnnualCapacityFactor!L22</f>
        <v>5.3885700000000002E-2</v>
      </c>
      <c r="M22">
        <f>0.99*MaximiumAnnualCapacityFactor!M22</f>
        <v>5.3885700000000002E-2</v>
      </c>
      <c r="N22">
        <f>0.99*MaximiumAnnualCapacityFactor!N22</f>
        <v>5.3885700000000002E-2</v>
      </c>
      <c r="O22">
        <f>0.99*MaximiumAnnualCapacityFactor!O22</f>
        <v>5.3885700000000002E-2</v>
      </c>
      <c r="P22">
        <f>0.99*MaximiumAnnualCapacityFactor!P22</f>
        <v>5.3885700000000002E-2</v>
      </c>
      <c r="Q22">
        <f>0.99*MaximiumAnnualCapacityFactor!Q22</f>
        <v>5.3885700000000002E-2</v>
      </c>
      <c r="R22">
        <f>0.99*MaximiumAnnualCapacityFactor!R22</f>
        <v>5.3885700000000002E-2</v>
      </c>
      <c r="S22">
        <f>0.99*MaximiumAnnualCapacityFactor!S22</f>
        <v>5.3885700000000002E-2</v>
      </c>
      <c r="T22">
        <f>0.99*MaximiumAnnualCapacityFactor!T22</f>
        <v>5.3885700000000002E-2</v>
      </c>
      <c r="U22">
        <f>0.99*MaximiumAnnualCapacityFactor!U22</f>
        <v>5.3885700000000002E-2</v>
      </c>
      <c r="V22">
        <f>0.99*MaximiumAnnualCapacityFactor!V22</f>
        <v>5.3885700000000002E-2</v>
      </c>
      <c r="W22">
        <f>0.99*MaximiumAnnualCapacityFactor!W22</f>
        <v>5.3885700000000002E-2</v>
      </c>
      <c r="X22">
        <f>0.99*MaximiumAnnualCapacityFactor!X22</f>
        <v>5.3885700000000002E-2</v>
      </c>
      <c r="Y22">
        <f>0.99*MaximiumAnnualCapacityFactor!Y22</f>
        <v>5.3885700000000002E-2</v>
      </c>
      <c r="Z22">
        <f>0.99*MaximiumAnnualCapacityFactor!Z22</f>
        <v>5.3885700000000002E-2</v>
      </c>
      <c r="AA22">
        <f>0.99*MaximiumAnnualCapacityFactor!AA22</f>
        <v>5.3885700000000002E-2</v>
      </c>
      <c r="AB22">
        <f>0.99*MaximiumAnnualCapacityFactor!AB22</f>
        <v>5.3885700000000002E-2</v>
      </c>
      <c r="AC22">
        <f>0.99*MaximiumAnnualCapacityFactor!AC22</f>
        <v>5.3885700000000002E-2</v>
      </c>
      <c r="AD22">
        <f>0.99*MaximiumAnnualCapacityFactor!AD22</f>
        <v>5.3885700000000002E-2</v>
      </c>
      <c r="AE22">
        <f>0.99*MaximiumAnnualCapacityFactor!AE22</f>
        <v>5.3885700000000002E-2</v>
      </c>
      <c r="AF22">
        <f>0.99*MaximiumAnnualCapacityFactor!AF22</f>
        <v>5.3885700000000002E-2</v>
      </c>
      <c r="AG22">
        <f>0.99*MaximiumAnnualCapacityFactor!AG22</f>
        <v>5.3885700000000002E-2</v>
      </c>
      <c r="AH22">
        <f>0.99*MaximiumAnnualCapacityFactor!AH22</f>
        <v>5.3885700000000002E-2</v>
      </c>
      <c r="AI22" s="46" t="s">
        <v>242</v>
      </c>
      <c r="AJ22" s="5">
        <v>1</v>
      </c>
      <c r="AK22" s="54"/>
    </row>
    <row r="23" spans="1:37" x14ac:dyDescent="0.2">
      <c r="A23" s="76"/>
      <c r="B23" s="12" t="s">
        <v>118</v>
      </c>
      <c r="C23" s="5" t="s">
        <v>97</v>
      </c>
      <c r="D23">
        <f>0.99*MaximiumAnnualCapacityFactor!D23</f>
        <v>5.6944800000000004E-2</v>
      </c>
      <c r="E23">
        <f>0.99*MaximiumAnnualCapacityFactor!E23</f>
        <v>5.6944800000000004E-2</v>
      </c>
      <c r="F23">
        <f>0.99*MaximiumAnnualCapacityFactor!F23</f>
        <v>5.6944800000000004E-2</v>
      </c>
      <c r="G23">
        <f>0.99*MaximiumAnnualCapacityFactor!G23</f>
        <v>5.6944800000000004E-2</v>
      </c>
      <c r="H23">
        <f>0.99*MaximiumAnnualCapacityFactor!H23</f>
        <v>5.6944800000000004E-2</v>
      </c>
      <c r="I23">
        <f>0.99*MaximiumAnnualCapacityFactor!I23</f>
        <v>5.6944800000000004E-2</v>
      </c>
      <c r="J23">
        <f>0.99*MaximiumAnnualCapacityFactor!J23</f>
        <v>5.6944800000000004E-2</v>
      </c>
      <c r="K23">
        <f>0.99*MaximiumAnnualCapacityFactor!K23</f>
        <v>5.6944800000000004E-2</v>
      </c>
      <c r="L23">
        <f>0.99*MaximiumAnnualCapacityFactor!L23</f>
        <v>5.6944800000000004E-2</v>
      </c>
      <c r="M23">
        <f>0.99*MaximiumAnnualCapacityFactor!M23</f>
        <v>5.6944800000000004E-2</v>
      </c>
      <c r="N23">
        <f>0.99*MaximiumAnnualCapacityFactor!N23</f>
        <v>5.6944800000000004E-2</v>
      </c>
      <c r="O23">
        <f>0.99*MaximiumAnnualCapacityFactor!O23</f>
        <v>5.6944800000000004E-2</v>
      </c>
      <c r="P23">
        <f>0.99*MaximiumAnnualCapacityFactor!P23</f>
        <v>5.6944800000000004E-2</v>
      </c>
      <c r="Q23">
        <f>0.99*MaximiumAnnualCapacityFactor!Q23</f>
        <v>5.6944800000000004E-2</v>
      </c>
      <c r="R23">
        <f>0.99*MaximiumAnnualCapacityFactor!R23</f>
        <v>5.6944800000000004E-2</v>
      </c>
      <c r="S23">
        <f>0.99*MaximiumAnnualCapacityFactor!S23</f>
        <v>5.6944800000000004E-2</v>
      </c>
      <c r="T23">
        <f>0.99*MaximiumAnnualCapacityFactor!T23</f>
        <v>5.6944800000000004E-2</v>
      </c>
      <c r="U23">
        <f>0.99*MaximiumAnnualCapacityFactor!U23</f>
        <v>5.6944800000000004E-2</v>
      </c>
      <c r="V23">
        <f>0.99*MaximiumAnnualCapacityFactor!V23</f>
        <v>5.6944800000000004E-2</v>
      </c>
      <c r="W23">
        <f>0.99*MaximiumAnnualCapacityFactor!W23</f>
        <v>5.6944800000000004E-2</v>
      </c>
      <c r="X23">
        <f>0.99*MaximiumAnnualCapacityFactor!X23</f>
        <v>5.6944800000000004E-2</v>
      </c>
      <c r="Y23">
        <f>0.99*MaximiumAnnualCapacityFactor!Y23</f>
        <v>5.6944800000000004E-2</v>
      </c>
      <c r="Z23">
        <f>0.99*MaximiumAnnualCapacityFactor!Z23</f>
        <v>5.6944800000000004E-2</v>
      </c>
      <c r="AA23">
        <f>0.99*MaximiumAnnualCapacityFactor!AA23</f>
        <v>5.6944800000000004E-2</v>
      </c>
      <c r="AB23">
        <f>0.99*MaximiumAnnualCapacityFactor!AB23</f>
        <v>5.6944800000000004E-2</v>
      </c>
      <c r="AC23">
        <f>0.99*MaximiumAnnualCapacityFactor!AC23</f>
        <v>5.6944800000000004E-2</v>
      </c>
      <c r="AD23">
        <f>0.99*MaximiumAnnualCapacityFactor!AD23</f>
        <v>5.6944800000000004E-2</v>
      </c>
      <c r="AE23">
        <f>0.99*MaximiumAnnualCapacityFactor!AE23</f>
        <v>5.6944800000000004E-2</v>
      </c>
      <c r="AF23">
        <f>0.99*MaximiumAnnualCapacityFactor!AF23</f>
        <v>5.6944800000000004E-2</v>
      </c>
      <c r="AG23">
        <f>0.99*MaximiumAnnualCapacityFactor!AG23</f>
        <v>5.6944800000000004E-2</v>
      </c>
      <c r="AH23">
        <f>0.99*MaximiumAnnualCapacityFactor!AH23</f>
        <v>5.6944800000000004E-2</v>
      </c>
      <c r="AI23" s="46" t="s">
        <v>242</v>
      </c>
      <c r="AJ23" s="5">
        <v>1</v>
      </c>
      <c r="AK23" s="54"/>
    </row>
    <row r="24" spans="1:37" x14ac:dyDescent="0.2">
      <c r="A24" s="76"/>
      <c r="B24" s="12" t="s">
        <v>118</v>
      </c>
      <c r="C24" s="5" t="s">
        <v>98</v>
      </c>
      <c r="D24">
        <f>0.99*MaximiumAnnualCapacityFactor!D24</f>
        <v>4.3569900000000002E-2</v>
      </c>
      <c r="E24">
        <f>0.99*MaximiumAnnualCapacityFactor!E24</f>
        <v>4.3569900000000002E-2</v>
      </c>
      <c r="F24">
        <f>0.99*MaximiumAnnualCapacityFactor!F24</f>
        <v>4.3569900000000002E-2</v>
      </c>
      <c r="G24">
        <f>0.99*MaximiumAnnualCapacityFactor!G24</f>
        <v>4.3569900000000002E-2</v>
      </c>
      <c r="H24">
        <f>0.99*MaximiumAnnualCapacityFactor!H24</f>
        <v>4.3569900000000002E-2</v>
      </c>
      <c r="I24">
        <f>0.99*MaximiumAnnualCapacityFactor!I24</f>
        <v>4.3569900000000002E-2</v>
      </c>
      <c r="J24">
        <f>0.99*MaximiumAnnualCapacityFactor!J24</f>
        <v>4.3569900000000002E-2</v>
      </c>
      <c r="K24">
        <f>0.99*MaximiumAnnualCapacityFactor!K24</f>
        <v>4.3569900000000002E-2</v>
      </c>
      <c r="L24">
        <f>0.99*MaximiumAnnualCapacityFactor!L24</f>
        <v>4.3569900000000002E-2</v>
      </c>
      <c r="M24">
        <f>0.99*MaximiumAnnualCapacityFactor!M24</f>
        <v>4.3569900000000002E-2</v>
      </c>
      <c r="N24">
        <f>0.99*MaximiumAnnualCapacityFactor!N24</f>
        <v>4.3569900000000002E-2</v>
      </c>
      <c r="O24">
        <f>0.99*MaximiumAnnualCapacityFactor!O24</f>
        <v>4.3569900000000002E-2</v>
      </c>
      <c r="P24">
        <f>0.99*MaximiumAnnualCapacityFactor!P24</f>
        <v>4.3569900000000002E-2</v>
      </c>
      <c r="Q24">
        <f>0.99*MaximiumAnnualCapacityFactor!Q24</f>
        <v>4.3569900000000002E-2</v>
      </c>
      <c r="R24">
        <f>0.99*MaximiumAnnualCapacityFactor!R24</f>
        <v>4.3569900000000002E-2</v>
      </c>
      <c r="S24">
        <f>0.99*MaximiumAnnualCapacityFactor!S24</f>
        <v>4.3569900000000002E-2</v>
      </c>
      <c r="T24">
        <f>0.99*MaximiumAnnualCapacityFactor!T24</f>
        <v>4.3569900000000002E-2</v>
      </c>
      <c r="U24">
        <f>0.99*MaximiumAnnualCapacityFactor!U24</f>
        <v>4.3569900000000002E-2</v>
      </c>
      <c r="V24">
        <f>0.99*MaximiumAnnualCapacityFactor!V24</f>
        <v>4.3569900000000002E-2</v>
      </c>
      <c r="W24">
        <f>0.99*MaximiumAnnualCapacityFactor!W24</f>
        <v>4.3569900000000002E-2</v>
      </c>
      <c r="X24">
        <f>0.99*MaximiumAnnualCapacityFactor!X24</f>
        <v>4.3569900000000002E-2</v>
      </c>
      <c r="Y24">
        <f>0.99*MaximiumAnnualCapacityFactor!Y24</f>
        <v>4.3569900000000002E-2</v>
      </c>
      <c r="Z24">
        <f>0.99*MaximiumAnnualCapacityFactor!Z24</f>
        <v>4.3569900000000002E-2</v>
      </c>
      <c r="AA24">
        <f>0.99*MaximiumAnnualCapacityFactor!AA24</f>
        <v>4.3569900000000002E-2</v>
      </c>
      <c r="AB24">
        <f>0.99*MaximiumAnnualCapacityFactor!AB24</f>
        <v>4.3569900000000002E-2</v>
      </c>
      <c r="AC24">
        <f>0.99*MaximiumAnnualCapacityFactor!AC24</f>
        <v>4.3569900000000002E-2</v>
      </c>
      <c r="AD24">
        <f>0.99*MaximiumAnnualCapacityFactor!AD24</f>
        <v>4.3569900000000002E-2</v>
      </c>
      <c r="AE24">
        <f>0.99*MaximiumAnnualCapacityFactor!AE24</f>
        <v>4.3569900000000002E-2</v>
      </c>
      <c r="AF24">
        <f>0.99*MaximiumAnnualCapacityFactor!AF24</f>
        <v>4.3569900000000002E-2</v>
      </c>
      <c r="AG24">
        <f>0.99*MaximiumAnnualCapacityFactor!AG24</f>
        <v>4.3569900000000002E-2</v>
      </c>
      <c r="AH24">
        <f>0.99*MaximiumAnnualCapacityFactor!AH24</f>
        <v>4.3569900000000002E-2</v>
      </c>
      <c r="AI24" s="46" t="s">
        <v>242</v>
      </c>
      <c r="AJ24" s="5">
        <v>1</v>
      </c>
      <c r="AK24" s="54"/>
    </row>
    <row r="25" spans="1:37" ht="13.9" customHeight="1" x14ac:dyDescent="0.2">
      <c r="A25" s="76"/>
      <c r="B25" s="12" t="s">
        <v>118</v>
      </c>
      <c r="C25" s="5" t="s">
        <v>226</v>
      </c>
      <c r="D25">
        <f>0.99*MaximiumAnnualCapacityFactor!D25</f>
        <v>6.4637100000000003E-2</v>
      </c>
      <c r="E25">
        <f>0.99*MaximiumAnnualCapacityFactor!E25</f>
        <v>6.4637100000000003E-2</v>
      </c>
      <c r="F25">
        <f>0.99*MaximiumAnnualCapacityFactor!F25</f>
        <v>6.4637100000000003E-2</v>
      </c>
      <c r="G25">
        <f>0.99*MaximiumAnnualCapacityFactor!G25</f>
        <v>6.4637100000000003E-2</v>
      </c>
      <c r="H25">
        <f>0.99*MaximiumAnnualCapacityFactor!H25</f>
        <v>6.4637100000000003E-2</v>
      </c>
      <c r="I25">
        <f>0.99*MaximiumAnnualCapacityFactor!I25</f>
        <v>6.4637100000000003E-2</v>
      </c>
      <c r="J25">
        <f>0.99*MaximiumAnnualCapacityFactor!J25</f>
        <v>6.4637100000000003E-2</v>
      </c>
      <c r="K25">
        <f>0.99*MaximiumAnnualCapacityFactor!K25</f>
        <v>6.4637100000000003E-2</v>
      </c>
      <c r="L25">
        <f>0.99*MaximiumAnnualCapacityFactor!L25</f>
        <v>6.4637100000000003E-2</v>
      </c>
      <c r="M25">
        <f>0.99*MaximiumAnnualCapacityFactor!M25</f>
        <v>6.4637100000000003E-2</v>
      </c>
      <c r="N25">
        <f>0.99*MaximiumAnnualCapacityFactor!N25</f>
        <v>6.4637100000000003E-2</v>
      </c>
      <c r="O25">
        <f>0.99*MaximiumAnnualCapacityFactor!O25</f>
        <v>6.4637100000000003E-2</v>
      </c>
      <c r="P25">
        <f>0.99*MaximiumAnnualCapacityFactor!P25</f>
        <v>6.4637100000000003E-2</v>
      </c>
      <c r="Q25">
        <f>0.99*MaximiumAnnualCapacityFactor!Q25</f>
        <v>6.4637100000000003E-2</v>
      </c>
      <c r="R25">
        <f>0.99*MaximiumAnnualCapacityFactor!R25</f>
        <v>6.4637100000000003E-2</v>
      </c>
      <c r="S25">
        <f>0.99*MaximiumAnnualCapacityFactor!S25</f>
        <v>6.4637100000000003E-2</v>
      </c>
      <c r="T25">
        <f>0.99*MaximiumAnnualCapacityFactor!T25</f>
        <v>6.4637100000000003E-2</v>
      </c>
      <c r="U25">
        <f>0.99*MaximiumAnnualCapacityFactor!U25</f>
        <v>6.4637100000000003E-2</v>
      </c>
      <c r="V25">
        <f>0.99*MaximiumAnnualCapacityFactor!V25</f>
        <v>6.4637100000000003E-2</v>
      </c>
      <c r="W25">
        <f>0.99*MaximiumAnnualCapacityFactor!W25</f>
        <v>6.4637100000000003E-2</v>
      </c>
      <c r="X25">
        <f>0.99*MaximiumAnnualCapacityFactor!X25</f>
        <v>6.4637100000000003E-2</v>
      </c>
      <c r="Y25">
        <f>0.99*MaximiumAnnualCapacityFactor!Y25</f>
        <v>6.4637100000000003E-2</v>
      </c>
      <c r="Z25">
        <f>0.99*MaximiumAnnualCapacityFactor!Z25</f>
        <v>6.4637100000000003E-2</v>
      </c>
      <c r="AA25">
        <f>0.99*MaximiumAnnualCapacityFactor!AA25</f>
        <v>6.4637100000000003E-2</v>
      </c>
      <c r="AB25">
        <f>0.99*MaximiumAnnualCapacityFactor!AB25</f>
        <v>6.4637100000000003E-2</v>
      </c>
      <c r="AC25">
        <f>0.99*MaximiumAnnualCapacityFactor!AC25</f>
        <v>6.4637100000000003E-2</v>
      </c>
      <c r="AD25">
        <f>0.99*MaximiumAnnualCapacityFactor!AD25</f>
        <v>6.4637100000000003E-2</v>
      </c>
      <c r="AE25">
        <f>0.99*MaximiumAnnualCapacityFactor!AE25</f>
        <v>6.4637100000000003E-2</v>
      </c>
      <c r="AF25">
        <f>0.99*MaximiumAnnualCapacityFactor!AF25</f>
        <v>6.4637100000000003E-2</v>
      </c>
      <c r="AG25">
        <f>0.99*MaximiumAnnualCapacityFactor!AG25</f>
        <v>6.4637100000000003E-2</v>
      </c>
      <c r="AH25">
        <f>0.99*MaximiumAnnualCapacityFactor!AH25</f>
        <v>6.4637100000000003E-2</v>
      </c>
      <c r="AI25" s="46" t="s">
        <v>242</v>
      </c>
      <c r="AJ25" s="5">
        <v>1</v>
      </c>
      <c r="AK25" s="54"/>
    </row>
    <row r="26" spans="1:37" x14ac:dyDescent="0.2">
      <c r="A26" s="76" t="s">
        <v>232</v>
      </c>
      <c r="B26" s="12" t="s">
        <v>118</v>
      </c>
      <c r="C26" s="5" t="s">
        <v>92</v>
      </c>
      <c r="D26">
        <f>0.99*MaximiumAnnualCapacityFactor!D26</f>
        <v>5.3885700000000002E-2</v>
      </c>
      <c r="E26">
        <f>0.99*MaximiumAnnualCapacityFactor!E26</f>
        <v>5.3885700000000002E-2</v>
      </c>
      <c r="F26">
        <f>0.99*MaximiumAnnualCapacityFactor!F26</f>
        <v>5.3885700000000002E-2</v>
      </c>
      <c r="G26">
        <f>0.99*MaximiumAnnualCapacityFactor!G26</f>
        <v>5.3885700000000002E-2</v>
      </c>
      <c r="H26">
        <f>0.99*MaximiumAnnualCapacityFactor!H26</f>
        <v>5.3885700000000002E-2</v>
      </c>
      <c r="I26">
        <f>0.99*MaximiumAnnualCapacityFactor!I26</f>
        <v>5.3885700000000002E-2</v>
      </c>
      <c r="J26">
        <f>0.99*MaximiumAnnualCapacityFactor!J26</f>
        <v>5.3885700000000002E-2</v>
      </c>
      <c r="K26">
        <f>0.99*MaximiumAnnualCapacityFactor!K26</f>
        <v>5.3885700000000002E-2</v>
      </c>
      <c r="L26">
        <f>0.99*MaximiumAnnualCapacityFactor!L26</f>
        <v>5.3885700000000002E-2</v>
      </c>
      <c r="M26">
        <f>0.99*MaximiumAnnualCapacityFactor!M26</f>
        <v>5.3885700000000002E-2</v>
      </c>
      <c r="N26">
        <f>0.99*MaximiumAnnualCapacityFactor!N26</f>
        <v>5.3885700000000002E-2</v>
      </c>
      <c r="O26">
        <f>0.99*MaximiumAnnualCapacityFactor!O26</f>
        <v>5.3885700000000002E-2</v>
      </c>
      <c r="P26">
        <f>0.99*MaximiumAnnualCapacityFactor!P26</f>
        <v>5.3885700000000002E-2</v>
      </c>
      <c r="Q26">
        <f>0.99*MaximiumAnnualCapacityFactor!Q26</f>
        <v>5.3885700000000002E-2</v>
      </c>
      <c r="R26">
        <f>0.99*MaximiumAnnualCapacityFactor!R26</f>
        <v>5.3885700000000002E-2</v>
      </c>
      <c r="S26">
        <f>0.99*MaximiumAnnualCapacityFactor!S26</f>
        <v>5.3885700000000002E-2</v>
      </c>
      <c r="T26">
        <f>0.99*MaximiumAnnualCapacityFactor!T26</f>
        <v>5.3885700000000002E-2</v>
      </c>
      <c r="U26">
        <f>0.99*MaximiumAnnualCapacityFactor!U26</f>
        <v>5.3885700000000002E-2</v>
      </c>
      <c r="V26">
        <f>0.99*MaximiumAnnualCapacityFactor!V26</f>
        <v>5.3885700000000002E-2</v>
      </c>
      <c r="W26">
        <f>0.99*MaximiumAnnualCapacityFactor!W26</f>
        <v>5.3885700000000002E-2</v>
      </c>
      <c r="X26">
        <f>0.99*MaximiumAnnualCapacityFactor!X26</f>
        <v>5.3885700000000002E-2</v>
      </c>
      <c r="Y26">
        <f>0.99*MaximiumAnnualCapacityFactor!Y26</f>
        <v>5.3885700000000002E-2</v>
      </c>
      <c r="Z26">
        <f>0.99*MaximiumAnnualCapacityFactor!Z26</f>
        <v>5.3885700000000002E-2</v>
      </c>
      <c r="AA26">
        <f>0.99*MaximiumAnnualCapacityFactor!AA26</f>
        <v>5.3885700000000002E-2</v>
      </c>
      <c r="AB26">
        <f>0.99*MaximiumAnnualCapacityFactor!AB26</f>
        <v>5.3885700000000002E-2</v>
      </c>
      <c r="AC26">
        <f>0.99*MaximiumAnnualCapacityFactor!AC26</f>
        <v>5.3885700000000002E-2</v>
      </c>
      <c r="AD26">
        <f>0.99*MaximiumAnnualCapacityFactor!AD26</f>
        <v>5.3885700000000002E-2</v>
      </c>
      <c r="AE26">
        <f>0.99*MaximiumAnnualCapacityFactor!AE26</f>
        <v>5.3885700000000002E-2</v>
      </c>
      <c r="AF26">
        <f>0.99*MaximiumAnnualCapacityFactor!AF26</f>
        <v>5.3885700000000002E-2</v>
      </c>
      <c r="AG26">
        <f>0.99*MaximiumAnnualCapacityFactor!AG26</f>
        <v>5.3885700000000002E-2</v>
      </c>
      <c r="AH26">
        <f>0.99*MaximiumAnnualCapacityFactor!AH26</f>
        <v>5.3885700000000002E-2</v>
      </c>
      <c r="AI26" s="46" t="s">
        <v>242</v>
      </c>
      <c r="AJ26" s="5">
        <v>1</v>
      </c>
      <c r="AK26" s="54"/>
    </row>
    <row r="27" spans="1:37" x14ac:dyDescent="0.2">
      <c r="A27" s="76"/>
      <c r="B27" s="12" t="s">
        <v>118</v>
      </c>
      <c r="C27" s="5" t="s">
        <v>97</v>
      </c>
      <c r="D27">
        <f>0.99*MaximiumAnnualCapacityFactor!D27</f>
        <v>5.6944800000000004E-2</v>
      </c>
      <c r="E27">
        <f>0.99*MaximiumAnnualCapacityFactor!E27</f>
        <v>5.6944800000000004E-2</v>
      </c>
      <c r="F27">
        <f>0.99*MaximiumAnnualCapacityFactor!F27</f>
        <v>5.6944800000000004E-2</v>
      </c>
      <c r="G27">
        <f>0.99*MaximiumAnnualCapacityFactor!G27</f>
        <v>5.6944800000000004E-2</v>
      </c>
      <c r="H27">
        <f>0.99*MaximiumAnnualCapacityFactor!H27</f>
        <v>5.6944800000000004E-2</v>
      </c>
      <c r="I27">
        <f>0.99*MaximiumAnnualCapacityFactor!I27</f>
        <v>5.6944800000000004E-2</v>
      </c>
      <c r="J27">
        <f>0.99*MaximiumAnnualCapacityFactor!J27</f>
        <v>5.6944800000000004E-2</v>
      </c>
      <c r="K27">
        <f>0.99*MaximiumAnnualCapacityFactor!K27</f>
        <v>5.6944800000000004E-2</v>
      </c>
      <c r="L27">
        <f>0.99*MaximiumAnnualCapacityFactor!L27</f>
        <v>5.6944800000000004E-2</v>
      </c>
      <c r="M27">
        <f>0.99*MaximiumAnnualCapacityFactor!M27</f>
        <v>5.6944800000000004E-2</v>
      </c>
      <c r="N27">
        <f>0.99*MaximiumAnnualCapacityFactor!N27</f>
        <v>5.6944800000000004E-2</v>
      </c>
      <c r="O27">
        <f>0.99*MaximiumAnnualCapacityFactor!O27</f>
        <v>5.6944800000000004E-2</v>
      </c>
      <c r="P27">
        <f>0.99*MaximiumAnnualCapacityFactor!P27</f>
        <v>5.6944800000000004E-2</v>
      </c>
      <c r="Q27">
        <f>0.99*MaximiumAnnualCapacityFactor!Q27</f>
        <v>5.6944800000000004E-2</v>
      </c>
      <c r="R27">
        <f>0.99*MaximiumAnnualCapacityFactor!R27</f>
        <v>5.6944800000000004E-2</v>
      </c>
      <c r="S27">
        <f>0.99*MaximiumAnnualCapacityFactor!S27</f>
        <v>5.6944800000000004E-2</v>
      </c>
      <c r="T27">
        <f>0.99*MaximiumAnnualCapacityFactor!T27</f>
        <v>5.6944800000000004E-2</v>
      </c>
      <c r="U27">
        <f>0.99*MaximiumAnnualCapacityFactor!U27</f>
        <v>5.6944800000000004E-2</v>
      </c>
      <c r="V27">
        <f>0.99*MaximiumAnnualCapacityFactor!V27</f>
        <v>5.6944800000000004E-2</v>
      </c>
      <c r="W27">
        <f>0.99*MaximiumAnnualCapacityFactor!W27</f>
        <v>5.6944800000000004E-2</v>
      </c>
      <c r="X27">
        <f>0.99*MaximiumAnnualCapacityFactor!X27</f>
        <v>5.6944800000000004E-2</v>
      </c>
      <c r="Y27">
        <f>0.99*MaximiumAnnualCapacityFactor!Y27</f>
        <v>5.6944800000000004E-2</v>
      </c>
      <c r="Z27">
        <f>0.99*MaximiumAnnualCapacityFactor!Z27</f>
        <v>5.6944800000000004E-2</v>
      </c>
      <c r="AA27">
        <f>0.99*MaximiumAnnualCapacityFactor!AA27</f>
        <v>5.6944800000000004E-2</v>
      </c>
      <c r="AB27">
        <f>0.99*MaximiumAnnualCapacityFactor!AB27</f>
        <v>5.6944800000000004E-2</v>
      </c>
      <c r="AC27">
        <f>0.99*MaximiumAnnualCapacityFactor!AC27</f>
        <v>5.6944800000000004E-2</v>
      </c>
      <c r="AD27">
        <f>0.99*MaximiumAnnualCapacityFactor!AD27</f>
        <v>5.6944800000000004E-2</v>
      </c>
      <c r="AE27">
        <f>0.99*MaximiumAnnualCapacityFactor!AE27</f>
        <v>5.6944800000000004E-2</v>
      </c>
      <c r="AF27">
        <f>0.99*MaximiumAnnualCapacityFactor!AF27</f>
        <v>5.6944800000000004E-2</v>
      </c>
      <c r="AG27">
        <f>0.99*MaximiumAnnualCapacityFactor!AG27</f>
        <v>5.6944800000000004E-2</v>
      </c>
      <c r="AH27">
        <f>0.99*MaximiumAnnualCapacityFactor!AH27</f>
        <v>5.6944800000000004E-2</v>
      </c>
      <c r="AI27" s="46" t="s">
        <v>242</v>
      </c>
      <c r="AJ27" s="5">
        <v>1</v>
      </c>
      <c r="AK27" s="54"/>
    </row>
    <row r="28" spans="1:37" x14ac:dyDescent="0.2">
      <c r="A28" s="76"/>
      <c r="B28" s="12" t="s">
        <v>118</v>
      </c>
      <c r="C28" s="5" t="s">
        <v>98</v>
      </c>
      <c r="D28">
        <f>0.99*MaximiumAnnualCapacityFactor!D28</f>
        <v>4.3569900000000002E-2</v>
      </c>
      <c r="E28">
        <f>0.99*MaximiumAnnualCapacityFactor!E28</f>
        <v>4.3569900000000002E-2</v>
      </c>
      <c r="F28">
        <f>0.99*MaximiumAnnualCapacityFactor!F28</f>
        <v>4.3569900000000002E-2</v>
      </c>
      <c r="G28">
        <f>0.99*MaximiumAnnualCapacityFactor!G28</f>
        <v>4.3569900000000002E-2</v>
      </c>
      <c r="H28">
        <f>0.99*MaximiumAnnualCapacityFactor!H28</f>
        <v>4.3569900000000002E-2</v>
      </c>
      <c r="I28">
        <f>0.99*MaximiumAnnualCapacityFactor!I28</f>
        <v>4.3569900000000002E-2</v>
      </c>
      <c r="J28">
        <f>0.99*MaximiumAnnualCapacityFactor!J28</f>
        <v>4.3569900000000002E-2</v>
      </c>
      <c r="K28">
        <f>0.99*MaximiumAnnualCapacityFactor!K28</f>
        <v>4.3569900000000002E-2</v>
      </c>
      <c r="L28">
        <f>0.99*MaximiumAnnualCapacityFactor!L28</f>
        <v>4.3569900000000002E-2</v>
      </c>
      <c r="M28">
        <f>0.99*MaximiumAnnualCapacityFactor!M28</f>
        <v>4.3569900000000002E-2</v>
      </c>
      <c r="N28">
        <f>0.99*MaximiumAnnualCapacityFactor!N28</f>
        <v>4.3569900000000002E-2</v>
      </c>
      <c r="O28">
        <f>0.99*MaximiumAnnualCapacityFactor!O28</f>
        <v>4.3569900000000002E-2</v>
      </c>
      <c r="P28">
        <f>0.99*MaximiumAnnualCapacityFactor!P28</f>
        <v>4.3569900000000002E-2</v>
      </c>
      <c r="Q28">
        <f>0.99*MaximiumAnnualCapacityFactor!Q28</f>
        <v>4.3569900000000002E-2</v>
      </c>
      <c r="R28">
        <f>0.99*MaximiumAnnualCapacityFactor!R28</f>
        <v>4.3569900000000002E-2</v>
      </c>
      <c r="S28">
        <f>0.99*MaximiumAnnualCapacityFactor!S28</f>
        <v>4.3569900000000002E-2</v>
      </c>
      <c r="T28">
        <f>0.99*MaximiumAnnualCapacityFactor!T28</f>
        <v>4.3569900000000002E-2</v>
      </c>
      <c r="U28">
        <f>0.99*MaximiumAnnualCapacityFactor!U28</f>
        <v>4.3569900000000002E-2</v>
      </c>
      <c r="V28">
        <f>0.99*MaximiumAnnualCapacityFactor!V28</f>
        <v>4.3569900000000002E-2</v>
      </c>
      <c r="W28">
        <f>0.99*MaximiumAnnualCapacityFactor!W28</f>
        <v>4.3569900000000002E-2</v>
      </c>
      <c r="X28">
        <f>0.99*MaximiumAnnualCapacityFactor!X28</f>
        <v>4.3569900000000002E-2</v>
      </c>
      <c r="Y28">
        <f>0.99*MaximiumAnnualCapacityFactor!Y28</f>
        <v>4.3569900000000002E-2</v>
      </c>
      <c r="Z28">
        <f>0.99*MaximiumAnnualCapacityFactor!Z28</f>
        <v>4.3569900000000002E-2</v>
      </c>
      <c r="AA28">
        <f>0.99*MaximiumAnnualCapacityFactor!AA28</f>
        <v>4.3569900000000002E-2</v>
      </c>
      <c r="AB28">
        <f>0.99*MaximiumAnnualCapacityFactor!AB28</f>
        <v>4.3569900000000002E-2</v>
      </c>
      <c r="AC28">
        <f>0.99*MaximiumAnnualCapacityFactor!AC28</f>
        <v>4.3569900000000002E-2</v>
      </c>
      <c r="AD28">
        <f>0.99*MaximiumAnnualCapacityFactor!AD28</f>
        <v>4.3569900000000002E-2</v>
      </c>
      <c r="AE28">
        <f>0.99*MaximiumAnnualCapacityFactor!AE28</f>
        <v>4.3569900000000002E-2</v>
      </c>
      <c r="AF28">
        <f>0.99*MaximiumAnnualCapacityFactor!AF28</f>
        <v>4.3569900000000002E-2</v>
      </c>
      <c r="AG28">
        <f>0.99*MaximiumAnnualCapacityFactor!AG28</f>
        <v>4.3569900000000002E-2</v>
      </c>
      <c r="AH28">
        <f>0.99*MaximiumAnnualCapacityFactor!AH28</f>
        <v>4.3569900000000002E-2</v>
      </c>
      <c r="AI28" s="46" t="s">
        <v>242</v>
      </c>
      <c r="AJ28" s="5">
        <v>1</v>
      </c>
      <c r="AK28" s="54"/>
    </row>
    <row r="29" spans="1:37" x14ac:dyDescent="0.2">
      <c r="A29" s="76"/>
      <c r="B29" s="12" t="s">
        <v>118</v>
      </c>
      <c r="C29" s="5" t="s">
        <v>226</v>
      </c>
      <c r="D29">
        <f>0.99*MaximiumAnnualCapacityFactor!D29</f>
        <v>6.4637100000000003E-2</v>
      </c>
      <c r="E29">
        <f>0.99*MaximiumAnnualCapacityFactor!E29</f>
        <v>6.4637100000000003E-2</v>
      </c>
      <c r="F29">
        <f>0.99*MaximiumAnnualCapacityFactor!F29</f>
        <v>6.4637100000000003E-2</v>
      </c>
      <c r="G29">
        <f>0.99*MaximiumAnnualCapacityFactor!G29</f>
        <v>6.4637100000000003E-2</v>
      </c>
      <c r="H29">
        <f>0.99*MaximiumAnnualCapacityFactor!H29</f>
        <v>6.4637100000000003E-2</v>
      </c>
      <c r="I29">
        <f>0.99*MaximiumAnnualCapacityFactor!I29</f>
        <v>6.4637100000000003E-2</v>
      </c>
      <c r="J29">
        <f>0.99*MaximiumAnnualCapacityFactor!J29</f>
        <v>6.4637100000000003E-2</v>
      </c>
      <c r="K29">
        <f>0.99*MaximiumAnnualCapacityFactor!K29</f>
        <v>6.4637100000000003E-2</v>
      </c>
      <c r="L29">
        <f>0.99*MaximiumAnnualCapacityFactor!L29</f>
        <v>6.4637100000000003E-2</v>
      </c>
      <c r="M29">
        <f>0.99*MaximiumAnnualCapacityFactor!M29</f>
        <v>6.4637100000000003E-2</v>
      </c>
      <c r="N29">
        <f>0.99*MaximiumAnnualCapacityFactor!N29</f>
        <v>6.4637100000000003E-2</v>
      </c>
      <c r="O29">
        <f>0.99*MaximiumAnnualCapacityFactor!O29</f>
        <v>6.4637100000000003E-2</v>
      </c>
      <c r="P29">
        <f>0.99*MaximiumAnnualCapacityFactor!P29</f>
        <v>6.4637100000000003E-2</v>
      </c>
      <c r="Q29">
        <f>0.99*MaximiumAnnualCapacityFactor!Q29</f>
        <v>6.4637100000000003E-2</v>
      </c>
      <c r="R29">
        <f>0.99*MaximiumAnnualCapacityFactor!R29</f>
        <v>6.4637100000000003E-2</v>
      </c>
      <c r="S29">
        <f>0.99*MaximiumAnnualCapacityFactor!S29</f>
        <v>6.4637100000000003E-2</v>
      </c>
      <c r="T29">
        <f>0.99*MaximiumAnnualCapacityFactor!T29</f>
        <v>6.4637100000000003E-2</v>
      </c>
      <c r="U29">
        <f>0.99*MaximiumAnnualCapacityFactor!U29</f>
        <v>6.4637100000000003E-2</v>
      </c>
      <c r="V29">
        <f>0.99*MaximiumAnnualCapacityFactor!V29</f>
        <v>6.4637100000000003E-2</v>
      </c>
      <c r="W29">
        <f>0.99*MaximiumAnnualCapacityFactor!W29</f>
        <v>6.4637100000000003E-2</v>
      </c>
      <c r="X29">
        <f>0.99*MaximiumAnnualCapacityFactor!X29</f>
        <v>6.4637100000000003E-2</v>
      </c>
      <c r="Y29">
        <f>0.99*MaximiumAnnualCapacityFactor!Y29</f>
        <v>6.4637100000000003E-2</v>
      </c>
      <c r="Z29">
        <f>0.99*MaximiumAnnualCapacityFactor!Z29</f>
        <v>6.4637100000000003E-2</v>
      </c>
      <c r="AA29">
        <f>0.99*MaximiumAnnualCapacityFactor!AA29</f>
        <v>6.4637100000000003E-2</v>
      </c>
      <c r="AB29">
        <f>0.99*MaximiumAnnualCapacityFactor!AB29</f>
        <v>6.4637100000000003E-2</v>
      </c>
      <c r="AC29">
        <f>0.99*MaximiumAnnualCapacityFactor!AC29</f>
        <v>6.4637100000000003E-2</v>
      </c>
      <c r="AD29">
        <f>0.99*MaximiumAnnualCapacityFactor!AD29</f>
        <v>6.4637100000000003E-2</v>
      </c>
      <c r="AE29">
        <f>0.99*MaximiumAnnualCapacityFactor!AE29</f>
        <v>6.4637100000000003E-2</v>
      </c>
      <c r="AF29">
        <f>0.99*MaximiumAnnualCapacityFactor!AF29</f>
        <v>6.4637100000000003E-2</v>
      </c>
      <c r="AG29">
        <f>0.99*MaximiumAnnualCapacityFactor!AG29</f>
        <v>6.4637100000000003E-2</v>
      </c>
      <c r="AH29">
        <f>0.99*MaximiumAnnualCapacityFactor!AH29</f>
        <v>6.4637100000000003E-2</v>
      </c>
      <c r="AI29" s="46" t="s">
        <v>242</v>
      </c>
      <c r="AJ29" s="5">
        <v>1</v>
      </c>
      <c r="AK29" s="54"/>
    </row>
    <row r="30" spans="1:37" x14ac:dyDescent="0.2">
      <c r="A30" s="76" t="s">
        <v>233</v>
      </c>
      <c r="B30" s="12" t="s">
        <v>118</v>
      </c>
      <c r="C30" s="5" t="s">
        <v>92</v>
      </c>
      <c r="D30">
        <f>0.99*MaximiumAnnualCapacityFactor!D30</f>
        <v>5.3885700000000002E-2</v>
      </c>
      <c r="E30">
        <f>0.99*MaximiumAnnualCapacityFactor!E30</f>
        <v>5.3885700000000002E-2</v>
      </c>
      <c r="F30">
        <f>0.99*MaximiumAnnualCapacityFactor!F30</f>
        <v>5.3885700000000002E-2</v>
      </c>
      <c r="G30">
        <f>0.99*MaximiumAnnualCapacityFactor!G30</f>
        <v>5.3885700000000002E-2</v>
      </c>
      <c r="H30">
        <f>0.99*MaximiumAnnualCapacityFactor!H30</f>
        <v>5.3885700000000002E-2</v>
      </c>
      <c r="I30">
        <f>0.99*MaximiumAnnualCapacityFactor!I30</f>
        <v>5.3885700000000002E-2</v>
      </c>
      <c r="J30">
        <f>0.99*MaximiumAnnualCapacityFactor!J30</f>
        <v>5.3885700000000002E-2</v>
      </c>
      <c r="K30">
        <f>0.99*MaximiumAnnualCapacityFactor!K30</f>
        <v>5.3885700000000002E-2</v>
      </c>
      <c r="L30">
        <f>0.99*MaximiumAnnualCapacityFactor!L30</f>
        <v>5.3885700000000002E-2</v>
      </c>
      <c r="M30">
        <f>0.99*MaximiumAnnualCapacityFactor!M30</f>
        <v>5.3885700000000002E-2</v>
      </c>
      <c r="N30">
        <f>0.99*MaximiumAnnualCapacityFactor!N30</f>
        <v>5.3885700000000002E-2</v>
      </c>
      <c r="O30">
        <f>0.99*MaximiumAnnualCapacityFactor!O30</f>
        <v>5.3885700000000002E-2</v>
      </c>
      <c r="P30">
        <f>0.99*MaximiumAnnualCapacityFactor!P30</f>
        <v>5.3885700000000002E-2</v>
      </c>
      <c r="Q30">
        <f>0.99*MaximiumAnnualCapacityFactor!Q30</f>
        <v>5.3885700000000002E-2</v>
      </c>
      <c r="R30">
        <f>0.99*MaximiumAnnualCapacityFactor!R30</f>
        <v>5.3885700000000002E-2</v>
      </c>
      <c r="S30">
        <f>0.99*MaximiumAnnualCapacityFactor!S30</f>
        <v>5.3885700000000002E-2</v>
      </c>
      <c r="T30">
        <f>0.99*MaximiumAnnualCapacityFactor!T30</f>
        <v>5.3885700000000002E-2</v>
      </c>
      <c r="U30">
        <f>0.99*MaximiumAnnualCapacityFactor!U30</f>
        <v>5.3885700000000002E-2</v>
      </c>
      <c r="V30">
        <f>0.99*MaximiumAnnualCapacityFactor!V30</f>
        <v>5.3885700000000002E-2</v>
      </c>
      <c r="W30">
        <f>0.99*MaximiumAnnualCapacityFactor!W30</f>
        <v>5.3885700000000002E-2</v>
      </c>
      <c r="X30">
        <f>0.99*MaximiumAnnualCapacityFactor!X30</f>
        <v>5.3885700000000002E-2</v>
      </c>
      <c r="Y30">
        <f>0.99*MaximiumAnnualCapacityFactor!Y30</f>
        <v>5.3885700000000002E-2</v>
      </c>
      <c r="Z30">
        <f>0.99*MaximiumAnnualCapacityFactor!Z30</f>
        <v>5.3885700000000002E-2</v>
      </c>
      <c r="AA30">
        <f>0.99*MaximiumAnnualCapacityFactor!AA30</f>
        <v>5.3885700000000002E-2</v>
      </c>
      <c r="AB30">
        <f>0.99*MaximiumAnnualCapacityFactor!AB30</f>
        <v>5.3885700000000002E-2</v>
      </c>
      <c r="AC30">
        <f>0.99*MaximiumAnnualCapacityFactor!AC30</f>
        <v>5.3885700000000002E-2</v>
      </c>
      <c r="AD30">
        <f>0.99*MaximiumAnnualCapacityFactor!AD30</f>
        <v>5.3885700000000002E-2</v>
      </c>
      <c r="AE30">
        <f>0.99*MaximiumAnnualCapacityFactor!AE30</f>
        <v>5.3885700000000002E-2</v>
      </c>
      <c r="AF30">
        <f>0.99*MaximiumAnnualCapacityFactor!AF30</f>
        <v>5.3885700000000002E-2</v>
      </c>
      <c r="AG30">
        <f>0.99*MaximiumAnnualCapacityFactor!AG30</f>
        <v>5.3885700000000002E-2</v>
      </c>
      <c r="AH30">
        <f>0.99*MaximiumAnnualCapacityFactor!AH30</f>
        <v>5.3885700000000002E-2</v>
      </c>
      <c r="AI30" s="46" t="s">
        <v>242</v>
      </c>
      <c r="AJ30" s="5">
        <v>1</v>
      </c>
      <c r="AK30" s="54"/>
    </row>
    <row r="31" spans="1:37" x14ac:dyDescent="0.2">
      <c r="A31" s="76"/>
      <c r="B31" s="12" t="s">
        <v>118</v>
      </c>
      <c r="C31" s="5" t="s">
        <v>97</v>
      </c>
      <c r="D31">
        <f>0.99*MaximiumAnnualCapacityFactor!D31</f>
        <v>5.6944800000000004E-2</v>
      </c>
      <c r="E31">
        <f>0.99*MaximiumAnnualCapacityFactor!E31</f>
        <v>5.6944800000000004E-2</v>
      </c>
      <c r="F31">
        <f>0.99*MaximiumAnnualCapacityFactor!F31</f>
        <v>5.6944800000000004E-2</v>
      </c>
      <c r="G31">
        <f>0.99*MaximiumAnnualCapacityFactor!G31</f>
        <v>5.6944800000000004E-2</v>
      </c>
      <c r="H31">
        <f>0.99*MaximiumAnnualCapacityFactor!H31</f>
        <v>5.6944800000000004E-2</v>
      </c>
      <c r="I31">
        <f>0.99*MaximiumAnnualCapacityFactor!I31</f>
        <v>5.6944800000000004E-2</v>
      </c>
      <c r="J31">
        <f>0.99*MaximiumAnnualCapacityFactor!J31</f>
        <v>5.6944800000000004E-2</v>
      </c>
      <c r="K31">
        <f>0.99*MaximiumAnnualCapacityFactor!K31</f>
        <v>5.6944800000000004E-2</v>
      </c>
      <c r="L31">
        <f>0.99*MaximiumAnnualCapacityFactor!L31</f>
        <v>5.6944800000000004E-2</v>
      </c>
      <c r="M31">
        <f>0.99*MaximiumAnnualCapacityFactor!M31</f>
        <v>5.6944800000000004E-2</v>
      </c>
      <c r="N31">
        <f>0.99*MaximiumAnnualCapacityFactor!N31</f>
        <v>5.6944800000000004E-2</v>
      </c>
      <c r="O31">
        <f>0.99*MaximiumAnnualCapacityFactor!O31</f>
        <v>5.6944800000000004E-2</v>
      </c>
      <c r="P31">
        <f>0.99*MaximiumAnnualCapacityFactor!P31</f>
        <v>5.6944800000000004E-2</v>
      </c>
      <c r="Q31">
        <f>0.99*MaximiumAnnualCapacityFactor!Q31</f>
        <v>5.6944800000000004E-2</v>
      </c>
      <c r="R31">
        <f>0.99*MaximiumAnnualCapacityFactor!R31</f>
        <v>5.6944800000000004E-2</v>
      </c>
      <c r="S31">
        <f>0.99*MaximiumAnnualCapacityFactor!S31</f>
        <v>5.6944800000000004E-2</v>
      </c>
      <c r="T31">
        <f>0.99*MaximiumAnnualCapacityFactor!T31</f>
        <v>5.6944800000000004E-2</v>
      </c>
      <c r="U31">
        <f>0.99*MaximiumAnnualCapacityFactor!U31</f>
        <v>5.6944800000000004E-2</v>
      </c>
      <c r="V31">
        <f>0.99*MaximiumAnnualCapacityFactor!V31</f>
        <v>5.6944800000000004E-2</v>
      </c>
      <c r="W31">
        <f>0.99*MaximiumAnnualCapacityFactor!W31</f>
        <v>5.6944800000000004E-2</v>
      </c>
      <c r="X31">
        <f>0.99*MaximiumAnnualCapacityFactor!X31</f>
        <v>5.6944800000000004E-2</v>
      </c>
      <c r="Y31">
        <f>0.99*MaximiumAnnualCapacityFactor!Y31</f>
        <v>5.6944800000000004E-2</v>
      </c>
      <c r="Z31">
        <f>0.99*MaximiumAnnualCapacityFactor!Z31</f>
        <v>5.6944800000000004E-2</v>
      </c>
      <c r="AA31">
        <f>0.99*MaximiumAnnualCapacityFactor!AA31</f>
        <v>5.6944800000000004E-2</v>
      </c>
      <c r="AB31">
        <f>0.99*MaximiumAnnualCapacityFactor!AB31</f>
        <v>5.6944800000000004E-2</v>
      </c>
      <c r="AC31">
        <f>0.99*MaximiumAnnualCapacityFactor!AC31</f>
        <v>5.6944800000000004E-2</v>
      </c>
      <c r="AD31">
        <f>0.99*MaximiumAnnualCapacityFactor!AD31</f>
        <v>5.6944800000000004E-2</v>
      </c>
      <c r="AE31">
        <f>0.99*MaximiumAnnualCapacityFactor!AE31</f>
        <v>5.6944800000000004E-2</v>
      </c>
      <c r="AF31">
        <f>0.99*MaximiumAnnualCapacityFactor!AF31</f>
        <v>5.6944800000000004E-2</v>
      </c>
      <c r="AG31">
        <f>0.99*MaximiumAnnualCapacityFactor!AG31</f>
        <v>5.6944800000000004E-2</v>
      </c>
      <c r="AH31">
        <f>0.99*MaximiumAnnualCapacityFactor!AH31</f>
        <v>5.6944800000000004E-2</v>
      </c>
      <c r="AI31" s="46" t="s">
        <v>242</v>
      </c>
      <c r="AJ31" s="5">
        <v>1</v>
      </c>
      <c r="AK31" s="54"/>
    </row>
    <row r="32" spans="1:37" x14ac:dyDescent="0.2">
      <c r="A32" s="76"/>
      <c r="B32" s="12" t="s">
        <v>118</v>
      </c>
      <c r="C32" s="5" t="s">
        <v>98</v>
      </c>
      <c r="D32">
        <f>0.99*MaximiumAnnualCapacityFactor!D32</f>
        <v>4.3569900000000002E-2</v>
      </c>
      <c r="E32">
        <f>0.99*MaximiumAnnualCapacityFactor!E32</f>
        <v>4.3569900000000002E-2</v>
      </c>
      <c r="F32">
        <f>0.99*MaximiumAnnualCapacityFactor!F32</f>
        <v>4.3569900000000002E-2</v>
      </c>
      <c r="G32">
        <f>0.99*MaximiumAnnualCapacityFactor!G32</f>
        <v>4.3569900000000002E-2</v>
      </c>
      <c r="H32">
        <f>0.99*MaximiumAnnualCapacityFactor!H32</f>
        <v>4.3569900000000002E-2</v>
      </c>
      <c r="I32">
        <f>0.99*MaximiumAnnualCapacityFactor!I32</f>
        <v>4.3569900000000002E-2</v>
      </c>
      <c r="J32">
        <f>0.99*MaximiumAnnualCapacityFactor!J32</f>
        <v>4.3569900000000002E-2</v>
      </c>
      <c r="K32">
        <f>0.99*MaximiumAnnualCapacityFactor!K32</f>
        <v>4.3569900000000002E-2</v>
      </c>
      <c r="L32">
        <f>0.99*MaximiumAnnualCapacityFactor!L32</f>
        <v>4.3569900000000002E-2</v>
      </c>
      <c r="M32">
        <f>0.99*MaximiumAnnualCapacityFactor!M32</f>
        <v>4.3569900000000002E-2</v>
      </c>
      <c r="N32">
        <f>0.99*MaximiumAnnualCapacityFactor!N32</f>
        <v>4.3569900000000002E-2</v>
      </c>
      <c r="O32">
        <f>0.99*MaximiumAnnualCapacityFactor!O32</f>
        <v>4.3569900000000002E-2</v>
      </c>
      <c r="P32">
        <f>0.99*MaximiumAnnualCapacityFactor!P32</f>
        <v>4.3569900000000002E-2</v>
      </c>
      <c r="Q32">
        <f>0.99*MaximiumAnnualCapacityFactor!Q32</f>
        <v>4.3569900000000002E-2</v>
      </c>
      <c r="R32">
        <f>0.99*MaximiumAnnualCapacityFactor!R32</f>
        <v>4.3569900000000002E-2</v>
      </c>
      <c r="S32">
        <f>0.99*MaximiumAnnualCapacityFactor!S32</f>
        <v>4.3569900000000002E-2</v>
      </c>
      <c r="T32">
        <f>0.99*MaximiumAnnualCapacityFactor!T32</f>
        <v>4.3569900000000002E-2</v>
      </c>
      <c r="U32">
        <f>0.99*MaximiumAnnualCapacityFactor!U32</f>
        <v>4.3569900000000002E-2</v>
      </c>
      <c r="V32">
        <f>0.99*MaximiumAnnualCapacityFactor!V32</f>
        <v>4.3569900000000002E-2</v>
      </c>
      <c r="W32">
        <f>0.99*MaximiumAnnualCapacityFactor!W32</f>
        <v>4.3569900000000002E-2</v>
      </c>
      <c r="X32">
        <f>0.99*MaximiumAnnualCapacityFactor!X32</f>
        <v>4.3569900000000002E-2</v>
      </c>
      <c r="Y32">
        <f>0.99*MaximiumAnnualCapacityFactor!Y32</f>
        <v>4.3569900000000002E-2</v>
      </c>
      <c r="Z32">
        <f>0.99*MaximiumAnnualCapacityFactor!Z32</f>
        <v>4.3569900000000002E-2</v>
      </c>
      <c r="AA32">
        <f>0.99*MaximiumAnnualCapacityFactor!AA32</f>
        <v>4.3569900000000002E-2</v>
      </c>
      <c r="AB32">
        <f>0.99*MaximiumAnnualCapacityFactor!AB32</f>
        <v>4.3569900000000002E-2</v>
      </c>
      <c r="AC32">
        <f>0.99*MaximiumAnnualCapacityFactor!AC32</f>
        <v>4.3569900000000002E-2</v>
      </c>
      <c r="AD32">
        <f>0.99*MaximiumAnnualCapacityFactor!AD32</f>
        <v>4.3569900000000002E-2</v>
      </c>
      <c r="AE32">
        <f>0.99*MaximiumAnnualCapacityFactor!AE32</f>
        <v>4.3569900000000002E-2</v>
      </c>
      <c r="AF32">
        <f>0.99*MaximiumAnnualCapacityFactor!AF32</f>
        <v>4.3569900000000002E-2</v>
      </c>
      <c r="AG32">
        <f>0.99*MaximiumAnnualCapacityFactor!AG32</f>
        <v>4.3569900000000002E-2</v>
      </c>
      <c r="AH32">
        <f>0.99*MaximiumAnnualCapacityFactor!AH32</f>
        <v>4.3569900000000002E-2</v>
      </c>
      <c r="AI32" s="46" t="s">
        <v>242</v>
      </c>
      <c r="AJ32" s="5">
        <v>1</v>
      </c>
      <c r="AK32" s="54"/>
    </row>
    <row r="33" spans="1:37" x14ac:dyDescent="0.2">
      <c r="A33" s="76"/>
      <c r="B33" s="12" t="s">
        <v>118</v>
      </c>
      <c r="C33" s="5" t="s">
        <v>226</v>
      </c>
      <c r="D33">
        <f>0.99*MaximiumAnnualCapacityFactor!D33</f>
        <v>6.4637100000000003E-2</v>
      </c>
      <c r="E33">
        <f>0.99*MaximiumAnnualCapacityFactor!E33</f>
        <v>6.4637100000000003E-2</v>
      </c>
      <c r="F33">
        <f>0.99*MaximiumAnnualCapacityFactor!F33</f>
        <v>6.4637100000000003E-2</v>
      </c>
      <c r="G33">
        <f>0.99*MaximiumAnnualCapacityFactor!G33</f>
        <v>6.4637100000000003E-2</v>
      </c>
      <c r="H33">
        <f>0.99*MaximiumAnnualCapacityFactor!H33</f>
        <v>6.4637100000000003E-2</v>
      </c>
      <c r="I33">
        <f>0.99*MaximiumAnnualCapacityFactor!I33</f>
        <v>6.4637100000000003E-2</v>
      </c>
      <c r="J33">
        <f>0.99*MaximiumAnnualCapacityFactor!J33</f>
        <v>6.4637100000000003E-2</v>
      </c>
      <c r="K33">
        <f>0.99*MaximiumAnnualCapacityFactor!K33</f>
        <v>6.4637100000000003E-2</v>
      </c>
      <c r="L33">
        <f>0.99*MaximiumAnnualCapacityFactor!L33</f>
        <v>6.4637100000000003E-2</v>
      </c>
      <c r="M33">
        <f>0.99*MaximiumAnnualCapacityFactor!M33</f>
        <v>6.4637100000000003E-2</v>
      </c>
      <c r="N33">
        <f>0.99*MaximiumAnnualCapacityFactor!N33</f>
        <v>6.4637100000000003E-2</v>
      </c>
      <c r="O33">
        <f>0.99*MaximiumAnnualCapacityFactor!O33</f>
        <v>6.4637100000000003E-2</v>
      </c>
      <c r="P33">
        <f>0.99*MaximiumAnnualCapacityFactor!P33</f>
        <v>6.4637100000000003E-2</v>
      </c>
      <c r="Q33">
        <f>0.99*MaximiumAnnualCapacityFactor!Q33</f>
        <v>6.4637100000000003E-2</v>
      </c>
      <c r="R33">
        <f>0.99*MaximiumAnnualCapacityFactor!R33</f>
        <v>6.4637100000000003E-2</v>
      </c>
      <c r="S33">
        <f>0.99*MaximiumAnnualCapacityFactor!S33</f>
        <v>6.4637100000000003E-2</v>
      </c>
      <c r="T33">
        <f>0.99*MaximiumAnnualCapacityFactor!T33</f>
        <v>6.4637100000000003E-2</v>
      </c>
      <c r="U33">
        <f>0.99*MaximiumAnnualCapacityFactor!U33</f>
        <v>6.4637100000000003E-2</v>
      </c>
      <c r="V33">
        <f>0.99*MaximiumAnnualCapacityFactor!V33</f>
        <v>6.4637100000000003E-2</v>
      </c>
      <c r="W33">
        <f>0.99*MaximiumAnnualCapacityFactor!W33</f>
        <v>6.4637100000000003E-2</v>
      </c>
      <c r="X33">
        <f>0.99*MaximiumAnnualCapacityFactor!X33</f>
        <v>6.4637100000000003E-2</v>
      </c>
      <c r="Y33">
        <f>0.99*MaximiumAnnualCapacityFactor!Y33</f>
        <v>6.4637100000000003E-2</v>
      </c>
      <c r="Z33">
        <f>0.99*MaximiumAnnualCapacityFactor!Z33</f>
        <v>6.4637100000000003E-2</v>
      </c>
      <c r="AA33">
        <f>0.99*MaximiumAnnualCapacityFactor!AA33</f>
        <v>6.4637100000000003E-2</v>
      </c>
      <c r="AB33">
        <f>0.99*MaximiumAnnualCapacityFactor!AB33</f>
        <v>6.4637100000000003E-2</v>
      </c>
      <c r="AC33">
        <f>0.99*MaximiumAnnualCapacityFactor!AC33</f>
        <v>6.4637100000000003E-2</v>
      </c>
      <c r="AD33">
        <f>0.99*MaximiumAnnualCapacityFactor!AD33</f>
        <v>6.4637100000000003E-2</v>
      </c>
      <c r="AE33">
        <f>0.99*MaximiumAnnualCapacityFactor!AE33</f>
        <v>6.4637100000000003E-2</v>
      </c>
      <c r="AF33">
        <f>0.99*MaximiumAnnualCapacityFactor!AF33</f>
        <v>6.4637100000000003E-2</v>
      </c>
      <c r="AG33">
        <f>0.99*MaximiumAnnualCapacityFactor!AG33</f>
        <v>6.4637100000000003E-2</v>
      </c>
      <c r="AH33">
        <f>0.99*MaximiumAnnualCapacityFactor!AH33</f>
        <v>6.4637100000000003E-2</v>
      </c>
      <c r="AI33" s="46" t="s">
        <v>242</v>
      </c>
      <c r="AJ33" s="5">
        <v>1</v>
      </c>
      <c r="AK33" s="54"/>
    </row>
    <row r="34" spans="1:37" x14ac:dyDescent="0.2">
      <c r="A34" s="76" t="s">
        <v>234</v>
      </c>
      <c r="B34" s="12" t="s">
        <v>118</v>
      </c>
      <c r="C34" s="5" t="s">
        <v>92</v>
      </c>
      <c r="D34">
        <f>0.99*MaximiumAnnualCapacityFactor!D34</f>
        <v>5.3885700000000002E-2</v>
      </c>
      <c r="E34">
        <f>0.99*MaximiumAnnualCapacityFactor!E34</f>
        <v>5.3885700000000002E-2</v>
      </c>
      <c r="F34">
        <f>0.99*MaximiumAnnualCapacityFactor!F34</f>
        <v>5.3885700000000002E-2</v>
      </c>
      <c r="G34">
        <f>0.99*MaximiumAnnualCapacityFactor!G34</f>
        <v>5.3885700000000002E-2</v>
      </c>
      <c r="H34">
        <f>0.99*MaximiumAnnualCapacityFactor!H34</f>
        <v>5.3885700000000002E-2</v>
      </c>
      <c r="I34">
        <f>0.99*MaximiumAnnualCapacityFactor!I34</f>
        <v>5.3885700000000002E-2</v>
      </c>
      <c r="J34">
        <f>0.99*MaximiumAnnualCapacityFactor!J34</f>
        <v>5.3885700000000002E-2</v>
      </c>
      <c r="K34">
        <f>0.99*MaximiumAnnualCapacityFactor!K34</f>
        <v>5.3885700000000002E-2</v>
      </c>
      <c r="L34">
        <f>0.99*MaximiumAnnualCapacityFactor!L34</f>
        <v>5.3885700000000002E-2</v>
      </c>
      <c r="M34">
        <f>0.99*MaximiumAnnualCapacityFactor!M34</f>
        <v>5.3885700000000002E-2</v>
      </c>
      <c r="N34">
        <f>0.99*MaximiumAnnualCapacityFactor!N34</f>
        <v>5.3885700000000002E-2</v>
      </c>
      <c r="O34">
        <f>0.99*MaximiumAnnualCapacityFactor!O34</f>
        <v>5.3885700000000002E-2</v>
      </c>
      <c r="P34">
        <f>0.99*MaximiumAnnualCapacityFactor!P34</f>
        <v>5.3885700000000002E-2</v>
      </c>
      <c r="Q34">
        <f>0.99*MaximiumAnnualCapacityFactor!Q34</f>
        <v>5.3885700000000002E-2</v>
      </c>
      <c r="R34">
        <f>0.99*MaximiumAnnualCapacityFactor!R34</f>
        <v>5.3885700000000002E-2</v>
      </c>
      <c r="S34">
        <f>0.99*MaximiumAnnualCapacityFactor!S34</f>
        <v>5.3885700000000002E-2</v>
      </c>
      <c r="T34">
        <f>0.99*MaximiumAnnualCapacityFactor!T34</f>
        <v>5.3885700000000002E-2</v>
      </c>
      <c r="U34">
        <f>0.99*MaximiumAnnualCapacityFactor!U34</f>
        <v>5.3885700000000002E-2</v>
      </c>
      <c r="V34">
        <f>0.99*MaximiumAnnualCapacityFactor!V34</f>
        <v>5.3885700000000002E-2</v>
      </c>
      <c r="W34">
        <f>0.99*MaximiumAnnualCapacityFactor!W34</f>
        <v>5.3885700000000002E-2</v>
      </c>
      <c r="X34">
        <f>0.99*MaximiumAnnualCapacityFactor!X34</f>
        <v>5.3885700000000002E-2</v>
      </c>
      <c r="Y34">
        <f>0.99*MaximiumAnnualCapacityFactor!Y34</f>
        <v>5.3885700000000002E-2</v>
      </c>
      <c r="Z34">
        <f>0.99*MaximiumAnnualCapacityFactor!Z34</f>
        <v>5.3885700000000002E-2</v>
      </c>
      <c r="AA34">
        <f>0.99*MaximiumAnnualCapacityFactor!AA34</f>
        <v>5.3885700000000002E-2</v>
      </c>
      <c r="AB34">
        <f>0.99*MaximiumAnnualCapacityFactor!AB34</f>
        <v>5.3885700000000002E-2</v>
      </c>
      <c r="AC34">
        <f>0.99*MaximiumAnnualCapacityFactor!AC34</f>
        <v>5.3885700000000002E-2</v>
      </c>
      <c r="AD34">
        <f>0.99*MaximiumAnnualCapacityFactor!AD34</f>
        <v>5.3885700000000002E-2</v>
      </c>
      <c r="AE34">
        <f>0.99*MaximiumAnnualCapacityFactor!AE34</f>
        <v>5.3885700000000002E-2</v>
      </c>
      <c r="AF34">
        <f>0.99*MaximiumAnnualCapacityFactor!AF34</f>
        <v>5.3885700000000002E-2</v>
      </c>
      <c r="AG34">
        <f>0.99*MaximiumAnnualCapacityFactor!AG34</f>
        <v>5.3885700000000002E-2</v>
      </c>
      <c r="AH34">
        <f>0.99*MaximiumAnnualCapacityFactor!AH34</f>
        <v>5.3885700000000002E-2</v>
      </c>
      <c r="AI34" s="46" t="s">
        <v>242</v>
      </c>
      <c r="AJ34" s="5">
        <v>1</v>
      </c>
      <c r="AK34" s="54"/>
    </row>
    <row r="35" spans="1:37" x14ac:dyDescent="0.2">
      <c r="A35" s="76"/>
      <c r="B35" s="12" t="s">
        <v>118</v>
      </c>
      <c r="C35" s="5" t="s">
        <v>97</v>
      </c>
      <c r="D35">
        <f>0.99*MaximiumAnnualCapacityFactor!D35</f>
        <v>5.6944800000000004E-2</v>
      </c>
      <c r="E35">
        <f>0.99*MaximiumAnnualCapacityFactor!E35</f>
        <v>5.6944800000000004E-2</v>
      </c>
      <c r="F35">
        <f>0.99*MaximiumAnnualCapacityFactor!F35</f>
        <v>5.6944800000000004E-2</v>
      </c>
      <c r="G35">
        <f>0.99*MaximiumAnnualCapacityFactor!G35</f>
        <v>5.6944800000000004E-2</v>
      </c>
      <c r="H35">
        <f>0.99*MaximiumAnnualCapacityFactor!H35</f>
        <v>5.6944800000000004E-2</v>
      </c>
      <c r="I35">
        <f>0.99*MaximiumAnnualCapacityFactor!I35</f>
        <v>5.6944800000000004E-2</v>
      </c>
      <c r="J35">
        <f>0.99*MaximiumAnnualCapacityFactor!J35</f>
        <v>5.6944800000000004E-2</v>
      </c>
      <c r="K35">
        <f>0.99*MaximiumAnnualCapacityFactor!K35</f>
        <v>5.6944800000000004E-2</v>
      </c>
      <c r="L35">
        <f>0.99*MaximiumAnnualCapacityFactor!L35</f>
        <v>5.6944800000000004E-2</v>
      </c>
      <c r="M35">
        <f>0.99*MaximiumAnnualCapacityFactor!M35</f>
        <v>5.6944800000000004E-2</v>
      </c>
      <c r="N35">
        <f>0.99*MaximiumAnnualCapacityFactor!N35</f>
        <v>5.6944800000000004E-2</v>
      </c>
      <c r="O35">
        <f>0.99*MaximiumAnnualCapacityFactor!O35</f>
        <v>5.6944800000000004E-2</v>
      </c>
      <c r="P35">
        <f>0.99*MaximiumAnnualCapacityFactor!P35</f>
        <v>5.6944800000000004E-2</v>
      </c>
      <c r="Q35">
        <f>0.99*MaximiumAnnualCapacityFactor!Q35</f>
        <v>5.6944800000000004E-2</v>
      </c>
      <c r="R35">
        <f>0.99*MaximiumAnnualCapacityFactor!R35</f>
        <v>5.6944800000000004E-2</v>
      </c>
      <c r="S35">
        <f>0.99*MaximiumAnnualCapacityFactor!S35</f>
        <v>5.6944800000000004E-2</v>
      </c>
      <c r="T35">
        <f>0.99*MaximiumAnnualCapacityFactor!T35</f>
        <v>5.6944800000000004E-2</v>
      </c>
      <c r="U35">
        <f>0.99*MaximiumAnnualCapacityFactor!U35</f>
        <v>5.6944800000000004E-2</v>
      </c>
      <c r="V35">
        <f>0.99*MaximiumAnnualCapacityFactor!V35</f>
        <v>5.6944800000000004E-2</v>
      </c>
      <c r="W35">
        <f>0.99*MaximiumAnnualCapacityFactor!W35</f>
        <v>5.6944800000000004E-2</v>
      </c>
      <c r="X35">
        <f>0.99*MaximiumAnnualCapacityFactor!X35</f>
        <v>5.6944800000000004E-2</v>
      </c>
      <c r="Y35">
        <f>0.99*MaximiumAnnualCapacityFactor!Y35</f>
        <v>5.6944800000000004E-2</v>
      </c>
      <c r="Z35">
        <f>0.99*MaximiumAnnualCapacityFactor!Z35</f>
        <v>5.6944800000000004E-2</v>
      </c>
      <c r="AA35">
        <f>0.99*MaximiumAnnualCapacityFactor!AA35</f>
        <v>5.6944800000000004E-2</v>
      </c>
      <c r="AB35">
        <f>0.99*MaximiumAnnualCapacityFactor!AB35</f>
        <v>5.6944800000000004E-2</v>
      </c>
      <c r="AC35">
        <f>0.99*MaximiumAnnualCapacityFactor!AC35</f>
        <v>5.6944800000000004E-2</v>
      </c>
      <c r="AD35">
        <f>0.99*MaximiumAnnualCapacityFactor!AD35</f>
        <v>5.6944800000000004E-2</v>
      </c>
      <c r="AE35">
        <f>0.99*MaximiumAnnualCapacityFactor!AE35</f>
        <v>5.6944800000000004E-2</v>
      </c>
      <c r="AF35">
        <f>0.99*MaximiumAnnualCapacityFactor!AF35</f>
        <v>5.6944800000000004E-2</v>
      </c>
      <c r="AG35">
        <f>0.99*MaximiumAnnualCapacityFactor!AG35</f>
        <v>5.6944800000000004E-2</v>
      </c>
      <c r="AH35">
        <f>0.99*MaximiumAnnualCapacityFactor!AH35</f>
        <v>5.6944800000000004E-2</v>
      </c>
      <c r="AI35" s="46" t="s">
        <v>242</v>
      </c>
      <c r="AJ35" s="5">
        <v>1</v>
      </c>
      <c r="AK35" s="54"/>
    </row>
    <row r="36" spans="1:37" x14ac:dyDescent="0.2">
      <c r="A36" s="76"/>
      <c r="B36" s="12" t="s">
        <v>118</v>
      </c>
      <c r="C36" s="5" t="s">
        <v>98</v>
      </c>
      <c r="D36">
        <f>0.99*MaximiumAnnualCapacityFactor!D36</f>
        <v>4.3569900000000002E-2</v>
      </c>
      <c r="E36">
        <f>0.99*MaximiumAnnualCapacityFactor!E36</f>
        <v>4.3569900000000002E-2</v>
      </c>
      <c r="F36">
        <f>0.99*MaximiumAnnualCapacityFactor!F36</f>
        <v>4.3569900000000002E-2</v>
      </c>
      <c r="G36">
        <f>0.99*MaximiumAnnualCapacityFactor!G36</f>
        <v>4.3569900000000002E-2</v>
      </c>
      <c r="H36">
        <f>0.99*MaximiumAnnualCapacityFactor!H36</f>
        <v>4.3569900000000002E-2</v>
      </c>
      <c r="I36">
        <f>0.99*MaximiumAnnualCapacityFactor!I36</f>
        <v>4.3569900000000002E-2</v>
      </c>
      <c r="J36">
        <f>0.99*MaximiumAnnualCapacityFactor!J36</f>
        <v>4.3569900000000002E-2</v>
      </c>
      <c r="K36">
        <f>0.99*MaximiumAnnualCapacityFactor!K36</f>
        <v>4.3569900000000002E-2</v>
      </c>
      <c r="L36">
        <f>0.99*MaximiumAnnualCapacityFactor!L36</f>
        <v>4.3569900000000002E-2</v>
      </c>
      <c r="M36">
        <f>0.99*MaximiumAnnualCapacityFactor!M36</f>
        <v>4.3569900000000002E-2</v>
      </c>
      <c r="N36">
        <f>0.99*MaximiumAnnualCapacityFactor!N36</f>
        <v>4.3569900000000002E-2</v>
      </c>
      <c r="O36">
        <f>0.99*MaximiumAnnualCapacityFactor!O36</f>
        <v>4.3569900000000002E-2</v>
      </c>
      <c r="P36">
        <f>0.99*MaximiumAnnualCapacityFactor!P36</f>
        <v>4.3569900000000002E-2</v>
      </c>
      <c r="Q36">
        <f>0.99*MaximiumAnnualCapacityFactor!Q36</f>
        <v>4.3569900000000002E-2</v>
      </c>
      <c r="R36">
        <f>0.99*MaximiumAnnualCapacityFactor!R36</f>
        <v>4.3569900000000002E-2</v>
      </c>
      <c r="S36">
        <f>0.99*MaximiumAnnualCapacityFactor!S36</f>
        <v>4.3569900000000002E-2</v>
      </c>
      <c r="T36">
        <f>0.99*MaximiumAnnualCapacityFactor!T36</f>
        <v>4.3569900000000002E-2</v>
      </c>
      <c r="U36">
        <f>0.99*MaximiumAnnualCapacityFactor!U36</f>
        <v>4.3569900000000002E-2</v>
      </c>
      <c r="V36">
        <f>0.99*MaximiumAnnualCapacityFactor!V36</f>
        <v>4.3569900000000002E-2</v>
      </c>
      <c r="W36">
        <f>0.99*MaximiumAnnualCapacityFactor!W36</f>
        <v>4.3569900000000002E-2</v>
      </c>
      <c r="X36">
        <f>0.99*MaximiumAnnualCapacityFactor!X36</f>
        <v>4.3569900000000002E-2</v>
      </c>
      <c r="Y36">
        <f>0.99*MaximiumAnnualCapacityFactor!Y36</f>
        <v>4.3569900000000002E-2</v>
      </c>
      <c r="Z36">
        <f>0.99*MaximiumAnnualCapacityFactor!Z36</f>
        <v>4.3569900000000002E-2</v>
      </c>
      <c r="AA36">
        <f>0.99*MaximiumAnnualCapacityFactor!AA36</f>
        <v>4.3569900000000002E-2</v>
      </c>
      <c r="AB36">
        <f>0.99*MaximiumAnnualCapacityFactor!AB36</f>
        <v>4.3569900000000002E-2</v>
      </c>
      <c r="AC36">
        <f>0.99*MaximiumAnnualCapacityFactor!AC36</f>
        <v>4.3569900000000002E-2</v>
      </c>
      <c r="AD36">
        <f>0.99*MaximiumAnnualCapacityFactor!AD36</f>
        <v>4.3569900000000002E-2</v>
      </c>
      <c r="AE36">
        <f>0.99*MaximiumAnnualCapacityFactor!AE36</f>
        <v>4.3569900000000002E-2</v>
      </c>
      <c r="AF36">
        <f>0.99*MaximiumAnnualCapacityFactor!AF36</f>
        <v>4.3569900000000002E-2</v>
      </c>
      <c r="AG36">
        <f>0.99*MaximiumAnnualCapacityFactor!AG36</f>
        <v>4.3569900000000002E-2</v>
      </c>
      <c r="AH36">
        <f>0.99*MaximiumAnnualCapacityFactor!AH36</f>
        <v>4.3569900000000002E-2</v>
      </c>
      <c r="AI36" s="46" t="s">
        <v>242</v>
      </c>
      <c r="AJ36" s="5">
        <v>1</v>
      </c>
      <c r="AK36" s="54"/>
    </row>
    <row r="37" spans="1:37" x14ac:dyDescent="0.2">
      <c r="A37" s="76"/>
      <c r="B37" s="12" t="s">
        <v>118</v>
      </c>
      <c r="C37" s="5" t="s">
        <v>226</v>
      </c>
      <c r="D37">
        <f>0.99*MaximiumAnnualCapacityFactor!D37</f>
        <v>6.4637100000000003E-2</v>
      </c>
      <c r="E37">
        <f>0.99*MaximiumAnnualCapacityFactor!E37</f>
        <v>6.4637100000000003E-2</v>
      </c>
      <c r="F37">
        <f>0.99*MaximiumAnnualCapacityFactor!F37</f>
        <v>6.4637100000000003E-2</v>
      </c>
      <c r="G37">
        <f>0.99*MaximiumAnnualCapacityFactor!G37</f>
        <v>6.4637100000000003E-2</v>
      </c>
      <c r="H37">
        <f>0.99*MaximiumAnnualCapacityFactor!H37</f>
        <v>6.4637100000000003E-2</v>
      </c>
      <c r="I37">
        <f>0.99*MaximiumAnnualCapacityFactor!I37</f>
        <v>6.4637100000000003E-2</v>
      </c>
      <c r="J37">
        <f>0.99*MaximiumAnnualCapacityFactor!J37</f>
        <v>6.4637100000000003E-2</v>
      </c>
      <c r="K37">
        <f>0.99*MaximiumAnnualCapacityFactor!K37</f>
        <v>6.4637100000000003E-2</v>
      </c>
      <c r="L37">
        <f>0.99*MaximiumAnnualCapacityFactor!L37</f>
        <v>6.4637100000000003E-2</v>
      </c>
      <c r="M37">
        <f>0.99*MaximiumAnnualCapacityFactor!M37</f>
        <v>6.4637100000000003E-2</v>
      </c>
      <c r="N37">
        <f>0.99*MaximiumAnnualCapacityFactor!N37</f>
        <v>6.4637100000000003E-2</v>
      </c>
      <c r="O37">
        <f>0.99*MaximiumAnnualCapacityFactor!O37</f>
        <v>6.4637100000000003E-2</v>
      </c>
      <c r="P37">
        <f>0.99*MaximiumAnnualCapacityFactor!P37</f>
        <v>6.4637100000000003E-2</v>
      </c>
      <c r="Q37">
        <f>0.99*MaximiumAnnualCapacityFactor!Q37</f>
        <v>6.4637100000000003E-2</v>
      </c>
      <c r="R37">
        <f>0.99*MaximiumAnnualCapacityFactor!R37</f>
        <v>6.4637100000000003E-2</v>
      </c>
      <c r="S37">
        <f>0.99*MaximiumAnnualCapacityFactor!S37</f>
        <v>6.4637100000000003E-2</v>
      </c>
      <c r="T37">
        <f>0.99*MaximiumAnnualCapacityFactor!T37</f>
        <v>6.4637100000000003E-2</v>
      </c>
      <c r="U37">
        <f>0.99*MaximiumAnnualCapacityFactor!U37</f>
        <v>6.4637100000000003E-2</v>
      </c>
      <c r="V37">
        <f>0.99*MaximiumAnnualCapacityFactor!V37</f>
        <v>6.4637100000000003E-2</v>
      </c>
      <c r="W37">
        <f>0.99*MaximiumAnnualCapacityFactor!W37</f>
        <v>6.4637100000000003E-2</v>
      </c>
      <c r="X37">
        <f>0.99*MaximiumAnnualCapacityFactor!X37</f>
        <v>6.4637100000000003E-2</v>
      </c>
      <c r="Y37">
        <f>0.99*MaximiumAnnualCapacityFactor!Y37</f>
        <v>6.4637100000000003E-2</v>
      </c>
      <c r="Z37">
        <f>0.99*MaximiumAnnualCapacityFactor!Z37</f>
        <v>6.4637100000000003E-2</v>
      </c>
      <c r="AA37">
        <f>0.99*MaximiumAnnualCapacityFactor!AA37</f>
        <v>6.4637100000000003E-2</v>
      </c>
      <c r="AB37">
        <f>0.99*MaximiumAnnualCapacityFactor!AB37</f>
        <v>6.4637100000000003E-2</v>
      </c>
      <c r="AC37">
        <f>0.99*MaximiumAnnualCapacityFactor!AC37</f>
        <v>6.4637100000000003E-2</v>
      </c>
      <c r="AD37">
        <f>0.99*MaximiumAnnualCapacityFactor!AD37</f>
        <v>6.4637100000000003E-2</v>
      </c>
      <c r="AE37">
        <f>0.99*MaximiumAnnualCapacityFactor!AE37</f>
        <v>6.4637100000000003E-2</v>
      </c>
      <c r="AF37">
        <f>0.99*MaximiumAnnualCapacityFactor!AF37</f>
        <v>6.4637100000000003E-2</v>
      </c>
      <c r="AG37">
        <f>0.99*MaximiumAnnualCapacityFactor!AG37</f>
        <v>6.4637100000000003E-2</v>
      </c>
      <c r="AH37">
        <f>0.99*MaximiumAnnualCapacityFactor!AH37</f>
        <v>6.4637100000000003E-2</v>
      </c>
      <c r="AI37" s="46" t="s">
        <v>242</v>
      </c>
      <c r="AJ37" s="5">
        <v>1</v>
      </c>
      <c r="AK37" s="54"/>
    </row>
    <row r="38" spans="1:37" x14ac:dyDescent="0.2">
      <c r="A38" s="76" t="s">
        <v>235</v>
      </c>
      <c r="B38" s="12" t="s">
        <v>118</v>
      </c>
      <c r="C38" s="5" t="s">
        <v>92</v>
      </c>
      <c r="D38">
        <f>0.99*MaximiumAnnualCapacityFactor!D38</f>
        <v>5.3885700000000002E-2</v>
      </c>
      <c r="E38">
        <f>0.99*MaximiumAnnualCapacityFactor!E38</f>
        <v>5.3885700000000002E-2</v>
      </c>
      <c r="F38">
        <f>0.99*MaximiumAnnualCapacityFactor!F38</f>
        <v>5.3885700000000002E-2</v>
      </c>
      <c r="G38">
        <f>0.99*MaximiumAnnualCapacityFactor!G38</f>
        <v>5.3885700000000002E-2</v>
      </c>
      <c r="H38">
        <f>0.99*MaximiumAnnualCapacityFactor!H38</f>
        <v>5.3885700000000002E-2</v>
      </c>
      <c r="I38">
        <f>0.99*MaximiumAnnualCapacityFactor!I38</f>
        <v>5.3885700000000002E-2</v>
      </c>
      <c r="J38">
        <f>0.99*MaximiumAnnualCapacityFactor!J38</f>
        <v>5.3885700000000002E-2</v>
      </c>
      <c r="K38">
        <f>0.99*MaximiumAnnualCapacityFactor!K38</f>
        <v>5.3885700000000002E-2</v>
      </c>
      <c r="L38">
        <f>0.99*MaximiumAnnualCapacityFactor!L38</f>
        <v>5.3885700000000002E-2</v>
      </c>
      <c r="M38">
        <f>0.99*MaximiumAnnualCapacityFactor!M38</f>
        <v>5.3885700000000002E-2</v>
      </c>
      <c r="N38">
        <f>0.99*MaximiumAnnualCapacityFactor!N38</f>
        <v>5.3885700000000002E-2</v>
      </c>
      <c r="O38">
        <f>0.99*MaximiumAnnualCapacityFactor!O38</f>
        <v>5.3885700000000002E-2</v>
      </c>
      <c r="P38">
        <f>0.99*MaximiumAnnualCapacityFactor!P38</f>
        <v>5.3885700000000002E-2</v>
      </c>
      <c r="Q38">
        <f>0.99*MaximiumAnnualCapacityFactor!Q38</f>
        <v>5.3885700000000002E-2</v>
      </c>
      <c r="R38">
        <f>0.99*MaximiumAnnualCapacityFactor!R38</f>
        <v>5.3885700000000002E-2</v>
      </c>
      <c r="S38">
        <f>0.99*MaximiumAnnualCapacityFactor!S38</f>
        <v>5.3885700000000002E-2</v>
      </c>
      <c r="T38">
        <f>0.99*MaximiumAnnualCapacityFactor!T38</f>
        <v>5.3885700000000002E-2</v>
      </c>
      <c r="U38">
        <f>0.99*MaximiumAnnualCapacityFactor!U38</f>
        <v>5.3885700000000002E-2</v>
      </c>
      <c r="V38">
        <f>0.99*MaximiumAnnualCapacityFactor!V38</f>
        <v>5.3885700000000002E-2</v>
      </c>
      <c r="W38">
        <f>0.99*MaximiumAnnualCapacityFactor!W38</f>
        <v>5.3885700000000002E-2</v>
      </c>
      <c r="X38">
        <f>0.99*MaximiumAnnualCapacityFactor!X38</f>
        <v>5.3885700000000002E-2</v>
      </c>
      <c r="Y38">
        <f>0.99*MaximiumAnnualCapacityFactor!Y38</f>
        <v>5.3885700000000002E-2</v>
      </c>
      <c r="Z38">
        <f>0.99*MaximiumAnnualCapacityFactor!Z38</f>
        <v>5.3885700000000002E-2</v>
      </c>
      <c r="AA38">
        <f>0.99*MaximiumAnnualCapacityFactor!AA38</f>
        <v>5.3885700000000002E-2</v>
      </c>
      <c r="AB38">
        <f>0.99*MaximiumAnnualCapacityFactor!AB38</f>
        <v>5.3885700000000002E-2</v>
      </c>
      <c r="AC38">
        <f>0.99*MaximiumAnnualCapacityFactor!AC38</f>
        <v>5.3885700000000002E-2</v>
      </c>
      <c r="AD38">
        <f>0.99*MaximiumAnnualCapacityFactor!AD38</f>
        <v>5.3885700000000002E-2</v>
      </c>
      <c r="AE38">
        <f>0.99*MaximiumAnnualCapacityFactor!AE38</f>
        <v>5.3885700000000002E-2</v>
      </c>
      <c r="AF38">
        <f>0.99*MaximiumAnnualCapacityFactor!AF38</f>
        <v>5.3885700000000002E-2</v>
      </c>
      <c r="AG38">
        <f>0.99*MaximiumAnnualCapacityFactor!AG38</f>
        <v>5.3885700000000002E-2</v>
      </c>
      <c r="AH38">
        <f>0.99*MaximiumAnnualCapacityFactor!AH38</f>
        <v>5.3885700000000002E-2</v>
      </c>
      <c r="AI38" s="46" t="s">
        <v>242</v>
      </c>
      <c r="AJ38" s="5">
        <v>1</v>
      </c>
      <c r="AK38" s="54"/>
    </row>
    <row r="39" spans="1:37" x14ac:dyDescent="0.2">
      <c r="A39" s="76"/>
      <c r="B39" s="12" t="s">
        <v>118</v>
      </c>
      <c r="C39" s="5" t="s">
        <v>97</v>
      </c>
      <c r="D39">
        <f>0.99*MaximiumAnnualCapacityFactor!D39</f>
        <v>5.6944800000000004E-2</v>
      </c>
      <c r="E39">
        <f>0.99*MaximiumAnnualCapacityFactor!E39</f>
        <v>5.6944800000000004E-2</v>
      </c>
      <c r="F39">
        <f>0.99*MaximiumAnnualCapacityFactor!F39</f>
        <v>5.6944800000000004E-2</v>
      </c>
      <c r="G39">
        <f>0.99*MaximiumAnnualCapacityFactor!G39</f>
        <v>5.6944800000000004E-2</v>
      </c>
      <c r="H39">
        <f>0.99*MaximiumAnnualCapacityFactor!H39</f>
        <v>5.6944800000000004E-2</v>
      </c>
      <c r="I39">
        <f>0.99*MaximiumAnnualCapacityFactor!I39</f>
        <v>5.6944800000000004E-2</v>
      </c>
      <c r="J39">
        <f>0.99*MaximiumAnnualCapacityFactor!J39</f>
        <v>5.6944800000000004E-2</v>
      </c>
      <c r="K39">
        <f>0.99*MaximiumAnnualCapacityFactor!K39</f>
        <v>5.6944800000000004E-2</v>
      </c>
      <c r="L39">
        <f>0.99*MaximiumAnnualCapacityFactor!L39</f>
        <v>5.6944800000000004E-2</v>
      </c>
      <c r="M39">
        <f>0.99*MaximiumAnnualCapacityFactor!M39</f>
        <v>5.6944800000000004E-2</v>
      </c>
      <c r="N39">
        <f>0.99*MaximiumAnnualCapacityFactor!N39</f>
        <v>5.6944800000000004E-2</v>
      </c>
      <c r="O39">
        <f>0.99*MaximiumAnnualCapacityFactor!O39</f>
        <v>5.6944800000000004E-2</v>
      </c>
      <c r="P39">
        <f>0.99*MaximiumAnnualCapacityFactor!P39</f>
        <v>5.6944800000000004E-2</v>
      </c>
      <c r="Q39">
        <f>0.99*MaximiumAnnualCapacityFactor!Q39</f>
        <v>5.6944800000000004E-2</v>
      </c>
      <c r="R39">
        <f>0.99*MaximiumAnnualCapacityFactor!R39</f>
        <v>5.6944800000000004E-2</v>
      </c>
      <c r="S39">
        <f>0.99*MaximiumAnnualCapacityFactor!S39</f>
        <v>5.6944800000000004E-2</v>
      </c>
      <c r="T39">
        <f>0.99*MaximiumAnnualCapacityFactor!T39</f>
        <v>5.6944800000000004E-2</v>
      </c>
      <c r="U39">
        <f>0.99*MaximiumAnnualCapacityFactor!U39</f>
        <v>5.6944800000000004E-2</v>
      </c>
      <c r="V39">
        <f>0.99*MaximiumAnnualCapacityFactor!V39</f>
        <v>5.6944800000000004E-2</v>
      </c>
      <c r="W39">
        <f>0.99*MaximiumAnnualCapacityFactor!W39</f>
        <v>5.6944800000000004E-2</v>
      </c>
      <c r="X39">
        <f>0.99*MaximiumAnnualCapacityFactor!X39</f>
        <v>5.6944800000000004E-2</v>
      </c>
      <c r="Y39">
        <f>0.99*MaximiumAnnualCapacityFactor!Y39</f>
        <v>5.6944800000000004E-2</v>
      </c>
      <c r="Z39">
        <f>0.99*MaximiumAnnualCapacityFactor!Z39</f>
        <v>5.6944800000000004E-2</v>
      </c>
      <c r="AA39">
        <f>0.99*MaximiumAnnualCapacityFactor!AA39</f>
        <v>5.6944800000000004E-2</v>
      </c>
      <c r="AB39">
        <f>0.99*MaximiumAnnualCapacityFactor!AB39</f>
        <v>5.6944800000000004E-2</v>
      </c>
      <c r="AC39">
        <f>0.99*MaximiumAnnualCapacityFactor!AC39</f>
        <v>5.6944800000000004E-2</v>
      </c>
      <c r="AD39">
        <f>0.99*MaximiumAnnualCapacityFactor!AD39</f>
        <v>5.6944800000000004E-2</v>
      </c>
      <c r="AE39">
        <f>0.99*MaximiumAnnualCapacityFactor!AE39</f>
        <v>5.6944800000000004E-2</v>
      </c>
      <c r="AF39">
        <f>0.99*MaximiumAnnualCapacityFactor!AF39</f>
        <v>5.6944800000000004E-2</v>
      </c>
      <c r="AG39">
        <f>0.99*MaximiumAnnualCapacityFactor!AG39</f>
        <v>5.6944800000000004E-2</v>
      </c>
      <c r="AH39">
        <f>0.99*MaximiumAnnualCapacityFactor!AH39</f>
        <v>5.6944800000000004E-2</v>
      </c>
      <c r="AI39" s="46" t="s">
        <v>242</v>
      </c>
      <c r="AJ39" s="5">
        <v>1</v>
      </c>
      <c r="AK39" s="54"/>
    </row>
    <row r="40" spans="1:37" x14ac:dyDescent="0.2">
      <c r="A40" s="76"/>
      <c r="B40" s="12" t="s">
        <v>118</v>
      </c>
      <c r="C40" s="5" t="s">
        <v>98</v>
      </c>
      <c r="D40">
        <f>0.99*MaximiumAnnualCapacityFactor!D40</f>
        <v>4.3569900000000002E-2</v>
      </c>
      <c r="E40">
        <f>0.99*MaximiumAnnualCapacityFactor!E40</f>
        <v>4.3569900000000002E-2</v>
      </c>
      <c r="F40">
        <f>0.99*MaximiumAnnualCapacityFactor!F40</f>
        <v>4.3569900000000002E-2</v>
      </c>
      <c r="G40">
        <f>0.99*MaximiumAnnualCapacityFactor!G40</f>
        <v>4.3569900000000002E-2</v>
      </c>
      <c r="H40">
        <f>0.99*MaximiumAnnualCapacityFactor!H40</f>
        <v>4.3569900000000002E-2</v>
      </c>
      <c r="I40">
        <f>0.99*MaximiumAnnualCapacityFactor!I40</f>
        <v>4.3569900000000002E-2</v>
      </c>
      <c r="J40">
        <f>0.99*MaximiumAnnualCapacityFactor!J40</f>
        <v>4.3569900000000002E-2</v>
      </c>
      <c r="K40">
        <f>0.99*MaximiumAnnualCapacityFactor!K40</f>
        <v>4.3569900000000002E-2</v>
      </c>
      <c r="L40">
        <f>0.99*MaximiumAnnualCapacityFactor!L40</f>
        <v>4.3569900000000002E-2</v>
      </c>
      <c r="M40">
        <f>0.99*MaximiumAnnualCapacityFactor!M40</f>
        <v>4.3569900000000002E-2</v>
      </c>
      <c r="N40">
        <f>0.99*MaximiumAnnualCapacityFactor!N40</f>
        <v>4.3569900000000002E-2</v>
      </c>
      <c r="O40">
        <f>0.99*MaximiumAnnualCapacityFactor!O40</f>
        <v>4.3569900000000002E-2</v>
      </c>
      <c r="P40">
        <f>0.99*MaximiumAnnualCapacityFactor!P40</f>
        <v>4.3569900000000002E-2</v>
      </c>
      <c r="Q40">
        <f>0.99*MaximiumAnnualCapacityFactor!Q40</f>
        <v>4.3569900000000002E-2</v>
      </c>
      <c r="R40">
        <f>0.99*MaximiumAnnualCapacityFactor!R40</f>
        <v>4.3569900000000002E-2</v>
      </c>
      <c r="S40">
        <f>0.99*MaximiumAnnualCapacityFactor!S40</f>
        <v>4.3569900000000002E-2</v>
      </c>
      <c r="T40">
        <f>0.99*MaximiumAnnualCapacityFactor!T40</f>
        <v>4.3569900000000002E-2</v>
      </c>
      <c r="U40">
        <f>0.99*MaximiumAnnualCapacityFactor!U40</f>
        <v>4.3569900000000002E-2</v>
      </c>
      <c r="V40">
        <f>0.99*MaximiumAnnualCapacityFactor!V40</f>
        <v>4.3569900000000002E-2</v>
      </c>
      <c r="W40">
        <f>0.99*MaximiumAnnualCapacityFactor!W40</f>
        <v>4.3569900000000002E-2</v>
      </c>
      <c r="X40">
        <f>0.99*MaximiumAnnualCapacityFactor!X40</f>
        <v>4.3569900000000002E-2</v>
      </c>
      <c r="Y40">
        <f>0.99*MaximiumAnnualCapacityFactor!Y40</f>
        <v>4.3569900000000002E-2</v>
      </c>
      <c r="Z40">
        <f>0.99*MaximiumAnnualCapacityFactor!Z40</f>
        <v>4.3569900000000002E-2</v>
      </c>
      <c r="AA40">
        <f>0.99*MaximiumAnnualCapacityFactor!AA40</f>
        <v>4.3569900000000002E-2</v>
      </c>
      <c r="AB40">
        <f>0.99*MaximiumAnnualCapacityFactor!AB40</f>
        <v>4.3569900000000002E-2</v>
      </c>
      <c r="AC40">
        <f>0.99*MaximiumAnnualCapacityFactor!AC40</f>
        <v>4.3569900000000002E-2</v>
      </c>
      <c r="AD40">
        <f>0.99*MaximiumAnnualCapacityFactor!AD40</f>
        <v>4.3569900000000002E-2</v>
      </c>
      <c r="AE40">
        <f>0.99*MaximiumAnnualCapacityFactor!AE40</f>
        <v>4.3569900000000002E-2</v>
      </c>
      <c r="AF40">
        <f>0.99*MaximiumAnnualCapacityFactor!AF40</f>
        <v>4.3569900000000002E-2</v>
      </c>
      <c r="AG40">
        <f>0.99*MaximiumAnnualCapacityFactor!AG40</f>
        <v>4.3569900000000002E-2</v>
      </c>
      <c r="AH40">
        <f>0.99*MaximiumAnnualCapacityFactor!AH40</f>
        <v>4.3569900000000002E-2</v>
      </c>
      <c r="AI40" s="46" t="s">
        <v>242</v>
      </c>
      <c r="AJ40" s="5">
        <v>1</v>
      </c>
      <c r="AK40" s="54"/>
    </row>
    <row r="41" spans="1:37" x14ac:dyDescent="0.2">
      <c r="A41" s="76"/>
      <c r="B41" s="12" t="s">
        <v>118</v>
      </c>
      <c r="C41" s="5" t="s">
        <v>226</v>
      </c>
      <c r="D41">
        <f>0.99*MaximiumAnnualCapacityFactor!D41</f>
        <v>6.4637100000000003E-2</v>
      </c>
      <c r="E41">
        <f>0.99*MaximiumAnnualCapacityFactor!E41</f>
        <v>6.4637100000000003E-2</v>
      </c>
      <c r="F41">
        <f>0.99*MaximiumAnnualCapacityFactor!F41</f>
        <v>6.4637100000000003E-2</v>
      </c>
      <c r="G41">
        <f>0.99*MaximiumAnnualCapacityFactor!G41</f>
        <v>6.4637100000000003E-2</v>
      </c>
      <c r="H41">
        <f>0.99*MaximiumAnnualCapacityFactor!H41</f>
        <v>6.4637100000000003E-2</v>
      </c>
      <c r="I41">
        <f>0.99*MaximiumAnnualCapacityFactor!I41</f>
        <v>6.4637100000000003E-2</v>
      </c>
      <c r="J41">
        <f>0.99*MaximiumAnnualCapacityFactor!J41</f>
        <v>6.4637100000000003E-2</v>
      </c>
      <c r="K41">
        <f>0.99*MaximiumAnnualCapacityFactor!K41</f>
        <v>6.4637100000000003E-2</v>
      </c>
      <c r="L41">
        <f>0.99*MaximiumAnnualCapacityFactor!L41</f>
        <v>6.4637100000000003E-2</v>
      </c>
      <c r="M41">
        <f>0.99*MaximiumAnnualCapacityFactor!M41</f>
        <v>6.4637100000000003E-2</v>
      </c>
      <c r="N41">
        <f>0.99*MaximiumAnnualCapacityFactor!N41</f>
        <v>6.4637100000000003E-2</v>
      </c>
      <c r="O41">
        <f>0.99*MaximiumAnnualCapacityFactor!O41</f>
        <v>6.4637100000000003E-2</v>
      </c>
      <c r="P41">
        <f>0.99*MaximiumAnnualCapacityFactor!P41</f>
        <v>6.4637100000000003E-2</v>
      </c>
      <c r="Q41">
        <f>0.99*MaximiumAnnualCapacityFactor!Q41</f>
        <v>6.4637100000000003E-2</v>
      </c>
      <c r="R41">
        <f>0.99*MaximiumAnnualCapacityFactor!R41</f>
        <v>6.4637100000000003E-2</v>
      </c>
      <c r="S41">
        <f>0.99*MaximiumAnnualCapacityFactor!S41</f>
        <v>6.4637100000000003E-2</v>
      </c>
      <c r="T41">
        <f>0.99*MaximiumAnnualCapacityFactor!T41</f>
        <v>6.4637100000000003E-2</v>
      </c>
      <c r="U41">
        <f>0.99*MaximiumAnnualCapacityFactor!U41</f>
        <v>6.4637100000000003E-2</v>
      </c>
      <c r="V41">
        <f>0.99*MaximiumAnnualCapacityFactor!V41</f>
        <v>6.4637100000000003E-2</v>
      </c>
      <c r="W41">
        <f>0.99*MaximiumAnnualCapacityFactor!W41</f>
        <v>6.4637100000000003E-2</v>
      </c>
      <c r="X41">
        <f>0.99*MaximiumAnnualCapacityFactor!X41</f>
        <v>6.4637100000000003E-2</v>
      </c>
      <c r="Y41">
        <f>0.99*MaximiumAnnualCapacityFactor!Y41</f>
        <v>6.4637100000000003E-2</v>
      </c>
      <c r="Z41">
        <f>0.99*MaximiumAnnualCapacityFactor!Z41</f>
        <v>6.4637100000000003E-2</v>
      </c>
      <c r="AA41">
        <f>0.99*MaximiumAnnualCapacityFactor!AA41</f>
        <v>6.4637100000000003E-2</v>
      </c>
      <c r="AB41">
        <f>0.99*MaximiumAnnualCapacityFactor!AB41</f>
        <v>6.4637100000000003E-2</v>
      </c>
      <c r="AC41">
        <f>0.99*MaximiumAnnualCapacityFactor!AC41</f>
        <v>6.4637100000000003E-2</v>
      </c>
      <c r="AD41">
        <f>0.99*MaximiumAnnualCapacityFactor!AD41</f>
        <v>6.4637100000000003E-2</v>
      </c>
      <c r="AE41">
        <f>0.99*MaximiumAnnualCapacityFactor!AE41</f>
        <v>6.4637100000000003E-2</v>
      </c>
      <c r="AF41">
        <f>0.99*MaximiumAnnualCapacityFactor!AF41</f>
        <v>6.4637100000000003E-2</v>
      </c>
      <c r="AG41">
        <f>0.99*MaximiumAnnualCapacityFactor!AG41</f>
        <v>6.4637100000000003E-2</v>
      </c>
      <c r="AH41">
        <f>0.99*MaximiumAnnualCapacityFactor!AH41</f>
        <v>6.4637100000000003E-2</v>
      </c>
      <c r="AI41" s="46" t="s">
        <v>242</v>
      </c>
      <c r="AJ41" s="5">
        <v>1</v>
      </c>
      <c r="AK41" s="54"/>
    </row>
    <row r="42" spans="1:37" x14ac:dyDescent="0.2">
      <c r="A42" s="76" t="s">
        <v>236</v>
      </c>
      <c r="B42" s="12" t="s">
        <v>118</v>
      </c>
      <c r="C42" s="5" t="s">
        <v>92</v>
      </c>
      <c r="D42">
        <f>0.99*MaximiumAnnualCapacityFactor!D42</f>
        <v>5.3885700000000002E-2</v>
      </c>
      <c r="E42">
        <f>0.99*MaximiumAnnualCapacityFactor!E42</f>
        <v>5.3885700000000002E-2</v>
      </c>
      <c r="F42">
        <f>0.99*MaximiumAnnualCapacityFactor!F42</f>
        <v>5.3885700000000002E-2</v>
      </c>
      <c r="G42">
        <f>0.99*MaximiumAnnualCapacityFactor!G42</f>
        <v>5.3885700000000002E-2</v>
      </c>
      <c r="H42">
        <f>0.99*MaximiumAnnualCapacityFactor!H42</f>
        <v>5.3885700000000002E-2</v>
      </c>
      <c r="I42">
        <f>0.99*MaximiumAnnualCapacityFactor!I42</f>
        <v>5.3885700000000002E-2</v>
      </c>
      <c r="J42">
        <f>0.99*MaximiumAnnualCapacityFactor!J42</f>
        <v>5.3885700000000002E-2</v>
      </c>
      <c r="K42">
        <f>0.99*MaximiumAnnualCapacityFactor!K42</f>
        <v>5.3885700000000002E-2</v>
      </c>
      <c r="L42">
        <f>0.99*MaximiumAnnualCapacityFactor!L42</f>
        <v>5.3885700000000002E-2</v>
      </c>
      <c r="M42">
        <f>0.99*MaximiumAnnualCapacityFactor!M42</f>
        <v>5.3885700000000002E-2</v>
      </c>
      <c r="N42">
        <f>0.99*MaximiumAnnualCapacityFactor!N42</f>
        <v>5.3885700000000002E-2</v>
      </c>
      <c r="O42">
        <f>0.99*MaximiumAnnualCapacityFactor!O42</f>
        <v>5.3885700000000002E-2</v>
      </c>
      <c r="P42">
        <f>0.99*MaximiumAnnualCapacityFactor!P42</f>
        <v>5.3885700000000002E-2</v>
      </c>
      <c r="Q42">
        <f>0.99*MaximiumAnnualCapacityFactor!Q42</f>
        <v>5.3885700000000002E-2</v>
      </c>
      <c r="R42">
        <f>0.99*MaximiumAnnualCapacityFactor!R42</f>
        <v>5.3885700000000002E-2</v>
      </c>
      <c r="S42">
        <f>0.99*MaximiumAnnualCapacityFactor!S42</f>
        <v>5.3885700000000002E-2</v>
      </c>
      <c r="T42">
        <f>0.99*MaximiumAnnualCapacityFactor!T42</f>
        <v>5.3885700000000002E-2</v>
      </c>
      <c r="U42">
        <f>0.99*MaximiumAnnualCapacityFactor!U42</f>
        <v>5.3885700000000002E-2</v>
      </c>
      <c r="V42">
        <f>0.99*MaximiumAnnualCapacityFactor!V42</f>
        <v>5.3885700000000002E-2</v>
      </c>
      <c r="W42">
        <f>0.99*MaximiumAnnualCapacityFactor!W42</f>
        <v>5.3885700000000002E-2</v>
      </c>
      <c r="X42">
        <f>0.99*MaximiumAnnualCapacityFactor!X42</f>
        <v>5.3885700000000002E-2</v>
      </c>
      <c r="Y42">
        <f>0.99*MaximiumAnnualCapacityFactor!Y42</f>
        <v>5.3885700000000002E-2</v>
      </c>
      <c r="Z42">
        <f>0.99*MaximiumAnnualCapacityFactor!Z42</f>
        <v>5.3885700000000002E-2</v>
      </c>
      <c r="AA42">
        <f>0.99*MaximiumAnnualCapacityFactor!AA42</f>
        <v>5.3885700000000002E-2</v>
      </c>
      <c r="AB42">
        <f>0.99*MaximiumAnnualCapacityFactor!AB42</f>
        <v>5.3885700000000002E-2</v>
      </c>
      <c r="AC42">
        <f>0.99*MaximiumAnnualCapacityFactor!AC42</f>
        <v>5.3885700000000002E-2</v>
      </c>
      <c r="AD42">
        <f>0.99*MaximiumAnnualCapacityFactor!AD42</f>
        <v>5.3885700000000002E-2</v>
      </c>
      <c r="AE42">
        <f>0.99*MaximiumAnnualCapacityFactor!AE42</f>
        <v>5.3885700000000002E-2</v>
      </c>
      <c r="AF42">
        <f>0.99*MaximiumAnnualCapacityFactor!AF42</f>
        <v>5.3885700000000002E-2</v>
      </c>
      <c r="AG42">
        <f>0.99*MaximiumAnnualCapacityFactor!AG42</f>
        <v>5.3885700000000002E-2</v>
      </c>
      <c r="AH42">
        <f>0.99*MaximiumAnnualCapacityFactor!AH42</f>
        <v>5.3885700000000002E-2</v>
      </c>
      <c r="AI42" s="46" t="s">
        <v>242</v>
      </c>
      <c r="AJ42" s="5">
        <v>1</v>
      </c>
      <c r="AK42" s="54"/>
    </row>
    <row r="43" spans="1:37" x14ac:dyDescent="0.2">
      <c r="A43" s="76"/>
      <c r="B43" s="12" t="s">
        <v>118</v>
      </c>
      <c r="C43" s="5" t="s">
        <v>97</v>
      </c>
      <c r="D43">
        <f>0.99*MaximiumAnnualCapacityFactor!D43</f>
        <v>5.6944800000000004E-2</v>
      </c>
      <c r="E43">
        <f>0.99*MaximiumAnnualCapacityFactor!E43</f>
        <v>5.6944800000000004E-2</v>
      </c>
      <c r="F43">
        <f>0.99*MaximiumAnnualCapacityFactor!F43</f>
        <v>5.6944800000000004E-2</v>
      </c>
      <c r="G43">
        <f>0.99*MaximiumAnnualCapacityFactor!G43</f>
        <v>5.6944800000000004E-2</v>
      </c>
      <c r="H43">
        <f>0.99*MaximiumAnnualCapacityFactor!H43</f>
        <v>5.6944800000000004E-2</v>
      </c>
      <c r="I43">
        <f>0.99*MaximiumAnnualCapacityFactor!I43</f>
        <v>5.6944800000000004E-2</v>
      </c>
      <c r="J43">
        <f>0.99*MaximiumAnnualCapacityFactor!J43</f>
        <v>5.6944800000000004E-2</v>
      </c>
      <c r="K43">
        <f>0.99*MaximiumAnnualCapacityFactor!K43</f>
        <v>5.6944800000000004E-2</v>
      </c>
      <c r="L43">
        <f>0.99*MaximiumAnnualCapacityFactor!L43</f>
        <v>5.6944800000000004E-2</v>
      </c>
      <c r="M43">
        <f>0.99*MaximiumAnnualCapacityFactor!M43</f>
        <v>5.6944800000000004E-2</v>
      </c>
      <c r="N43">
        <f>0.99*MaximiumAnnualCapacityFactor!N43</f>
        <v>5.6944800000000004E-2</v>
      </c>
      <c r="O43">
        <f>0.99*MaximiumAnnualCapacityFactor!O43</f>
        <v>5.6944800000000004E-2</v>
      </c>
      <c r="P43">
        <f>0.99*MaximiumAnnualCapacityFactor!P43</f>
        <v>5.6944800000000004E-2</v>
      </c>
      <c r="Q43">
        <f>0.99*MaximiumAnnualCapacityFactor!Q43</f>
        <v>5.6944800000000004E-2</v>
      </c>
      <c r="R43">
        <f>0.99*MaximiumAnnualCapacityFactor!R43</f>
        <v>5.6944800000000004E-2</v>
      </c>
      <c r="S43">
        <f>0.99*MaximiumAnnualCapacityFactor!S43</f>
        <v>5.6944800000000004E-2</v>
      </c>
      <c r="T43">
        <f>0.99*MaximiumAnnualCapacityFactor!T43</f>
        <v>5.6944800000000004E-2</v>
      </c>
      <c r="U43">
        <f>0.99*MaximiumAnnualCapacityFactor!U43</f>
        <v>5.6944800000000004E-2</v>
      </c>
      <c r="V43">
        <f>0.99*MaximiumAnnualCapacityFactor!V43</f>
        <v>5.6944800000000004E-2</v>
      </c>
      <c r="W43">
        <f>0.99*MaximiumAnnualCapacityFactor!W43</f>
        <v>5.6944800000000004E-2</v>
      </c>
      <c r="X43">
        <f>0.99*MaximiumAnnualCapacityFactor!X43</f>
        <v>5.6944800000000004E-2</v>
      </c>
      <c r="Y43">
        <f>0.99*MaximiumAnnualCapacityFactor!Y43</f>
        <v>5.6944800000000004E-2</v>
      </c>
      <c r="Z43">
        <f>0.99*MaximiumAnnualCapacityFactor!Z43</f>
        <v>5.6944800000000004E-2</v>
      </c>
      <c r="AA43">
        <f>0.99*MaximiumAnnualCapacityFactor!AA43</f>
        <v>5.6944800000000004E-2</v>
      </c>
      <c r="AB43">
        <f>0.99*MaximiumAnnualCapacityFactor!AB43</f>
        <v>5.6944800000000004E-2</v>
      </c>
      <c r="AC43">
        <f>0.99*MaximiumAnnualCapacityFactor!AC43</f>
        <v>5.6944800000000004E-2</v>
      </c>
      <c r="AD43">
        <f>0.99*MaximiumAnnualCapacityFactor!AD43</f>
        <v>5.6944800000000004E-2</v>
      </c>
      <c r="AE43">
        <f>0.99*MaximiumAnnualCapacityFactor!AE43</f>
        <v>5.6944800000000004E-2</v>
      </c>
      <c r="AF43">
        <f>0.99*MaximiumAnnualCapacityFactor!AF43</f>
        <v>5.6944800000000004E-2</v>
      </c>
      <c r="AG43">
        <f>0.99*MaximiumAnnualCapacityFactor!AG43</f>
        <v>5.6944800000000004E-2</v>
      </c>
      <c r="AH43">
        <f>0.99*MaximiumAnnualCapacityFactor!AH43</f>
        <v>5.6944800000000004E-2</v>
      </c>
      <c r="AI43" s="46" t="s">
        <v>242</v>
      </c>
      <c r="AJ43" s="5">
        <v>1</v>
      </c>
      <c r="AK43" s="54"/>
    </row>
    <row r="44" spans="1:37" x14ac:dyDescent="0.2">
      <c r="A44" s="76"/>
      <c r="B44" s="12" t="s">
        <v>118</v>
      </c>
      <c r="C44" s="5" t="s">
        <v>98</v>
      </c>
      <c r="D44">
        <f>0.99*MaximiumAnnualCapacityFactor!D44</f>
        <v>4.3569900000000002E-2</v>
      </c>
      <c r="E44">
        <f>0.99*MaximiumAnnualCapacityFactor!E44</f>
        <v>4.3569900000000002E-2</v>
      </c>
      <c r="F44">
        <f>0.99*MaximiumAnnualCapacityFactor!F44</f>
        <v>4.3569900000000002E-2</v>
      </c>
      <c r="G44">
        <f>0.99*MaximiumAnnualCapacityFactor!G44</f>
        <v>4.3569900000000002E-2</v>
      </c>
      <c r="H44">
        <f>0.99*MaximiumAnnualCapacityFactor!H44</f>
        <v>4.3569900000000002E-2</v>
      </c>
      <c r="I44">
        <f>0.99*MaximiumAnnualCapacityFactor!I44</f>
        <v>4.3569900000000002E-2</v>
      </c>
      <c r="J44">
        <f>0.99*MaximiumAnnualCapacityFactor!J44</f>
        <v>4.3569900000000002E-2</v>
      </c>
      <c r="K44">
        <f>0.99*MaximiumAnnualCapacityFactor!K44</f>
        <v>4.3569900000000002E-2</v>
      </c>
      <c r="L44">
        <f>0.99*MaximiumAnnualCapacityFactor!L44</f>
        <v>4.3569900000000002E-2</v>
      </c>
      <c r="M44">
        <f>0.99*MaximiumAnnualCapacityFactor!M44</f>
        <v>4.3569900000000002E-2</v>
      </c>
      <c r="N44">
        <f>0.99*MaximiumAnnualCapacityFactor!N44</f>
        <v>4.3569900000000002E-2</v>
      </c>
      <c r="O44">
        <f>0.99*MaximiumAnnualCapacityFactor!O44</f>
        <v>4.3569900000000002E-2</v>
      </c>
      <c r="P44">
        <f>0.99*MaximiumAnnualCapacityFactor!P44</f>
        <v>4.3569900000000002E-2</v>
      </c>
      <c r="Q44">
        <f>0.99*MaximiumAnnualCapacityFactor!Q44</f>
        <v>4.3569900000000002E-2</v>
      </c>
      <c r="R44">
        <f>0.99*MaximiumAnnualCapacityFactor!R44</f>
        <v>4.3569900000000002E-2</v>
      </c>
      <c r="S44">
        <f>0.99*MaximiumAnnualCapacityFactor!S44</f>
        <v>4.3569900000000002E-2</v>
      </c>
      <c r="T44">
        <f>0.99*MaximiumAnnualCapacityFactor!T44</f>
        <v>4.3569900000000002E-2</v>
      </c>
      <c r="U44">
        <f>0.99*MaximiumAnnualCapacityFactor!U44</f>
        <v>4.3569900000000002E-2</v>
      </c>
      <c r="V44">
        <f>0.99*MaximiumAnnualCapacityFactor!V44</f>
        <v>4.3569900000000002E-2</v>
      </c>
      <c r="W44">
        <f>0.99*MaximiumAnnualCapacityFactor!W44</f>
        <v>4.3569900000000002E-2</v>
      </c>
      <c r="X44">
        <f>0.99*MaximiumAnnualCapacityFactor!X44</f>
        <v>4.3569900000000002E-2</v>
      </c>
      <c r="Y44">
        <f>0.99*MaximiumAnnualCapacityFactor!Y44</f>
        <v>4.3569900000000002E-2</v>
      </c>
      <c r="Z44">
        <f>0.99*MaximiumAnnualCapacityFactor!Z44</f>
        <v>4.3569900000000002E-2</v>
      </c>
      <c r="AA44">
        <f>0.99*MaximiumAnnualCapacityFactor!AA44</f>
        <v>4.3569900000000002E-2</v>
      </c>
      <c r="AB44">
        <f>0.99*MaximiumAnnualCapacityFactor!AB44</f>
        <v>4.3569900000000002E-2</v>
      </c>
      <c r="AC44">
        <f>0.99*MaximiumAnnualCapacityFactor!AC44</f>
        <v>4.3569900000000002E-2</v>
      </c>
      <c r="AD44">
        <f>0.99*MaximiumAnnualCapacityFactor!AD44</f>
        <v>4.3569900000000002E-2</v>
      </c>
      <c r="AE44">
        <f>0.99*MaximiumAnnualCapacityFactor!AE44</f>
        <v>4.3569900000000002E-2</v>
      </c>
      <c r="AF44">
        <f>0.99*MaximiumAnnualCapacityFactor!AF44</f>
        <v>4.3569900000000002E-2</v>
      </c>
      <c r="AG44">
        <f>0.99*MaximiumAnnualCapacityFactor!AG44</f>
        <v>4.3569900000000002E-2</v>
      </c>
      <c r="AH44">
        <f>0.99*MaximiumAnnualCapacityFactor!AH44</f>
        <v>4.3569900000000002E-2</v>
      </c>
      <c r="AI44" s="46" t="s">
        <v>242</v>
      </c>
      <c r="AJ44" s="5">
        <v>1</v>
      </c>
      <c r="AK44" s="54"/>
    </row>
    <row r="45" spans="1:37" x14ac:dyDescent="0.2">
      <c r="A45" s="76"/>
      <c r="B45" s="12" t="s">
        <v>118</v>
      </c>
      <c r="C45" s="5" t="s">
        <v>226</v>
      </c>
      <c r="D45">
        <f>0.99*MaximiumAnnualCapacityFactor!D45</f>
        <v>6.4637100000000003E-2</v>
      </c>
      <c r="E45">
        <f>0.99*MaximiumAnnualCapacityFactor!E45</f>
        <v>6.4637100000000003E-2</v>
      </c>
      <c r="F45">
        <f>0.99*MaximiumAnnualCapacityFactor!F45</f>
        <v>6.4637100000000003E-2</v>
      </c>
      <c r="G45">
        <f>0.99*MaximiumAnnualCapacityFactor!G45</f>
        <v>6.4637100000000003E-2</v>
      </c>
      <c r="H45">
        <f>0.99*MaximiumAnnualCapacityFactor!H45</f>
        <v>6.4637100000000003E-2</v>
      </c>
      <c r="I45">
        <f>0.99*MaximiumAnnualCapacityFactor!I45</f>
        <v>6.4637100000000003E-2</v>
      </c>
      <c r="J45">
        <f>0.99*MaximiumAnnualCapacityFactor!J45</f>
        <v>6.4637100000000003E-2</v>
      </c>
      <c r="K45">
        <f>0.99*MaximiumAnnualCapacityFactor!K45</f>
        <v>6.4637100000000003E-2</v>
      </c>
      <c r="L45">
        <f>0.99*MaximiumAnnualCapacityFactor!L45</f>
        <v>6.4637100000000003E-2</v>
      </c>
      <c r="M45">
        <f>0.99*MaximiumAnnualCapacityFactor!M45</f>
        <v>6.4637100000000003E-2</v>
      </c>
      <c r="N45">
        <f>0.99*MaximiumAnnualCapacityFactor!N45</f>
        <v>6.4637100000000003E-2</v>
      </c>
      <c r="O45">
        <f>0.99*MaximiumAnnualCapacityFactor!O45</f>
        <v>6.4637100000000003E-2</v>
      </c>
      <c r="P45">
        <f>0.99*MaximiumAnnualCapacityFactor!P45</f>
        <v>6.4637100000000003E-2</v>
      </c>
      <c r="Q45">
        <f>0.99*MaximiumAnnualCapacityFactor!Q45</f>
        <v>6.4637100000000003E-2</v>
      </c>
      <c r="R45">
        <f>0.99*MaximiumAnnualCapacityFactor!R45</f>
        <v>6.4637100000000003E-2</v>
      </c>
      <c r="S45">
        <f>0.99*MaximiumAnnualCapacityFactor!S45</f>
        <v>6.4637100000000003E-2</v>
      </c>
      <c r="T45">
        <f>0.99*MaximiumAnnualCapacityFactor!T45</f>
        <v>6.4637100000000003E-2</v>
      </c>
      <c r="U45">
        <f>0.99*MaximiumAnnualCapacityFactor!U45</f>
        <v>6.4637100000000003E-2</v>
      </c>
      <c r="V45">
        <f>0.99*MaximiumAnnualCapacityFactor!V45</f>
        <v>6.4637100000000003E-2</v>
      </c>
      <c r="W45">
        <f>0.99*MaximiumAnnualCapacityFactor!W45</f>
        <v>6.4637100000000003E-2</v>
      </c>
      <c r="X45">
        <f>0.99*MaximiumAnnualCapacityFactor!X45</f>
        <v>6.4637100000000003E-2</v>
      </c>
      <c r="Y45">
        <f>0.99*MaximiumAnnualCapacityFactor!Y45</f>
        <v>6.4637100000000003E-2</v>
      </c>
      <c r="Z45">
        <f>0.99*MaximiumAnnualCapacityFactor!Z45</f>
        <v>6.4637100000000003E-2</v>
      </c>
      <c r="AA45">
        <f>0.99*MaximiumAnnualCapacityFactor!AA45</f>
        <v>6.4637100000000003E-2</v>
      </c>
      <c r="AB45">
        <f>0.99*MaximiumAnnualCapacityFactor!AB45</f>
        <v>6.4637100000000003E-2</v>
      </c>
      <c r="AC45">
        <f>0.99*MaximiumAnnualCapacityFactor!AC45</f>
        <v>6.4637100000000003E-2</v>
      </c>
      <c r="AD45">
        <f>0.99*MaximiumAnnualCapacityFactor!AD45</f>
        <v>6.4637100000000003E-2</v>
      </c>
      <c r="AE45">
        <f>0.99*MaximiumAnnualCapacityFactor!AE45</f>
        <v>6.4637100000000003E-2</v>
      </c>
      <c r="AF45">
        <f>0.99*MaximiumAnnualCapacityFactor!AF45</f>
        <v>6.4637100000000003E-2</v>
      </c>
      <c r="AG45">
        <f>0.99*MaximiumAnnualCapacityFactor!AG45</f>
        <v>6.4637100000000003E-2</v>
      </c>
      <c r="AH45">
        <f>0.99*MaximiumAnnualCapacityFactor!AH45</f>
        <v>6.4637100000000003E-2</v>
      </c>
      <c r="AI45" s="46" t="s">
        <v>242</v>
      </c>
      <c r="AJ45" s="5">
        <v>1</v>
      </c>
      <c r="AK45" s="54"/>
    </row>
    <row r="46" spans="1:37" x14ac:dyDescent="0.2">
      <c r="A46" s="68" t="s">
        <v>12</v>
      </c>
      <c r="B46" s="12" t="s">
        <v>118</v>
      </c>
      <c r="C46" s="5" t="s">
        <v>92</v>
      </c>
      <c r="D46">
        <f>0.99*MaximiumAnnualCapacityFactor!D46</f>
        <v>5.3885700000000002E-2</v>
      </c>
      <c r="E46">
        <f>0.99*MaximiumAnnualCapacityFactor!E46</f>
        <v>5.3885700000000002E-2</v>
      </c>
      <c r="F46">
        <f>0.99*MaximiumAnnualCapacityFactor!F46</f>
        <v>5.3885700000000002E-2</v>
      </c>
      <c r="G46">
        <f>0.99*MaximiumAnnualCapacityFactor!G46</f>
        <v>5.3885700000000002E-2</v>
      </c>
      <c r="H46">
        <f>0.99*MaximiumAnnualCapacityFactor!H46</f>
        <v>5.3885700000000002E-2</v>
      </c>
      <c r="I46">
        <f>0.99*MaximiumAnnualCapacityFactor!I46</f>
        <v>5.3885700000000002E-2</v>
      </c>
      <c r="J46">
        <f>0.99*MaximiumAnnualCapacityFactor!J46</f>
        <v>5.3885700000000002E-2</v>
      </c>
      <c r="K46">
        <f>0.99*MaximiumAnnualCapacityFactor!K46</f>
        <v>5.3885700000000002E-2</v>
      </c>
      <c r="L46">
        <f>0.99*MaximiumAnnualCapacityFactor!L46</f>
        <v>5.3885700000000002E-2</v>
      </c>
      <c r="M46">
        <f>0.99*MaximiumAnnualCapacityFactor!M46</f>
        <v>5.3885700000000002E-2</v>
      </c>
      <c r="N46">
        <f>0.99*MaximiumAnnualCapacityFactor!N46</f>
        <v>5.3885700000000002E-2</v>
      </c>
      <c r="O46">
        <f>0.99*MaximiumAnnualCapacityFactor!O46</f>
        <v>5.3885700000000002E-2</v>
      </c>
      <c r="P46">
        <f>0.99*MaximiumAnnualCapacityFactor!P46</f>
        <v>5.3885700000000002E-2</v>
      </c>
      <c r="Q46">
        <f>0.99*MaximiumAnnualCapacityFactor!Q46</f>
        <v>5.3885700000000002E-2</v>
      </c>
      <c r="R46">
        <f>0.99*MaximiumAnnualCapacityFactor!R46</f>
        <v>5.3885700000000002E-2</v>
      </c>
      <c r="S46">
        <f>0.99*MaximiumAnnualCapacityFactor!S46</f>
        <v>5.3885700000000002E-2</v>
      </c>
      <c r="T46">
        <f>0.99*MaximiumAnnualCapacityFactor!T46</f>
        <v>5.3885700000000002E-2</v>
      </c>
      <c r="U46">
        <f>0.99*MaximiumAnnualCapacityFactor!U46</f>
        <v>5.3885700000000002E-2</v>
      </c>
      <c r="V46">
        <f>0.99*MaximiumAnnualCapacityFactor!V46</f>
        <v>5.3885700000000002E-2</v>
      </c>
      <c r="W46">
        <f>0.99*MaximiumAnnualCapacityFactor!W46</f>
        <v>5.3885700000000002E-2</v>
      </c>
      <c r="X46">
        <f>0.99*MaximiumAnnualCapacityFactor!X46</f>
        <v>5.3885700000000002E-2</v>
      </c>
      <c r="Y46">
        <f>0.99*MaximiumAnnualCapacityFactor!Y46</f>
        <v>5.3885700000000002E-2</v>
      </c>
      <c r="Z46">
        <f>0.99*MaximiumAnnualCapacityFactor!Z46</f>
        <v>5.3885700000000002E-2</v>
      </c>
      <c r="AA46">
        <f>0.99*MaximiumAnnualCapacityFactor!AA46</f>
        <v>5.3885700000000002E-2</v>
      </c>
      <c r="AB46">
        <f>0.99*MaximiumAnnualCapacityFactor!AB46</f>
        <v>5.3885700000000002E-2</v>
      </c>
      <c r="AC46">
        <f>0.99*MaximiumAnnualCapacityFactor!AC46</f>
        <v>5.3885700000000002E-2</v>
      </c>
      <c r="AD46">
        <f>0.99*MaximiumAnnualCapacityFactor!AD46</f>
        <v>5.3885700000000002E-2</v>
      </c>
      <c r="AE46">
        <f>0.99*MaximiumAnnualCapacityFactor!AE46</f>
        <v>5.3885700000000002E-2</v>
      </c>
      <c r="AF46">
        <f>0.99*MaximiumAnnualCapacityFactor!AF46</f>
        <v>5.3885700000000002E-2</v>
      </c>
      <c r="AG46">
        <f>0.99*MaximiumAnnualCapacityFactor!AG46</f>
        <v>5.3885700000000002E-2</v>
      </c>
      <c r="AH46">
        <f>0.99*MaximiumAnnualCapacityFactor!AH46</f>
        <v>5.3885700000000002E-2</v>
      </c>
      <c r="AI46" s="46" t="s">
        <v>242</v>
      </c>
      <c r="AJ46" s="5">
        <v>1</v>
      </c>
      <c r="AK46" s="54"/>
    </row>
    <row r="47" spans="1:37" x14ac:dyDescent="0.2">
      <c r="A47" s="69"/>
      <c r="B47" s="12" t="s">
        <v>118</v>
      </c>
      <c r="C47" s="5" t="s">
        <v>97</v>
      </c>
      <c r="D47">
        <f>0.99*MaximiumAnnualCapacityFactor!D47</f>
        <v>5.6944800000000004E-2</v>
      </c>
      <c r="E47">
        <f>0.99*MaximiumAnnualCapacityFactor!E47</f>
        <v>5.6944800000000004E-2</v>
      </c>
      <c r="F47">
        <f>0.99*MaximiumAnnualCapacityFactor!F47</f>
        <v>5.6944800000000004E-2</v>
      </c>
      <c r="G47">
        <f>0.99*MaximiumAnnualCapacityFactor!G47</f>
        <v>5.6944800000000004E-2</v>
      </c>
      <c r="H47">
        <f>0.99*MaximiumAnnualCapacityFactor!H47</f>
        <v>5.6944800000000004E-2</v>
      </c>
      <c r="I47">
        <f>0.99*MaximiumAnnualCapacityFactor!I47</f>
        <v>5.6944800000000004E-2</v>
      </c>
      <c r="J47">
        <f>0.99*MaximiumAnnualCapacityFactor!J47</f>
        <v>5.6944800000000004E-2</v>
      </c>
      <c r="K47">
        <f>0.99*MaximiumAnnualCapacityFactor!K47</f>
        <v>5.6944800000000004E-2</v>
      </c>
      <c r="L47">
        <f>0.99*MaximiumAnnualCapacityFactor!L47</f>
        <v>5.6944800000000004E-2</v>
      </c>
      <c r="M47">
        <f>0.99*MaximiumAnnualCapacityFactor!M47</f>
        <v>5.6944800000000004E-2</v>
      </c>
      <c r="N47">
        <f>0.99*MaximiumAnnualCapacityFactor!N47</f>
        <v>5.6944800000000004E-2</v>
      </c>
      <c r="O47">
        <f>0.99*MaximiumAnnualCapacityFactor!O47</f>
        <v>5.6944800000000004E-2</v>
      </c>
      <c r="P47">
        <f>0.99*MaximiumAnnualCapacityFactor!P47</f>
        <v>5.6944800000000004E-2</v>
      </c>
      <c r="Q47">
        <f>0.99*MaximiumAnnualCapacityFactor!Q47</f>
        <v>5.6944800000000004E-2</v>
      </c>
      <c r="R47">
        <f>0.99*MaximiumAnnualCapacityFactor!R47</f>
        <v>5.6944800000000004E-2</v>
      </c>
      <c r="S47">
        <f>0.99*MaximiumAnnualCapacityFactor!S47</f>
        <v>5.6944800000000004E-2</v>
      </c>
      <c r="T47">
        <f>0.99*MaximiumAnnualCapacityFactor!T47</f>
        <v>5.6944800000000004E-2</v>
      </c>
      <c r="U47">
        <f>0.99*MaximiumAnnualCapacityFactor!U47</f>
        <v>5.6944800000000004E-2</v>
      </c>
      <c r="V47">
        <f>0.99*MaximiumAnnualCapacityFactor!V47</f>
        <v>5.6944800000000004E-2</v>
      </c>
      <c r="W47">
        <f>0.99*MaximiumAnnualCapacityFactor!W47</f>
        <v>5.6944800000000004E-2</v>
      </c>
      <c r="X47">
        <f>0.99*MaximiumAnnualCapacityFactor!X47</f>
        <v>5.6944800000000004E-2</v>
      </c>
      <c r="Y47">
        <f>0.99*MaximiumAnnualCapacityFactor!Y47</f>
        <v>5.6944800000000004E-2</v>
      </c>
      <c r="Z47">
        <f>0.99*MaximiumAnnualCapacityFactor!Z47</f>
        <v>5.6944800000000004E-2</v>
      </c>
      <c r="AA47">
        <f>0.99*MaximiumAnnualCapacityFactor!AA47</f>
        <v>5.6944800000000004E-2</v>
      </c>
      <c r="AB47">
        <f>0.99*MaximiumAnnualCapacityFactor!AB47</f>
        <v>5.6944800000000004E-2</v>
      </c>
      <c r="AC47">
        <f>0.99*MaximiumAnnualCapacityFactor!AC47</f>
        <v>5.6944800000000004E-2</v>
      </c>
      <c r="AD47">
        <f>0.99*MaximiumAnnualCapacityFactor!AD47</f>
        <v>5.6944800000000004E-2</v>
      </c>
      <c r="AE47">
        <f>0.99*MaximiumAnnualCapacityFactor!AE47</f>
        <v>5.6944800000000004E-2</v>
      </c>
      <c r="AF47">
        <f>0.99*MaximiumAnnualCapacityFactor!AF47</f>
        <v>5.6944800000000004E-2</v>
      </c>
      <c r="AG47">
        <f>0.99*MaximiumAnnualCapacityFactor!AG47</f>
        <v>5.6944800000000004E-2</v>
      </c>
      <c r="AH47">
        <f>0.99*MaximiumAnnualCapacityFactor!AH47</f>
        <v>5.6944800000000004E-2</v>
      </c>
      <c r="AI47" s="46" t="s">
        <v>242</v>
      </c>
      <c r="AJ47" s="5">
        <v>1</v>
      </c>
      <c r="AK47" s="54"/>
    </row>
    <row r="48" spans="1:37" x14ac:dyDescent="0.2">
      <c r="A48" s="69"/>
      <c r="B48" s="12" t="s">
        <v>118</v>
      </c>
      <c r="C48" s="5" t="s">
        <v>98</v>
      </c>
      <c r="D48">
        <f>0.99*MaximiumAnnualCapacityFactor!D48</f>
        <v>4.3569900000000002E-2</v>
      </c>
      <c r="E48">
        <f>0.99*MaximiumAnnualCapacityFactor!E48</f>
        <v>4.3569900000000002E-2</v>
      </c>
      <c r="F48">
        <f>0.99*MaximiumAnnualCapacityFactor!F48</f>
        <v>4.3569900000000002E-2</v>
      </c>
      <c r="G48">
        <f>0.99*MaximiumAnnualCapacityFactor!G48</f>
        <v>4.3569900000000002E-2</v>
      </c>
      <c r="H48">
        <f>0.99*MaximiumAnnualCapacityFactor!H48</f>
        <v>4.3569900000000002E-2</v>
      </c>
      <c r="I48">
        <f>0.99*MaximiumAnnualCapacityFactor!I48</f>
        <v>4.3569900000000002E-2</v>
      </c>
      <c r="J48">
        <f>0.99*MaximiumAnnualCapacityFactor!J48</f>
        <v>4.3569900000000002E-2</v>
      </c>
      <c r="K48">
        <f>0.99*MaximiumAnnualCapacityFactor!K48</f>
        <v>4.3569900000000002E-2</v>
      </c>
      <c r="L48">
        <f>0.99*MaximiumAnnualCapacityFactor!L48</f>
        <v>4.3569900000000002E-2</v>
      </c>
      <c r="M48">
        <f>0.99*MaximiumAnnualCapacityFactor!M48</f>
        <v>4.3569900000000002E-2</v>
      </c>
      <c r="N48">
        <f>0.99*MaximiumAnnualCapacityFactor!N48</f>
        <v>4.3569900000000002E-2</v>
      </c>
      <c r="O48">
        <f>0.99*MaximiumAnnualCapacityFactor!O48</f>
        <v>4.3569900000000002E-2</v>
      </c>
      <c r="P48">
        <f>0.99*MaximiumAnnualCapacityFactor!P48</f>
        <v>4.3569900000000002E-2</v>
      </c>
      <c r="Q48">
        <f>0.99*MaximiumAnnualCapacityFactor!Q48</f>
        <v>4.3569900000000002E-2</v>
      </c>
      <c r="R48">
        <f>0.99*MaximiumAnnualCapacityFactor!R48</f>
        <v>4.3569900000000002E-2</v>
      </c>
      <c r="S48">
        <f>0.99*MaximiumAnnualCapacityFactor!S48</f>
        <v>4.3569900000000002E-2</v>
      </c>
      <c r="T48">
        <f>0.99*MaximiumAnnualCapacityFactor!T48</f>
        <v>4.3569900000000002E-2</v>
      </c>
      <c r="U48">
        <f>0.99*MaximiumAnnualCapacityFactor!U48</f>
        <v>4.3569900000000002E-2</v>
      </c>
      <c r="V48">
        <f>0.99*MaximiumAnnualCapacityFactor!V48</f>
        <v>4.3569900000000002E-2</v>
      </c>
      <c r="W48">
        <f>0.99*MaximiumAnnualCapacityFactor!W48</f>
        <v>4.3569900000000002E-2</v>
      </c>
      <c r="X48">
        <f>0.99*MaximiumAnnualCapacityFactor!X48</f>
        <v>4.3569900000000002E-2</v>
      </c>
      <c r="Y48">
        <f>0.99*MaximiumAnnualCapacityFactor!Y48</f>
        <v>4.3569900000000002E-2</v>
      </c>
      <c r="Z48">
        <f>0.99*MaximiumAnnualCapacityFactor!Z48</f>
        <v>4.3569900000000002E-2</v>
      </c>
      <c r="AA48">
        <f>0.99*MaximiumAnnualCapacityFactor!AA48</f>
        <v>4.3569900000000002E-2</v>
      </c>
      <c r="AB48">
        <f>0.99*MaximiumAnnualCapacityFactor!AB48</f>
        <v>4.3569900000000002E-2</v>
      </c>
      <c r="AC48">
        <f>0.99*MaximiumAnnualCapacityFactor!AC48</f>
        <v>4.3569900000000002E-2</v>
      </c>
      <c r="AD48">
        <f>0.99*MaximiumAnnualCapacityFactor!AD48</f>
        <v>4.3569900000000002E-2</v>
      </c>
      <c r="AE48">
        <f>0.99*MaximiumAnnualCapacityFactor!AE48</f>
        <v>4.3569900000000002E-2</v>
      </c>
      <c r="AF48">
        <f>0.99*MaximiumAnnualCapacityFactor!AF48</f>
        <v>4.3569900000000002E-2</v>
      </c>
      <c r="AG48">
        <f>0.99*MaximiumAnnualCapacityFactor!AG48</f>
        <v>4.3569900000000002E-2</v>
      </c>
      <c r="AH48">
        <f>0.99*MaximiumAnnualCapacityFactor!AH48</f>
        <v>4.3569900000000002E-2</v>
      </c>
      <c r="AI48" s="46" t="s">
        <v>242</v>
      </c>
      <c r="AJ48" s="5">
        <v>1</v>
      </c>
      <c r="AK48" s="54"/>
    </row>
    <row r="49" spans="1:37" x14ac:dyDescent="0.2">
      <c r="A49" s="70"/>
      <c r="B49" s="12" t="s">
        <v>118</v>
      </c>
      <c r="C49" s="5" t="s">
        <v>226</v>
      </c>
      <c r="D49">
        <f>0.99*MaximiumAnnualCapacityFactor!D49</f>
        <v>6.4637100000000003E-2</v>
      </c>
      <c r="E49">
        <f>0.99*MaximiumAnnualCapacityFactor!E49</f>
        <v>6.4637100000000003E-2</v>
      </c>
      <c r="F49">
        <f>0.99*MaximiumAnnualCapacityFactor!F49</f>
        <v>6.4637100000000003E-2</v>
      </c>
      <c r="G49">
        <f>0.99*MaximiumAnnualCapacityFactor!G49</f>
        <v>6.4637100000000003E-2</v>
      </c>
      <c r="H49">
        <f>0.99*MaximiumAnnualCapacityFactor!H49</f>
        <v>6.4637100000000003E-2</v>
      </c>
      <c r="I49">
        <f>0.99*MaximiumAnnualCapacityFactor!I49</f>
        <v>6.4637100000000003E-2</v>
      </c>
      <c r="J49">
        <f>0.99*MaximiumAnnualCapacityFactor!J49</f>
        <v>6.4637100000000003E-2</v>
      </c>
      <c r="K49">
        <f>0.99*MaximiumAnnualCapacityFactor!K49</f>
        <v>6.4637100000000003E-2</v>
      </c>
      <c r="L49">
        <f>0.99*MaximiumAnnualCapacityFactor!L49</f>
        <v>6.4637100000000003E-2</v>
      </c>
      <c r="M49">
        <f>0.99*MaximiumAnnualCapacityFactor!M49</f>
        <v>6.4637100000000003E-2</v>
      </c>
      <c r="N49">
        <f>0.99*MaximiumAnnualCapacityFactor!N49</f>
        <v>6.4637100000000003E-2</v>
      </c>
      <c r="O49">
        <f>0.99*MaximiumAnnualCapacityFactor!O49</f>
        <v>6.4637100000000003E-2</v>
      </c>
      <c r="P49">
        <f>0.99*MaximiumAnnualCapacityFactor!P49</f>
        <v>6.4637100000000003E-2</v>
      </c>
      <c r="Q49">
        <f>0.99*MaximiumAnnualCapacityFactor!Q49</f>
        <v>6.4637100000000003E-2</v>
      </c>
      <c r="R49">
        <f>0.99*MaximiumAnnualCapacityFactor!R49</f>
        <v>6.4637100000000003E-2</v>
      </c>
      <c r="S49">
        <f>0.99*MaximiumAnnualCapacityFactor!S49</f>
        <v>6.4637100000000003E-2</v>
      </c>
      <c r="T49">
        <f>0.99*MaximiumAnnualCapacityFactor!T49</f>
        <v>6.4637100000000003E-2</v>
      </c>
      <c r="U49">
        <f>0.99*MaximiumAnnualCapacityFactor!U49</f>
        <v>6.4637100000000003E-2</v>
      </c>
      <c r="V49">
        <f>0.99*MaximiumAnnualCapacityFactor!V49</f>
        <v>6.4637100000000003E-2</v>
      </c>
      <c r="W49">
        <f>0.99*MaximiumAnnualCapacityFactor!W49</f>
        <v>6.4637100000000003E-2</v>
      </c>
      <c r="X49">
        <f>0.99*MaximiumAnnualCapacityFactor!X49</f>
        <v>6.4637100000000003E-2</v>
      </c>
      <c r="Y49">
        <f>0.99*MaximiumAnnualCapacityFactor!Y49</f>
        <v>6.4637100000000003E-2</v>
      </c>
      <c r="Z49">
        <f>0.99*MaximiumAnnualCapacityFactor!Z49</f>
        <v>6.4637100000000003E-2</v>
      </c>
      <c r="AA49">
        <f>0.99*MaximiumAnnualCapacityFactor!AA49</f>
        <v>6.4637100000000003E-2</v>
      </c>
      <c r="AB49">
        <f>0.99*MaximiumAnnualCapacityFactor!AB49</f>
        <v>6.4637100000000003E-2</v>
      </c>
      <c r="AC49">
        <f>0.99*MaximiumAnnualCapacityFactor!AC49</f>
        <v>6.4637100000000003E-2</v>
      </c>
      <c r="AD49">
        <f>0.99*MaximiumAnnualCapacityFactor!AD49</f>
        <v>6.4637100000000003E-2</v>
      </c>
      <c r="AE49">
        <f>0.99*MaximiumAnnualCapacityFactor!AE49</f>
        <v>6.4637100000000003E-2</v>
      </c>
      <c r="AF49">
        <f>0.99*MaximiumAnnualCapacityFactor!AF49</f>
        <v>6.4637100000000003E-2</v>
      </c>
      <c r="AG49">
        <f>0.99*MaximiumAnnualCapacityFactor!AG49</f>
        <v>6.4637100000000003E-2</v>
      </c>
      <c r="AH49">
        <f>0.99*MaximiumAnnualCapacityFactor!AH49</f>
        <v>6.4637100000000003E-2</v>
      </c>
      <c r="AI49" s="46" t="s">
        <v>242</v>
      </c>
      <c r="AJ49" s="5">
        <v>1</v>
      </c>
      <c r="AK49" s="54"/>
    </row>
    <row r="50" spans="1:37" x14ac:dyDescent="0.2">
      <c r="A50" s="68" t="s">
        <v>20</v>
      </c>
      <c r="B50" s="12" t="s">
        <v>118</v>
      </c>
      <c r="C50" s="5" t="s">
        <v>92</v>
      </c>
      <c r="D50">
        <f>0.99*MaximiumAnnualCapacityFactor!D50</f>
        <v>0.1188891</v>
      </c>
      <c r="E50">
        <f>0.99*MaximiumAnnualCapacityFactor!E50</f>
        <v>0.1188891</v>
      </c>
      <c r="F50">
        <f>0.99*MaximiumAnnualCapacityFactor!F50</f>
        <v>0.1188891</v>
      </c>
      <c r="G50">
        <f>0.99*MaximiumAnnualCapacityFactor!G50</f>
        <v>0.1188891</v>
      </c>
      <c r="H50">
        <f>0.99*MaximiumAnnualCapacityFactor!H50</f>
        <v>0.1188891</v>
      </c>
      <c r="I50">
        <f>0.99*MaximiumAnnualCapacityFactor!I50</f>
        <v>0.1188891</v>
      </c>
      <c r="J50">
        <f>0.99*MaximiumAnnualCapacityFactor!J50</f>
        <v>0.1188891</v>
      </c>
      <c r="K50">
        <f>0.99*MaximiumAnnualCapacityFactor!K50</f>
        <v>0.1188891</v>
      </c>
      <c r="L50">
        <f>0.99*MaximiumAnnualCapacityFactor!L50</f>
        <v>0.1188891</v>
      </c>
      <c r="M50">
        <f>0.99*MaximiumAnnualCapacityFactor!M50</f>
        <v>0.1188891</v>
      </c>
      <c r="N50">
        <f>0.99*MaximiumAnnualCapacityFactor!N50</f>
        <v>0.1188891</v>
      </c>
      <c r="O50">
        <f>0.99*MaximiumAnnualCapacityFactor!O50</f>
        <v>0.1188891</v>
      </c>
      <c r="P50">
        <f>0.99*MaximiumAnnualCapacityFactor!P50</f>
        <v>0.1188891</v>
      </c>
      <c r="Q50">
        <f>0.99*MaximiumAnnualCapacityFactor!Q50</f>
        <v>0.1188891</v>
      </c>
      <c r="R50">
        <f>0.99*MaximiumAnnualCapacityFactor!R50</f>
        <v>0.1188891</v>
      </c>
      <c r="S50">
        <f>0.99*MaximiumAnnualCapacityFactor!S50</f>
        <v>0.1188891</v>
      </c>
      <c r="T50">
        <f>0.99*MaximiumAnnualCapacityFactor!T50</f>
        <v>0.1188891</v>
      </c>
      <c r="U50">
        <f>0.99*MaximiumAnnualCapacityFactor!U50</f>
        <v>0.1188891</v>
      </c>
      <c r="V50">
        <f>0.99*MaximiumAnnualCapacityFactor!V50</f>
        <v>0.1188891</v>
      </c>
      <c r="W50">
        <f>0.99*MaximiumAnnualCapacityFactor!W50</f>
        <v>0.1188891</v>
      </c>
      <c r="X50">
        <f>0.99*MaximiumAnnualCapacityFactor!X50</f>
        <v>0.1188891</v>
      </c>
      <c r="Y50">
        <f>0.99*MaximiumAnnualCapacityFactor!Y50</f>
        <v>0.1188891</v>
      </c>
      <c r="Z50">
        <f>0.99*MaximiumAnnualCapacityFactor!Z50</f>
        <v>0.1188891</v>
      </c>
      <c r="AA50">
        <f>0.99*MaximiumAnnualCapacityFactor!AA50</f>
        <v>0.1188891</v>
      </c>
      <c r="AB50">
        <f>0.99*MaximiumAnnualCapacityFactor!AB50</f>
        <v>0.1188891</v>
      </c>
      <c r="AC50">
        <f>0.99*MaximiumAnnualCapacityFactor!AC50</f>
        <v>0.1188891</v>
      </c>
      <c r="AD50">
        <f>0.99*MaximiumAnnualCapacityFactor!AD50</f>
        <v>0.1188891</v>
      </c>
      <c r="AE50">
        <f>0.99*MaximiumAnnualCapacityFactor!AE50</f>
        <v>0.1188891</v>
      </c>
      <c r="AF50">
        <f>0.99*MaximiumAnnualCapacityFactor!AF50</f>
        <v>0.1188891</v>
      </c>
      <c r="AG50">
        <f>0.99*MaximiumAnnualCapacityFactor!AG50</f>
        <v>0.1188891</v>
      </c>
      <c r="AH50">
        <f>0.99*MaximiumAnnualCapacityFactor!AH50</f>
        <v>0.1188891</v>
      </c>
      <c r="AI50" s="46" t="s">
        <v>242</v>
      </c>
      <c r="AJ50" s="5">
        <v>1</v>
      </c>
      <c r="AK50" s="54"/>
    </row>
    <row r="51" spans="1:37" x14ac:dyDescent="0.2">
      <c r="A51" s="69"/>
      <c r="B51" s="12" t="s">
        <v>118</v>
      </c>
      <c r="C51" s="5" t="s">
        <v>97</v>
      </c>
      <c r="D51">
        <f>0.99*MaximiumAnnualCapacityFactor!D51</f>
        <v>0.13879799999999998</v>
      </c>
      <c r="E51">
        <f>0.99*MaximiumAnnualCapacityFactor!E51</f>
        <v>0.13879799999999998</v>
      </c>
      <c r="F51">
        <f>0.99*MaximiumAnnualCapacityFactor!F51</f>
        <v>0.13879799999999998</v>
      </c>
      <c r="G51">
        <f>0.99*MaximiumAnnualCapacityFactor!G51</f>
        <v>0.13879799999999998</v>
      </c>
      <c r="H51">
        <f>0.99*MaximiumAnnualCapacityFactor!H51</f>
        <v>0.13879799999999998</v>
      </c>
      <c r="I51">
        <f>0.99*MaximiumAnnualCapacityFactor!I51</f>
        <v>0.13879799999999998</v>
      </c>
      <c r="J51">
        <f>0.99*MaximiumAnnualCapacityFactor!J51</f>
        <v>0.13879799999999998</v>
      </c>
      <c r="K51">
        <f>0.99*MaximiumAnnualCapacityFactor!K51</f>
        <v>0.13879799999999998</v>
      </c>
      <c r="L51">
        <f>0.99*MaximiumAnnualCapacityFactor!L51</f>
        <v>0.13879799999999998</v>
      </c>
      <c r="M51">
        <f>0.99*MaximiumAnnualCapacityFactor!M51</f>
        <v>0.13879799999999998</v>
      </c>
      <c r="N51">
        <f>0.99*MaximiumAnnualCapacityFactor!N51</f>
        <v>0.13879799999999998</v>
      </c>
      <c r="O51">
        <f>0.99*MaximiumAnnualCapacityFactor!O51</f>
        <v>0.13879799999999998</v>
      </c>
      <c r="P51">
        <f>0.99*MaximiumAnnualCapacityFactor!P51</f>
        <v>0.13879799999999998</v>
      </c>
      <c r="Q51">
        <f>0.99*MaximiumAnnualCapacityFactor!Q51</f>
        <v>0.13879799999999998</v>
      </c>
      <c r="R51">
        <f>0.99*MaximiumAnnualCapacityFactor!R51</f>
        <v>0.13879799999999998</v>
      </c>
      <c r="S51">
        <f>0.99*MaximiumAnnualCapacityFactor!S51</f>
        <v>0.13879799999999998</v>
      </c>
      <c r="T51">
        <f>0.99*MaximiumAnnualCapacityFactor!T51</f>
        <v>0.13879799999999998</v>
      </c>
      <c r="U51">
        <f>0.99*MaximiumAnnualCapacityFactor!U51</f>
        <v>0.13879799999999998</v>
      </c>
      <c r="V51">
        <f>0.99*MaximiumAnnualCapacityFactor!V51</f>
        <v>0.13879799999999998</v>
      </c>
      <c r="W51">
        <f>0.99*MaximiumAnnualCapacityFactor!W51</f>
        <v>0.13879799999999998</v>
      </c>
      <c r="X51">
        <f>0.99*MaximiumAnnualCapacityFactor!X51</f>
        <v>0.13879799999999998</v>
      </c>
      <c r="Y51">
        <f>0.99*MaximiumAnnualCapacityFactor!Y51</f>
        <v>0.13879799999999998</v>
      </c>
      <c r="Z51">
        <f>0.99*MaximiumAnnualCapacityFactor!Z51</f>
        <v>0.13879799999999998</v>
      </c>
      <c r="AA51">
        <f>0.99*MaximiumAnnualCapacityFactor!AA51</f>
        <v>0.13879799999999998</v>
      </c>
      <c r="AB51">
        <f>0.99*MaximiumAnnualCapacityFactor!AB51</f>
        <v>0.13879799999999998</v>
      </c>
      <c r="AC51">
        <f>0.99*MaximiumAnnualCapacityFactor!AC51</f>
        <v>0.13879799999999998</v>
      </c>
      <c r="AD51">
        <f>0.99*MaximiumAnnualCapacityFactor!AD51</f>
        <v>0.13879799999999998</v>
      </c>
      <c r="AE51">
        <f>0.99*MaximiumAnnualCapacityFactor!AE51</f>
        <v>0.13879799999999998</v>
      </c>
      <c r="AF51">
        <f>0.99*MaximiumAnnualCapacityFactor!AF51</f>
        <v>0.13879799999999998</v>
      </c>
      <c r="AG51">
        <f>0.99*MaximiumAnnualCapacityFactor!AG51</f>
        <v>0.13879799999999998</v>
      </c>
      <c r="AH51">
        <f>0.99*MaximiumAnnualCapacityFactor!AH51</f>
        <v>0.13879799999999998</v>
      </c>
      <c r="AI51" s="46" t="s">
        <v>242</v>
      </c>
      <c r="AJ51" s="5">
        <v>1</v>
      </c>
      <c r="AK51" s="54"/>
    </row>
    <row r="52" spans="1:37" x14ac:dyDescent="0.2">
      <c r="A52" s="69"/>
      <c r="B52" s="12" t="s">
        <v>118</v>
      </c>
      <c r="C52" s="5" t="s">
        <v>98</v>
      </c>
      <c r="D52">
        <f>0.99*MaximiumAnnualCapacityFactor!D52</f>
        <v>0.13413510000000001</v>
      </c>
      <c r="E52">
        <f>0.99*MaximiumAnnualCapacityFactor!E52</f>
        <v>0.13413510000000001</v>
      </c>
      <c r="F52">
        <f>0.99*MaximiumAnnualCapacityFactor!F52</f>
        <v>0.13413510000000001</v>
      </c>
      <c r="G52">
        <f>0.99*MaximiumAnnualCapacityFactor!G52</f>
        <v>0.13413510000000001</v>
      </c>
      <c r="H52">
        <f>0.99*MaximiumAnnualCapacityFactor!H52</f>
        <v>0.13413510000000001</v>
      </c>
      <c r="I52">
        <f>0.99*MaximiumAnnualCapacityFactor!I52</f>
        <v>0.13413510000000001</v>
      </c>
      <c r="J52">
        <f>0.99*MaximiumAnnualCapacityFactor!J52</f>
        <v>0.13413510000000001</v>
      </c>
      <c r="K52">
        <f>0.99*MaximiumAnnualCapacityFactor!K52</f>
        <v>0.13413510000000001</v>
      </c>
      <c r="L52">
        <f>0.99*MaximiumAnnualCapacityFactor!L52</f>
        <v>0.13413510000000001</v>
      </c>
      <c r="M52">
        <f>0.99*MaximiumAnnualCapacityFactor!M52</f>
        <v>0.13413510000000001</v>
      </c>
      <c r="N52">
        <f>0.99*MaximiumAnnualCapacityFactor!N52</f>
        <v>0.13413510000000001</v>
      </c>
      <c r="O52">
        <f>0.99*MaximiumAnnualCapacityFactor!O52</f>
        <v>0.13413510000000001</v>
      </c>
      <c r="P52">
        <f>0.99*MaximiumAnnualCapacityFactor!P52</f>
        <v>0.13413510000000001</v>
      </c>
      <c r="Q52">
        <f>0.99*MaximiumAnnualCapacityFactor!Q52</f>
        <v>0.13413510000000001</v>
      </c>
      <c r="R52">
        <f>0.99*MaximiumAnnualCapacityFactor!R52</f>
        <v>0.13413510000000001</v>
      </c>
      <c r="S52">
        <f>0.99*MaximiumAnnualCapacityFactor!S52</f>
        <v>0.13413510000000001</v>
      </c>
      <c r="T52">
        <f>0.99*MaximiumAnnualCapacityFactor!T52</f>
        <v>0.13413510000000001</v>
      </c>
      <c r="U52">
        <f>0.99*MaximiumAnnualCapacityFactor!U52</f>
        <v>0.13413510000000001</v>
      </c>
      <c r="V52">
        <f>0.99*MaximiumAnnualCapacityFactor!V52</f>
        <v>0.13413510000000001</v>
      </c>
      <c r="W52">
        <f>0.99*MaximiumAnnualCapacityFactor!W52</f>
        <v>0.13413510000000001</v>
      </c>
      <c r="X52">
        <f>0.99*MaximiumAnnualCapacityFactor!X52</f>
        <v>0.13413510000000001</v>
      </c>
      <c r="Y52">
        <f>0.99*MaximiumAnnualCapacityFactor!Y52</f>
        <v>0.13413510000000001</v>
      </c>
      <c r="Z52">
        <f>0.99*MaximiumAnnualCapacityFactor!Z52</f>
        <v>0.13413510000000001</v>
      </c>
      <c r="AA52">
        <f>0.99*MaximiumAnnualCapacityFactor!AA52</f>
        <v>0.13413510000000001</v>
      </c>
      <c r="AB52">
        <f>0.99*MaximiumAnnualCapacityFactor!AB52</f>
        <v>0.13413510000000001</v>
      </c>
      <c r="AC52">
        <f>0.99*MaximiumAnnualCapacityFactor!AC52</f>
        <v>0.13413510000000001</v>
      </c>
      <c r="AD52">
        <f>0.99*MaximiumAnnualCapacityFactor!AD52</f>
        <v>0.13413510000000001</v>
      </c>
      <c r="AE52">
        <f>0.99*MaximiumAnnualCapacityFactor!AE52</f>
        <v>0.13413510000000001</v>
      </c>
      <c r="AF52">
        <f>0.99*MaximiumAnnualCapacityFactor!AF52</f>
        <v>0.13413510000000001</v>
      </c>
      <c r="AG52">
        <f>0.99*MaximiumAnnualCapacityFactor!AG52</f>
        <v>0.13413510000000001</v>
      </c>
      <c r="AH52">
        <f>0.99*MaximiumAnnualCapacityFactor!AH52</f>
        <v>0.13413510000000001</v>
      </c>
      <c r="AI52" s="46" t="s">
        <v>242</v>
      </c>
      <c r="AJ52" s="5">
        <v>1</v>
      </c>
      <c r="AK52" s="54"/>
    </row>
    <row r="53" spans="1:37" x14ac:dyDescent="0.2">
      <c r="A53" s="70"/>
      <c r="B53" s="12" t="s">
        <v>118</v>
      </c>
      <c r="C53" s="5" t="s">
        <v>226</v>
      </c>
      <c r="D53">
        <f>0.99*MaximiumAnnualCapacityFactor!D53</f>
        <v>0.14436180000000001</v>
      </c>
      <c r="E53">
        <f>0.99*MaximiumAnnualCapacityFactor!E53</f>
        <v>0.14436180000000001</v>
      </c>
      <c r="F53">
        <f>0.99*MaximiumAnnualCapacityFactor!F53</f>
        <v>0.14436180000000001</v>
      </c>
      <c r="G53">
        <f>0.99*MaximiumAnnualCapacityFactor!G53</f>
        <v>0.14436180000000001</v>
      </c>
      <c r="H53">
        <f>0.99*MaximiumAnnualCapacityFactor!H53</f>
        <v>0.14436180000000001</v>
      </c>
      <c r="I53">
        <f>0.99*MaximiumAnnualCapacityFactor!I53</f>
        <v>0.14436180000000001</v>
      </c>
      <c r="J53">
        <f>0.99*MaximiumAnnualCapacityFactor!J53</f>
        <v>0.14436180000000001</v>
      </c>
      <c r="K53">
        <f>0.99*MaximiumAnnualCapacityFactor!K53</f>
        <v>0.14436180000000001</v>
      </c>
      <c r="L53">
        <f>0.99*MaximiumAnnualCapacityFactor!L53</f>
        <v>0.14436180000000001</v>
      </c>
      <c r="M53">
        <f>0.99*MaximiumAnnualCapacityFactor!M53</f>
        <v>0.14436180000000001</v>
      </c>
      <c r="N53">
        <f>0.99*MaximiumAnnualCapacityFactor!N53</f>
        <v>0.14436180000000001</v>
      </c>
      <c r="O53">
        <f>0.99*MaximiumAnnualCapacityFactor!O53</f>
        <v>0.14436180000000001</v>
      </c>
      <c r="P53">
        <f>0.99*MaximiumAnnualCapacityFactor!P53</f>
        <v>0.14436180000000001</v>
      </c>
      <c r="Q53">
        <f>0.99*MaximiumAnnualCapacityFactor!Q53</f>
        <v>0.14436180000000001</v>
      </c>
      <c r="R53">
        <f>0.99*MaximiumAnnualCapacityFactor!R53</f>
        <v>0.14436180000000001</v>
      </c>
      <c r="S53">
        <f>0.99*MaximiumAnnualCapacityFactor!S53</f>
        <v>0.14436180000000001</v>
      </c>
      <c r="T53">
        <f>0.99*MaximiumAnnualCapacityFactor!T53</f>
        <v>0.14436180000000001</v>
      </c>
      <c r="U53">
        <f>0.99*MaximiumAnnualCapacityFactor!U53</f>
        <v>0.14436180000000001</v>
      </c>
      <c r="V53">
        <f>0.99*MaximiumAnnualCapacityFactor!V53</f>
        <v>0.14436180000000001</v>
      </c>
      <c r="W53">
        <f>0.99*MaximiumAnnualCapacityFactor!W53</f>
        <v>0.14436180000000001</v>
      </c>
      <c r="X53">
        <f>0.99*MaximiumAnnualCapacityFactor!X53</f>
        <v>0.14436180000000001</v>
      </c>
      <c r="Y53">
        <f>0.99*MaximiumAnnualCapacityFactor!Y53</f>
        <v>0.14436180000000001</v>
      </c>
      <c r="Z53">
        <f>0.99*MaximiumAnnualCapacityFactor!Z53</f>
        <v>0.14436180000000001</v>
      </c>
      <c r="AA53">
        <f>0.99*MaximiumAnnualCapacityFactor!AA53</f>
        <v>0.14436180000000001</v>
      </c>
      <c r="AB53">
        <f>0.99*MaximiumAnnualCapacityFactor!AB53</f>
        <v>0.14436180000000001</v>
      </c>
      <c r="AC53">
        <f>0.99*MaximiumAnnualCapacityFactor!AC53</f>
        <v>0.14436180000000001</v>
      </c>
      <c r="AD53">
        <f>0.99*MaximiumAnnualCapacityFactor!AD53</f>
        <v>0.14436180000000001</v>
      </c>
      <c r="AE53">
        <f>0.99*MaximiumAnnualCapacityFactor!AE53</f>
        <v>0.14436180000000001</v>
      </c>
      <c r="AF53">
        <f>0.99*MaximiumAnnualCapacityFactor!AF53</f>
        <v>0.14436180000000001</v>
      </c>
      <c r="AG53">
        <f>0.99*MaximiumAnnualCapacityFactor!AG53</f>
        <v>0.14436180000000001</v>
      </c>
      <c r="AH53">
        <f>0.99*MaximiumAnnualCapacityFactor!AH53</f>
        <v>0.14436180000000001</v>
      </c>
      <c r="AI53" s="46" t="s">
        <v>242</v>
      </c>
      <c r="AJ53" s="5">
        <v>1</v>
      </c>
      <c r="AK53" s="54"/>
    </row>
    <row r="54" spans="1:37" x14ac:dyDescent="0.2">
      <c r="A54" s="68" t="s">
        <v>22</v>
      </c>
      <c r="B54" s="12" t="s">
        <v>118</v>
      </c>
      <c r="C54" s="5" t="s">
        <v>92</v>
      </c>
      <c r="D54">
        <f>0.99*MaximiumAnnualCapacityFactor!D54</f>
        <v>0.1188891</v>
      </c>
      <c r="E54">
        <f>0.99*MaximiumAnnualCapacityFactor!E54</f>
        <v>0.1188891</v>
      </c>
      <c r="F54">
        <f>0.99*MaximiumAnnualCapacityFactor!F54</f>
        <v>0.1188891</v>
      </c>
      <c r="G54">
        <f>0.99*MaximiumAnnualCapacityFactor!G54</f>
        <v>0.1188891</v>
      </c>
      <c r="H54">
        <f>0.99*MaximiumAnnualCapacityFactor!H54</f>
        <v>0.1188891</v>
      </c>
      <c r="I54">
        <f>0.99*MaximiumAnnualCapacityFactor!I54</f>
        <v>0.1188891</v>
      </c>
      <c r="J54">
        <f>0.99*MaximiumAnnualCapacityFactor!J54</f>
        <v>0.1188891</v>
      </c>
      <c r="K54">
        <f>0.99*MaximiumAnnualCapacityFactor!K54</f>
        <v>0.1188891</v>
      </c>
      <c r="L54">
        <f>0.99*MaximiumAnnualCapacityFactor!L54</f>
        <v>0.1188891</v>
      </c>
      <c r="M54">
        <f>0.99*MaximiumAnnualCapacityFactor!M54</f>
        <v>0.1188891</v>
      </c>
      <c r="N54">
        <f>0.99*MaximiumAnnualCapacityFactor!N54</f>
        <v>0.1188891</v>
      </c>
      <c r="O54">
        <f>0.99*MaximiumAnnualCapacityFactor!O54</f>
        <v>0.1188891</v>
      </c>
      <c r="P54">
        <f>0.99*MaximiumAnnualCapacityFactor!P54</f>
        <v>0.1188891</v>
      </c>
      <c r="Q54">
        <f>0.99*MaximiumAnnualCapacityFactor!Q54</f>
        <v>0.1188891</v>
      </c>
      <c r="R54">
        <f>0.99*MaximiumAnnualCapacityFactor!R54</f>
        <v>0.1188891</v>
      </c>
      <c r="S54">
        <f>0.99*MaximiumAnnualCapacityFactor!S54</f>
        <v>0.1188891</v>
      </c>
      <c r="T54">
        <f>0.99*MaximiumAnnualCapacityFactor!T54</f>
        <v>0.1188891</v>
      </c>
      <c r="U54">
        <f>0.99*MaximiumAnnualCapacityFactor!U54</f>
        <v>0.1188891</v>
      </c>
      <c r="V54">
        <f>0.99*MaximiumAnnualCapacityFactor!V54</f>
        <v>0.1188891</v>
      </c>
      <c r="W54">
        <f>0.99*MaximiumAnnualCapacityFactor!W54</f>
        <v>0.1188891</v>
      </c>
      <c r="X54">
        <f>0.99*MaximiumAnnualCapacityFactor!X54</f>
        <v>0.1188891</v>
      </c>
      <c r="Y54">
        <f>0.99*MaximiumAnnualCapacityFactor!Y54</f>
        <v>0.1188891</v>
      </c>
      <c r="Z54">
        <f>0.99*MaximiumAnnualCapacityFactor!Z54</f>
        <v>0.1188891</v>
      </c>
      <c r="AA54">
        <f>0.99*MaximiumAnnualCapacityFactor!AA54</f>
        <v>0.1188891</v>
      </c>
      <c r="AB54">
        <f>0.99*MaximiumAnnualCapacityFactor!AB54</f>
        <v>0.1188891</v>
      </c>
      <c r="AC54">
        <f>0.99*MaximiumAnnualCapacityFactor!AC54</f>
        <v>0.1188891</v>
      </c>
      <c r="AD54">
        <f>0.99*MaximiumAnnualCapacityFactor!AD54</f>
        <v>0.1188891</v>
      </c>
      <c r="AE54">
        <f>0.99*MaximiumAnnualCapacityFactor!AE54</f>
        <v>0.1188891</v>
      </c>
      <c r="AF54">
        <f>0.99*MaximiumAnnualCapacityFactor!AF54</f>
        <v>0.1188891</v>
      </c>
      <c r="AG54">
        <f>0.99*MaximiumAnnualCapacityFactor!AG54</f>
        <v>0.1188891</v>
      </c>
      <c r="AH54">
        <f>0.99*MaximiumAnnualCapacityFactor!AH54</f>
        <v>0.1188891</v>
      </c>
      <c r="AI54" s="46" t="s">
        <v>242</v>
      </c>
      <c r="AJ54" s="5">
        <v>1</v>
      </c>
      <c r="AK54" s="54"/>
    </row>
    <row r="55" spans="1:37" x14ac:dyDescent="0.2">
      <c r="A55" s="69"/>
      <c r="B55" s="12" t="s">
        <v>118</v>
      </c>
      <c r="C55" s="5" t="s">
        <v>97</v>
      </c>
      <c r="D55">
        <f>0.99*MaximiumAnnualCapacityFactor!D55</f>
        <v>0.13879799999999998</v>
      </c>
      <c r="E55">
        <f>0.99*MaximiumAnnualCapacityFactor!E55</f>
        <v>0.13879799999999998</v>
      </c>
      <c r="F55">
        <f>0.99*MaximiumAnnualCapacityFactor!F55</f>
        <v>0.13879799999999998</v>
      </c>
      <c r="G55">
        <f>0.99*MaximiumAnnualCapacityFactor!G55</f>
        <v>0.13879799999999998</v>
      </c>
      <c r="H55">
        <f>0.99*MaximiumAnnualCapacityFactor!H55</f>
        <v>0.13879799999999998</v>
      </c>
      <c r="I55">
        <f>0.99*MaximiumAnnualCapacityFactor!I55</f>
        <v>0.13879799999999998</v>
      </c>
      <c r="J55">
        <f>0.99*MaximiumAnnualCapacityFactor!J55</f>
        <v>0.13879799999999998</v>
      </c>
      <c r="K55">
        <f>0.99*MaximiumAnnualCapacityFactor!K55</f>
        <v>0.13879799999999998</v>
      </c>
      <c r="L55">
        <f>0.99*MaximiumAnnualCapacityFactor!L55</f>
        <v>0.13879799999999998</v>
      </c>
      <c r="M55">
        <f>0.99*MaximiumAnnualCapacityFactor!M55</f>
        <v>0.13879799999999998</v>
      </c>
      <c r="N55">
        <f>0.99*MaximiumAnnualCapacityFactor!N55</f>
        <v>0.13879799999999998</v>
      </c>
      <c r="O55">
        <f>0.99*MaximiumAnnualCapacityFactor!O55</f>
        <v>0.13879799999999998</v>
      </c>
      <c r="P55">
        <f>0.99*MaximiumAnnualCapacityFactor!P55</f>
        <v>0.13879799999999998</v>
      </c>
      <c r="Q55">
        <f>0.99*MaximiumAnnualCapacityFactor!Q55</f>
        <v>0.13879799999999998</v>
      </c>
      <c r="R55">
        <f>0.99*MaximiumAnnualCapacityFactor!R55</f>
        <v>0.13879799999999998</v>
      </c>
      <c r="S55">
        <f>0.99*MaximiumAnnualCapacityFactor!S55</f>
        <v>0.13879799999999998</v>
      </c>
      <c r="T55">
        <f>0.99*MaximiumAnnualCapacityFactor!T55</f>
        <v>0.13879799999999998</v>
      </c>
      <c r="U55">
        <f>0.99*MaximiumAnnualCapacityFactor!U55</f>
        <v>0.13879799999999998</v>
      </c>
      <c r="V55">
        <f>0.99*MaximiumAnnualCapacityFactor!V55</f>
        <v>0.13879799999999998</v>
      </c>
      <c r="W55">
        <f>0.99*MaximiumAnnualCapacityFactor!W55</f>
        <v>0.13879799999999998</v>
      </c>
      <c r="X55">
        <f>0.99*MaximiumAnnualCapacityFactor!X55</f>
        <v>0.13879799999999998</v>
      </c>
      <c r="Y55">
        <f>0.99*MaximiumAnnualCapacityFactor!Y55</f>
        <v>0.13879799999999998</v>
      </c>
      <c r="Z55">
        <f>0.99*MaximiumAnnualCapacityFactor!Z55</f>
        <v>0.13879799999999998</v>
      </c>
      <c r="AA55">
        <f>0.99*MaximiumAnnualCapacityFactor!AA55</f>
        <v>0.13879799999999998</v>
      </c>
      <c r="AB55">
        <f>0.99*MaximiumAnnualCapacityFactor!AB55</f>
        <v>0.13879799999999998</v>
      </c>
      <c r="AC55">
        <f>0.99*MaximiumAnnualCapacityFactor!AC55</f>
        <v>0.13879799999999998</v>
      </c>
      <c r="AD55">
        <f>0.99*MaximiumAnnualCapacityFactor!AD55</f>
        <v>0.13879799999999998</v>
      </c>
      <c r="AE55">
        <f>0.99*MaximiumAnnualCapacityFactor!AE55</f>
        <v>0.13879799999999998</v>
      </c>
      <c r="AF55">
        <f>0.99*MaximiumAnnualCapacityFactor!AF55</f>
        <v>0.13879799999999998</v>
      </c>
      <c r="AG55">
        <f>0.99*MaximiumAnnualCapacityFactor!AG55</f>
        <v>0.13879799999999998</v>
      </c>
      <c r="AH55">
        <f>0.99*MaximiumAnnualCapacityFactor!AH55</f>
        <v>0.13879799999999998</v>
      </c>
      <c r="AI55" s="46" t="s">
        <v>242</v>
      </c>
      <c r="AJ55" s="5">
        <v>1</v>
      </c>
      <c r="AK55" s="54"/>
    </row>
    <row r="56" spans="1:37" x14ac:dyDescent="0.2">
      <c r="A56" s="69"/>
      <c r="B56" s="12" t="s">
        <v>118</v>
      </c>
      <c r="C56" s="5" t="s">
        <v>98</v>
      </c>
      <c r="D56">
        <f>0.99*MaximiumAnnualCapacityFactor!D56</f>
        <v>0.13413510000000001</v>
      </c>
      <c r="E56">
        <f>0.99*MaximiumAnnualCapacityFactor!E56</f>
        <v>0.13413510000000001</v>
      </c>
      <c r="F56">
        <f>0.99*MaximiumAnnualCapacityFactor!F56</f>
        <v>0.13413510000000001</v>
      </c>
      <c r="G56">
        <f>0.99*MaximiumAnnualCapacityFactor!G56</f>
        <v>0.13413510000000001</v>
      </c>
      <c r="H56">
        <f>0.99*MaximiumAnnualCapacityFactor!H56</f>
        <v>0.13413510000000001</v>
      </c>
      <c r="I56">
        <f>0.99*MaximiumAnnualCapacityFactor!I56</f>
        <v>0.13413510000000001</v>
      </c>
      <c r="J56">
        <f>0.99*MaximiumAnnualCapacityFactor!J56</f>
        <v>0.13413510000000001</v>
      </c>
      <c r="K56">
        <f>0.99*MaximiumAnnualCapacityFactor!K56</f>
        <v>0.13413510000000001</v>
      </c>
      <c r="L56">
        <f>0.99*MaximiumAnnualCapacityFactor!L56</f>
        <v>0.13413510000000001</v>
      </c>
      <c r="M56">
        <f>0.99*MaximiumAnnualCapacityFactor!M56</f>
        <v>0.13413510000000001</v>
      </c>
      <c r="N56">
        <f>0.99*MaximiumAnnualCapacityFactor!N56</f>
        <v>0.13413510000000001</v>
      </c>
      <c r="O56">
        <f>0.99*MaximiumAnnualCapacityFactor!O56</f>
        <v>0.13413510000000001</v>
      </c>
      <c r="P56">
        <f>0.99*MaximiumAnnualCapacityFactor!P56</f>
        <v>0.13413510000000001</v>
      </c>
      <c r="Q56">
        <f>0.99*MaximiumAnnualCapacityFactor!Q56</f>
        <v>0.13413510000000001</v>
      </c>
      <c r="R56">
        <f>0.99*MaximiumAnnualCapacityFactor!R56</f>
        <v>0.13413510000000001</v>
      </c>
      <c r="S56">
        <f>0.99*MaximiumAnnualCapacityFactor!S56</f>
        <v>0.13413510000000001</v>
      </c>
      <c r="T56">
        <f>0.99*MaximiumAnnualCapacityFactor!T56</f>
        <v>0.13413510000000001</v>
      </c>
      <c r="U56">
        <f>0.99*MaximiumAnnualCapacityFactor!U56</f>
        <v>0.13413510000000001</v>
      </c>
      <c r="V56">
        <f>0.99*MaximiumAnnualCapacityFactor!V56</f>
        <v>0.13413510000000001</v>
      </c>
      <c r="W56">
        <f>0.99*MaximiumAnnualCapacityFactor!W56</f>
        <v>0.13413510000000001</v>
      </c>
      <c r="X56">
        <f>0.99*MaximiumAnnualCapacityFactor!X56</f>
        <v>0.13413510000000001</v>
      </c>
      <c r="Y56">
        <f>0.99*MaximiumAnnualCapacityFactor!Y56</f>
        <v>0.13413510000000001</v>
      </c>
      <c r="Z56">
        <f>0.99*MaximiumAnnualCapacityFactor!Z56</f>
        <v>0.13413510000000001</v>
      </c>
      <c r="AA56">
        <f>0.99*MaximiumAnnualCapacityFactor!AA56</f>
        <v>0.13413510000000001</v>
      </c>
      <c r="AB56">
        <f>0.99*MaximiumAnnualCapacityFactor!AB56</f>
        <v>0.13413510000000001</v>
      </c>
      <c r="AC56">
        <f>0.99*MaximiumAnnualCapacityFactor!AC56</f>
        <v>0.13413510000000001</v>
      </c>
      <c r="AD56">
        <f>0.99*MaximiumAnnualCapacityFactor!AD56</f>
        <v>0.13413510000000001</v>
      </c>
      <c r="AE56">
        <f>0.99*MaximiumAnnualCapacityFactor!AE56</f>
        <v>0.13413510000000001</v>
      </c>
      <c r="AF56">
        <f>0.99*MaximiumAnnualCapacityFactor!AF56</f>
        <v>0.13413510000000001</v>
      </c>
      <c r="AG56">
        <f>0.99*MaximiumAnnualCapacityFactor!AG56</f>
        <v>0.13413510000000001</v>
      </c>
      <c r="AH56">
        <f>0.99*MaximiumAnnualCapacityFactor!AH56</f>
        <v>0.13413510000000001</v>
      </c>
      <c r="AI56" s="46" t="s">
        <v>242</v>
      </c>
      <c r="AJ56" s="5">
        <v>1</v>
      </c>
      <c r="AK56" s="54"/>
    </row>
    <row r="57" spans="1:37" x14ac:dyDescent="0.2">
      <c r="A57" s="70"/>
      <c r="B57" s="12" t="s">
        <v>118</v>
      </c>
      <c r="C57" s="5" t="s">
        <v>226</v>
      </c>
      <c r="D57">
        <f>0.99*MaximiumAnnualCapacityFactor!D57</f>
        <v>0.14436180000000001</v>
      </c>
      <c r="E57">
        <f>0.99*MaximiumAnnualCapacityFactor!E57</f>
        <v>0.14436180000000001</v>
      </c>
      <c r="F57">
        <f>0.99*MaximiumAnnualCapacityFactor!F57</f>
        <v>0.14436180000000001</v>
      </c>
      <c r="G57">
        <f>0.99*MaximiumAnnualCapacityFactor!G57</f>
        <v>0.14436180000000001</v>
      </c>
      <c r="H57">
        <f>0.99*MaximiumAnnualCapacityFactor!H57</f>
        <v>0.14436180000000001</v>
      </c>
      <c r="I57">
        <f>0.99*MaximiumAnnualCapacityFactor!I57</f>
        <v>0.14436180000000001</v>
      </c>
      <c r="J57">
        <f>0.99*MaximiumAnnualCapacityFactor!J57</f>
        <v>0.14436180000000001</v>
      </c>
      <c r="K57">
        <f>0.99*MaximiumAnnualCapacityFactor!K57</f>
        <v>0.14436180000000001</v>
      </c>
      <c r="L57">
        <f>0.99*MaximiumAnnualCapacityFactor!L57</f>
        <v>0.14436180000000001</v>
      </c>
      <c r="M57">
        <f>0.99*MaximiumAnnualCapacityFactor!M57</f>
        <v>0.14436180000000001</v>
      </c>
      <c r="N57">
        <f>0.99*MaximiumAnnualCapacityFactor!N57</f>
        <v>0.14436180000000001</v>
      </c>
      <c r="O57">
        <f>0.99*MaximiumAnnualCapacityFactor!O57</f>
        <v>0.14436180000000001</v>
      </c>
      <c r="P57">
        <f>0.99*MaximiumAnnualCapacityFactor!P57</f>
        <v>0.14436180000000001</v>
      </c>
      <c r="Q57">
        <f>0.99*MaximiumAnnualCapacityFactor!Q57</f>
        <v>0.14436180000000001</v>
      </c>
      <c r="R57">
        <f>0.99*MaximiumAnnualCapacityFactor!R57</f>
        <v>0.14436180000000001</v>
      </c>
      <c r="S57">
        <f>0.99*MaximiumAnnualCapacityFactor!S57</f>
        <v>0.14436180000000001</v>
      </c>
      <c r="T57">
        <f>0.99*MaximiumAnnualCapacityFactor!T57</f>
        <v>0.14436180000000001</v>
      </c>
      <c r="U57">
        <f>0.99*MaximiumAnnualCapacityFactor!U57</f>
        <v>0.14436180000000001</v>
      </c>
      <c r="V57">
        <f>0.99*MaximiumAnnualCapacityFactor!V57</f>
        <v>0.14436180000000001</v>
      </c>
      <c r="W57">
        <f>0.99*MaximiumAnnualCapacityFactor!W57</f>
        <v>0.14436180000000001</v>
      </c>
      <c r="X57">
        <f>0.99*MaximiumAnnualCapacityFactor!X57</f>
        <v>0.14436180000000001</v>
      </c>
      <c r="Y57">
        <f>0.99*MaximiumAnnualCapacityFactor!Y57</f>
        <v>0.14436180000000001</v>
      </c>
      <c r="Z57">
        <f>0.99*MaximiumAnnualCapacityFactor!Z57</f>
        <v>0.14436180000000001</v>
      </c>
      <c r="AA57">
        <f>0.99*MaximiumAnnualCapacityFactor!AA57</f>
        <v>0.14436180000000001</v>
      </c>
      <c r="AB57">
        <f>0.99*MaximiumAnnualCapacityFactor!AB57</f>
        <v>0.14436180000000001</v>
      </c>
      <c r="AC57">
        <f>0.99*MaximiumAnnualCapacityFactor!AC57</f>
        <v>0.14436180000000001</v>
      </c>
      <c r="AD57">
        <f>0.99*MaximiumAnnualCapacityFactor!AD57</f>
        <v>0.14436180000000001</v>
      </c>
      <c r="AE57">
        <f>0.99*MaximiumAnnualCapacityFactor!AE57</f>
        <v>0.14436180000000001</v>
      </c>
      <c r="AF57">
        <f>0.99*MaximiumAnnualCapacityFactor!AF57</f>
        <v>0.14436180000000001</v>
      </c>
      <c r="AG57">
        <f>0.99*MaximiumAnnualCapacityFactor!AG57</f>
        <v>0.14436180000000001</v>
      </c>
      <c r="AH57">
        <f>0.99*MaximiumAnnualCapacityFactor!AH57</f>
        <v>0.14436180000000001</v>
      </c>
      <c r="AI57" s="46" t="s">
        <v>242</v>
      </c>
      <c r="AJ57" s="5">
        <v>1</v>
      </c>
      <c r="AK57" s="54"/>
    </row>
    <row r="58" spans="1:37" x14ac:dyDescent="0.2">
      <c r="A58" s="68" t="s">
        <v>26</v>
      </c>
      <c r="B58" s="12" t="s">
        <v>118</v>
      </c>
      <c r="C58" s="5" t="s">
        <v>92</v>
      </c>
      <c r="D58">
        <f>0.99*MaximiumAnnualCapacityFactor!D58</f>
        <v>0.1188891</v>
      </c>
      <c r="E58">
        <f>0.99*MaximiumAnnualCapacityFactor!E58</f>
        <v>0.1188891</v>
      </c>
      <c r="F58">
        <f>0.99*MaximiumAnnualCapacityFactor!F58</f>
        <v>0.1188891</v>
      </c>
      <c r="G58">
        <f>0.99*MaximiumAnnualCapacityFactor!G58</f>
        <v>0.1188891</v>
      </c>
      <c r="H58">
        <f>0.99*MaximiumAnnualCapacityFactor!H58</f>
        <v>0.1188891</v>
      </c>
      <c r="I58">
        <f>0.99*MaximiumAnnualCapacityFactor!I58</f>
        <v>0.1188891</v>
      </c>
      <c r="J58">
        <f>0.99*MaximiumAnnualCapacityFactor!J58</f>
        <v>0.1188891</v>
      </c>
      <c r="K58">
        <f>0.99*MaximiumAnnualCapacityFactor!K58</f>
        <v>0.1188891</v>
      </c>
      <c r="L58">
        <f>0.99*MaximiumAnnualCapacityFactor!L58</f>
        <v>0.1188891</v>
      </c>
      <c r="M58">
        <f>0.99*MaximiumAnnualCapacityFactor!M58</f>
        <v>0.1188891</v>
      </c>
      <c r="N58">
        <f>0.99*MaximiumAnnualCapacityFactor!N58</f>
        <v>0.1188891</v>
      </c>
      <c r="O58">
        <f>0.99*MaximiumAnnualCapacityFactor!O58</f>
        <v>0.1188891</v>
      </c>
      <c r="P58">
        <f>0.99*MaximiumAnnualCapacityFactor!P58</f>
        <v>0.1188891</v>
      </c>
      <c r="Q58">
        <f>0.99*MaximiumAnnualCapacityFactor!Q58</f>
        <v>0.1188891</v>
      </c>
      <c r="R58">
        <f>0.99*MaximiumAnnualCapacityFactor!R58</f>
        <v>0.1188891</v>
      </c>
      <c r="S58">
        <f>0.99*MaximiumAnnualCapacityFactor!S58</f>
        <v>0.1188891</v>
      </c>
      <c r="T58">
        <f>0.99*MaximiumAnnualCapacityFactor!T58</f>
        <v>0.1188891</v>
      </c>
      <c r="U58">
        <f>0.99*MaximiumAnnualCapacityFactor!U58</f>
        <v>0.1188891</v>
      </c>
      <c r="V58">
        <f>0.99*MaximiumAnnualCapacityFactor!V58</f>
        <v>0.1188891</v>
      </c>
      <c r="W58">
        <f>0.99*MaximiumAnnualCapacityFactor!W58</f>
        <v>0.1188891</v>
      </c>
      <c r="X58">
        <f>0.99*MaximiumAnnualCapacityFactor!X58</f>
        <v>0.1188891</v>
      </c>
      <c r="Y58">
        <f>0.99*MaximiumAnnualCapacityFactor!Y58</f>
        <v>0.1188891</v>
      </c>
      <c r="Z58">
        <f>0.99*MaximiumAnnualCapacityFactor!Z58</f>
        <v>0.1188891</v>
      </c>
      <c r="AA58">
        <f>0.99*MaximiumAnnualCapacityFactor!AA58</f>
        <v>0.1188891</v>
      </c>
      <c r="AB58">
        <f>0.99*MaximiumAnnualCapacityFactor!AB58</f>
        <v>0.1188891</v>
      </c>
      <c r="AC58">
        <f>0.99*MaximiumAnnualCapacityFactor!AC58</f>
        <v>0.1188891</v>
      </c>
      <c r="AD58">
        <f>0.99*MaximiumAnnualCapacityFactor!AD58</f>
        <v>0.1188891</v>
      </c>
      <c r="AE58">
        <f>0.99*MaximiumAnnualCapacityFactor!AE58</f>
        <v>0.1188891</v>
      </c>
      <c r="AF58">
        <f>0.99*MaximiumAnnualCapacityFactor!AF58</f>
        <v>0.1188891</v>
      </c>
      <c r="AG58">
        <f>0.99*MaximiumAnnualCapacityFactor!AG58</f>
        <v>0.1188891</v>
      </c>
      <c r="AH58">
        <f>0.99*MaximiumAnnualCapacityFactor!AH58</f>
        <v>0.1188891</v>
      </c>
      <c r="AI58" s="46" t="s">
        <v>242</v>
      </c>
      <c r="AJ58" s="5">
        <v>1</v>
      </c>
      <c r="AK58" s="54"/>
    </row>
    <row r="59" spans="1:37" x14ac:dyDescent="0.2">
      <c r="A59" s="69"/>
      <c r="B59" s="12" t="s">
        <v>118</v>
      </c>
      <c r="C59" s="5" t="s">
        <v>97</v>
      </c>
      <c r="D59">
        <f>0.99*MaximiumAnnualCapacityFactor!D59</f>
        <v>0.13879799999999998</v>
      </c>
      <c r="E59">
        <f>0.99*MaximiumAnnualCapacityFactor!E59</f>
        <v>0.13879799999999998</v>
      </c>
      <c r="F59">
        <f>0.99*MaximiumAnnualCapacityFactor!F59</f>
        <v>0.13879799999999998</v>
      </c>
      <c r="G59">
        <f>0.99*MaximiumAnnualCapacityFactor!G59</f>
        <v>0.13879799999999998</v>
      </c>
      <c r="H59">
        <f>0.99*MaximiumAnnualCapacityFactor!H59</f>
        <v>0.13879799999999998</v>
      </c>
      <c r="I59">
        <f>0.99*MaximiumAnnualCapacityFactor!I59</f>
        <v>0.13879799999999998</v>
      </c>
      <c r="J59">
        <f>0.99*MaximiumAnnualCapacityFactor!J59</f>
        <v>0.13879799999999998</v>
      </c>
      <c r="K59">
        <f>0.99*MaximiumAnnualCapacityFactor!K59</f>
        <v>0.13879799999999998</v>
      </c>
      <c r="L59">
        <f>0.99*MaximiumAnnualCapacityFactor!L59</f>
        <v>0.13879799999999998</v>
      </c>
      <c r="M59">
        <f>0.99*MaximiumAnnualCapacityFactor!M59</f>
        <v>0.13879799999999998</v>
      </c>
      <c r="N59">
        <f>0.99*MaximiumAnnualCapacityFactor!N59</f>
        <v>0.13879799999999998</v>
      </c>
      <c r="O59">
        <f>0.99*MaximiumAnnualCapacityFactor!O59</f>
        <v>0.13879799999999998</v>
      </c>
      <c r="P59">
        <f>0.99*MaximiumAnnualCapacityFactor!P59</f>
        <v>0.13879799999999998</v>
      </c>
      <c r="Q59">
        <f>0.99*MaximiumAnnualCapacityFactor!Q59</f>
        <v>0.13879799999999998</v>
      </c>
      <c r="R59">
        <f>0.99*MaximiumAnnualCapacityFactor!R59</f>
        <v>0.13879799999999998</v>
      </c>
      <c r="S59">
        <f>0.99*MaximiumAnnualCapacityFactor!S59</f>
        <v>0.13879799999999998</v>
      </c>
      <c r="T59">
        <f>0.99*MaximiumAnnualCapacityFactor!T59</f>
        <v>0.13879799999999998</v>
      </c>
      <c r="U59">
        <f>0.99*MaximiumAnnualCapacityFactor!U59</f>
        <v>0.13879799999999998</v>
      </c>
      <c r="V59">
        <f>0.99*MaximiumAnnualCapacityFactor!V59</f>
        <v>0.13879799999999998</v>
      </c>
      <c r="W59">
        <f>0.99*MaximiumAnnualCapacityFactor!W59</f>
        <v>0.13879799999999998</v>
      </c>
      <c r="X59">
        <f>0.99*MaximiumAnnualCapacityFactor!X59</f>
        <v>0.13879799999999998</v>
      </c>
      <c r="Y59">
        <f>0.99*MaximiumAnnualCapacityFactor!Y59</f>
        <v>0.13879799999999998</v>
      </c>
      <c r="Z59">
        <f>0.99*MaximiumAnnualCapacityFactor!Z59</f>
        <v>0.13879799999999998</v>
      </c>
      <c r="AA59">
        <f>0.99*MaximiumAnnualCapacityFactor!AA59</f>
        <v>0.13879799999999998</v>
      </c>
      <c r="AB59">
        <f>0.99*MaximiumAnnualCapacityFactor!AB59</f>
        <v>0.13879799999999998</v>
      </c>
      <c r="AC59">
        <f>0.99*MaximiumAnnualCapacityFactor!AC59</f>
        <v>0.13879799999999998</v>
      </c>
      <c r="AD59">
        <f>0.99*MaximiumAnnualCapacityFactor!AD59</f>
        <v>0.13879799999999998</v>
      </c>
      <c r="AE59">
        <f>0.99*MaximiumAnnualCapacityFactor!AE59</f>
        <v>0.13879799999999998</v>
      </c>
      <c r="AF59">
        <f>0.99*MaximiumAnnualCapacityFactor!AF59</f>
        <v>0.13879799999999998</v>
      </c>
      <c r="AG59">
        <f>0.99*MaximiumAnnualCapacityFactor!AG59</f>
        <v>0.13879799999999998</v>
      </c>
      <c r="AH59">
        <f>0.99*MaximiumAnnualCapacityFactor!AH59</f>
        <v>0.13879799999999998</v>
      </c>
      <c r="AI59" s="46" t="s">
        <v>242</v>
      </c>
      <c r="AJ59" s="5">
        <v>1</v>
      </c>
      <c r="AK59" s="54"/>
    </row>
    <row r="60" spans="1:37" x14ac:dyDescent="0.2">
      <c r="A60" s="69"/>
      <c r="B60" s="12" t="s">
        <v>118</v>
      </c>
      <c r="C60" s="5" t="s">
        <v>98</v>
      </c>
      <c r="D60">
        <f>0.99*MaximiumAnnualCapacityFactor!D60</f>
        <v>0.13413510000000001</v>
      </c>
      <c r="E60">
        <f>0.99*MaximiumAnnualCapacityFactor!E60</f>
        <v>0.13413510000000001</v>
      </c>
      <c r="F60">
        <f>0.99*MaximiumAnnualCapacityFactor!F60</f>
        <v>0.13413510000000001</v>
      </c>
      <c r="G60">
        <f>0.99*MaximiumAnnualCapacityFactor!G60</f>
        <v>0.13413510000000001</v>
      </c>
      <c r="H60">
        <f>0.99*MaximiumAnnualCapacityFactor!H60</f>
        <v>0.13413510000000001</v>
      </c>
      <c r="I60">
        <f>0.99*MaximiumAnnualCapacityFactor!I60</f>
        <v>0.13413510000000001</v>
      </c>
      <c r="J60">
        <f>0.99*MaximiumAnnualCapacityFactor!J60</f>
        <v>0.13413510000000001</v>
      </c>
      <c r="K60">
        <f>0.99*MaximiumAnnualCapacityFactor!K60</f>
        <v>0.13413510000000001</v>
      </c>
      <c r="L60">
        <f>0.99*MaximiumAnnualCapacityFactor!L60</f>
        <v>0.13413510000000001</v>
      </c>
      <c r="M60">
        <f>0.99*MaximiumAnnualCapacityFactor!M60</f>
        <v>0.13413510000000001</v>
      </c>
      <c r="N60">
        <f>0.99*MaximiumAnnualCapacityFactor!N60</f>
        <v>0.13413510000000001</v>
      </c>
      <c r="O60">
        <f>0.99*MaximiumAnnualCapacityFactor!O60</f>
        <v>0.13413510000000001</v>
      </c>
      <c r="P60">
        <f>0.99*MaximiumAnnualCapacityFactor!P60</f>
        <v>0.13413510000000001</v>
      </c>
      <c r="Q60">
        <f>0.99*MaximiumAnnualCapacityFactor!Q60</f>
        <v>0.13413510000000001</v>
      </c>
      <c r="R60">
        <f>0.99*MaximiumAnnualCapacityFactor!R60</f>
        <v>0.13413510000000001</v>
      </c>
      <c r="S60">
        <f>0.99*MaximiumAnnualCapacityFactor!S60</f>
        <v>0.13413510000000001</v>
      </c>
      <c r="T60">
        <f>0.99*MaximiumAnnualCapacityFactor!T60</f>
        <v>0.13413510000000001</v>
      </c>
      <c r="U60">
        <f>0.99*MaximiumAnnualCapacityFactor!U60</f>
        <v>0.13413510000000001</v>
      </c>
      <c r="V60">
        <f>0.99*MaximiumAnnualCapacityFactor!V60</f>
        <v>0.13413510000000001</v>
      </c>
      <c r="W60">
        <f>0.99*MaximiumAnnualCapacityFactor!W60</f>
        <v>0.13413510000000001</v>
      </c>
      <c r="X60">
        <f>0.99*MaximiumAnnualCapacityFactor!X60</f>
        <v>0.13413510000000001</v>
      </c>
      <c r="Y60">
        <f>0.99*MaximiumAnnualCapacityFactor!Y60</f>
        <v>0.13413510000000001</v>
      </c>
      <c r="Z60">
        <f>0.99*MaximiumAnnualCapacityFactor!Z60</f>
        <v>0.13413510000000001</v>
      </c>
      <c r="AA60">
        <f>0.99*MaximiumAnnualCapacityFactor!AA60</f>
        <v>0.13413510000000001</v>
      </c>
      <c r="AB60">
        <f>0.99*MaximiumAnnualCapacityFactor!AB60</f>
        <v>0.13413510000000001</v>
      </c>
      <c r="AC60">
        <f>0.99*MaximiumAnnualCapacityFactor!AC60</f>
        <v>0.13413510000000001</v>
      </c>
      <c r="AD60">
        <f>0.99*MaximiumAnnualCapacityFactor!AD60</f>
        <v>0.13413510000000001</v>
      </c>
      <c r="AE60">
        <f>0.99*MaximiumAnnualCapacityFactor!AE60</f>
        <v>0.13413510000000001</v>
      </c>
      <c r="AF60">
        <f>0.99*MaximiumAnnualCapacityFactor!AF60</f>
        <v>0.13413510000000001</v>
      </c>
      <c r="AG60">
        <f>0.99*MaximiumAnnualCapacityFactor!AG60</f>
        <v>0.13413510000000001</v>
      </c>
      <c r="AH60">
        <f>0.99*MaximiumAnnualCapacityFactor!AH60</f>
        <v>0.13413510000000001</v>
      </c>
      <c r="AI60" s="46" t="s">
        <v>242</v>
      </c>
      <c r="AJ60" s="5">
        <v>1</v>
      </c>
      <c r="AK60" s="54"/>
    </row>
    <row r="61" spans="1:37" x14ac:dyDescent="0.2">
      <c r="A61" s="70"/>
      <c r="B61" s="12" t="s">
        <v>118</v>
      </c>
      <c r="C61" s="5" t="s">
        <v>226</v>
      </c>
      <c r="D61">
        <f>0.99*MaximiumAnnualCapacityFactor!D61</f>
        <v>0.14436180000000001</v>
      </c>
      <c r="E61">
        <f>0.99*MaximiumAnnualCapacityFactor!E61</f>
        <v>0.14436180000000001</v>
      </c>
      <c r="F61">
        <f>0.99*MaximiumAnnualCapacityFactor!F61</f>
        <v>0.14436180000000001</v>
      </c>
      <c r="G61">
        <f>0.99*MaximiumAnnualCapacityFactor!G61</f>
        <v>0.14436180000000001</v>
      </c>
      <c r="H61">
        <f>0.99*MaximiumAnnualCapacityFactor!H61</f>
        <v>0.14436180000000001</v>
      </c>
      <c r="I61">
        <f>0.99*MaximiumAnnualCapacityFactor!I61</f>
        <v>0.14436180000000001</v>
      </c>
      <c r="J61">
        <f>0.99*MaximiumAnnualCapacityFactor!J61</f>
        <v>0.14436180000000001</v>
      </c>
      <c r="K61">
        <f>0.99*MaximiumAnnualCapacityFactor!K61</f>
        <v>0.14436180000000001</v>
      </c>
      <c r="L61">
        <f>0.99*MaximiumAnnualCapacityFactor!L61</f>
        <v>0.14436180000000001</v>
      </c>
      <c r="M61">
        <f>0.99*MaximiumAnnualCapacityFactor!M61</f>
        <v>0.14436180000000001</v>
      </c>
      <c r="N61">
        <f>0.99*MaximiumAnnualCapacityFactor!N61</f>
        <v>0.14436180000000001</v>
      </c>
      <c r="O61">
        <f>0.99*MaximiumAnnualCapacityFactor!O61</f>
        <v>0.14436180000000001</v>
      </c>
      <c r="P61">
        <f>0.99*MaximiumAnnualCapacityFactor!P61</f>
        <v>0.14436180000000001</v>
      </c>
      <c r="Q61">
        <f>0.99*MaximiumAnnualCapacityFactor!Q61</f>
        <v>0.14436180000000001</v>
      </c>
      <c r="R61">
        <f>0.99*MaximiumAnnualCapacityFactor!R61</f>
        <v>0.14436180000000001</v>
      </c>
      <c r="S61">
        <f>0.99*MaximiumAnnualCapacityFactor!S61</f>
        <v>0.14436180000000001</v>
      </c>
      <c r="T61">
        <f>0.99*MaximiumAnnualCapacityFactor!T61</f>
        <v>0.14436180000000001</v>
      </c>
      <c r="U61">
        <f>0.99*MaximiumAnnualCapacityFactor!U61</f>
        <v>0.14436180000000001</v>
      </c>
      <c r="V61">
        <f>0.99*MaximiumAnnualCapacityFactor!V61</f>
        <v>0.14436180000000001</v>
      </c>
      <c r="W61">
        <f>0.99*MaximiumAnnualCapacityFactor!W61</f>
        <v>0.14436180000000001</v>
      </c>
      <c r="X61">
        <f>0.99*MaximiumAnnualCapacityFactor!X61</f>
        <v>0.14436180000000001</v>
      </c>
      <c r="Y61">
        <f>0.99*MaximiumAnnualCapacityFactor!Y61</f>
        <v>0.14436180000000001</v>
      </c>
      <c r="Z61">
        <f>0.99*MaximiumAnnualCapacityFactor!Z61</f>
        <v>0.14436180000000001</v>
      </c>
      <c r="AA61">
        <f>0.99*MaximiumAnnualCapacityFactor!AA61</f>
        <v>0.14436180000000001</v>
      </c>
      <c r="AB61">
        <f>0.99*MaximiumAnnualCapacityFactor!AB61</f>
        <v>0.14436180000000001</v>
      </c>
      <c r="AC61">
        <f>0.99*MaximiumAnnualCapacityFactor!AC61</f>
        <v>0.14436180000000001</v>
      </c>
      <c r="AD61">
        <f>0.99*MaximiumAnnualCapacityFactor!AD61</f>
        <v>0.14436180000000001</v>
      </c>
      <c r="AE61">
        <f>0.99*MaximiumAnnualCapacityFactor!AE61</f>
        <v>0.14436180000000001</v>
      </c>
      <c r="AF61">
        <f>0.99*MaximiumAnnualCapacityFactor!AF61</f>
        <v>0.14436180000000001</v>
      </c>
      <c r="AG61">
        <f>0.99*MaximiumAnnualCapacityFactor!AG61</f>
        <v>0.14436180000000001</v>
      </c>
      <c r="AH61">
        <f>0.99*MaximiumAnnualCapacityFactor!AH61</f>
        <v>0.14436180000000001</v>
      </c>
      <c r="AI61" s="46" t="s">
        <v>242</v>
      </c>
      <c r="AJ61" s="5">
        <v>1</v>
      </c>
      <c r="AK61" s="54"/>
    </row>
    <row r="62" spans="1:37" x14ac:dyDescent="0.2">
      <c r="A62" s="68" t="s">
        <v>237</v>
      </c>
      <c r="B62" s="12" t="s">
        <v>118</v>
      </c>
      <c r="C62" s="5" t="s">
        <v>92</v>
      </c>
      <c r="D62">
        <f>0.99*MaximiumAnnualCapacityFactor!D62</f>
        <v>0.1188891</v>
      </c>
      <c r="E62">
        <f>0.99*MaximiumAnnualCapacityFactor!E62</f>
        <v>0.1188891</v>
      </c>
      <c r="F62">
        <f>0.99*MaximiumAnnualCapacityFactor!F62</f>
        <v>0.1188891</v>
      </c>
      <c r="G62">
        <f>0.99*MaximiumAnnualCapacityFactor!G62</f>
        <v>0.1188891</v>
      </c>
      <c r="H62">
        <f>0.99*MaximiumAnnualCapacityFactor!H62</f>
        <v>0.1188891</v>
      </c>
      <c r="I62">
        <f>0.99*MaximiumAnnualCapacityFactor!I62</f>
        <v>0.1188891</v>
      </c>
      <c r="J62">
        <f>0.99*MaximiumAnnualCapacityFactor!J62</f>
        <v>0.1188891</v>
      </c>
      <c r="K62">
        <f>0.99*MaximiumAnnualCapacityFactor!K62</f>
        <v>0.1188891</v>
      </c>
      <c r="L62">
        <f>0.99*MaximiumAnnualCapacityFactor!L62</f>
        <v>0.1188891</v>
      </c>
      <c r="M62">
        <f>0.99*MaximiumAnnualCapacityFactor!M62</f>
        <v>0.1188891</v>
      </c>
      <c r="N62">
        <f>0.99*MaximiumAnnualCapacityFactor!N62</f>
        <v>0.1188891</v>
      </c>
      <c r="O62">
        <f>0.99*MaximiumAnnualCapacityFactor!O62</f>
        <v>0.1188891</v>
      </c>
      <c r="P62">
        <f>0.99*MaximiumAnnualCapacityFactor!P62</f>
        <v>0.1188891</v>
      </c>
      <c r="Q62">
        <f>0.99*MaximiumAnnualCapacityFactor!Q62</f>
        <v>0.1188891</v>
      </c>
      <c r="R62">
        <f>0.99*MaximiumAnnualCapacityFactor!R62</f>
        <v>0.1188891</v>
      </c>
      <c r="S62">
        <f>0.99*MaximiumAnnualCapacityFactor!S62</f>
        <v>0.1188891</v>
      </c>
      <c r="T62">
        <f>0.99*MaximiumAnnualCapacityFactor!T62</f>
        <v>0.1188891</v>
      </c>
      <c r="U62">
        <f>0.99*MaximiumAnnualCapacityFactor!U62</f>
        <v>0.1188891</v>
      </c>
      <c r="V62">
        <f>0.99*MaximiumAnnualCapacityFactor!V62</f>
        <v>0.1188891</v>
      </c>
      <c r="W62">
        <f>0.99*MaximiumAnnualCapacityFactor!W62</f>
        <v>0.1188891</v>
      </c>
      <c r="X62">
        <f>0.99*MaximiumAnnualCapacityFactor!X62</f>
        <v>0.1188891</v>
      </c>
      <c r="Y62">
        <f>0.99*MaximiumAnnualCapacityFactor!Y62</f>
        <v>0.1188891</v>
      </c>
      <c r="Z62">
        <f>0.99*MaximiumAnnualCapacityFactor!Z62</f>
        <v>0.1188891</v>
      </c>
      <c r="AA62">
        <f>0.99*MaximiumAnnualCapacityFactor!AA62</f>
        <v>0.1188891</v>
      </c>
      <c r="AB62">
        <f>0.99*MaximiumAnnualCapacityFactor!AB62</f>
        <v>0.1188891</v>
      </c>
      <c r="AC62">
        <f>0.99*MaximiumAnnualCapacityFactor!AC62</f>
        <v>0.1188891</v>
      </c>
      <c r="AD62">
        <f>0.99*MaximiumAnnualCapacityFactor!AD62</f>
        <v>0.1188891</v>
      </c>
      <c r="AE62">
        <f>0.99*MaximiumAnnualCapacityFactor!AE62</f>
        <v>0.1188891</v>
      </c>
      <c r="AF62">
        <f>0.99*MaximiumAnnualCapacityFactor!AF62</f>
        <v>0.1188891</v>
      </c>
      <c r="AG62">
        <f>0.99*MaximiumAnnualCapacityFactor!AG62</f>
        <v>0.1188891</v>
      </c>
      <c r="AH62">
        <f>0.99*MaximiumAnnualCapacityFactor!AH62</f>
        <v>0.1188891</v>
      </c>
      <c r="AI62" s="46" t="s">
        <v>242</v>
      </c>
      <c r="AJ62" s="5">
        <v>1</v>
      </c>
      <c r="AK62" s="54"/>
    </row>
    <row r="63" spans="1:37" x14ac:dyDescent="0.2">
      <c r="A63" s="69"/>
      <c r="B63" s="12" t="s">
        <v>118</v>
      </c>
      <c r="C63" s="5" t="s">
        <v>97</v>
      </c>
      <c r="D63">
        <f>0.99*MaximiumAnnualCapacityFactor!D63</f>
        <v>0.13879799999999998</v>
      </c>
      <c r="E63">
        <f>0.99*MaximiumAnnualCapacityFactor!E63</f>
        <v>0.13879799999999998</v>
      </c>
      <c r="F63">
        <f>0.99*MaximiumAnnualCapacityFactor!F63</f>
        <v>0.13879799999999998</v>
      </c>
      <c r="G63">
        <f>0.99*MaximiumAnnualCapacityFactor!G63</f>
        <v>0.13879799999999998</v>
      </c>
      <c r="H63">
        <f>0.99*MaximiumAnnualCapacityFactor!H63</f>
        <v>0.13879799999999998</v>
      </c>
      <c r="I63">
        <f>0.99*MaximiumAnnualCapacityFactor!I63</f>
        <v>0.13879799999999998</v>
      </c>
      <c r="J63">
        <f>0.99*MaximiumAnnualCapacityFactor!J63</f>
        <v>0.13879799999999998</v>
      </c>
      <c r="K63">
        <f>0.99*MaximiumAnnualCapacityFactor!K63</f>
        <v>0.13879799999999998</v>
      </c>
      <c r="L63">
        <f>0.99*MaximiumAnnualCapacityFactor!L63</f>
        <v>0.13879799999999998</v>
      </c>
      <c r="M63">
        <f>0.99*MaximiumAnnualCapacityFactor!M63</f>
        <v>0.13879799999999998</v>
      </c>
      <c r="N63">
        <f>0.99*MaximiumAnnualCapacityFactor!N63</f>
        <v>0.13879799999999998</v>
      </c>
      <c r="O63">
        <f>0.99*MaximiumAnnualCapacityFactor!O63</f>
        <v>0.13879799999999998</v>
      </c>
      <c r="P63">
        <f>0.99*MaximiumAnnualCapacityFactor!P63</f>
        <v>0.13879799999999998</v>
      </c>
      <c r="Q63">
        <f>0.99*MaximiumAnnualCapacityFactor!Q63</f>
        <v>0.13879799999999998</v>
      </c>
      <c r="R63">
        <f>0.99*MaximiumAnnualCapacityFactor!R63</f>
        <v>0.13879799999999998</v>
      </c>
      <c r="S63">
        <f>0.99*MaximiumAnnualCapacityFactor!S63</f>
        <v>0.13879799999999998</v>
      </c>
      <c r="T63">
        <f>0.99*MaximiumAnnualCapacityFactor!T63</f>
        <v>0.13879799999999998</v>
      </c>
      <c r="U63">
        <f>0.99*MaximiumAnnualCapacityFactor!U63</f>
        <v>0.13879799999999998</v>
      </c>
      <c r="V63">
        <f>0.99*MaximiumAnnualCapacityFactor!V63</f>
        <v>0.13879799999999998</v>
      </c>
      <c r="W63">
        <f>0.99*MaximiumAnnualCapacityFactor!W63</f>
        <v>0.13879799999999998</v>
      </c>
      <c r="X63">
        <f>0.99*MaximiumAnnualCapacityFactor!X63</f>
        <v>0.13879799999999998</v>
      </c>
      <c r="Y63">
        <f>0.99*MaximiumAnnualCapacityFactor!Y63</f>
        <v>0.13879799999999998</v>
      </c>
      <c r="Z63">
        <f>0.99*MaximiumAnnualCapacityFactor!Z63</f>
        <v>0.13879799999999998</v>
      </c>
      <c r="AA63">
        <f>0.99*MaximiumAnnualCapacityFactor!AA63</f>
        <v>0.13879799999999998</v>
      </c>
      <c r="AB63">
        <f>0.99*MaximiumAnnualCapacityFactor!AB63</f>
        <v>0.13879799999999998</v>
      </c>
      <c r="AC63">
        <f>0.99*MaximiumAnnualCapacityFactor!AC63</f>
        <v>0.13879799999999998</v>
      </c>
      <c r="AD63">
        <f>0.99*MaximiumAnnualCapacityFactor!AD63</f>
        <v>0.13879799999999998</v>
      </c>
      <c r="AE63">
        <f>0.99*MaximiumAnnualCapacityFactor!AE63</f>
        <v>0.13879799999999998</v>
      </c>
      <c r="AF63">
        <f>0.99*MaximiumAnnualCapacityFactor!AF63</f>
        <v>0.13879799999999998</v>
      </c>
      <c r="AG63">
        <f>0.99*MaximiumAnnualCapacityFactor!AG63</f>
        <v>0.13879799999999998</v>
      </c>
      <c r="AH63">
        <f>0.99*MaximiumAnnualCapacityFactor!AH63</f>
        <v>0.13879799999999998</v>
      </c>
      <c r="AI63" s="46" t="s">
        <v>242</v>
      </c>
      <c r="AJ63" s="5">
        <v>1</v>
      </c>
      <c r="AK63" s="54"/>
    </row>
    <row r="64" spans="1:37" x14ac:dyDescent="0.2">
      <c r="A64" s="69"/>
      <c r="B64" s="12" t="s">
        <v>118</v>
      </c>
      <c r="C64" s="5" t="s">
        <v>98</v>
      </c>
      <c r="D64">
        <f>0.99*MaximiumAnnualCapacityFactor!D64</f>
        <v>0.13413510000000001</v>
      </c>
      <c r="E64">
        <f>0.99*MaximiumAnnualCapacityFactor!E64</f>
        <v>0.13413510000000001</v>
      </c>
      <c r="F64">
        <f>0.99*MaximiumAnnualCapacityFactor!F64</f>
        <v>0.13413510000000001</v>
      </c>
      <c r="G64">
        <f>0.99*MaximiumAnnualCapacityFactor!G64</f>
        <v>0.13413510000000001</v>
      </c>
      <c r="H64">
        <f>0.99*MaximiumAnnualCapacityFactor!H64</f>
        <v>0.13413510000000001</v>
      </c>
      <c r="I64">
        <f>0.99*MaximiumAnnualCapacityFactor!I64</f>
        <v>0.13413510000000001</v>
      </c>
      <c r="J64">
        <f>0.99*MaximiumAnnualCapacityFactor!J64</f>
        <v>0.13413510000000001</v>
      </c>
      <c r="K64">
        <f>0.99*MaximiumAnnualCapacityFactor!K64</f>
        <v>0.13413510000000001</v>
      </c>
      <c r="L64">
        <f>0.99*MaximiumAnnualCapacityFactor!L64</f>
        <v>0.13413510000000001</v>
      </c>
      <c r="M64">
        <f>0.99*MaximiumAnnualCapacityFactor!M64</f>
        <v>0.13413510000000001</v>
      </c>
      <c r="N64">
        <f>0.99*MaximiumAnnualCapacityFactor!N64</f>
        <v>0.13413510000000001</v>
      </c>
      <c r="O64">
        <f>0.99*MaximiumAnnualCapacityFactor!O64</f>
        <v>0.13413510000000001</v>
      </c>
      <c r="P64">
        <f>0.99*MaximiumAnnualCapacityFactor!P64</f>
        <v>0.13413510000000001</v>
      </c>
      <c r="Q64">
        <f>0.99*MaximiumAnnualCapacityFactor!Q64</f>
        <v>0.13413510000000001</v>
      </c>
      <c r="R64">
        <f>0.99*MaximiumAnnualCapacityFactor!R64</f>
        <v>0.13413510000000001</v>
      </c>
      <c r="S64">
        <f>0.99*MaximiumAnnualCapacityFactor!S64</f>
        <v>0.13413510000000001</v>
      </c>
      <c r="T64">
        <f>0.99*MaximiumAnnualCapacityFactor!T64</f>
        <v>0.13413510000000001</v>
      </c>
      <c r="U64">
        <f>0.99*MaximiumAnnualCapacityFactor!U64</f>
        <v>0.13413510000000001</v>
      </c>
      <c r="V64">
        <f>0.99*MaximiumAnnualCapacityFactor!V64</f>
        <v>0.13413510000000001</v>
      </c>
      <c r="W64">
        <f>0.99*MaximiumAnnualCapacityFactor!W64</f>
        <v>0.13413510000000001</v>
      </c>
      <c r="X64">
        <f>0.99*MaximiumAnnualCapacityFactor!X64</f>
        <v>0.13413510000000001</v>
      </c>
      <c r="Y64">
        <f>0.99*MaximiumAnnualCapacityFactor!Y64</f>
        <v>0.13413510000000001</v>
      </c>
      <c r="Z64">
        <f>0.99*MaximiumAnnualCapacityFactor!Z64</f>
        <v>0.13413510000000001</v>
      </c>
      <c r="AA64">
        <f>0.99*MaximiumAnnualCapacityFactor!AA64</f>
        <v>0.13413510000000001</v>
      </c>
      <c r="AB64">
        <f>0.99*MaximiumAnnualCapacityFactor!AB64</f>
        <v>0.13413510000000001</v>
      </c>
      <c r="AC64">
        <f>0.99*MaximiumAnnualCapacityFactor!AC64</f>
        <v>0.13413510000000001</v>
      </c>
      <c r="AD64">
        <f>0.99*MaximiumAnnualCapacityFactor!AD64</f>
        <v>0.13413510000000001</v>
      </c>
      <c r="AE64">
        <f>0.99*MaximiumAnnualCapacityFactor!AE64</f>
        <v>0.13413510000000001</v>
      </c>
      <c r="AF64">
        <f>0.99*MaximiumAnnualCapacityFactor!AF64</f>
        <v>0.13413510000000001</v>
      </c>
      <c r="AG64">
        <f>0.99*MaximiumAnnualCapacityFactor!AG64</f>
        <v>0.13413510000000001</v>
      </c>
      <c r="AH64">
        <f>0.99*MaximiumAnnualCapacityFactor!AH64</f>
        <v>0.13413510000000001</v>
      </c>
      <c r="AI64" s="46" t="s">
        <v>242</v>
      </c>
      <c r="AJ64" s="5">
        <v>1</v>
      </c>
      <c r="AK64" s="54"/>
    </row>
    <row r="65" spans="1:37" x14ac:dyDescent="0.2">
      <c r="A65" s="70"/>
      <c r="B65" s="12" t="s">
        <v>118</v>
      </c>
      <c r="C65" s="5" t="s">
        <v>226</v>
      </c>
      <c r="D65">
        <f>0.99*MaximiumAnnualCapacityFactor!D65</f>
        <v>0.14436180000000001</v>
      </c>
      <c r="E65">
        <f>0.99*MaximiumAnnualCapacityFactor!E65</f>
        <v>0.14436180000000001</v>
      </c>
      <c r="F65">
        <f>0.99*MaximiumAnnualCapacityFactor!F65</f>
        <v>0.14436180000000001</v>
      </c>
      <c r="G65">
        <f>0.99*MaximiumAnnualCapacityFactor!G65</f>
        <v>0.14436180000000001</v>
      </c>
      <c r="H65">
        <f>0.99*MaximiumAnnualCapacityFactor!H65</f>
        <v>0.14436180000000001</v>
      </c>
      <c r="I65">
        <f>0.99*MaximiumAnnualCapacityFactor!I65</f>
        <v>0.14436180000000001</v>
      </c>
      <c r="J65">
        <f>0.99*MaximiumAnnualCapacityFactor!J65</f>
        <v>0.14436180000000001</v>
      </c>
      <c r="K65">
        <f>0.99*MaximiumAnnualCapacityFactor!K65</f>
        <v>0.14436180000000001</v>
      </c>
      <c r="L65">
        <f>0.99*MaximiumAnnualCapacityFactor!L65</f>
        <v>0.14436180000000001</v>
      </c>
      <c r="M65">
        <f>0.99*MaximiumAnnualCapacityFactor!M65</f>
        <v>0.14436180000000001</v>
      </c>
      <c r="N65">
        <f>0.99*MaximiumAnnualCapacityFactor!N65</f>
        <v>0.14436180000000001</v>
      </c>
      <c r="O65">
        <f>0.99*MaximiumAnnualCapacityFactor!O65</f>
        <v>0.14436180000000001</v>
      </c>
      <c r="P65">
        <f>0.99*MaximiumAnnualCapacityFactor!P65</f>
        <v>0.14436180000000001</v>
      </c>
      <c r="Q65">
        <f>0.99*MaximiumAnnualCapacityFactor!Q65</f>
        <v>0.14436180000000001</v>
      </c>
      <c r="R65">
        <f>0.99*MaximiumAnnualCapacityFactor!R65</f>
        <v>0.14436180000000001</v>
      </c>
      <c r="S65">
        <f>0.99*MaximiumAnnualCapacityFactor!S65</f>
        <v>0.14436180000000001</v>
      </c>
      <c r="T65">
        <f>0.99*MaximiumAnnualCapacityFactor!T65</f>
        <v>0.14436180000000001</v>
      </c>
      <c r="U65">
        <f>0.99*MaximiumAnnualCapacityFactor!U65</f>
        <v>0.14436180000000001</v>
      </c>
      <c r="V65">
        <f>0.99*MaximiumAnnualCapacityFactor!V65</f>
        <v>0.14436180000000001</v>
      </c>
      <c r="W65">
        <f>0.99*MaximiumAnnualCapacityFactor!W65</f>
        <v>0.14436180000000001</v>
      </c>
      <c r="X65">
        <f>0.99*MaximiumAnnualCapacityFactor!X65</f>
        <v>0.14436180000000001</v>
      </c>
      <c r="Y65">
        <f>0.99*MaximiumAnnualCapacityFactor!Y65</f>
        <v>0.14436180000000001</v>
      </c>
      <c r="Z65">
        <f>0.99*MaximiumAnnualCapacityFactor!Z65</f>
        <v>0.14436180000000001</v>
      </c>
      <c r="AA65">
        <f>0.99*MaximiumAnnualCapacityFactor!AA65</f>
        <v>0.14436180000000001</v>
      </c>
      <c r="AB65">
        <f>0.99*MaximiumAnnualCapacityFactor!AB65</f>
        <v>0.14436180000000001</v>
      </c>
      <c r="AC65">
        <f>0.99*MaximiumAnnualCapacityFactor!AC65</f>
        <v>0.14436180000000001</v>
      </c>
      <c r="AD65">
        <f>0.99*MaximiumAnnualCapacityFactor!AD65</f>
        <v>0.14436180000000001</v>
      </c>
      <c r="AE65">
        <f>0.99*MaximiumAnnualCapacityFactor!AE65</f>
        <v>0.14436180000000001</v>
      </c>
      <c r="AF65">
        <f>0.99*MaximiumAnnualCapacityFactor!AF65</f>
        <v>0.14436180000000001</v>
      </c>
      <c r="AG65">
        <f>0.99*MaximiumAnnualCapacityFactor!AG65</f>
        <v>0.14436180000000001</v>
      </c>
      <c r="AH65">
        <f>0.99*MaximiumAnnualCapacityFactor!AH65</f>
        <v>0.14436180000000001</v>
      </c>
      <c r="AI65" s="46" t="s">
        <v>242</v>
      </c>
      <c r="AJ65" s="5">
        <v>1</v>
      </c>
      <c r="AK65" s="54"/>
    </row>
    <row r="66" spans="1:37" x14ac:dyDescent="0.2">
      <c r="A66" s="68" t="s">
        <v>238</v>
      </c>
      <c r="B66" s="12" t="s">
        <v>118</v>
      </c>
      <c r="C66" s="5" t="s">
        <v>92</v>
      </c>
      <c r="D66">
        <f>0.99*MaximiumAnnualCapacityFactor!D66</f>
        <v>0.1188891</v>
      </c>
      <c r="E66">
        <f>0.99*MaximiumAnnualCapacityFactor!E66</f>
        <v>0.1188891</v>
      </c>
      <c r="F66">
        <f>0.99*MaximiumAnnualCapacityFactor!F66</f>
        <v>0.1188891</v>
      </c>
      <c r="G66">
        <f>0.99*MaximiumAnnualCapacityFactor!G66</f>
        <v>0.1188891</v>
      </c>
      <c r="H66">
        <f>0.99*MaximiumAnnualCapacityFactor!H66</f>
        <v>0.1188891</v>
      </c>
      <c r="I66">
        <f>0.99*MaximiumAnnualCapacityFactor!I66</f>
        <v>0.1188891</v>
      </c>
      <c r="J66">
        <f>0.99*MaximiumAnnualCapacityFactor!J66</f>
        <v>0.1188891</v>
      </c>
      <c r="K66">
        <f>0.99*MaximiumAnnualCapacityFactor!K66</f>
        <v>0.1188891</v>
      </c>
      <c r="L66">
        <f>0.99*MaximiumAnnualCapacityFactor!L66</f>
        <v>0.1188891</v>
      </c>
      <c r="M66">
        <f>0.99*MaximiumAnnualCapacityFactor!M66</f>
        <v>0.1188891</v>
      </c>
      <c r="N66">
        <f>0.99*MaximiumAnnualCapacityFactor!N66</f>
        <v>0.1188891</v>
      </c>
      <c r="O66">
        <f>0.99*MaximiumAnnualCapacityFactor!O66</f>
        <v>0.1188891</v>
      </c>
      <c r="P66">
        <f>0.99*MaximiumAnnualCapacityFactor!P66</f>
        <v>0.1188891</v>
      </c>
      <c r="Q66">
        <f>0.99*MaximiumAnnualCapacityFactor!Q66</f>
        <v>0.1188891</v>
      </c>
      <c r="R66">
        <f>0.99*MaximiumAnnualCapacityFactor!R66</f>
        <v>0.1188891</v>
      </c>
      <c r="S66">
        <f>0.99*MaximiumAnnualCapacityFactor!S66</f>
        <v>0.1188891</v>
      </c>
      <c r="T66">
        <f>0.99*MaximiumAnnualCapacityFactor!T66</f>
        <v>0.1188891</v>
      </c>
      <c r="U66">
        <f>0.99*MaximiumAnnualCapacityFactor!U66</f>
        <v>0.1188891</v>
      </c>
      <c r="V66">
        <f>0.99*MaximiumAnnualCapacityFactor!V66</f>
        <v>0.1188891</v>
      </c>
      <c r="W66">
        <f>0.99*MaximiumAnnualCapacityFactor!W66</f>
        <v>0.1188891</v>
      </c>
      <c r="X66">
        <f>0.99*MaximiumAnnualCapacityFactor!X66</f>
        <v>0.1188891</v>
      </c>
      <c r="Y66">
        <f>0.99*MaximiumAnnualCapacityFactor!Y66</f>
        <v>0.1188891</v>
      </c>
      <c r="Z66">
        <f>0.99*MaximiumAnnualCapacityFactor!Z66</f>
        <v>0.1188891</v>
      </c>
      <c r="AA66">
        <f>0.99*MaximiumAnnualCapacityFactor!AA66</f>
        <v>0.1188891</v>
      </c>
      <c r="AB66">
        <f>0.99*MaximiumAnnualCapacityFactor!AB66</f>
        <v>0.1188891</v>
      </c>
      <c r="AC66">
        <f>0.99*MaximiumAnnualCapacityFactor!AC66</f>
        <v>0.1188891</v>
      </c>
      <c r="AD66">
        <f>0.99*MaximiumAnnualCapacityFactor!AD66</f>
        <v>0.1188891</v>
      </c>
      <c r="AE66">
        <f>0.99*MaximiumAnnualCapacityFactor!AE66</f>
        <v>0.1188891</v>
      </c>
      <c r="AF66">
        <f>0.99*MaximiumAnnualCapacityFactor!AF66</f>
        <v>0.1188891</v>
      </c>
      <c r="AG66">
        <f>0.99*MaximiumAnnualCapacityFactor!AG66</f>
        <v>0.1188891</v>
      </c>
      <c r="AH66">
        <f>0.99*MaximiumAnnualCapacityFactor!AH66</f>
        <v>0.1188891</v>
      </c>
      <c r="AI66" s="46" t="s">
        <v>242</v>
      </c>
      <c r="AJ66" s="5">
        <v>1</v>
      </c>
      <c r="AK66" s="54"/>
    </row>
    <row r="67" spans="1:37" x14ac:dyDescent="0.2">
      <c r="A67" s="69"/>
      <c r="B67" s="12" t="s">
        <v>118</v>
      </c>
      <c r="C67" s="5" t="s">
        <v>97</v>
      </c>
      <c r="D67">
        <f>0.99*MaximiumAnnualCapacityFactor!D67</f>
        <v>0.13879799999999998</v>
      </c>
      <c r="E67">
        <f>0.99*MaximiumAnnualCapacityFactor!E67</f>
        <v>0.13879799999999998</v>
      </c>
      <c r="F67">
        <f>0.99*MaximiumAnnualCapacityFactor!F67</f>
        <v>0.13879799999999998</v>
      </c>
      <c r="G67">
        <f>0.99*MaximiumAnnualCapacityFactor!G67</f>
        <v>0.13879799999999998</v>
      </c>
      <c r="H67">
        <f>0.99*MaximiumAnnualCapacityFactor!H67</f>
        <v>0.13879799999999998</v>
      </c>
      <c r="I67">
        <f>0.99*MaximiumAnnualCapacityFactor!I67</f>
        <v>0.13879799999999998</v>
      </c>
      <c r="J67">
        <f>0.99*MaximiumAnnualCapacityFactor!J67</f>
        <v>0.13879799999999998</v>
      </c>
      <c r="K67">
        <f>0.99*MaximiumAnnualCapacityFactor!K67</f>
        <v>0.13879799999999998</v>
      </c>
      <c r="L67">
        <f>0.99*MaximiumAnnualCapacityFactor!L67</f>
        <v>0.13879799999999998</v>
      </c>
      <c r="M67">
        <f>0.99*MaximiumAnnualCapacityFactor!M67</f>
        <v>0.13879799999999998</v>
      </c>
      <c r="N67">
        <f>0.99*MaximiumAnnualCapacityFactor!N67</f>
        <v>0.13879799999999998</v>
      </c>
      <c r="O67">
        <f>0.99*MaximiumAnnualCapacityFactor!O67</f>
        <v>0.13879799999999998</v>
      </c>
      <c r="P67">
        <f>0.99*MaximiumAnnualCapacityFactor!P67</f>
        <v>0.13879799999999998</v>
      </c>
      <c r="Q67">
        <f>0.99*MaximiumAnnualCapacityFactor!Q67</f>
        <v>0.13879799999999998</v>
      </c>
      <c r="R67">
        <f>0.99*MaximiumAnnualCapacityFactor!R67</f>
        <v>0.13879799999999998</v>
      </c>
      <c r="S67">
        <f>0.99*MaximiumAnnualCapacityFactor!S67</f>
        <v>0.13879799999999998</v>
      </c>
      <c r="T67">
        <f>0.99*MaximiumAnnualCapacityFactor!T67</f>
        <v>0.13879799999999998</v>
      </c>
      <c r="U67">
        <f>0.99*MaximiumAnnualCapacityFactor!U67</f>
        <v>0.13879799999999998</v>
      </c>
      <c r="V67">
        <f>0.99*MaximiumAnnualCapacityFactor!V67</f>
        <v>0.13879799999999998</v>
      </c>
      <c r="W67">
        <f>0.99*MaximiumAnnualCapacityFactor!W67</f>
        <v>0.13879799999999998</v>
      </c>
      <c r="X67">
        <f>0.99*MaximiumAnnualCapacityFactor!X67</f>
        <v>0.13879799999999998</v>
      </c>
      <c r="Y67">
        <f>0.99*MaximiumAnnualCapacityFactor!Y67</f>
        <v>0.13879799999999998</v>
      </c>
      <c r="Z67">
        <f>0.99*MaximiumAnnualCapacityFactor!Z67</f>
        <v>0.13879799999999998</v>
      </c>
      <c r="AA67">
        <f>0.99*MaximiumAnnualCapacityFactor!AA67</f>
        <v>0.13879799999999998</v>
      </c>
      <c r="AB67">
        <f>0.99*MaximiumAnnualCapacityFactor!AB67</f>
        <v>0.13879799999999998</v>
      </c>
      <c r="AC67">
        <f>0.99*MaximiumAnnualCapacityFactor!AC67</f>
        <v>0.13879799999999998</v>
      </c>
      <c r="AD67">
        <f>0.99*MaximiumAnnualCapacityFactor!AD67</f>
        <v>0.13879799999999998</v>
      </c>
      <c r="AE67">
        <f>0.99*MaximiumAnnualCapacityFactor!AE67</f>
        <v>0.13879799999999998</v>
      </c>
      <c r="AF67">
        <f>0.99*MaximiumAnnualCapacityFactor!AF67</f>
        <v>0.13879799999999998</v>
      </c>
      <c r="AG67">
        <f>0.99*MaximiumAnnualCapacityFactor!AG67</f>
        <v>0.13879799999999998</v>
      </c>
      <c r="AH67">
        <f>0.99*MaximiumAnnualCapacityFactor!AH67</f>
        <v>0.13879799999999998</v>
      </c>
      <c r="AI67" s="46" t="s">
        <v>242</v>
      </c>
      <c r="AJ67" s="5">
        <v>1</v>
      </c>
      <c r="AK67" s="54"/>
    </row>
    <row r="68" spans="1:37" x14ac:dyDescent="0.2">
      <c r="A68" s="69"/>
      <c r="B68" s="12" t="s">
        <v>118</v>
      </c>
      <c r="C68" s="5" t="s">
        <v>98</v>
      </c>
      <c r="D68">
        <f>0.99*MaximiumAnnualCapacityFactor!D68</f>
        <v>0.13413510000000001</v>
      </c>
      <c r="E68">
        <f>0.99*MaximiumAnnualCapacityFactor!E68</f>
        <v>0.13413510000000001</v>
      </c>
      <c r="F68">
        <f>0.99*MaximiumAnnualCapacityFactor!F68</f>
        <v>0.13413510000000001</v>
      </c>
      <c r="G68">
        <f>0.99*MaximiumAnnualCapacityFactor!G68</f>
        <v>0.13413510000000001</v>
      </c>
      <c r="H68">
        <f>0.99*MaximiumAnnualCapacityFactor!H68</f>
        <v>0.13413510000000001</v>
      </c>
      <c r="I68">
        <f>0.99*MaximiumAnnualCapacityFactor!I68</f>
        <v>0.13413510000000001</v>
      </c>
      <c r="J68">
        <f>0.99*MaximiumAnnualCapacityFactor!J68</f>
        <v>0.13413510000000001</v>
      </c>
      <c r="K68">
        <f>0.99*MaximiumAnnualCapacityFactor!K68</f>
        <v>0.13413510000000001</v>
      </c>
      <c r="L68">
        <f>0.99*MaximiumAnnualCapacityFactor!L68</f>
        <v>0.13413510000000001</v>
      </c>
      <c r="M68">
        <f>0.99*MaximiumAnnualCapacityFactor!M68</f>
        <v>0.13413510000000001</v>
      </c>
      <c r="N68">
        <f>0.99*MaximiumAnnualCapacityFactor!N68</f>
        <v>0.13413510000000001</v>
      </c>
      <c r="O68">
        <f>0.99*MaximiumAnnualCapacityFactor!O68</f>
        <v>0.13413510000000001</v>
      </c>
      <c r="P68">
        <f>0.99*MaximiumAnnualCapacityFactor!P68</f>
        <v>0.13413510000000001</v>
      </c>
      <c r="Q68">
        <f>0.99*MaximiumAnnualCapacityFactor!Q68</f>
        <v>0.13413510000000001</v>
      </c>
      <c r="R68">
        <f>0.99*MaximiumAnnualCapacityFactor!R68</f>
        <v>0.13413510000000001</v>
      </c>
      <c r="S68">
        <f>0.99*MaximiumAnnualCapacityFactor!S68</f>
        <v>0.13413510000000001</v>
      </c>
      <c r="T68">
        <f>0.99*MaximiumAnnualCapacityFactor!T68</f>
        <v>0.13413510000000001</v>
      </c>
      <c r="U68">
        <f>0.99*MaximiumAnnualCapacityFactor!U68</f>
        <v>0.13413510000000001</v>
      </c>
      <c r="V68">
        <f>0.99*MaximiumAnnualCapacityFactor!V68</f>
        <v>0.13413510000000001</v>
      </c>
      <c r="W68">
        <f>0.99*MaximiumAnnualCapacityFactor!W68</f>
        <v>0.13413510000000001</v>
      </c>
      <c r="X68">
        <f>0.99*MaximiumAnnualCapacityFactor!X68</f>
        <v>0.13413510000000001</v>
      </c>
      <c r="Y68">
        <f>0.99*MaximiumAnnualCapacityFactor!Y68</f>
        <v>0.13413510000000001</v>
      </c>
      <c r="Z68">
        <f>0.99*MaximiumAnnualCapacityFactor!Z68</f>
        <v>0.13413510000000001</v>
      </c>
      <c r="AA68">
        <f>0.99*MaximiumAnnualCapacityFactor!AA68</f>
        <v>0.13413510000000001</v>
      </c>
      <c r="AB68">
        <f>0.99*MaximiumAnnualCapacityFactor!AB68</f>
        <v>0.13413510000000001</v>
      </c>
      <c r="AC68">
        <f>0.99*MaximiumAnnualCapacityFactor!AC68</f>
        <v>0.13413510000000001</v>
      </c>
      <c r="AD68">
        <f>0.99*MaximiumAnnualCapacityFactor!AD68</f>
        <v>0.13413510000000001</v>
      </c>
      <c r="AE68">
        <f>0.99*MaximiumAnnualCapacityFactor!AE68</f>
        <v>0.13413510000000001</v>
      </c>
      <c r="AF68">
        <f>0.99*MaximiumAnnualCapacityFactor!AF68</f>
        <v>0.13413510000000001</v>
      </c>
      <c r="AG68">
        <f>0.99*MaximiumAnnualCapacityFactor!AG68</f>
        <v>0.13413510000000001</v>
      </c>
      <c r="AH68">
        <f>0.99*MaximiumAnnualCapacityFactor!AH68</f>
        <v>0.13413510000000001</v>
      </c>
      <c r="AI68" s="46" t="s">
        <v>242</v>
      </c>
      <c r="AJ68" s="5">
        <v>1</v>
      </c>
      <c r="AK68" s="54"/>
    </row>
    <row r="69" spans="1:37" x14ac:dyDescent="0.2">
      <c r="A69" s="69"/>
      <c r="B69" s="42" t="s">
        <v>118</v>
      </c>
      <c r="C69" s="43" t="s">
        <v>226</v>
      </c>
      <c r="D69">
        <f>0.99*MaximiumAnnualCapacityFactor!D69</f>
        <v>0.14436180000000001</v>
      </c>
      <c r="E69">
        <f>0.99*MaximiumAnnualCapacityFactor!E69</f>
        <v>0.14436180000000001</v>
      </c>
      <c r="F69">
        <f>0.99*MaximiumAnnualCapacityFactor!F69</f>
        <v>0.14436180000000001</v>
      </c>
      <c r="G69">
        <f>0.99*MaximiumAnnualCapacityFactor!G69</f>
        <v>0.14436180000000001</v>
      </c>
      <c r="H69">
        <f>0.99*MaximiumAnnualCapacityFactor!H69</f>
        <v>0.14436180000000001</v>
      </c>
      <c r="I69">
        <f>0.99*MaximiumAnnualCapacityFactor!I69</f>
        <v>0.14436180000000001</v>
      </c>
      <c r="J69">
        <f>0.99*MaximiumAnnualCapacityFactor!J69</f>
        <v>0.14436180000000001</v>
      </c>
      <c r="K69">
        <f>0.99*MaximiumAnnualCapacityFactor!K69</f>
        <v>0.14436180000000001</v>
      </c>
      <c r="L69">
        <f>0.99*MaximiumAnnualCapacityFactor!L69</f>
        <v>0.14436180000000001</v>
      </c>
      <c r="M69">
        <f>0.99*MaximiumAnnualCapacityFactor!M69</f>
        <v>0.14436180000000001</v>
      </c>
      <c r="N69">
        <f>0.99*MaximiumAnnualCapacityFactor!N69</f>
        <v>0.14436180000000001</v>
      </c>
      <c r="O69">
        <f>0.99*MaximiumAnnualCapacityFactor!O69</f>
        <v>0.14436180000000001</v>
      </c>
      <c r="P69">
        <f>0.99*MaximiumAnnualCapacityFactor!P69</f>
        <v>0.14436180000000001</v>
      </c>
      <c r="Q69">
        <f>0.99*MaximiumAnnualCapacityFactor!Q69</f>
        <v>0.14436180000000001</v>
      </c>
      <c r="R69">
        <f>0.99*MaximiumAnnualCapacityFactor!R69</f>
        <v>0.14436180000000001</v>
      </c>
      <c r="S69">
        <f>0.99*MaximiumAnnualCapacityFactor!S69</f>
        <v>0.14436180000000001</v>
      </c>
      <c r="T69">
        <f>0.99*MaximiumAnnualCapacityFactor!T69</f>
        <v>0.14436180000000001</v>
      </c>
      <c r="U69">
        <f>0.99*MaximiumAnnualCapacityFactor!U69</f>
        <v>0.14436180000000001</v>
      </c>
      <c r="V69">
        <f>0.99*MaximiumAnnualCapacityFactor!V69</f>
        <v>0.14436180000000001</v>
      </c>
      <c r="W69">
        <f>0.99*MaximiumAnnualCapacityFactor!W69</f>
        <v>0.14436180000000001</v>
      </c>
      <c r="X69">
        <f>0.99*MaximiumAnnualCapacityFactor!X69</f>
        <v>0.14436180000000001</v>
      </c>
      <c r="Y69">
        <f>0.99*MaximiumAnnualCapacityFactor!Y69</f>
        <v>0.14436180000000001</v>
      </c>
      <c r="Z69">
        <f>0.99*MaximiumAnnualCapacityFactor!Z69</f>
        <v>0.14436180000000001</v>
      </c>
      <c r="AA69">
        <f>0.99*MaximiumAnnualCapacityFactor!AA69</f>
        <v>0.14436180000000001</v>
      </c>
      <c r="AB69">
        <f>0.99*MaximiumAnnualCapacityFactor!AB69</f>
        <v>0.14436180000000001</v>
      </c>
      <c r="AC69">
        <f>0.99*MaximiumAnnualCapacityFactor!AC69</f>
        <v>0.14436180000000001</v>
      </c>
      <c r="AD69">
        <f>0.99*MaximiumAnnualCapacityFactor!AD69</f>
        <v>0.14436180000000001</v>
      </c>
      <c r="AE69">
        <f>0.99*MaximiumAnnualCapacityFactor!AE69</f>
        <v>0.14436180000000001</v>
      </c>
      <c r="AF69">
        <f>0.99*MaximiumAnnualCapacityFactor!AF69</f>
        <v>0.14436180000000001</v>
      </c>
      <c r="AG69">
        <f>0.99*MaximiumAnnualCapacityFactor!AG69</f>
        <v>0.14436180000000001</v>
      </c>
      <c r="AH69">
        <f>0.99*MaximiumAnnualCapacityFactor!AH69</f>
        <v>0.14436180000000001</v>
      </c>
      <c r="AI69" s="46" t="s">
        <v>242</v>
      </c>
      <c r="AJ69" s="5">
        <v>1</v>
      </c>
      <c r="AK69" s="54"/>
    </row>
    <row r="70" spans="1:37" x14ac:dyDescent="0.2">
      <c r="A70" s="76" t="s">
        <v>239</v>
      </c>
      <c r="B70" s="12" t="s">
        <v>118</v>
      </c>
      <c r="C70" s="5" t="s">
        <v>92</v>
      </c>
      <c r="D70">
        <f>0.99*MaximiumAnnualCapacityFactor!D70</f>
        <v>0.1188891</v>
      </c>
      <c r="E70">
        <f>0.99*MaximiumAnnualCapacityFactor!E70</f>
        <v>0.1188891</v>
      </c>
      <c r="F70">
        <f>0.99*MaximiumAnnualCapacityFactor!F70</f>
        <v>0.1188891</v>
      </c>
      <c r="G70">
        <f>0.99*MaximiumAnnualCapacityFactor!G70</f>
        <v>0.1188891</v>
      </c>
      <c r="H70">
        <f>0.99*MaximiumAnnualCapacityFactor!H70</f>
        <v>0.1188891</v>
      </c>
      <c r="I70">
        <f>0.99*MaximiumAnnualCapacityFactor!I70</f>
        <v>0.1188891</v>
      </c>
      <c r="J70">
        <f>0.99*MaximiumAnnualCapacityFactor!J70</f>
        <v>0.1188891</v>
      </c>
      <c r="K70">
        <f>0.99*MaximiumAnnualCapacityFactor!K70</f>
        <v>0.1188891</v>
      </c>
      <c r="L70">
        <f>0.99*MaximiumAnnualCapacityFactor!L70</f>
        <v>0.1188891</v>
      </c>
      <c r="M70">
        <f>0.99*MaximiumAnnualCapacityFactor!M70</f>
        <v>0.1188891</v>
      </c>
      <c r="N70">
        <f>0.99*MaximiumAnnualCapacityFactor!N70</f>
        <v>0.1188891</v>
      </c>
      <c r="O70">
        <f>0.99*MaximiumAnnualCapacityFactor!O70</f>
        <v>0.1188891</v>
      </c>
      <c r="P70">
        <f>0.99*MaximiumAnnualCapacityFactor!P70</f>
        <v>0.1188891</v>
      </c>
      <c r="Q70">
        <f>0.99*MaximiumAnnualCapacityFactor!Q70</f>
        <v>0.1188891</v>
      </c>
      <c r="R70">
        <f>0.99*MaximiumAnnualCapacityFactor!R70</f>
        <v>0.1188891</v>
      </c>
      <c r="S70">
        <f>0.99*MaximiumAnnualCapacityFactor!S70</f>
        <v>0.1188891</v>
      </c>
      <c r="T70">
        <f>0.99*MaximiumAnnualCapacityFactor!T70</f>
        <v>0.1188891</v>
      </c>
      <c r="U70">
        <f>0.99*MaximiumAnnualCapacityFactor!U70</f>
        <v>0.1188891</v>
      </c>
      <c r="V70">
        <f>0.99*MaximiumAnnualCapacityFactor!V70</f>
        <v>0.1188891</v>
      </c>
      <c r="W70">
        <f>0.99*MaximiumAnnualCapacityFactor!W70</f>
        <v>0.1188891</v>
      </c>
      <c r="X70">
        <f>0.99*MaximiumAnnualCapacityFactor!X70</f>
        <v>0.1188891</v>
      </c>
      <c r="Y70">
        <f>0.99*MaximiumAnnualCapacityFactor!Y70</f>
        <v>0.1188891</v>
      </c>
      <c r="Z70">
        <f>0.99*MaximiumAnnualCapacityFactor!Z70</f>
        <v>0.1188891</v>
      </c>
      <c r="AA70">
        <f>0.99*MaximiumAnnualCapacityFactor!AA70</f>
        <v>0.1188891</v>
      </c>
      <c r="AB70">
        <f>0.99*MaximiumAnnualCapacityFactor!AB70</f>
        <v>0.1188891</v>
      </c>
      <c r="AC70">
        <f>0.99*MaximiumAnnualCapacityFactor!AC70</f>
        <v>0.1188891</v>
      </c>
      <c r="AD70">
        <f>0.99*MaximiumAnnualCapacityFactor!AD70</f>
        <v>0.1188891</v>
      </c>
      <c r="AE70">
        <f>0.99*MaximiumAnnualCapacityFactor!AE70</f>
        <v>0.1188891</v>
      </c>
      <c r="AF70">
        <f>0.99*MaximiumAnnualCapacityFactor!AF70</f>
        <v>0.1188891</v>
      </c>
      <c r="AG70">
        <f>0.99*MaximiumAnnualCapacityFactor!AG70</f>
        <v>0.1188891</v>
      </c>
      <c r="AH70">
        <f>0.99*MaximiumAnnualCapacityFactor!AH70</f>
        <v>0.1188891</v>
      </c>
      <c r="AI70" s="46" t="s">
        <v>242</v>
      </c>
      <c r="AJ70" s="5">
        <v>1</v>
      </c>
      <c r="AK70" s="54"/>
    </row>
    <row r="71" spans="1:37" x14ac:dyDescent="0.2">
      <c r="A71" s="76"/>
      <c r="B71" s="12" t="s">
        <v>118</v>
      </c>
      <c r="C71" s="5" t="s">
        <v>97</v>
      </c>
      <c r="D71">
        <f>0.99*MaximiumAnnualCapacityFactor!D71</f>
        <v>0.13879799999999998</v>
      </c>
      <c r="E71">
        <f>0.99*MaximiumAnnualCapacityFactor!E71</f>
        <v>0.13879799999999998</v>
      </c>
      <c r="F71">
        <f>0.99*MaximiumAnnualCapacityFactor!F71</f>
        <v>0.13879799999999998</v>
      </c>
      <c r="G71">
        <f>0.99*MaximiumAnnualCapacityFactor!G71</f>
        <v>0.13879799999999998</v>
      </c>
      <c r="H71">
        <f>0.99*MaximiumAnnualCapacityFactor!H71</f>
        <v>0.13879799999999998</v>
      </c>
      <c r="I71">
        <f>0.99*MaximiumAnnualCapacityFactor!I71</f>
        <v>0.13879799999999998</v>
      </c>
      <c r="J71">
        <f>0.99*MaximiumAnnualCapacityFactor!J71</f>
        <v>0.13879799999999998</v>
      </c>
      <c r="K71">
        <f>0.99*MaximiumAnnualCapacityFactor!K71</f>
        <v>0.13879799999999998</v>
      </c>
      <c r="L71">
        <f>0.99*MaximiumAnnualCapacityFactor!L71</f>
        <v>0.13879799999999998</v>
      </c>
      <c r="M71">
        <f>0.99*MaximiumAnnualCapacityFactor!M71</f>
        <v>0.13879799999999998</v>
      </c>
      <c r="N71">
        <f>0.99*MaximiumAnnualCapacityFactor!N71</f>
        <v>0.13879799999999998</v>
      </c>
      <c r="O71">
        <f>0.99*MaximiumAnnualCapacityFactor!O71</f>
        <v>0.13879799999999998</v>
      </c>
      <c r="P71">
        <f>0.99*MaximiumAnnualCapacityFactor!P71</f>
        <v>0.13879799999999998</v>
      </c>
      <c r="Q71">
        <f>0.99*MaximiumAnnualCapacityFactor!Q71</f>
        <v>0.13879799999999998</v>
      </c>
      <c r="R71">
        <f>0.99*MaximiumAnnualCapacityFactor!R71</f>
        <v>0.13879799999999998</v>
      </c>
      <c r="S71">
        <f>0.99*MaximiumAnnualCapacityFactor!S71</f>
        <v>0.13879799999999998</v>
      </c>
      <c r="T71">
        <f>0.99*MaximiumAnnualCapacityFactor!T71</f>
        <v>0.13879799999999998</v>
      </c>
      <c r="U71">
        <f>0.99*MaximiumAnnualCapacityFactor!U71</f>
        <v>0.13879799999999998</v>
      </c>
      <c r="V71">
        <f>0.99*MaximiumAnnualCapacityFactor!V71</f>
        <v>0.13879799999999998</v>
      </c>
      <c r="W71">
        <f>0.99*MaximiumAnnualCapacityFactor!W71</f>
        <v>0.13879799999999998</v>
      </c>
      <c r="X71">
        <f>0.99*MaximiumAnnualCapacityFactor!X71</f>
        <v>0.13879799999999998</v>
      </c>
      <c r="Y71">
        <f>0.99*MaximiumAnnualCapacityFactor!Y71</f>
        <v>0.13879799999999998</v>
      </c>
      <c r="Z71">
        <f>0.99*MaximiumAnnualCapacityFactor!Z71</f>
        <v>0.13879799999999998</v>
      </c>
      <c r="AA71">
        <f>0.99*MaximiumAnnualCapacityFactor!AA71</f>
        <v>0.13879799999999998</v>
      </c>
      <c r="AB71">
        <f>0.99*MaximiumAnnualCapacityFactor!AB71</f>
        <v>0.13879799999999998</v>
      </c>
      <c r="AC71">
        <f>0.99*MaximiumAnnualCapacityFactor!AC71</f>
        <v>0.13879799999999998</v>
      </c>
      <c r="AD71">
        <f>0.99*MaximiumAnnualCapacityFactor!AD71</f>
        <v>0.13879799999999998</v>
      </c>
      <c r="AE71">
        <f>0.99*MaximiumAnnualCapacityFactor!AE71</f>
        <v>0.13879799999999998</v>
      </c>
      <c r="AF71">
        <f>0.99*MaximiumAnnualCapacityFactor!AF71</f>
        <v>0.13879799999999998</v>
      </c>
      <c r="AG71">
        <f>0.99*MaximiumAnnualCapacityFactor!AG71</f>
        <v>0.13879799999999998</v>
      </c>
      <c r="AH71">
        <f>0.99*MaximiumAnnualCapacityFactor!AH71</f>
        <v>0.13879799999999998</v>
      </c>
      <c r="AI71" s="46" t="s">
        <v>242</v>
      </c>
      <c r="AJ71" s="5">
        <v>1</v>
      </c>
      <c r="AK71" s="54"/>
    </row>
    <row r="72" spans="1:37" x14ac:dyDescent="0.2">
      <c r="A72" s="76"/>
      <c r="B72" s="12" t="s">
        <v>118</v>
      </c>
      <c r="C72" s="5" t="s">
        <v>98</v>
      </c>
      <c r="D72">
        <f>0.99*MaximiumAnnualCapacityFactor!D72</f>
        <v>0.13413510000000001</v>
      </c>
      <c r="E72">
        <f>0.99*MaximiumAnnualCapacityFactor!E72</f>
        <v>0.13413510000000001</v>
      </c>
      <c r="F72">
        <f>0.99*MaximiumAnnualCapacityFactor!F72</f>
        <v>0.13413510000000001</v>
      </c>
      <c r="G72">
        <f>0.99*MaximiumAnnualCapacityFactor!G72</f>
        <v>0.13413510000000001</v>
      </c>
      <c r="H72">
        <f>0.99*MaximiumAnnualCapacityFactor!H72</f>
        <v>0.13413510000000001</v>
      </c>
      <c r="I72">
        <f>0.99*MaximiumAnnualCapacityFactor!I72</f>
        <v>0.13413510000000001</v>
      </c>
      <c r="J72">
        <f>0.99*MaximiumAnnualCapacityFactor!J72</f>
        <v>0.13413510000000001</v>
      </c>
      <c r="K72">
        <f>0.99*MaximiumAnnualCapacityFactor!K72</f>
        <v>0.13413510000000001</v>
      </c>
      <c r="L72">
        <f>0.99*MaximiumAnnualCapacityFactor!L72</f>
        <v>0.13413510000000001</v>
      </c>
      <c r="M72">
        <f>0.99*MaximiumAnnualCapacityFactor!M72</f>
        <v>0.13413510000000001</v>
      </c>
      <c r="N72">
        <f>0.99*MaximiumAnnualCapacityFactor!N72</f>
        <v>0.13413510000000001</v>
      </c>
      <c r="O72">
        <f>0.99*MaximiumAnnualCapacityFactor!O72</f>
        <v>0.13413510000000001</v>
      </c>
      <c r="P72">
        <f>0.99*MaximiumAnnualCapacityFactor!P72</f>
        <v>0.13413510000000001</v>
      </c>
      <c r="Q72">
        <f>0.99*MaximiumAnnualCapacityFactor!Q72</f>
        <v>0.13413510000000001</v>
      </c>
      <c r="R72">
        <f>0.99*MaximiumAnnualCapacityFactor!R72</f>
        <v>0.13413510000000001</v>
      </c>
      <c r="S72">
        <f>0.99*MaximiumAnnualCapacityFactor!S72</f>
        <v>0.13413510000000001</v>
      </c>
      <c r="T72">
        <f>0.99*MaximiumAnnualCapacityFactor!T72</f>
        <v>0.13413510000000001</v>
      </c>
      <c r="U72">
        <f>0.99*MaximiumAnnualCapacityFactor!U72</f>
        <v>0.13413510000000001</v>
      </c>
      <c r="V72">
        <f>0.99*MaximiumAnnualCapacityFactor!V72</f>
        <v>0.13413510000000001</v>
      </c>
      <c r="W72">
        <f>0.99*MaximiumAnnualCapacityFactor!W72</f>
        <v>0.13413510000000001</v>
      </c>
      <c r="X72">
        <f>0.99*MaximiumAnnualCapacityFactor!X72</f>
        <v>0.13413510000000001</v>
      </c>
      <c r="Y72">
        <f>0.99*MaximiumAnnualCapacityFactor!Y72</f>
        <v>0.13413510000000001</v>
      </c>
      <c r="Z72">
        <f>0.99*MaximiumAnnualCapacityFactor!Z72</f>
        <v>0.13413510000000001</v>
      </c>
      <c r="AA72">
        <f>0.99*MaximiumAnnualCapacityFactor!AA72</f>
        <v>0.13413510000000001</v>
      </c>
      <c r="AB72">
        <f>0.99*MaximiumAnnualCapacityFactor!AB72</f>
        <v>0.13413510000000001</v>
      </c>
      <c r="AC72">
        <f>0.99*MaximiumAnnualCapacityFactor!AC72</f>
        <v>0.13413510000000001</v>
      </c>
      <c r="AD72">
        <f>0.99*MaximiumAnnualCapacityFactor!AD72</f>
        <v>0.13413510000000001</v>
      </c>
      <c r="AE72">
        <f>0.99*MaximiumAnnualCapacityFactor!AE72</f>
        <v>0.13413510000000001</v>
      </c>
      <c r="AF72">
        <f>0.99*MaximiumAnnualCapacityFactor!AF72</f>
        <v>0.13413510000000001</v>
      </c>
      <c r="AG72">
        <f>0.99*MaximiumAnnualCapacityFactor!AG72</f>
        <v>0.13413510000000001</v>
      </c>
      <c r="AH72">
        <f>0.99*MaximiumAnnualCapacityFactor!AH72</f>
        <v>0.13413510000000001</v>
      </c>
      <c r="AI72" s="46" t="s">
        <v>242</v>
      </c>
      <c r="AJ72" s="5">
        <v>1</v>
      </c>
      <c r="AK72" s="54"/>
    </row>
    <row r="73" spans="1:37" x14ac:dyDescent="0.2">
      <c r="A73" s="76"/>
      <c r="B73" s="12" t="s">
        <v>118</v>
      </c>
      <c r="C73" s="5" t="s">
        <v>226</v>
      </c>
      <c r="D73">
        <f>0.99*MaximiumAnnualCapacityFactor!D73</f>
        <v>0.14436180000000001</v>
      </c>
      <c r="E73">
        <f>0.99*MaximiumAnnualCapacityFactor!E73</f>
        <v>0.14436180000000001</v>
      </c>
      <c r="F73">
        <f>0.99*MaximiumAnnualCapacityFactor!F73</f>
        <v>0.14436180000000001</v>
      </c>
      <c r="G73">
        <f>0.99*MaximiumAnnualCapacityFactor!G73</f>
        <v>0.14436180000000001</v>
      </c>
      <c r="H73">
        <f>0.99*MaximiumAnnualCapacityFactor!H73</f>
        <v>0.14436180000000001</v>
      </c>
      <c r="I73">
        <f>0.99*MaximiumAnnualCapacityFactor!I73</f>
        <v>0.14436180000000001</v>
      </c>
      <c r="J73">
        <f>0.99*MaximiumAnnualCapacityFactor!J73</f>
        <v>0.14436180000000001</v>
      </c>
      <c r="K73">
        <f>0.99*MaximiumAnnualCapacityFactor!K73</f>
        <v>0.14436180000000001</v>
      </c>
      <c r="L73">
        <f>0.99*MaximiumAnnualCapacityFactor!L73</f>
        <v>0.14436180000000001</v>
      </c>
      <c r="M73">
        <f>0.99*MaximiumAnnualCapacityFactor!M73</f>
        <v>0.14436180000000001</v>
      </c>
      <c r="N73">
        <f>0.99*MaximiumAnnualCapacityFactor!N73</f>
        <v>0.14436180000000001</v>
      </c>
      <c r="O73">
        <f>0.99*MaximiumAnnualCapacityFactor!O73</f>
        <v>0.14436180000000001</v>
      </c>
      <c r="P73">
        <f>0.99*MaximiumAnnualCapacityFactor!P73</f>
        <v>0.14436180000000001</v>
      </c>
      <c r="Q73">
        <f>0.99*MaximiumAnnualCapacityFactor!Q73</f>
        <v>0.14436180000000001</v>
      </c>
      <c r="R73">
        <f>0.99*MaximiumAnnualCapacityFactor!R73</f>
        <v>0.14436180000000001</v>
      </c>
      <c r="S73">
        <f>0.99*MaximiumAnnualCapacityFactor!S73</f>
        <v>0.14436180000000001</v>
      </c>
      <c r="T73">
        <f>0.99*MaximiumAnnualCapacityFactor!T73</f>
        <v>0.14436180000000001</v>
      </c>
      <c r="U73">
        <f>0.99*MaximiumAnnualCapacityFactor!U73</f>
        <v>0.14436180000000001</v>
      </c>
      <c r="V73">
        <f>0.99*MaximiumAnnualCapacityFactor!V73</f>
        <v>0.14436180000000001</v>
      </c>
      <c r="W73">
        <f>0.99*MaximiumAnnualCapacityFactor!W73</f>
        <v>0.14436180000000001</v>
      </c>
      <c r="X73">
        <f>0.99*MaximiumAnnualCapacityFactor!X73</f>
        <v>0.14436180000000001</v>
      </c>
      <c r="Y73">
        <f>0.99*MaximiumAnnualCapacityFactor!Y73</f>
        <v>0.14436180000000001</v>
      </c>
      <c r="Z73">
        <f>0.99*MaximiumAnnualCapacityFactor!Z73</f>
        <v>0.14436180000000001</v>
      </c>
      <c r="AA73">
        <f>0.99*MaximiumAnnualCapacityFactor!AA73</f>
        <v>0.14436180000000001</v>
      </c>
      <c r="AB73">
        <f>0.99*MaximiumAnnualCapacityFactor!AB73</f>
        <v>0.14436180000000001</v>
      </c>
      <c r="AC73">
        <f>0.99*MaximiumAnnualCapacityFactor!AC73</f>
        <v>0.14436180000000001</v>
      </c>
      <c r="AD73">
        <f>0.99*MaximiumAnnualCapacityFactor!AD73</f>
        <v>0.14436180000000001</v>
      </c>
      <c r="AE73">
        <f>0.99*MaximiumAnnualCapacityFactor!AE73</f>
        <v>0.14436180000000001</v>
      </c>
      <c r="AF73">
        <f>0.99*MaximiumAnnualCapacityFactor!AF73</f>
        <v>0.14436180000000001</v>
      </c>
      <c r="AG73">
        <f>0.99*MaximiumAnnualCapacityFactor!AG73</f>
        <v>0.14436180000000001</v>
      </c>
      <c r="AH73">
        <f>0.99*MaximiumAnnualCapacityFactor!AH73</f>
        <v>0.14436180000000001</v>
      </c>
      <c r="AI73" s="46" t="s">
        <v>242</v>
      </c>
      <c r="AJ73" s="5">
        <v>1</v>
      </c>
      <c r="AK73" s="54"/>
    </row>
    <row r="74" spans="1:37" x14ac:dyDescent="0.2">
      <c r="A74" s="76" t="s">
        <v>240</v>
      </c>
      <c r="B74" s="12" t="s">
        <v>118</v>
      </c>
      <c r="C74" s="5" t="s">
        <v>92</v>
      </c>
      <c r="D74">
        <f>0.99*MaximiumAnnualCapacityFactor!D74</f>
        <v>9.9000000000000008E-3</v>
      </c>
      <c r="E74">
        <f>0.99*MaximiumAnnualCapacityFactor!E74</f>
        <v>9.9000000000000008E-3</v>
      </c>
      <c r="F74">
        <f>0.99*MaximiumAnnualCapacityFactor!F74</f>
        <v>9.9000000000000008E-3</v>
      </c>
      <c r="G74">
        <f>0.99*MaximiumAnnualCapacityFactor!G74</f>
        <v>9.9000000000000008E-3</v>
      </c>
      <c r="H74">
        <f>0.99*MaximiumAnnualCapacityFactor!H74</f>
        <v>9.9000000000000008E-3</v>
      </c>
      <c r="I74">
        <f>0.99*MaximiumAnnualCapacityFactor!I74</f>
        <v>9.9000000000000008E-3</v>
      </c>
      <c r="J74">
        <f>0.99*MaximiumAnnualCapacityFactor!J74</f>
        <v>9.9000000000000008E-3</v>
      </c>
      <c r="K74">
        <f>0.99*MaximiumAnnualCapacityFactor!K74</f>
        <v>9.9000000000000008E-3</v>
      </c>
      <c r="L74">
        <f>0.99*MaximiumAnnualCapacityFactor!L74</f>
        <v>9.9000000000000008E-3</v>
      </c>
      <c r="M74">
        <f>0.99*MaximiumAnnualCapacityFactor!M74</f>
        <v>9.9000000000000008E-3</v>
      </c>
      <c r="N74">
        <f>0.99*MaximiumAnnualCapacityFactor!N74</f>
        <v>9.9000000000000008E-3</v>
      </c>
      <c r="O74">
        <f>0.99*MaximiumAnnualCapacityFactor!O74</f>
        <v>9.9000000000000008E-3</v>
      </c>
      <c r="P74">
        <f>0.99*MaximiumAnnualCapacityFactor!P74</f>
        <v>9.9000000000000008E-3</v>
      </c>
      <c r="Q74">
        <f>0.99*MaximiumAnnualCapacityFactor!Q74</f>
        <v>9.9000000000000008E-3</v>
      </c>
      <c r="R74">
        <f>0.99*MaximiumAnnualCapacityFactor!R74</f>
        <v>9.9000000000000008E-3</v>
      </c>
      <c r="S74">
        <f>0.99*MaximiumAnnualCapacityFactor!S74</f>
        <v>9.9000000000000008E-3</v>
      </c>
      <c r="T74">
        <f>0.99*MaximiumAnnualCapacityFactor!T74</f>
        <v>9.9000000000000008E-3</v>
      </c>
      <c r="U74">
        <f>0.99*MaximiumAnnualCapacityFactor!U74</f>
        <v>9.9000000000000008E-3</v>
      </c>
      <c r="V74">
        <f>0.99*MaximiumAnnualCapacityFactor!V74</f>
        <v>9.9000000000000008E-3</v>
      </c>
      <c r="W74">
        <f>0.99*MaximiumAnnualCapacityFactor!W74</f>
        <v>9.9000000000000008E-3</v>
      </c>
      <c r="X74">
        <f>0.99*MaximiumAnnualCapacityFactor!X74</f>
        <v>9.9000000000000008E-3</v>
      </c>
      <c r="Y74">
        <f>0.99*MaximiumAnnualCapacityFactor!Y74</f>
        <v>9.9000000000000008E-3</v>
      </c>
      <c r="Z74">
        <f>0.99*MaximiumAnnualCapacityFactor!Z74</f>
        <v>9.9000000000000008E-3</v>
      </c>
      <c r="AA74">
        <f>0.99*MaximiumAnnualCapacityFactor!AA74</f>
        <v>9.9000000000000008E-3</v>
      </c>
      <c r="AB74">
        <f>0.99*MaximiumAnnualCapacityFactor!AB74</f>
        <v>9.9000000000000008E-3</v>
      </c>
      <c r="AC74">
        <f>0.99*MaximiumAnnualCapacityFactor!AC74</f>
        <v>9.9000000000000008E-3</v>
      </c>
      <c r="AD74">
        <f>0.99*MaximiumAnnualCapacityFactor!AD74</f>
        <v>9.9000000000000008E-3</v>
      </c>
      <c r="AE74">
        <f>0.99*MaximiumAnnualCapacityFactor!AE74</f>
        <v>9.9000000000000008E-3</v>
      </c>
      <c r="AF74">
        <f>0.99*MaximiumAnnualCapacityFactor!AF74</f>
        <v>9.9000000000000008E-3</v>
      </c>
      <c r="AG74">
        <f>0.99*MaximiumAnnualCapacityFactor!AG74</f>
        <v>9.9000000000000008E-3</v>
      </c>
      <c r="AH74">
        <f>0.99*MaximiumAnnualCapacityFactor!AH74</f>
        <v>9.9000000000000008E-3</v>
      </c>
      <c r="AI74" s="46" t="s">
        <v>242</v>
      </c>
      <c r="AJ74" s="5">
        <v>1</v>
      </c>
      <c r="AK74" s="54"/>
    </row>
    <row r="75" spans="1:37" x14ac:dyDescent="0.2">
      <c r="A75" s="76"/>
      <c r="B75" s="12" t="s">
        <v>118</v>
      </c>
      <c r="C75" s="5" t="s">
        <v>97</v>
      </c>
      <c r="D75">
        <f>0.99*MaximiumAnnualCapacityFactor!D75</f>
        <v>1.07811E-2</v>
      </c>
      <c r="E75">
        <f>0.99*MaximiumAnnualCapacityFactor!E75</f>
        <v>1.07811E-2</v>
      </c>
      <c r="F75">
        <f>0.99*MaximiumAnnualCapacityFactor!F75</f>
        <v>1.07811E-2</v>
      </c>
      <c r="G75">
        <f>0.99*MaximiumAnnualCapacityFactor!G75</f>
        <v>1.07811E-2</v>
      </c>
      <c r="H75">
        <f>0.99*MaximiumAnnualCapacityFactor!H75</f>
        <v>1.07811E-2</v>
      </c>
      <c r="I75">
        <f>0.99*MaximiumAnnualCapacityFactor!I75</f>
        <v>1.07811E-2</v>
      </c>
      <c r="J75">
        <f>0.99*MaximiumAnnualCapacityFactor!J75</f>
        <v>1.07811E-2</v>
      </c>
      <c r="K75">
        <f>0.99*MaximiumAnnualCapacityFactor!K75</f>
        <v>1.07811E-2</v>
      </c>
      <c r="L75">
        <f>0.99*MaximiumAnnualCapacityFactor!L75</f>
        <v>1.07811E-2</v>
      </c>
      <c r="M75">
        <f>0.99*MaximiumAnnualCapacityFactor!M75</f>
        <v>1.07811E-2</v>
      </c>
      <c r="N75">
        <f>0.99*MaximiumAnnualCapacityFactor!N75</f>
        <v>1.07811E-2</v>
      </c>
      <c r="O75">
        <f>0.99*MaximiumAnnualCapacityFactor!O75</f>
        <v>1.07811E-2</v>
      </c>
      <c r="P75">
        <f>0.99*MaximiumAnnualCapacityFactor!P75</f>
        <v>1.07811E-2</v>
      </c>
      <c r="Q75">
        <f>0.99*MaximiumAnnualCapacityFactor!Q75</f>
        <v>1.07811E-2</v>
      </c>
      <c r="R75">
        <f>0.99*MaximiumAnnualCapacityFactor!R75</f>
        <v>1.07811E-2</v>
      </c>
      <c r="S75">
        <f>0.99*MaximiumAnnualCapacityFactor!S75</f>
        <v>1.07811E-2</v>
      </c>
      <c r="T75">
        <f>0.99*MaximiumAnnualCapacityFactor!T75</f>
        <v>1.07811E-2</v>
      </c>
      <c r="U75">
        <f>0.99*MaximiumAnnualCapacityFactor!U75</f>
        <v>1.07811E-2</v>
      </c>
      <c r="V75">
        <f>0.99*MaximiumAnnualCapacityFactor!V75</f>
        <v>1.07811E-2</v>
      </c>
      <c r="W75">
        <f>0.99*MaximiumAnnualCapacityFactor!W75</f>
        <v>1.07811E-2</v>
      </c>
      <c r="X75">
        <f>0.99*MaximiumAnnualCapacityFactor!X75</f>
        <v>1.07811E-2</v>
      </c>
      <c r="Y75">
        <f>0.99*MaximiumAnnualCapacityFactor!Y75</f>
        <v>1.07811E-2</v>
      </c>
      <c r="Z75">
        <f>0.99*MaximiumAnnualCapacityFactor!Z75</f>
        <v>1.07811E-2</v>
      </c>
      <c r="AA75">
        <f>0.99*MaximiumAnnualCapacityFactor!AA75</f>
        <v>1.07811E-2</v>
      </c>
      <c r="AB75">
        <f>0.99*MaximiumAnnualCapacityFactor!AB75</f>
        <v>1.07811E-2</v>
      </c>
      <c r="AC75">
        <f>0.99*MaximiumAnnualCapacityFactor!AC75</f>
        <v>1.07811E-2</v>
      </c>
      <c r="AD75">
        <f>0.99*MaximiumAnnualCapacityFactor!AD75</f>
        <v>1.07811E-2</v>
      </c>
      <c r="AE75">
        <f>0.99*MaximiumAnnualCapacityFactor!AE75</f>
        <v>1.07811E-2</v>
      </c>
      <c r="AF75">
        <f>0.99*MaximiumAnnualCapacityFactor!AF75</f>
        <v>1.07811E-2</v>
      </c>
      <c r="AG75">
        <f>0.99*MaximiumAnnualCapacityFactor!AG75</f>
        <v>1.07811E-2</v>
      </c>
      <c r="AH75">
        <f>0.99*MaximiumAnnualCapacityFactor!AH75</f>
        <v>1.07811E-2</v>
      </c>
      <c r="AI75" s="46" t="s">
        <v>242</v>
      </c>
      <c r="AJ75" s="5">
        <v>1</v>
      </c>
      <c r="AK75" s="54"/>
    </row>
    <row r="76" spans="1:37" x14ac:dyDescent="0.2">
      <c r="A76" s="76"/>
      <c r="B76" s="12" t="s">
        <v>118</v>
      </c>
      <c r="C76" s="5" t="s">
        <v>98</v>
      </c>
      <c r="D76">
        <f>0.99*MaximiumAnnualCapacityFactor!D76</f>
        <v>7.9397999999999986E-3</v>
      </c>
      <c r="E76">
        <f>0.99*MaximiumAnnualCapacityFactor!E76</f>
        <v>7.9397999999999986E-3</v>
      </c>
      <c r="F76">
        <f>0.99*MaximiumAnnualCapacityFactor!F76</f>
        <v>7.9397999999999986E-3</v>
      </c>
      <c r="G76">
        <f>0.99*MaximiumAnnualCapacityFactor!G76</f>
        <v>7.9397999999999986E-3</v>
      </c>
      <c r="H76">
        <f>0.99*MaximiumAnnualCapacityFactor!H76</f>
        <v>7.9397999999999986E-3</v>
      </c>
      <c r="I76">
        <f>0.99*MaximiumAnnualCapacityFactor!I76</f>
        <v>7.9397999999999986E-3</v>
      </c>
      <c r="J76">
        <f>0.99*MaximiumAnnualCapacityFactor!J76</f>
        <v>7.9397999999999986E-3</v>
      </c>
      <c r="K76">
        <f>0.99*MaximiumAnnualCapacityFactor!K76</f>
        <v>7.9397999999999986E-3</v>
      </c>
      <c r="L76">
        <f>0.99*MaximiumAnnualCapacityFactor!L76</f>
        <v>7.9397999999999986E-3</v>
      </c>
      <c r="M76">
        <f>0.99*MaximiumAnnualCapacityFactor!M76</f>
        <v>7.9397999999999986E-3</v>
      </c>
      <c r="N76">
        <f>0.99*MaximiumAnnualCapacityFactor!N76</f>
        <v>7.9397999999999986E-3</v>
      </c>
      <c r="O76">
        <f>0.99*MaximiumAnnualCapacityFactor!O76</f>
        <v>7.9397999999999986E-3</v>
      </c>
      <c r="P76">
        <f>0.99*MaximiumAnnualCapacityFactor!P76</f>
        <v>7.9397999999999986E-3</v>
      </c>
      <c r="Q76">
        <f>0.99*MaximiumAnnualCapacityFactor!Q76</f>
        <v>7.9397999999999986E-3</v>
      </c>
      <c r="R76">
        <f>0.99*MaximiumAnnualCapacityFactor!R76</f>
        <v>7.9397999999999986E-3</v>
      </c>
      <c r="S76">
        <f>0.99*MaximiumAnnualCapacityFactor!S76</f>
        <v>7.9397999999999986E-3</v>
      </c>
      <c r="T76">
        <f>0.99*MaximiumAnnualCapacityFactor!T76</f>
        <v>7.9397999999999986E-3</v>
      </c>
      <c r="U76">
        <f>0.99*MaximiumAnnualCapacityFactor!U76</f>
        <v>7.9397999999999986E-3</v>
      </c>
      <c r="V76">
        <f>0.99*MaximiumAnnualCapacityFactor!V76</f>
        <v>7.9397999999999986E-3</v>
      </c>
      <c r="W76">
        <f>0.99*MaximiumAnnualCapacityFactor!W76</f>
        <v>7.9397999999999986E-3</v>
      </c>
      <c r="X76">
        <f>0.99*MaximiumAnnualCapacityFactor!X76</f>
        <v>7.9397999999999986E-3</v>
      </c>
      <c r="Y76">
        <f>0.99*MaximiumAnnualCapacityFactor!Y76</f>
        <v>7.9397999999999986E-3</v>
      </c>
      <c r="Z76">
        <f>0.99*MaximiumAnnualCapacityFactor!Z76</f>
        <v>7.9397999999999986E-3</v>
      </c>
      <c r="AA76">
        <f>0.99*MaximiumAnnualCapacityFactor!AA76</f>
        <v>7.9397999999999986E-3</v>
      </c>
      <c r="AB76">
        <f>0.99*MaximiumAnnualCapacityFactor!AB76</f>
        <v>7.9397999999999986E-3</v>
      </c>
      <c r="AC76">
        <f>0.99*MaximiumAnnualCapacityFactor!AC76</f>
        <v>7.9397999999999986E-3</v>
      </c>
      <c r="AD76">
        <f>0.99*MaximiumAnnualCapacityFactor!AD76</f>
        <v>7.9397999999999986E-3</v>
      </c>
      <c r="AE76">
        <f>0.99*MaximiumAnnualCapacityFactor!AE76</f>
        <v>7.9397999999999986E-3</v>
      </c>
      <c r="AF76">
        <f>0.99*MaximiumAnnualCapacityFactor!AF76</f>
        <v>7.9397999999999986E-3</v>
      </c>
      <c r="AG76">
        <f>0.99*MaximiumAnnualCapacityFactor!AG76</f>
        <v>7.9397999999999986E-3</v>
      </c>
      <c r="AH76">
        <f>0.99*MaximiumAnnualCapacityFactor!AH76</f>
        <v>7.9397999999999986E-3</v>
      </c>
      <c r="AI76" s="46" t="s">
        <v>242</v>
      </c>
      <c r="AJ76" s="5">
        <v>1</v>
      </c>
      <c r="AK76" s="54"/>
    </row>
    <row r="77" spans="1:37" x14ac:dyDescent="0.2">
      <c r="A77" s="76"/>
      <c r="B77" s="12" t="s">
        <v>118</v>
      </c>
      <c r="C77" s="5" t="s">
        <v>226</v>
      </c>
      <c r="D77">
        <f>0.99*MaximiumAnnualCapacityFactor!D77</f>
        <v>9.5535000000000012E-3</v>
      </c>
      <c r="E77">
        <f>0.99*MaximiumAnnualCapacityFactor!E77</f>
        <v>9.5535000000000012E-3</v>
      </c>
      <c r="F77">
        <f>0.99*MaximiumAnnualCapacityFactor!F77</f>
        <v>9.5535000000000012E-3</v>
      </c>
      <c r="G77">
        <f>0.99*MaximiumAnnualCapacityFactor!G77</f>
        <v>9.5535000000000012E-3</v>
      </c>
      <c r="H77">
        <f>0.99*MaximiumAnnualCapacityFactor!H77</f>
        <v>9.5535000000000012E-3</v>
      </c>
      <c r="I77">
        <f>0.99*MaximiumAnnualCapacityFactor!I77</f>
        <v>9.5535000000000012E-3</v>
      </c>
      <c r="J77">
        <f>0.99*MaximiumAnnualCapacityFactor!J77</f>
        <v>9.5535000000000012E-3</v>
      </c>
      <c r="K77">
        <f>0.99*MaximiumAnnualCapacityFactor!K77</f>
        <v>9.5535000000000012E-3</v>
      </c>
      <c r="L77">
        <f>0.99*MaximiumAnnualCapacityFactor!L77</f>
        <v>9.5535000000000012E-3</v>
      </c>
      <c r="M77">
        <f>0.99*MaximiumAnnualCapacityFactor!M77</f>
        <v>9.5535000000000012E-3</v>
      </c>
      <c r="N77">
        <f>0.99*MaximiumAnnualCapacityFactor!N77</f>
        <v>9.5535000000000012E-3</v>
      </c>
      <c r="O77">
        <f>0.99*MaximiumAnnualCapacityFactor!O77</f>
        <v>9.5535000000000012E-3</v>
      </c>
      <c r="P77">
        <f>0.99*MaximiumAnnualCapacityFactor!P77</f>
        <v>9.5535000000000012E-3</v>
      </c>
      <c r="Q77">
        <f>0.99*MaximiumAnnualCapacityFactor!Q77</f>
        <v>9.5535000000000012E-3</v>
      </c>
      <c r="R77">
        <f>0.99*MaximiumAnnualCapacityFactor!R77</f>
        <v>9.5535000000000012E-3</v>
      </c>
      <c r="S77">
        <f>0.99*MaximiumAnnualCapacityFactor!S77</f>
        <v>9.5535000000000012E-3</v>
      </c>
      <c r="T77">
        <f>0.99*MaximiumAnnualCapacityFactor!T77</f>
        <v>9.5535000000000012E-3</v>
      </c>
      <c r="U77">
        <f>0.99*MaximiumAnnualCapacityFactor!U77</f>
        <v>9.5535000000000012E-3</v>
      </c>
      <c r="V77">
        <f>0.99*MaximiumAnnualCapacityFactor!V77</f>
        <v>9.5535000000000012E-3</v>
      </c>
      <c r="W77">
        <f>0.99*MaximiumAnnualCapacityFactor!W77</f>
        <v>9.5535000000000012E-3</v>
      </c>
      <c r="X77">
        <f>0.99*MaximiumAnnualCapacityFactor!X77</f>
        <v>9.5535000000000012E-3</v>
      </c>
      <c r="Y77">
        <f>0.99*MaximiumAnnualCapacityFactor!Y77</f>
        <v>9.5535000000000012E-3</v>
      </c>
      <c r="Z77">
        <f>0.99*MaximiumAnnualCapacityFactor!Z77</f>
        <v>9.5535000000000012E-3</v>
      </c>
      <c r="AA77">
        <f>0.99*MaximiumAnnualCapacityFactor!AA77</f>
        <v>9.5535000000000012E-3</v>
      </c>
      <c r="AB77">
        <f>0.99*MaximiumAnnualCapacityFactor!AB77</f>
        <v>9.5535000000000012E-3</v>
      </c>
      <c r="AC77">
        <f>0.99*MaximiumAnnualCapacityFactor!AC77</f>
        <v>9.5535000000000012E-3</v>
      </c>
      <c r="AD77">
        <f>0.99*MaximiumAnnualCapacityFactor!AD77</f>
        <v>9.5535000000000012E-3</v>
      </c>
      <c r="AE77">
        <f>0.99*MaximiumAnnualCapacityFactor!AE77</f>
        <v>9.5535000000000012E-3</v>
      </c>
      <c r="AF77">
        <f>0.99*MaximiumAnnualCapacityFactor!AF77</f>
        <v>9.5535000000000012E-3</v>
      </c>
      <c r="AG77">
        <f>0.99*MaximiumAnnualCapacityFactor!AG77</f>
        <v>9.5535000000000012E-3</v>
      </c>
      <c r="AH77">
        <f>0.99*MaximiumAnnualCapacityFactor!AH77</f>
        <v>9.5535000000000012E-3</v>
      </c>
      <c r="AI77" s="46" t="s">
        <v>242</v>
      </c>
      <c r="AJ77" s="5">
        <v>1</v>
      </c>
      <c r="AK77" s="54"/>
    </row>
    <row r="78" spans="1:37" x14ac:dyDescent="0.2">
      <c r="A78" s="76" t="s">
        <v>241</v>
      </c>
      <c r="B78" s="12" t="s">
        <v>118</v>
      </c>
      <c r="C78" s="5" t="s">
        <v>92</v>
      </c>
      <c r="D78">
        <f>0.99*MaximiumAnnualCapacityFactor!D78</f>
        <v>9.9000000000000008E-3</v>
      </c>
      <c r="E78">
        <f>0.99*MaximiumAnnualCapacityFactor!E78</f>
        <v>9.9000000000000008E-3</v>
      </c>
      <c r="F78">
        <f>0.99*MaximiumAnnualCapacityFactor!F78</f>
        <v>9.9000000000000008E-3</v>
      </c>
      <c r="G78">
        <f>0.99*MaximiumAnnualCapacityFactor!G78</f>
        <v>9.9000000000000008E-3</v>
      </c>
      <c r="H78">
        <f>0.99*MaximiumAnnualCapacityFactor!H78</f>
        <v>9.9000000000000008E-3</v>
      </c>
      <c r="I78">
        <f>0.99*MaximiumAnnualCapacityFactor!I78</f>
        <v>9.9000000000000008E-3</v>
      </c>
      <c r="J78">
        <f>0.99*MaximiumAnnualCapacityFactor!J78</f>
        <v>9.9000000000000008E-3</v>
      </c>
      <c r="K78">
        <f>0.99*MaximiumAnnualCapacityFactor!K78</f>
        <v>9.9000000000000008E-3</v>
      </c>
      <c r="L78">
        <f>0.99*MaximiumAnnualCapacityFactor!L78</f>
        <v>9.9000000000000008E-3</v>
      </c>
      <c r="M78">
        <f>0.99*MaximiumAnnualCapacityFactor!M78</f>
        <v>9.9000000000000008E-3</v>
      </c>
      <c r="N78">
        <f>0.99*MaximiumAnnualCapacityFactor!N78</f>
        <v>9.9000000000000008E-3</v>
      </c>
      <c r="O78">
        <f>0.99*MaximiumAnnualCapacityFactor!O78</f>
        <v>9.9000000000000008E-3</v>
      </c>
      <c r="P78">
        <f>0.99*MaximiumAnnualCapacityFactor!P78</f>
        <v>9.9000000000000008E-3</v>
      </c>
      <c r="Q78">
        <f>0.99*MaximiumAnnualCapacityFactor!Q78</f>
        <v>9.9000000000000008E-3</v>
      </c>
      <c r="R78">
        <f>0.99*MaximiumAnnualCapacityFactor!R78</f>
        <v>9.9000000000000008E-3</v>
      </c>
      <c r="S78">
        <f>0.99*MaximiumAnnualCapacityFactor!S78</f>
        <v>9.9000000000000008E-3</v>
      </c>
      <c r="T78">
        <f>0.99*MaximiumAnnualCapacityFactor!T78</f>
        <v>9.9000000000000008E-3</v>
      </c>
      <c r="U78">
        <f>0.99*MaximiumAnnualCapacityFactor!U78</f>
        <v>9.9000000000000008E-3</v>
      </c>
      <c r="V78">
        <f>0.99*MaximiumAnnualCapacityFactor!V78</f>
        <v>9.9000000000000008E-3</v>
      </c>
      <c r="W78">
        <f>0.99*MaximiumAnnualCapacityFactor!W78</f>
        <v>9.9000000000000008E-3</v>
      </c>
      <c r="X78">
        <f>0.99*MaximiumAnnualCapacityFactor!X78</f>
        <v>9.9000000000000008E-3</v>
      </c>
      <c r="Y78">
        <f>0.99*MaximiumAnnualCapacityFactor!Y78</f>
        <v>9.9000000000000008E-3</v>
      </c>
      <c r="Z78">
        <f>0.99*MaximiumAnnualCapacityFactor!Z78</f>
        <v>9.9000000000000008E-3</v>
      </c>
      <c r="AA78">
        <f>0.99*MaximiumAnnualCapacityFactor!AA78</f>
        <v>9.9000000000000008E-3</v>
      </c>
      <c r="AB78">
        <f>0.99*MaximiumAnnualCapacityFactor!AB78</f>
        <v>9.9000000000000008E-3</v>
      </c>
      <c r="AC78">
        <f>0.99*MaximiumAnnualCapacityFactor!AC78</f>
        <v>9.9000000000000008E-3</v>
      </c>
      <c r="AD78">
        <f>0.99*MaximiumAnnualCapacityFactor!AD78</f>
        <v>9.9000000000000008E-3</v>
      </c>
      <c r="AE78">
        <f>0.99*MaximiumAnnualCapacityFactor!AE78</f>
        <v>9.9000000000000008E-3</v>
      </c>
      <c r="AF78">
        <f>0.99*MaximiumAnnualCapacityFactor!AF78</f>
        <v>9.9000000000000008E-3</v>
      </c>
      <c r="AG78">
        <f>0.99*MaximiumAnnualCapacityFactor!AG78</f>
        <v>9.9000000000000008E-3</v>
      </c>
      <c r="AH78">
        <f>0.99*MaximiumAnnualCapacityFactor!AH78</f>
        <v>9.9000000000000008E-3</v>
      </c>
      <c r="AI78" s="46" t="s">
        <v>242</v>
      </c>
      <c r="AJ78" s="5">
        <v>1</v>
      </c>
      <c r="AK78" s="54"/>
    </row>
    <row r="79" spans="1:37" x14ac:dyDescent="0.2">
      <c r="A79" s="76"/>
      <c r="B79" s="12" t="s">
        <v>118</v>
      </c>
      <c r="C79" s="5" t="s">
        <v>97</v>
      </c>
      <c r="D79">
        <f>0.99*MaximiumAnnualCapacityFactor!D79</f>
        <v>1.07811E-2</v>
      </c>
      <c r="E79">
        <f>0.99*MaximiumAnnualCapacityFactor!E79</f>
        <v>1.07811E-2</v>
      </c>
      <c r="F79">
        <f>0.99*MaximiumAnnualCapacityFactor!F79</f>
        <v>1.07811E-2</v>
      </c>
      <c r="G79">
        <f>0.99*MaximiumAnnualCapacityFactor!G79</f>
        <v>1.07811E-2</v>
      </c>
      <c r="H79">
        <f>0.99*MaximiumAnnualCapacityFactor!H79</f>
        <v>1.07811E-2</v>
      </c>
      <c r="I79">
        <f>0.99*MaximiumAnnualCapacityFactor!I79</f>
        <v>1.07811E-2</v>
      </c>
      <c r="J79">
        <f>0.99*MaximiumAnnualCapacityFactor!J79</f>
        <v>1.07811E-2</v>
      </c>
      <c r="K79">
        <f>0.99*MaximiumAnnualCapacityFactor!K79</f>
        <v>1.07811E-2</v>
      </c>
      <c r="L79">
        <f>0.99*MaximiumAnnualCapacityFactor!L79</f>
        <v>1.07811E-2</v>
      </c>
      <c r="M79">
        <f>0.99*MaximiumAnnualCapacityFactor!M79</f>
        <v>1.07811E-2</v>
      </c>
      <c r="N79">
        <f>0.99*MaximiumAnnualCapacityFactor!N79</f>
        <v>1.07811E-2</v>
      </c>
      <c r="O79">
        <f>0.99*MaximiumAnnualCapacityFactor!O79</f>
        <v>1.07811E-2</v>
      </c>
      <c r="P79">
        <f>0.99*MaximiumAnnualCapacityFactor!P79</f>
        <v>1.07811E-2</v>
      </c>
      <c r="Q79">
        <f>0.99*MaximiumAnnualCapacityFactor!Q79</f>
        <v>1.07811E-2</v>
      </c>
      <c r="R79">
        <f>0.99*MaximiumAnnualCapacityFactor!R79</f>
        <v>1.07811E-2</v>
      </c>
      <c r="S79">
        <f>0.99*MaximiumAnnualCapacityFactor!S79</f>
        <v>1.07811E-2</v>
      </c>
      <c r="T79">
        <f>0.99*MaximiumAnnualCapacityFactor!T79</f>
        <v>1.07811E-2</v>
      </c>
      <c r="U79">
        <f>0.99*MaximiumAnnualCapacityFactor!U79</f>
        <v>1.07811E-2</v>
      </c>
      <c r="V79">
        <f>0.99*MaximiumAnnualCapacityFactor!V79</f>
        <v>1.07811E-2</v>
      </c>
      <c r="W79">
        <f>0.99*MaximiumAnnualCapacityFactor!W79</f>
        <v>1.07811E-2</v>
      </c>
      <c r="X79">
        <f>0.99*MaximiumAnnualCapacityFactor!X79</f>
        <v>1.07811E-2</v>
      </c>
      <c r="Y79">
        <f>0.99*MaximiumAnnualCapacityFactor!Y79</f>
        <v>1.07811E-2</v>
      </c>
      <c r="Z79">
        <f>0.99*MaximiumAnnualCapacityFactor!Z79</f>
        <v>1.07811E-2</v>
      </c>
      <c r="AA79">
        <f>0.99*MaximiumAnnualCapacityFactor!AA79</f>
        <v>1.07811E-2</v>
      </c>
      <c r="AB79">
        <f>0.99*MaximiumAnnualCapacityFactor!AB79</f>
        <v>1.07811E-2</v>
      </c>
      <c r="AC79">
        <f>0.99*MaximiumAnnualCapacityFactor!AC79</f>
        <v>1.07811E-2</v>
      </c>
      <c r="AD79">
        <f>0.99*MaximiumAnnualCapacityFactor!AD79</f>
        <v>1.07811E-2</v>
      </c>
      <c r="AE79">
        <f>0.99*MaximiumAnnualCapacityFactor!AE79</f>
        <v>1.07811E-2</v>
      </c>
      <c r="AF79">
        <f>0.99*MaximiumAnnualCapacityFactor!AF79</f>
        <v>1.07811E-2</v>
      </c>
      <c r="AG79">
        <f>0.99*MaximiumAnnualCapacityFactor!AG79</f>
        <v>1.07811E-2</v>
      </c>
      <c r="AH79">
        <f>0.99*MaximiumAnnualCapacityFactor!AH79</f>
        <v>1.07811E-2</v>
      </c>
      <c r="AI79" s="46" t="s">
        <v>242</v>
      </c>
      <c r="AJ79" s="5">
        <v>1</v>
      </c>
      <c r="AK79" s="54"/>
    </row>
    <row r="80" spans="1:37" x14ac:dyDescent="0.2">
      <c r="A80" s="76"/>
      <c r="B80" s="12" t="s">
        <v>118</v>
      </c>
      <c r="C80" s="5" t="s">
        <v>98</v>
      </c>
      <c r="D80">
        <f>0.99*MaximiumAnnualCapacityFactor!D80</f>
        <v>7.9397999999999986E-3</v>
      </c>
      <c r="E80">
        <f>0.99*MaximiumAnnualCapacityFactor!E80</f>
        <v>7.9397999999999986E-3</v>
      </c>
      <c r="F80">
        <f>0.99*MaximiumAnnualCapacityFactor!F80</f>
        <v>7.9397999999999986E-3</v>
      </c>
      <c r="G80">
        <f>0.99*MaximiumAnnualCapacityFactor!G80</f>
        <v>7.9397999999999986E-3</v>
      </c>
      <c r="H80">
        <f>0.99*MaximiumAnnualCapacityFactor!H80</f>
        <v>7.9397999999999986E-3</v>
      </c>
      <c r="I80">
        <f>0.99*MaximiumAnnualCapacityFactor!I80</f>
        <v>7.9397999999999986E-3</v>
      </c>
      <c r="J80">
        <f>0.99*MaximiumAnnualCapacityFactor!J80</f>
        <v>7.9397999999999986E-3</v>
      </c>
      <c r="K80">
        <f>0.99*MaximiumAnnualCapacityFactor!K80</f>
        <v>7.9397999999999986E-3</v>
      </c>
      <c r="L80">
        <f>0.99*MaximiumAnnualCapacityFactor!L80</f>
        <v>7.9397999999999986E-3</v>
      </c>
      <c r="M80">
        <f>0.99*MaximiumAnnualCapacityFactor!M80</f>
        <v>7.9397999999999986E-3</v>
      </c>
      <c r="N80">
        <f>0.99*MaximiumAnnualCapacityFactor!N80</f>
        <v>7.9397999999999986E-3</v>
      </c>
      <c r="O80">
        <f>0.99*MaximiumAnnualCapacityFactor!O80</f>
        <v>7.9397999999999986E-3</v>
      </c>
      <c r="P80">
        <f>0.99*MaximiumAnnualCapacityFactor!P80</f>
        <v>7.9397999999999986E-3</v>
      </c>
      <c r="Q80">
        <f>0.99*MaximiumAnnualCapacityFactor!Q80</f>
        <v>7.9397999999999986E-3</v>
      </c>
      <c r="R80">
        <f>0.99*MaximiumAnnualCapacityFactor!R80</f>
        <v>7.9397999999999986E-3</v>
      </c>
      <c r="S80">
        <f>0.99*MaximiumAnnualCapacityFactor!S80</f>
        <v>7.9397999999999986E-3</v>
      </c>
      <c r="T80">
        <f>0.99*MaximiumAnnualCapacityFactor!T80</f>
        <v>7.9397999999999986E-3</v>
      </c>
      <c r="U80">
        <f>0.99*MaximiumAnnualCapacityFactor!U80</f>
        <v>7.9397999999999986E-3</v>
      </c>
      <c r="V80">
        <f>0.99*MaximiumAnnualCapacityFactor!V80</f>
        <v>7.9397999999999986E-3</v>
      </c>
      <c r="W80">
        <f>0.99*MaximiumAnnualCapacityFactor!W80</f>
        <v>7.9397999999999986E-3</v>
      </c>
      <c r="X80">
        <f>0.99*MaximiumAnnualCapacityFactor!X80</f>
        <v>7.9397999999999986E-3</v>
      </c>
      <c r="Y80">
        <f>0.99*MaximiumAnnualCapacityFactor!Y80</f>
        <v>7.9397999999999986E-3</v>
      </c>
      <c r="Z80">
        <f>0.99*MaximiumAnnualCapacityFactor!Z80</f>
        <v>7.9397999999999986E-3</v>
      </c>
      <c r="AA80">
        <f>0.99*MaximiumAnnualCapacityFactor!AA80</f>
        <v>7.9397999999999986E-3</v>
      </c>
      <c r="AB80">
        <f>0.99*MaximiumAnnualCapacityFactor!AB80</f>
        <v>7.9397999999999986E-3</v>
      </c>
      <c r="AC80">
        <f>0.99*MaximiumAnnualCapacityFactor!AC80</f>
        <v>7.9397999999999986E-3</v>
      </c>
      <c r="AD80">
        <f>0.99*MaximiumAnnualCapacityFactor!AD80</f>
        <v>7.9397999999999986E-3</v>
      </c>
      <c r="AE80">
        <f>0.99*MaximiumAnnualCapacityFactor!AE80</f>
        <v>7.9397999999999986E-3</v>
      </c>
      <c r="AF80">
        <f>0.99*MaximiumAnnualCapacityFactor!AF80</f>
        <v>7.9397999999999986E-3</v>
      </c>
      <c r="AG80">
        <f>0.99*MaximiumAnnualCapacityFactor!AG80</f>
        <v>7.9397999999999986E-3</v>
      </c>
      <c r="AH80">
        <f>0.99*MaximiumAnnualCapacityFactor!AH80</f>
        <v>7.9397999999999986E-3</v>
      </c>
      <c r="AI80" s="46" t="s">
        <v>242</v>
      </c>
      <c r="AJ80" s="5">
        <v>1</v>
      </c>
      <c r="AK80" s="54"/>
    </row>
    <row r="81" spans="1:37" x14ac:dyDescent="0.2">
      <c r="A81" s="76"/>
      <c r="B81" s="12" t="s">
        <v>118</v>
      </c>
      <c r="C81" s="5" t="s">
        <v>226</v>
      </c>
      <c r="D81">
        <f>0.99*MaximiumAnnualCapacityFactor!D81</f>
        <v>9.5535000000000012E-3</v>
      </c>
      <c r="E81">
        <f>0.99*MaximiumAnnualCapacityFactor!E81</f>
        <v>9.5535000000000012E-3</v>
      </c>
      <c r="F81">
        <f>0.99*MaximiumAnnualCapacityFactor!F81</f>
        <v>9.5535000000000012E-3</v>
      </c>
      <c r="G81">
        <f>0.99*MaximiumAnnualCapacityFactor!G81</f>
        <v>9.5535000000000012E-3</v>
      </c>
      <c r="H81">
        <f>0.99*MaximiumAnnualCapacityFactor!H81</f>
        <v>9.5535000000000012E-3</v>
      </c>
      <c r="I81">
        <f>0.99*MaximiumAnnualCapacityFactor!I81</f>
        <v>9.5535000000000012E-3</v>
      </c>
      <c r="J81">
        <f>0.99*MaximiumAnnualCapacityFactor!J81</f>
        <v>9.5535000000000012E-3</v>
      </c>
      <c r="K81">
        <f>0.99*MaximiumAnnualCapacityFactor!K81</f>
        <v>9.5535000000000012E-3</v>
      </c>
      <c r="L81">
        <f>0.99*MaximiumAnnualCapacityFactor!L81</f>
        <v>9.5535000000000012E-3</v>
      </c>
      <c r="M81">
        <f>0.99*MaximiumAnnualCapacityFactor!M81</f>
        <v>9.5535000000000012E-3</v>
      </c>
      <c r="N81">
        <f>0.99*MaximiumAnnualCapacityFactor!N81</f>
        <v>9.5535000000000012E-3</v>
      </c>
      <c r="O81">
        <f>0.99*MaximiumAnnualCapacityFactor!O81</f>
        <v>9.5535000000000012E-3</v>
      </c>
      <c r="P81">
        <f>0.99*MaximiumAnnualCapacityFactor!P81</f>
        <v>9.5535000000000012E-3</v>
      </c>
      <c r="Q81">
        <f>0.99*MaximiumAnnualCapacityFactor!Q81</f>
        <v>9.5535000000000012E-3</v>
      </c>
      <c r="R81">
        <f>0.99*MaximiumAnnualCapacityFactor!R81</f>
        <v>9.5535000000000012E-3</v>
      </c>
      <c r="S81">
        <f>0.99*MaximiumAnnualCapacityFactor!S81</f>
        <v>9.5535000000000012E-3</v>
      </c>
      <c r="T81">
        <f>0.99*MaximiumAnnualCapacityFactor!T81</f>
        <v>9.5535000000000012E-3</v>
      </c>
      <c r="U81">
        <f>0.99*MaximiumAnnualCapacityFactor!U81</f>
        <v>9.5535000000000012E-3</v>
      </c>
      <c r="V81">
        <f>0.99*MaximiumAnnualCapacityFactor!V81</f>
        <v>9.5535000000000012E-3</v>
      </c>
      <c r="W81">
        <f>0.99*MaximiumAnnualCapacityFactor!W81</f>
        <v>9.5535000000000012E-3</v>
      </c>
      <c r="X81">
        <f>0.99*MaximiumAnnualCapacityFactor!X81</f>
        <v>9.5535000000000012E-3</v>
      </c>
      <c r="Y81">
        <f>0.99*MaximiumAnnualCapacityFactor!Y81</f>
        <v>9.5535000000000012E-3</v>
      </c>
      <c r="Z81">
        <f>0.99*MaximiumAnnualCapacityFactor!Z81</f>
        <v>9.5535000000000012E-3</v>
      </c>
      <c r="AA81">
        <f>0.99*MaximiumAnnualCapacityFactor!AA81</f>
        <v>9.5535000000000012E-3</v>
      </c>
      <c r="AB81">
        <f>0.99*MaximiumAnnualCapacityFactor!AB81</f>
        <v>9.5535000000000012E-3</v>
      </c>
      <c r="AC81">
        <f>0.99*MaximiumAnnualCapacityFactor!AC81</f>
        <v>9.5535000000000012E-3</v>
      </c>
      <c r="AD81">
        <f>0.99*MaximiumAnnualCapacityFactor!AD81</f>
        <v>9.5535000000000012E-3</v>
      </c>
      <c r="AE81">
        <f>0.99*MaximiumAnnualCapacityFactor!AE81</f>
        <v>9.5535000000000012E-3</v>
      </c>
      <c r="AF81">
        <f>0.99*MaximiumAnnualCapacityFactor!AF81</f>
        <v>9.5535000000000012E-3</v>
      </c>
      <c r="AG81">
        <f>0.99*MaximiumAnnualCapacityFactor!AG81</f>
        <v>9.5535000000000012E-3</v>
      </c>
      <c r="AH81">
        <f>0.99*MaximiumAnnualCapacityFactor!AH81</f>
        <v>9.5535000000000012E-3</v>
      </c>
      <c r="AI81" s="46" t="s">
        <v>242</v>
      </c>
      <c r="AJ81" s="5">
        <v>1</v>
      </c>
      <c r="AK81" s="54"/>
    </row>
    <row r="82" spans="1:37" x14ac:dyDescent="0.2">
      <c r="A82" s="76" t="s">
        <v>33</v>
      </c>
      <c r="B82" s="12" t="s">
        <v>118</v>
      </c>
      <c r="C82" s="5" t="s">
        <v>92</v>
      </c>
      <c r="D82">
        <f>0.99*MaximiumAnnualCapacityFactor!D82</f>
        <v>9.9000000000000008E-3</v>
      </c>
      <c r="E82">
        <f>0.99*MaximiumAnnualCapacityFactor!E82</f>
        <v>9.9000000000000008E-3</v>
      </c>
      <c r="F82">
        <f>0.99*MaximiumAnnualCapacityFactor!F82</f>
        <v>9.9000000000000008E-3</v>
      </c>
      <c r="G82">
        <f>0.99*MaximiumAnnualCapacityFactor!G82</f>
        <v>9.9000000000000008E-3</v>
      </c>
      <c r="H82">
        <f>0.99*MaximiumAnnualCapacityFactor!H82</f>
        <v>9.9000000000000008E-3</v>
      </c>
      <c r="I82">
        <f>0.99*MaximiumAnnualCapacityFactor!I82</f>
        <v>9.9000000000000008E-3</v>
      </c>
      <c r="J82">
        <f>0.99*MaximiumAnnualCapacityFactor!J82</f>
        <v>9.9000000000000008E-3</v>
      </c>
      <c r="K82">
        <f>0.99*MaximiumAnnualCapacityFactor!K82</f>
        <v>9.9000000000000008E-3</v>
      </c>
      <c r="L82">
        <f>0.99*MaximiumAnnualCapacityFactor!L82</f>
        <v>9.9000000000000008E-3</v>
      </c>
      <c r="M82">
        <f>0.99*MaximiumAnnualCapacityFactor!M82</f>
        <v>9.9000000000000008E-3</v>
      </c>
      <c r="N82">
        <f>0.99*MaximiumAnnualCapacityFactor!N82</f>
        <v>9.9000000000000008E-3</v>
      </c>
      <c r="O82">
        <f>0.99*MaximiumAnnualCapacityFactor!O82</f>
        <v>9.9000000000000008E-3</v>
      </c>
      <c r="P82">
        <f>0.99*MaximiumAnnualCapacityFactor!P82</f>
        <v>9.9000000000000008E-3</v>
      </c>
      <c r="Q82">
        <f>0.99*MaximiumAnnualCapacityFactor!Q82</f>
        <v>9.9000000000000008E-3</v>
      </c>
      <c r="R82">
        <f>0.99*MaximiumAnnualCapacityFactor!R82</f>
        <v>9.9000000000000008E-3</v>
      </c>
      <c r="S82">
        <f>0.99*MaximiumAnnualCapacityFactor!S82</f>
        <v>9.9000000000000008E-3</v>
      </c>
      <c r="T82">
        <f>0.99*MaximiumAnnualCapacityFactor!T82</f>
        <v>9.9000000000000008E-3</v>
      </c>
      <c r="U82">
        <f>0.99*MaximiumAnnualCapacityFactor!U82</f>
        <v>9.9000000000000008E-3</v>
      </c>
      <c r="V82">
        <f>0.99*MaximiumAnnualCapacityFactor!V82</f>
        <v>9.9000000000000008E-3</v>
      </c>
      <c r="W82">
        <f>0.99*MaximiumAnnualCapacityFactor!W82</f>
        <v>9.9000000000000008E-3</v>
      </c>
      <c r="X82">
        <f>0.99*MaximiumAnnualCapacityFactor!X82</f>
        <v>9.9000000000000008E-3</v>
      </c>
      <c r="Y82">
        <f>0.99*MaximiumAnnualCapacityFactor!Y82</f>
        <v>9.9000000000000008E-3</v>
      </c>
      <c r="Z82">
        <f>0.99*MaximiumAnnualCapacityFactor!Z82</f>
        <v>9.9000000000000008E-3</v>
      </c>
      <c r="AA82">
        <f>0.99*MaximiumAnnualCapacityFactor!AA82</f>
        <v>9.9000000000000008E-3</v>
      </c>
      <c r="AB82">
        <f>0.99*MaximiumAnnualCapacityFactor!AB82</f>
        <v>9.9000000000000008E-3</v>
      </c>
      <c r="AC82">
        <f>0.99*MaximiumAnnualCapacityFactor!AC82</f>
        <v>9.9000000000000008E-3</v>
      </c>
      <c r="AD82">
        <f>0.99*MaximiumAnnualCapacityFactor!AD82</f>
        <v>9.9000000000000008E-3</v>
      </c>
      <c r="AE82">
        <f>0.99*MaximiumAnnualCapacityFactor!AE82</f>
        <v>9.9000000000000008E-3</v>
      </c>
      <c r="AF82">
        <f>0.99*MaximiumAnnualCapacityFactor!AF82</f>
        <v>9.9000000000000008E-3</v>
      </c>
      <c r="AG82">
        <f>0.99*MaximiumAnnualCapacityFactor!AG82</f>
        <v>9.9000000000000008E-3</v>
      </c>
      <c r="AH82">
        <f>0.99*MaximiumAnnualCapacityFactor!AH82</f>
        <v>9.9000000000000008E-3</v>
      </c>
      <c r="AI82" s="46" t="s">
        <v>242</v>
      </c>
      <c r="AJ82" s="5">
        <v>1</v>
      </c>
      <c r="AK82" s="54"/>
    </row>
    <row r="83" spans="1:37" x14ac:dyDescent="0.2">
      <c r="A83" s="76"/>
      <c r="B83" s="12" t="s">
        <v>118</v>
      </c>
      <c r="C83" s="5" t="s">
        <v>97</v>
      </c>
      <c r="D83">
        <f>0.99*MaximiumAnnualCapacityFactor!D83</f>
        <v>1.07811E-2</v>
      </c>
      <c r="E83">
        <f>0.99*MaximiumAnnualCapacityFactor!E83</f>
        <v>1.07811E-2</v>
      </c>
      <c r="F83">
        <f>0.99*MaximiumAnnualCapacityFactor!F83</f>
        <v>1.07811E-2</v>
      </c>
      <c r="G83">
        <f>0.99*MaximiumAnnualCapacityFactor!G83</f>
        <v>1.07811E-2</v>
      </c>
      <c r="H83">
        <f>0.99*MaximiumAnnualCapacityFactor!H83</f>
        <v>1.07811E-2</v>
      </c>
      <c r="I83">
        <f>0.99*MaximiumAnnualCapacityFactor!I83</f>
        <v>1.07811E-2</v>
      </c>
      <c r="J83">
        <f>0.99*MaximiumAnnualCapacityFactor!J83</f>
        <v>1.07811E-2</v>
      </c>
      <c r="K83">
        <f>0.99*MaximiumAnnualCapacityFactor!K83</f>
        <v>1.07811E-2</v>
      </c>
      <c r="L83">
        <f>0.99*MaximiumAnnualCapacityFactor!L83</f>
        <v>1.07811E-2</v>
      </c>
      <c r="M83">
        <f>0.99*MaximiumAnnualCapacityFactor!M83</f>
        <v>1.07811E-2</v>
      </c>
      <c r="N83">
        <f>0.99*MaximiumAnnualCapacityFactor!N83</f>
        <v>1.07811E-2</v>
      </c>
      <c r="O83">
        <f>0.99*MaximiumAnnualCapacityFactor!O83</f>
        <v>1.07811E-2</v>
      </c>
      <c r="P83">
        <f>0.99*MaximiumAnnualCapacityFactor!P83</f>
        <v>1.07811E-2</v>
      </c>
      <c r="Q83">
        <f>0.99*MaximiumAnnualCapacityFactor!Q83</f>
        <v>1.07811E-2</v>
      </c>
      <c r="R83">
        <f>0.99*MaximiumAnnualCapacityFactor!R83</f>
        <v>1.07811E-2</v>
      </c>
      <c r="S83">
        <f>0.99*MaximiumAnnualCapacityFactor!S83</f>
        <v>1.07811E-2</v>
      </c>
      <c r="T83">
        <f>0.99*MaximiumAnnualCapacityFactor!T83</f>
        <v>1.07811E-2</v>
      </c>
      <c r="U83">
        <f>0.99*MaximiumAnnualCapacityFactor!U83</f>
        <v>1.07811E-2</v>
      </c>
      <c r="V83">
        <f>0.99*MaximiumAnnualCapacityFactor!V83</f>
        <v>1.07811E-2</v>
      </c>
      <c r="W83">
        <f>0.99*MaximiumAnnualCapacityFactor!W83</f>
        <v>1.07811E-2</v>
      </c>
      <c r="X83">
        <f>0.99*MaximiumAnnualCapacityFactor!X83</f>
        <v>1.07811E-2</v>
      </c>
      <c r="Y83">
        <f>0.99*MaximiumAnnualCapacityFactor!Y83</f>
        <v>1.07811E-2</v>
      </c>
      <c r="Z83">
        <f>0.99*MaximiumAnnualCapacityFactor!Z83</f>
        <v>1.07811E-2</v>
      </c>
      <c r="AA83">
        <f>0.99*MaximiumAnnualCapacityFactor!AA83</f>
        <v>1.07811E-2</v>
      </c>
      <c r="AB83">
        <f>0.99*MaximiumAnnualCapacityFactor!AB83</f>
        <v>1.07811E-2</v>
      </c>
      <c r="AC83">
        <f>0.99*MaximiumAnnualCapacityFactor!AC83</f>
        <v>1.07811E-2</v>
      </c>
      <c r="AD83">
        <f>0.99*MaximiumAnnualCapacityFactor!AD83</f>
        <v>1.07811E-2</v>
      </c>
      <c r="AE83">
        <f>0.99*MaximiumAnnualCapacityFactor!AE83</f>
        <v>1.07811E-2</v>
      </c>
      <c r="AF83">
        <f>0.99*MaximiumAnnualCapacityFactor!AF83</f>
        <v>1.07811E-2</v>
      </c>
      <c r="AG83">
        <f>0.99*MaximiumAnnualCapacityFactor!AG83</f>
        <v>1.07811E-2</v>
      </c>
      <c r="AH83">
        <f>0.99*MaximiumAnnualCapacityFactor!AH83</f>
        <v>1.07811E-2</v>
      </c>
      <c r="AI83" s="46" t="s">
        <v>242</v>
      </c>
      <c r="AJ83" s="5">
        <v>1</v>
      </c>
      <c r="AK83" s="54"/>
    </row>
    <row r="84" spans="1:37" x14ac:dyDescent="0.2">
      <c r="A84" s="76"/>
      <c r="B84" s="12" t="s">
        <v>118</v>
      </c>
      <c r="C84" s="5" t="s">
        <v>98</v>
      </c>
      <c r="D84">
        <f>0.99*MaximiumAnnualCapacityFactor!D84</f>
        <v>7.9397999999999986E-3</v>
      </c>
      <c r="E84">
        <f>0.99*MaximiumAnnualCapacityFactor!E84</f>
        <v>7.9397999999999986E-3</v>
      </c>
      <c r="F84">
        <f>0.99*MaximiumAnnualCapacityFactor!F84</f>
        <v>7.9397999999999986E-3</v>
      </c>
      <c r="G84">
        <f>0.99*MaximiumAnnualCapacityFactor!G84</f>
        <v>7.9397999999999986E-3</v>
      </c>
      <c r="H84">
        <f>0.99*MaximiumAnnualCapacityFactor!H84</f>
        <v>7.9397999999999986E-3</v>
      </c>
      <c r="I84">
        <f>0.99*MaximiumAnnualCapacityFactor!I84</f>
        <v>7.9397999999999986E-3</v>
      </c>
      <c r="J84">
        <f>0.99*MaximiumAnnualCapacityFactor!J84</f>
        <v>7.9397999999999986E-3</v>
      </c>
      <c r="K84">
        <f>0.99*MaximiumAnnualCapacityFactor!K84</f>
        <v>7.9397999999999986E-3</v>
      </c>
      <c r="L84">
        <f>0.99*MaximiumAnnualCapacityFactor!L84</f>
        <v>7.9397999999999986E-3</v>
      </c>
      <c r="M84">
        <f>0.99*MaximiumAnnualCapacityFactor!M84</f>
        <v>7.9397999999999986E-3</v>
      </c>
      <c r="N84">
        <f>0.99*MaximiumAnnualCapacityFactor!N84</f>
        <v>7.9397999999999986E-3</v>
      </c>
      <c r="O84">
        <f>0.99*MaximiumAnnualCapacityFactor!O84</f>
        <v>7.9397999999999986E-3</v>
      </c>
      <c r="P84">
        <f>0.99*MaximiumAnnualCapacityFactor!P84</f>
        <v>7.9397999999999986E-3</v>
      </c>
      <c r="Q84">
        <f>0.99*MaximiumAnnualCapacityFactor!Q84</f>
        <v>7.9397999999999986E-3</v>
      </c>
      <c r="R84">
        <f>0.99*MaximiumAnnualCapacityFactor!R84</f>
        <v>7.9397999999999986E-3</v>
      </c>
      <c r="S84">
        <f>0.99*MaximiumAnnualCapacityFactor!S84</f>
        <v>7.9397999999999986E-3</v>
      </c>
      <c r="T84">
        <f>0.99*MaximiumAnnualCapacityFactor!T84</f>
        <v>7.9397999999999986E-3</v>
      </c>
      <c r="U84">
        <f>0.99*MaximiumAnnualCapacityFactor!U84</f>
        <v>7.9397999999999986E-3</v>
      </c>
      <c r="V84">
        <f>0.99*MaximiumAnnualCapacityFactor!V84</f>
        <v>7.9397999999999986E-3</v>
      </c>
      <c r="W84">
        <f>0.99*MaximiumAnnualCapacityFactor!W84</f>
        <v>7.9397999999999986E-3</v>
      </c>
      <c r="X84">
        <f>0.99*MaximiumAnnualCapacityFactor!X84</f>
        <v>7.9397999999999986E-3</v>
      </c>
      <c r="Y84">
        <f>0.99*MaximiumAnnualCapacityFactor!Y84</f>
        <v>7.9397999999999986E-3</v>
      </c>
      <c r="Z84">
        <f>0.99*MaximiumAnnualCapacityFactor!Z84</f>
        <v>7.9397999999999986E-3</v>
      </c>
      <c r="AA84">
        <f>0.99*MaximiumAnnualCapacityFactor!AA84</f>
        <v>7.9397999999999986E-3</v>
      </c>
      <c r="AB84">
        <f>0.99*MaximiumAnnualCapacityFactor!AB84</f>
        <v>7.9397999999999986E-3</v>
      </c>
      <c r="AC84">
        <f>0.99*MaximiumAnnualCapacityFactor!AC84</f>
        <v>7.9397999999999986E-3</v>
      </c>
      <c r="AD84">
        <f>0.99*MaximiumAnnualCapacityFactor!AD84</f>
        <v>7.9397999999999986E-3</v>
      </c>
      <c r="AE84">
        <f>0.99*MaximiumAnnualCapacityFactor!AE84</f>
        <v>7.9397999999999986E-3</v>
      </c>
      <c r="AF84">
        <f>0.99*MaximiumAnnualCapacityFactor!AF84</f>
        <v>7.9397999999999986E-3</v>
      </c>
      <c r="AG84">
        <f>0.99*MaximiumAnnualCapacityFactor!AG84</f>
        <v>7.9397999999999986E-3</v>
      </c>
      <c r="AH84">
        <f>0.99*MaximiumAnnualCapacityFactor!AH84</f>
        <v>7.9397999999999986E-3</v>
      </c>
      <c r="AI84" s="46" t="s">
        <v>242</v>
      </c>
      <c r="AJ84" s="5">
        <v>1</v>
      </c>
      <c r="AK84" s="54"/>
    </row>
    <row r="85" spans="1:37" x14ac:dyDescent="0.2">
      <c r="A85" s="76"/>
      <c r="B85" s="12" t="s">
        <v>118</v>
      </c>
      <c r="C85" s="5" t="s">
        <v>226</v>
      </c>
      <c r="D85">
        <f>0.99*MaximiumAnnualCapacityFactor!D85</f>
        <v>9.5535000000000012E-3</v>
      </c>
      <c r="E85">
        <f>0.99*MaximiumAnnualCapacityFactor!E85</f>
        <v>9.5535000000000012E-3</v>
      </c>
      <c r="F85">
        <f>0.99*MaximiumAnnualCapacityFactor!F85</f>
        <v>9.5535000000000012E-3</v>
      </c>
      <c r="G85">
        <f>0.99*MaximiumAnnualCapacityFactor!G85</f>
        <v>9.5535000000000012E-3</v>
      </c>
      <c r="H85">
        <f>0.99*MaximiumAnnualCapacityFactor!H85</f>
        <v>9.5535000000000012E-3</v>
      </c>
      <c r="I85">
        <f>0.99*MaximiumAnnualCapacityFactor!I85</f>
        <v>9.5535000000000012E-3</v>
      </c>
      <c r="J85">
        <f>0.99*MaximiumAnnualCapacityFactor!J85</f>
        <v>9.5535000000000012E-3</v>
      </c>
      <c r="K85">
        <f>0.99*MaximiumAnnualCapacityFactor!K85</f>
        <v>9.5535000000000012E-3</v>
      </c>
      <c r="L85">
        <f>0.99*MaximiumAnnualCapacityFactor!L85</f>
        <v>9.5535000000000012E-3</v>
      </c>
      <c r="M85">
        <f>0.99*MaximiumAnnualCapacityFactor!M85</f>
        <v>9.5535000000000012E-3</v>
      </c>
      <c r="N85">
        <f>0.99*MaximiumAnnualCapacityFactor!N85</f>
        <v>9.5535000000000012E-3</v>
      </c>
      <c r="O85">
        <f>0.99*MaximiumAnnualCapacityFactor!O85</f>
        <v>9.5535000000000012E-3</v>
      </c>
      <c r="P85">
        <f>0.99*MaximiumAnnualCapacityFactor!P85</f>
        <v>9.5535000000000012E-3</v>
      </c>
      <c r="Q85">
        <f>0.99*MaximiumAnnualCapacityFactor!Q85</f>
        <v>9.5535000000000012E-3</v>
      </c>
      <c r="R85">
        <f>0.99*MaximiumAnnualCapacityFactor!R85</f>
        <v>9.5535000000000012E-3</v>
      </c>
      <c r="S85">
        <f>0.99*MaximiumAnnualCapacityFactor!S85</f>
        <v>9.5535000000000012E-3</v>
      </c>
      <c r="T85">
        <f>0.99*MaximiumAnnualCapacityFactor!T85</f>
        <v>9.5535000000000012E-3</v>
      </c>
      <c r="U85">
        <f>0.99*MaximiumAnnualCapacityFactor!U85</f>
        <v>9.5535000000000012E-3</v>
      </c>
      <c r="V85">
        <f>0.99*MaximiumAnnualCapacityFactor!V85</f>
        <v>9.5535000000000012E-3</v>
      </c>
      <c r="W85">
        <f>0.99*MaximiumAnnualCapacityFactor!W85</f>
        <v>9.5535000000000012E-3</v>
      </c>
      <c r="X85">
        <f>0.99*MaximiumAnnualCapacityFactor!X85</f>
        <v>9.5535000000000012E-3</v>
      </c>
      <c r="Y85">
        <f>0.99*MaximiumAnnualCapacityFactor!Y85</f>
        <v>9.5535000000000012E-3</v>
      </c>
      <c r="Z85">
        <f>0.99*MaximiumAnnualCapacityFactor!Z85</f>
        <v>9.5535000000000012E-3</v>
      </c>
      <c r="AA85">
        <f>0.99*MaximiumAnnualCapacityFactor!AA85</f>
        <v>9.5535000000000012E-3</v>
      </c>
      <c r="AB85">
        <f>0.99*MaximiumAnnualCapacityFactor!AB85</f>
        <v>9.5535000000000012E-3</v>
      </c>
      <c r="AC85">
        <f>0.99*MaximiumAnnualCapacityFactor!AC85</f>
        <v>9.5535000000000012E-3</v>
      </c>
      <c r="AD85">
        <f>0.99*MaximiumAnnualCapacityFactor!AD85</f>
        <v>9.5535000000000012E-3</v>
      </c>
      <c r="AE85">
        <f>0.99*MaximiumAnnualCapacityFactor!AE85</f>
        <v>9.5535000000000012E-3</v>
      </c>
      <c r="AF85">
        <f>0.99*MaximiumAnnualCapacityFactor!AF85</f>
        <v>9.5535000000000012E-3</v>
      </c>
      <c r="AG85">
        <f>0.99*MaximiumAnnualCapacityFactor!AG85</f>
        <v>9.5535000000000012E-3</v>
      </c>
      <c r="AH85">
        <f>0.99*MaximiumAnnualCapacityFactor!AH85</f>
        <v>9.5535000000000012E-3</v>
      </c>
      <c r="AI85" s="46" t="s">
        <v>242</v>
      </c>
      <c r="AJ85" s="5">
        <v>1</v>
      </c>
      <c r="AK85" s="54"/>
    </row>
    <row r="86" spans="1:37" x14ac:dyDescent="0.2">
      <c r="A86" s="76" t="s">
        <v>35</v>
      </c>
      <c r="B86" s="12" t="s">
        <v>118</v>
      </c>
      <c r="C86" s="5" t="s">
        <v>92</v>
      </c>
      <c r="D86">
        <f>0.99*MaximiumAnnualCapacityFactor!D86</f>
        <v>9.9000000000000008E-3</v>
      </c>
      <c r="E86">
        <f>0.99*MaximiumAnnualCapacityFactor!E86</f>
        <v>9.9000000000000008E-3</v>
      </c>
      <c r="F86">
        <f>0.99*MaximiumAnnualCapacityFactor!F86</f>
        <v>9.9000000000000008E-3</v>
      </c>
      <c r="G86">
        <f>0.99*MaximiumAnnualCapacityFactor!G86</f>
        <v>9.9000000000000008E-3</v>
      </c>
      <c r="H86">
        <f>0.99*MaximiumAnnualCapacityFactor!H86</f>
        <v>9.9000000000000008E-3</v>
      </c>
      <c r="I86">
        <f>0.99*MaximiumAnnualCapacityFactor!I86</f>
        <v>9.9000000000000008E-3</v>
      </c>
      <c r="J86">
        <f>0.99*MaximiumAnnualCapacityFactor!J86</f>
        <v>9.9000000000000008E-3</v>
      </c>
      <c r="K86">
        <f>0.99*MaximiumAnnualCapacityFactor!K86</f>
        <v>9.9000000000000008E-3</v>
      </c>
      <c r="L86">
        <f>0.99*MaximiumAnnualCapacityFactor!L86</f>
        <v>9.9000000000000008E-3</v>
      </c>
      <c r="M86">
        <f>0.99*MaximiumAnnualCapacityFactor!M86</f>
        <v>9.9000000000000008E-3</v>
      </c>
      <c r="N86">
        <f>0.99*MaximiumAnnualCapacityFactor!N86</f>
        <v>9.9000000000000008E-3</v>
      </c>
      <c r="O86">
        <f>0.99*MaximiumAnnualCapacityFactor!O86</f>
        <v>9.9000000000000008E-3</v>
      </c>
      <c r="P86">
        <f>0.99*MaximiumAnnualCapacityFactor!P86</f>
        <v>9.9000000000000008E-3</v>
      </c>
      <c r="Q86">
        <f>0.99*MaximiumAnnualCapacityFactor!Q86</f>
        <v>9.9000000000000008E-3</v>
      </c>
      <c r="R86">
        <f>0.99*MaximiumAnnualCapacityFactor!R86</f>
        <v>9.9000000000000008E-3</v>
      </c>
      <c r="S86">
        <f>0.99*MaximiumAnnualCapacityFactor!S86</f>
        <v>9.9000000000000008E-3</v>
      </c>
      <c r="T86">
        <f>0.99*MaximiumAnnualCapacityFactor!T86</f>
        <v>9.9000000000000008E-3</v>
      </c>
      <c r="U86">
        <f>0.99*MaximiumAnnualCapacityFactor!U86</f>
        <v>9.9000000000000008E-3</v>
      </c>
      <c r="V86">
        <f>0.99*MaximiumAnnualCapacityFactor!V86</f>
        <v>9.9000000000000008E-3</v>
      </c>
      <c r="W86">
        <f>0.99*MaximiumAnnualCapacityFactor!W86</f>
        <v>9.9000000000000008E-3</v>
      </c>
      <c r="X86">
        <f>0.99*MaximiumAnnualCapacityFactor!X86</f>
        <v>9.9000000000000008E-3</v>
      </c>
      <c r="Y86">
        <f>0.99*MaximiumAnnualCapacityFactor!Y86</f>
        <v>9.9000000000000008E-3</v>
      </c>
      <c r="Z86">
        <f>0.99*MaximiumAnnualCapacityFactor!Z86</f>
        <v>9.9000000000000008E-3</v>
      </c>
      <c r="AA86">
        <f>0.99*MaximiumAnnualCapacityFactor!AA86</f>
        <v>9.9000000000000008E-3</v>
      </c>
      <c r="AB86">
        <f>0.99*MaximiumAnnualCapacityFactor!AB86</f>
        <v>9.9000000000000008E-3</v>
      </c>
      <c r="AC86">
        <f>0.99*MaximiumAnnualCapacityFactor!AC86</f>
        <v>9.9000000000000008E-3</v>
      </c>
      <c r="AD86">
        <f>0.99*MaximiumAnnualCapacityFactor!AD86</f>
        <v>9.9000000000000008E-3</v>
      </c>
      <c r="AE86">
        <f>0.99*MaximiumAnnualCapacityFactor!AE86</f>
        <v>9.9000000000000008E-3</v>
      </c>
      <c r="AF86">
        <f>0.99*MaximiumAnnualCapacityFactor!AF86</f>
        <v>9.9000000000000008E-3</v>
      </c>
      <c r="AG86">
        <f>0.99*MaximiumAnnualCapacityFactor!AG86</f>
        <v>9.9000000000000008E-3</v>
      </c>
      <c r="AH86">
        <f>0.99*MaximiumAnnualCapacityFactor!AH86</f>
        <v>9.9000000000000008E-3</v>
      </c>
      <c r="AI86" s="46" t="s">
        <v>242</v>
      </c>
      <c r="AJ86" s="5">
        <v>1</v>
      </c>
      <c r="AK86" s="54"/>
    </row>
    <row r="87" spans="1:37" x14ac:dyDescent="0.2">
      <c r="A87" s="76"/>
      <c r="B87" s="12" t="s">
        <v>118</v>
      </c>
      <c r="C87" s="5" t="s">
        <v>97</v>
      </c>
      <c r="D87">
        <f>0.99*MaximiumAnnualCapacityFactor!D87</f>
        <v>1.07811E-2</v>
      </c>
      <c r="E87">
        <f>0.99*MaximiumAnnualCapacityFactor!E87</f>
        <v>1.07811E-2</v>
      </c>
      <c r="F87">
        <f>0.99*MaximiumAnnualCapacityFactor!F87</f>
        <v>1.07811E-2</v>
      </c>
      <c r="G87">
        <f>0.99*MaximiumAnnualCapacityFactor!G87</f>
        <v>1.07811E-2</v>
      </c>
      <c r="H87">
        <f>0.99*MaximiumAnnualCapacityFactor!H87</f>
        <v>1.07811E-2</v>
      </c>
      <c r="I87">
        <f>0.99*MaximiumAnnualCapacityFactor!I87</f>
        <v>1.07811E-2</v>
      </c>
      <c r="J87">
        <f>0.99*MaximiumAnnualCapacityFactor!J87</f>
        <v>1.07811E-2</v>
      </c>
      <c r="K87">
        <f>0.99*MaximiumAnnualCapacityFactor!K87</f>
        <v>1.07811E-2</v>
      </c>
      <c r="L87">
        <f>0.99*MaximiumAnnualCapacityFactor!L87</f>
        <v>1.07811E-2</v>
      </c>
      <c r="M87">
        <f>0.99*MaximiumAnnualCapacityFactor!M87</f>
        <v>1.07811E-2</v>
      </c>
      <c r="N87">
        <f>0.99*MaximiumAnnualCapacityFactor!N87</f>
        <v>1.07811E-2</v>
      </c>
      <c r="O87">
        <f>0.99*MaximiumAnnualCapacityFactor!O87</f>
        <v>1.07811E-2</v>
      </c>
      <c r="P87">
        <f>0.99*MaximiumAnnualCapacityFactor!P87</f>
        <v>1.07811E-2</v>
      </c>
      <c r="Q87">
        <f>0.99*MaximiumAnnualCapacityFactor!Q87</f>
        <v>1.07811E-2</v>
      </c>
      <c r="R87">
        <f>0.99*MaximiumAnnualCapacityFactor!R87</f>
        <v>1.07811E-2</v>
      </c>
      <c r="S87">
        <f>0.99*MaximiumAnnualCapacityFactor!S87</f>
        <v>1.07811E-2</v>
      </c>
      <c r="T87">
        <f>0.99*MaximiumAnnualCapacityFactor!T87</f>
        <v>1.07811E-2</v>
      </c>
      <c r="U87">
        <f>0.99*MaximiumAnnualCapacityFactor!U87</f>
        <v>1.07811E-2</v>
      </c>
      <c r="V87">
        <f>0.99*MaximiumAnnualCapacityFactor!V87</f>
        <v>1.07811E-2</v>
      </c>
      <c r="W87">
        <f>0.99*MaximiumAnnualCapacityFactor!W87</f>
        <v>1.07811E-2</v>
      </c>
      <c r="X87">
        <f>0.99*MaximiumAnnualCapacityFactor!X87</f>
        <v>1.07811E-2</v>
      </c>
      <c r="Y87">
        <f>0.99*MaximiumAnnualCapacityFactor!Y87</f>
        <v>1.07811E-2</v>
      </c>
      <c r="Z87">
        <f>0.99*MaximiumAnnualCapacityFactor!Z87</f>
        <v>1.07811E-2</v>
      </c>
      <c r="AA87">
        <f>0.99*MaximiumAnnualCapacityFactor!AA87</f>
        <v>1.07811E-2</v>
      </c>
      <c r="AB87">
        <f>0.99*MaximiumAnnualCapacityFactor!AB87</f>
        <v>1.07811E-2</v>
      </c>
      <c r="AC87">
        <f>0.99*MaximiumAnnualCapacityFactor!AC87</f>
        <v>1.07811E-2</v>
      </c>
      <c r="AD87">
        <f>0.99*MaximiumAnnualCapacityFactor!AD87</f>
        <v>1.07811E-2</v>
      </c>
      <c r="AE87">
        <f>0.99*MaximiumAnnualCapacityFactor!AE87</f>
        <v>1.07811E-2</v>
      </c>
      <c r="AF87">
        <f>0.99*MaximiumAnnualCapacityFactor!AF87</f>
        <v>1.07811E-2</v>
      </c>
      <c r="AG87">
        <f>0.99*MaximiumAnnualCapacityFactor!AG87</f>
        <v>1.07811E-2</v>
      </c>
      <c r="AH87">
        <f>0.99*MaximiumAnnualCapacityFactor!AH87</f>
        <v>1.07811E-2</v>
      </c>
      <c r="AI87" s="46" t="s">
        <v>242</v>
      </c>
      <c r="AJ87" s="5">
        <v>1</v>
      </c>
      <c r="AK87" s="54"/>
    </row>
    <row r="88" spans="1:37" x14ac:dyDescent="0.2">
      <c r="A88" s="76"/>
      <c r="B88" s="12" t="s">
        <v>118</v>
      </c>
      <c r="C88" s="5" t="s">
        <v>98</v>
      </c>
      <c r="D88">
        <f>0.99*MaximiumAnnualCapacityFactor!D88</f>
        <v>7.9397999999999986E-3</v>
      </c>
      <c r="E88">
        <f>0.99*MaximiumAnnualCapacityFactor!E88</f>
        <v>7.9397999999999986E-3</v>
      </c>
      <c r="F88">
        <f>0.99*MaximiumAnnualCapacityFactor!F88</f>
        <v>7.9397999999999986E-3</v>
      </c>
      <c r="G88">
        <f>0.99*MaximiumAnnualCapacityFactor!G88</f>
        <v>7.9397999999999986E-3</v>
      </c>
      <c r="H88">
        <f>0.99*MaximiumAnnualCapacityFactor!H88</f>
        <v>7.9397999999999986E-3</v>
      </c>
      <c r="I88">
        <f>0.99*MaximiumAnnualCapacityFactor!I88</f>
        <v>7.9397999999999986E-3</v>
      </c>
      <c r="J88">
        <f>0.99*MaximiumAnnualCapacityFactor!J88</f>
        <v>7.9397999999999986E-3</v>
      </c>
      <c r="K88">
        <f>0.99*MaximiumAnnualCapacityFactor!K88</f>
        <v>7.9397999999999986E-3</v>
      </c>
      <c r="L88">
        <f>0.99*MaximiumAnnualCapacityFactor!L88</f>
        <v>7.9397999999999986E-3</v>
      </c>
      <c r="M88">
        <f>0.99*MaximiumAnnualCapacityFactor!M88</f>
        <v>7.9397999999999986E-3</v>
      </c>
      <c r="N88">
        <f>0.99*MaximiumAnnualCapacityFactor!N88</f>
        <v>7.9397999999999986E-3</v>
      </c>
      <c r="O88">
        <f>0.99*MaximiumAnnualCapacityFactor!O88</f>
        <v>7.9397999999999986E-3</v>
      </c>
      <c r="P88">
        <f>0.99*MaximiumAnnualCapacityFactor!P88</f>
        <v>7.9397999999999986E-3</v>
      </c>
      <c r="Q88">
        <f>0.99*MaximiumAnnualCapacityFactor!Q88</f>
        <v>7.9397999999999986E-3</v>
      </c>
      <c r="R88">
        <f>0.99*MaximiumAnnualCapacityFactor!R88</f>
        <v>7.9397999999999986E-3</v>
      </c>
      <c r="S88">
        <f>0.99*MaximiumAnnualCapacityFactor!S88</f>
        <v>7.9397999999999986E-3</v>
      </c>
      <c r="T88">
        <f>0.99*MaximiumAnnualCapacityFactor!T88</f>
        <v>7.9397999999999986E-3</v>
      </c>
      <c r="U88">
        <f>0.99*MaximiumAnnualCapacityFactor!U88</f>
        <v>7.9397999999999986E-3</v>
      </c>
      <c r="V88">
        <f>0.99*MaximiumAnnualCapacityFactor!V88</f>
        <v>7.9397999999999986E-3</v>
      </c>
      <c r="W88">
        <f>0.99*MaximiumAnnualCapacityFactor!W88</f>
        <v>7.9397999999999986E-3</v>
      </c>
      <c r="X88">
        <f>0.99*MaximiumAnnualCapacityFactor!X88</f>
        <v>7.9397999999999986E-3</v>
      </c>
      <c r="Y88">
        <f>0.99*MaximiumAnnualCapacityFactor!Y88</f>
        <v>7.9397999999999986E-3</v>
      </c>
      <c r="Z88">
        <f>0.99*MaximiumAnnualCapacityFactor!Z88</f>
        <v>7.9397999999999986E-3</v>
      </c>
      <c r="AA88">
        <f>0.99*MaximiumAnnualCapacityFactor!AA88</f>
        <v>7.9397999999999986E-3</v>
      </c>
      <c r="AB88">
        <f>0.99*MaximiumAnnualCapacityFactor!AB88</f>
        <v>7.9397999999999986E-3</v>
      </c>
      <c r="AC88">
        <f>0.99*MaximiumAnnualCapacityFactor!AC88</f>
        <v>7.9397999999999986E-3</v>
      </c>
      <c r="AD88">
        <f>0.99*MaximiumAnnualCapacityFactor!AD88</f>
        <v>7.9397999999999986E-3</v>
      </c>
      <c r="AE88">
        <f>0.99*MaximiumAnnualCapacityFactor!AE88</f>
        <v>7.9397999999999986E-3</v>
      </c>
      <c r="AF88">
        <f>0.99*MaximiumAnnualCapacityFactor!AF88</f>
        <v>7.9397999999999986E-3</v>
      </c>
      <c r="AG88">
        <f>0.99*MaximiumAnnualCapacityFactor!AG88</f>
        <v>7.9397999999999986E-3</v>
      </c>
      <c r="AH88">
        <f>0.99*MaximiumAnnualCapacityFactor!AH88</f>
        <v>7.9397999999999986E-3</v>
      </c>
      <c r="AI88" s="46" t="s">
        <v>242</v>
      </c>
      <c r="AJ88" s="5">
        <v>1</v>
      </c>
      <c r="AK88" s="54"/>
    </row>
    <row r="89" spans="1:37" x14ac:dyDescent="0.2">
      <c r="A89" s="76"/>
      <c r="B89" s="12" t="s">
        <v>118</v>
      </c>
      <c r="C89" s="5" t="s">
        <v>226</v>
      </c>
      <c r="D89">
        <f>0.99*MaximiumAnnualCapacityFactor!D89</f>
        <v>9.5535000000000012E-3</v>
      </c>
      <c r="E89">
        <f>0.99*MaximiumAnnualCapacityFactor!E89</f>
        <v>9.5535000000000012E-3</v>
      </c>
      <c r="F89">
        <f>0.99*MaximiumAnnualCapacityFactor!F89</f>
        <v>9.5535000000000012E-3</v>
      </c>
      <c r="G89">
        <f>0.99*MaximiumAnnualCapacityFactor!G89</f>
        <v>9.5535000000000012E-3</v>
      </c>
      <c r="H89">
        <f>0.99*MaximiumAnnualCapacityFactor!H89</f>
        <v>9.5535000000000012E-3</v>
      </c>
      <c r="I89">
        <f>0.99*MaximiumAnnualCapacityFactor!I89</f>
        <v>9.5535000000000012E-3</v>
      </c>
      <c r="J89">
        <f>0.99*MaximiumAnnualCapacityFactor!J89</f>
        <v>9.5535000000000012E-3</v>
      </c>
      <c r="K89">
        <f>0.99*MaximiumAnnualCapacityFactor!K89</f>
        <v>9.5535000000000012E-3</v>
      </c>
      <c r="L89">
        <f>0.99*MaximiumAnnualCapacityFactor!L89</f>
        <v>9.5535000000000012E-3</v>
      </c>
      <c r="M89">
        <f>0.99*MaximiumAnnualCapacityFactor!M89</f>
        <v>9.5535000000000012E-3</v>
      </c>
      <c r="N89">
        <f>0.99*MaximiumAnnualCapacityFactor!N89</f>
        <v>9.5535000000000012E-3</v>
      </c>
      <c r="O89">
        <f>0.99*MaximiumAnnualCapacityFactor!O89</f>
        <v>9.5535000000000012E-3</v>
      </c>
      <c r="P89">
        <f>0.99*MaximiumAnnualCapacityFactor!P89</f>
        <v>9.5535000000000012E-3</v>
      </c>
      <c r="Q89">
        <f>0.99*MaximiumAnnualCapacityFactor!Q89</f>
        <v>9.5535000000000012E-3</v>
      </c>
      <c r="R89">
        <f>0.99*MaximiumAnnualCapacityFactor!R89</f>
        <v>9.5535000000000012E-3</v>
      </c>
      <c r="S89">
        <f>0.99*MaximiumAnnualCapacityFactor!S89</f>
        <v>9.5535000000000012E-3</v>
      </c>
      <c r="T89">
        <f>0.99*MaximiumAnnualCapacityFactor!T89</f>
        <v>9.5535000000000012E-3</v>
      </c>
      <c r="U89">
        <f>0.99*MaximiumAnnualCapacityFactor!U89</f>
        <v>9.5535000000000012E-3</v>
      </c>
      <c r="V89">
        <f>0.99*MaximiumAnnualCapacityFactor!V89</f>
        <v>9.5535000000000012E-3</v>
      </c>
      <c r="W89">
        <f>0.99*MaximiumAnnualCapacityFactor!W89</f>
        <v>9.5535000000000012E-3</v>
      </c>
      <c r="X89">
        <f>0.99*MaximiumAnnualCapacityFactor!X89</f>
        <v>9.5535000000000012E-3</v>
      </c>
      <c r="Y89">
        <f>0.99*MaximiumAnnualCapacityFactor!Y89</f>
        <v>9.5535000000000012E-3</v>
      </c>
      <c r="Z89">
        <f>0.99*MaximiumAnnualCapacityFactor!Z89</f>
        <v>9.5535000000000012E-3</v>
      </c>
      <c r="AA89">
        <f>0.99*MaximiumAnnualCapacityFactor!AA89</f>
        <v>9.5535000000000012E-3</v>
      </c>
      <c r="AB89">
        <f>0.99*MaximiumAnnualCapacityFactor!AB89</f>
        <v>9.5535000000000012E-3</v>
      </c>
      <c r="AC89">
        <f>0.99*MaximiumAnnualCapacityFactor!AC89</f>
        <v>9.5535000000000012E-3</v>
      </c>
      <c r="AD89">
        <f>0.99*MaximiumAnnualCapacityFactor!AD89</f>
        <v>9.5535000000000012E-3</v>
      </c>
      <c r="AE89">
        <f>0.99*MaximiumAnnualCapacityFactor!AE89</f>
        <v>9.5535000000000012E-3</v>
      </c>
      <c r="AF89">
        <f>0.99*MaximiumAnnualCapacityFactor!AF89</f>
        <v>9.5535000000000012E-3</v>
      </c>
      <c r="AG89">
        <f>0.99*MaximiumAnnualCapacityFactor!AG89</f>
        <v>9.5535000000000012E-3</v>
      </c>
      <c r="AH89">
        <f>0.99*MaximiumAnnualCapacityFactor!AH89</f>
        <v>9.5535000000000012E-3</v>
      </c>
      <c r="AI89" s="46" t="s">
        <v>242</v>
      </c>
      <c r="AJ89" s="5">
        <v>1</v>
      </c>
      <c r="AK89" s="54"/>
    </row>
    <row r="90" spans="1:37" x14ac:dyDescent="0.2">
      <c r="A90" s="76" t="s">
        <v>37</v>
      </c>
      <c r="B90" s="12" t="s">
        <v>118</v>
      </c>
      <c r="C90" s="5" t="s">
        <v>92</v>
      </c>
      <c r="D90">
        <f>0.99*MaximiumAnnualCapacityFactor!D90</f>
        <v>9.9000000000000008E-3</v>
      </c>
      <c r="E90">
        <f>0.99*MaximiumAnnualCapacityFactor!E90</f>
        <v>9.9000000000000008E-3</v>
      </c>
      <c r="F90">
        <f>0.99*MaximiumAnnualCapacityFactor!F90</f>
        <v>9.9000000000000008E-3</v>
      </c>
      <c r="G90">
        <f>0.99*MaximiumAnnualCapacityFactor!G90</f>
        <v>9.9000000000000008E-3</v>
      </c>
      <c r="H90">
        <f>0.99*MaximiumAnnualCapacityFactor!H90</f>
        <v>9.9000000000000008E-3</v>
      </c>
      <c r="I90">
        <f>0.99*MaximiumAnnualCapacityFactor!I90</f>
        <v>9.9000000000000008E-3</v>
      </c>
      <c r="J90">
        <f>0.99*MaximiumAnnualCapacityFactor!J90</f>
        <v>9.9000000000000008E-3</v>
      </c>
      <c r="K90">
        <f>0.99*MaximiumAnnualCapacityFactor!K90</f>
        <v>9.9000000000000008E-3</v>
      </c>
      <c r="L90">
        <f>0.99*MaximiumAnnualCapacityFactor!L90</f>
        <v>9.9000000000000008E-3</v>
      </c>
      <c r="M90">
        <f>0.99*MaximiumAnnualCapacityFactor!M90</f>
        <v>9.9000000000000008E-3</v>
      </c>
      <c r="N90">
        <f>0.99*MaximiumAnnualCapacityFactor!N90</f>
        <v>9.9000000000000008E-3</v>
      </c>
      <c r="O90">
        <f>0.99*MaximiumAnnualCapacityFactor!O90</f>
        <v>9.9000000000000008E-3</v>
      </c>
      <c r="P90">
        <f>0.99*MaximiumAnnualCapacityFactor!P90</f>
        <v>9.9000000000000008E-3</v>
      </c>
      <c r="Q90">
        <f>0.99*MaximiumAnnualCapacityFactor!Q90</f>
        <v>9.9000000000000008E-3</v>
      </c>
      <c r="R90">
        <f>0.99*MaximiumAnnualCapacityFactor!R90</f>
        <v>9.9000000000000008E-3</v>
      </c>
      <c r="S90">
        <f>0.99*MaximiumAnnualCapacityFactor!S90</f>
        <v>9.9000000000000008E-3</v>
      </c>
      <c r="T90">
        <f>0.99*MaximiumAnnualCapacityFactor!T90</f>
        <v>9.9000000000000008E-3</v>
      </c>
      <c r="U90">
        <f>0.99*MaximiumAnnualCapacityFactor!U90</f>
        <v>9.9000000000000008E-3</v>
      </c>
      <c r="V90">
        <f>0.99*MaximiumAnnualCapacityFactor!V90</f>
        <v>9.9000000000000008E-3</v>
      </c>
      <c r="W90">
        <f>0.99*MaximiumAnnualCapacityFactor!W90</f>
        <v>9.9000000000000008E-3</v>
      </c>
      <c r="X90">
        <f>0.99*MaximiumAnnualCapacityFactor!X90</f>
        <v>9.9000000000000008E-3</v>
      </c>
      <c r="Y90">
        <f>0.99*MaximiumAnnualCapacityFactor!Y90</f>
        <v>9.9000000000000008E-3</v>
      </c>
      <c r="Z90">
        <f>0.99*MaximiumAnnualCapacityFactor!Z90</f>
        <v>9.9000000000000008E-3</v>
      </c>
      <c r="AA90">
        <f>0.99*MaximiumAnnualCapacityFactor!AA90</f>
        <v>9.9000000000000008E-3</v>
      </c>
      <c r="AB90">
        <f>0.99*MaximiumAnnualCapacityFactor!AB90</f>
        <v>9.9000000000000008E-3</v>
      </c>
      <c r="AC90">
        <f>0.99*MaximiumAnnualCapacityFactor!AC90</f>
        <v>9.9000000000000008E-3</v>
      </c>
      <c r="AD90">
        <f>0.99*MaximiumAnnualCapacityFactor!AD90</f>
        <v>9.9000000000000008E-3</v>
      </c>
      <c r="AE90">
        <f>0.99*MaximiumAnnualCapacityFactor!AE90</f>
        <v>9.9000000000000008E-3</v>
      </c>
      <c r="AF90">
        <f>0.99*MaximiumAnnualCapacityFactor!AF90</f>
        <v>9.9000000000000008E-3</v>
      </c>
      <c r="AG90">
        <f>0.99*MaximiumAnnualCapacityFactor!AG90</f>
        <v>9.9000000000000008E-3</v>
      </c>
      <c r="AH90">
        <f>0.99*MaximiumAnnualCapacityFactor!AH90</f>
        <v>9.9000000000000008E-3</v>
      </c>
      <c r="AI90" s="46" t="s">
        <v>242</v>
      </c>
      <c r="AJ90" s="5">
        <v>1</v>
      </c>
      <c r="AK90" s="54"/>
    </row>
    <row r="91" spans="1:37" x14ac:dyDescent="0.2">
      <c r="A91" s="76"/>
      <c r="B91" s="12" t="s">
        <v>118</v>
      </c>
      <c r="C91" s="5" t="s">
        <v>97</v>
      </c>
      <c r="D91">
        <f>0.99*MaximiumAnnualCapacityFactor!D91</f>
        <v>1.07811E-2</v>
      </c>
      <c r="E91">
        <f>0.99*MaximiumAnnualCapacityFactor!E91</f>
        <v>1.07811E-2</v>
      </c>
      <c r="F91">
        <f>0.99*MaximiumAnnualCapacityFactor!F91</f>
        <v>1.07811E-2</v>
      </c>
      <c r="G91">
        <f>0.99*MaximiumAnnualCapacityFactor!G91</f>
        <v>1.07811E-2</v>
      </c>
      <c r="H91">
        <f>0.99*MaximiumAnnualCapacityFactor!H91</f>
        <v>1.07811E-2</v>
      </c>
      <c r="I91">
        <f>0.99*MaximiumAnnualCapacityFactor!I91</f>
        <v>1.07811E-2</v>
      </c>
      <c r="J91">
        <f>0.99*MaximiumAnnualCapacityFactor!J91</f>
        <v>1.07811E-2</v>
      </c>
      <c r="K91">
        <f>0.99*MaximiumAnnualCapacityFactor!K91</f>
        <v>1.07811E-2</v>
      </c>
      <c r="L91">
        <f>0.99*MaximiumAnnualCapacityFactor!L91</f>
        <v>1.07811E-2</v>
      </c>
      <c r="M91">
        <f>0.99*MaximiumAnnualCapacityFactor!M91</f>
        <v>1.07811E-2</v>
      </c>
      <c r="N91">
        <f>0.99*MaximiumAnnualCapacityFactor!N91</f>
        <v>1.07811E-2</v>
      </c>
      <c r="O91">
        <f>0.99*MaximiumAnnualCapacityFactor!O91</f>
        <v>1.07811E-2</v>
      </c>
      <c r="P91">
        <f>0.99*MaximiumAnnualCapacityFactor!P91</f>
        <v>1.07811E-2</v>
      </c>
      <c r="Q91">
        <f>0.99*MaximiumAnnualCapacityFactor!Q91</f>
        <v>1.07811E-2</v>
      </c>
      <c r="R91">
        <f>0.99*MaximiumAnnualCapacityFactor!R91</f>
        <v>1.07811E-2</v>
      </c>
      <c r="S91">
        <f>0.99*MaximiumAnnualCapacityFactor!S91</f>
        <v>1.07811E-2</v>
      </c>
      <c r="T91">
        <f>0.99*MaximiumAnnualCapacityFactor!T91</f>
        <v>1.07811E-2</v>
      </c>
      <c r="U91">
        <f>0.99*MaximiumAnnualCapacityFactor!U91</f>
        <v>1.07811E-2</v>
      </c>
      <c r="V91">
        <f>0.99*MaximiumAnnualCapacityFactor!V91</f>
        <v>1.07811E-2</v>
      </c>
      <c r="W91">
        <f>0.99*MaximiumAnnualCapacityFactor!W91</f>
        <v>1.07811E-2</v>
      </c>
      <c r="X91">
        <f>0.99*MaximiumAnnualCapacityFactor!X91</f>
        <v>1.07811E-2</v>
      </c>
      <c r="Y91">
        <f>0.99*MaximiumAnnualCapacityFactor!Y91</f>
        <v>1.07811E-2</v>
      </c>
      <c r="Z91">
        <f>0.99*MaximiumAnnualCapacityFactor!Z91</f>
        <v>1.07811E-2</v>
      </c>
      <c r="AA91">
        <f>0.99*MaximiumAnnualCapacityFactor!AA91</f>
        <v>1.07811E-2</v>
      </c>
      <c r="AB91">
        <f>0.99*MaximiumAnnualCapacityFactor!AB91</f>
        <v>1.07811E-2</v>
      </c>
      <c r="AC91">
        <f>0.99*MaximiumAnnualCapacityFactor!AC91</f>
        <v>1.07811E-2</v>
      </c>
      <c r="AD91">
        <f>0.99*MaximiumAnnualCapacityFactor!AD91</f>
        <v>1.07811E-2</v>
      </c>
      <c r="AE91">
        <f>0.99*MaximiumAnnualCapacityFactor!AE91</f>
        <v>1.07811E-2</v>
      </c>
      <c r="AF91">
        <f>0.99*MaximiumAnnualCapacityFactor!AF91</f>
        <v>1.07811E-2</v>
      </c>
      <c r="AG91">
        <f>0.99*MaximiumAnnualCapacityFactor!AG91</f>
        <v>1.07811E-2</v>
      </c>
      <c r="AH91">
        <f>0.99*MaximiumAnnualCapacityFactor!AH91</f>
        <v>1.07811E-2</v>
      </c>
      <c r="AI91" s="46" t="s">
        <v>242</v>
      </c>
      <c r="AJ91" s="5">
        <v>1</v>
      </c>
      <c r="AK91" s="54"/>
    </row>
    <row r="92" spans="1:37" x14ac:dyDescent="0.2">
      <c r="A92" s="76"/>
      <c r="B92" s="12" t="s">
        <v>118</v>
      </c>
      <c r="C92" s="5" t="s">
        <v>98</v>
      </c>
      <c r="D92">
        <f>0.99*MaximiumAnnualCapacityFactor!D92</f>
        <v>7.9397999999999986E-3</v>
      </c>
      <c r="E92">
        <f>0.99*MaximiumAnnualCapacityFactor!E92</f>
        <v>7.9397999999999986E-3</v>
      </c>
      <c r="F92">
        <f>0.99*MaximiumAnnualCapacityFactor!F92</f>
        <v>7.9397999999999986E-3</v>
      </c>
      <c r="G92">
        <f>0.99*MaximiumAnnualCapacityFactor!G92</f>
        <v>7.9397999999999986E-3</v>
      </c>
      <c r="H92">
        <f>0.99*MaximiumAnnualCapacityFactor!H92</f>
        <v>7.9397999999999986E-3</v>
      </c>
      <c r="I92">
        <f>0.99*MaximiumAnnualCapacityFactor!I92</f>
        <v>7.9397999999999986E-3</v>
      </c>
      <c r="J92">
        <f>0.99*MaximiumAnnualCapacityFactor!J92</f>
        <v>7.9397999999999986E-3</v>
      </c>
      <c r="K92">
        <f>0.99*MaximiumAnnualCapacityFactor!K92</f>
        <v>7.9397999999999986E-3</v>
      </c>
      <c r="L92">
        <f>0.99*MaximiumAnnualCapacityFactor!L92</f>
        <v>7.9397999999999986E-3</v>
      </c>
      <c r="M92">
        <f>0.99*MaximiumAnnualCapacityFactor!M92</f>
        <v>7.9397999999999986E-3</v>
      </c>
      <c r="N92">
        <f>0.99*MaximiumAnnualCapacityFactor!N92</f>
        <v>7.9397999999999986E-3</v>
      </c>
      <c r="O92">
        <f>0.99*MaximiumAnnualCapacityFactor!O92</f>
        <v>7.9397999999999986E-3</v>
      </c>
      <c r="P92">
        <f>0.99*MaximiumAnnualCapacityFactor!P92</f>
        <v>7.9397999999999986E-3</v>
      </c>
      <c r="Q92">
        <f>0.99*MaximiumAnnualCapacityFactor!Q92</f>
        <v>7.9397999999999986E-3</v>
      </c>
      <c r="R92">
        <f>0.99*MaximiumAnnualCapacityFactor!R92</f>
        <v>7.9397999999999986E-3</v>
      </c>
      <c r="S92">
        <f>0.99*MaximiumAnnualCapacityFactor!S92</f>
        <v>7.9397999999999986E-3</v>
      </c>
      <c r="T92">
        <f>0.99*MaximiumAnnualCapacityFactor!T92</f>
        <v>7.9397999999999986E-3</v>
      </c>
      <c r="U92">
        <f>0.99*MaximiumAnnualCapacityFactor!U92</f>
        <v>7.9397999999999986E-3</v>
      </c>
      <c r="V92">
        <f>0.99*MaximiumAnnualCapacityFactor!V92</f>
        <v>7.9397999999999986E-3</v>
      </c>
      <c r="W92">
        <f>0.99*MaximiumAnnualCapacityFactor!W92</f>
        <v>7.9397999999999986E-3</v>
      </c>
      <c r="X92">
        <f>0.99*MaximiumAnnualCapacityFactor!X92</f>
        <v>7.9397999999999986E-3</v>
      </c>
      <c r="Y92">
        <f>0.99*MaximiumAnnualCapacityFactor!Y92</f>
        <v>7.9397999999999986E-3</v>
      </c>
      <c r="Z92">
        <f>0.99*MaximiumAnnualCapacityFactor!Z92</f>
        <v>7.9397999999999986E-3</v>
      </c>
      <c r="AA92">
        <f>0.99*MaximiumAnnualCapacityFactor!AA92</f>
        <v>7.9397999999999986E-3</v>
      </c>
      <c r="AB92">
        <f>0.99*MaximiumAnnualCapacityFactor!AB92</f>
        <v>7.9397999999999986E-3</v>
      </c>
      <c r="AC92">
        <f>0.99*MaximiumAnnualCapacityFactor!AC92</f>
        <v>7.9397999999999986E-3</v>
      </c>
      <c r="AD92">
        <f>0.99*MaximiumAnnualCapacityFactor!AD92</f>
        <v>7.9397999999999986E-3</v>
      </c>
      <c r="AE92">
        <f>0.99*MaximiumAnnualCapacityFactor!AE92</f>
        <v>7.9397999999999986E-3</v>
      </c>
      <c r="AF92">
        <f>0.99*MaximiumAnnualCapacityFactor!AF92</f>
        <v>7.9397999999999986E-3</v>
      </c>
      <c r="AG92">
        <f>0.99*MaximiumAnnualCapacityFactor!AG92</f>
        <v>7.9397999999999986E-3</v>
      </c>
      <c r="AH92">
        <f>0.99*MaximiumAnnualCapacityFactor!AH92</f>
        <v>7.9397999999999986E-3</v>
      </c>
      <c r="AI92" s="46" t="s">
        <v>242</v>
      </c>
      <c r="AJ92" s="5">
        <v>1</v>
      </c>
      <c r="AK92" s="54"/>
    </row>
    <row r="93" spans="1:37" x14ac:dyDescent="0.2">
      <c r="A93" s="76"/>
      <c r="B93" s="12" t="s">
        <v>118</v>
      </c>
      <c r="C93" s="5" t="s">
        <v>226</v>
      </c>
      <c r="D93">
        <f>0.99*MaximiumAnnualCapacityFactor!D93</f>
        <v>9.5535000000000012E-3</v>
      </c>
      <c r="E93">
        <f>0.99*MaximiumAnnualCapacityFactor!E93</f>
        <v>9.5535000000000012E-3</v>
      </c>
      <c r="F93">
        <f>0.99*MaximiumAnnualCapacityFactor!F93</f>
        <v>9.5535000000000012E-3</v>
      </c>
      <c r="G93">
        <f>0.99*MaximiumAnnualCapacityFactor!G93</f>
        <v>9.5535000000000012E-3</v>
      </c>
      <c r="H93">
        <f>0.99*MaximiumAnnualCapacityFactor!H93</f>
        <v>9.5535000000000012E-3</v>
      </c>
      <c r="I93">
        <f>0.99*MaximiumAnnualCapacityFactor!I93</f>
        <v>9.5535000000000012E-3</v>
      </c>
      <c r="J93">
        <f>0.99*MaximiumAnnualCapacityFactor!J93</f>
        <v>9.5535000000000012E-3</v>
      </c>
      <c r="K93">
        <f>0.99*MaximiumAnnualCapacityFactor!K93</f>
        <v>9.5535000000000012E-3</v>
      </c>
      <c r="L93">
        <f>0.99*MaximiumAnnualCapacityFactor!L93</f>
        <v>9.5535000000000012E-3</v>
      </c>
      <c r="M93">
        <f>0.99*MaximiumAnnualCapacityFactor!M93</f>
        <v>9.5535000000000012E-3</v>
      </c>
      <c r="N93">
        <f>0.99*MaximiumAnnualCapacityFactor!N93</f>
        <v>9.5535000000000012E-3</v>
      </c>
      <c r="O93">
        <f>0.99*MaximiumAnnualCapacityFactor!O93</f>
        <v>9.5535000000000012E-3</v>
      </c>
      <c r="P93">
        <f>0.99*MaximiumAnnualCapacityFactor!P93</f>
        <v>9.5535000000000012E-3</v>
      </c>
      <c r="Q93">
        <f>0.99*MaximiumAnnualCapacityFactor!Q93</f>
        <v>9.5535000000000012E-3</v>
      </c>
      <c r="R93">
        <f>0.99*MaximiumAnnualCapacityFactor!R93</f>
        <v>9.5535000000000012E-3</v>
      </c>
      <c r="S93">
        <f>0.99*MaximiumAnnualCapacityFactor!S93</f>
        <v>9.5535000000000012E-3</v>
      </c>
      <c r="T93">
        <f>0.99*MaximiumAnnualCapacityFactor!T93</f>
        <v>9.5535000000000012E-3</v>
      </c>
      <c r="U93">
        <f>0.99*MaximiumAnnualCapacityFactor!U93</f>
        <v>9.5535000000000012E-3</v>
      </c>
      <c r="V93">
        <f>0.99*MaximiumAnnualCapacityFactor!V93</f>
        <v>9.5535000000000012E-3</v>
      </c>
      <c r="W93">
        <f>0.99*MaximiumAnnualCapacityFactor!W93</f>
        <v>9.5535000000000012E-3</v>
      </c>
      <c r="X93">
        <f>0.99*MaximiumAnnualCapacityFactor!X93</f>
        <v>9.5535000000000012E-3</v>
      </c>
      <c r="Y93">
        <f>0.99*MaximiumAnnualCapacityFactor!Y93</f>
        <v>9.5535000000000012E-3</v>
      </c>
      <c r="Z93">
        <f>0.99*MaximiumAnnualCapacityFactor!Z93</f>
        <v>9.5535000000000012E-3</v>
      </c>
      <c r="AA93">
        <f>0.99*MaximiumAnnualCapacityFactor!AA93</f>
        <v>9.5535000000000012E-3</v>
      </c>
      <c r="AB93">
        <f>0.99*MaximiumAnnualCapacityFactor!AB93</f>
        <v>9.5535000000000012E-3</v>
      </c>
      <c r="AC93">
        <f>0.99*MaximiumAnnualCapacityFactor!AC93</f>
        <v>9.5535000000000012E-3</v>
      </c>
      <c r="AD93">
        <f>0.99*MaximiumAnnualCapacityFactor!AD93</f>
        <v>9.5535000000000012E-3</v>
      </c>
      <c r="AE93">
        <f>0.99*MaximiumAnnualCapacityFactor!AE93</f>
        <v>9.5535000000000012E-3</v>
      </c>
      <c r="AF93">
        <f>0.99*MaximiumAnnualCapacityFactor!AF93</f>
        <v>9.5535000000000012E-3</v>
      </c>
      <c r="AG93">
        <f>0.99*MaximiumAnnualCapacityFactor!AG93</f>
        <v>9.5535000000000012E-3</v>
      </c>
      <c r="AH93">
        <f>0.99*MaximiumAnnualCapacityFactor!AH93</f>
        <v>9.5535000000000012E-3</v>
      </c>
      <c r="AI93" s="46" t="s">
        <v>242</v>
      </c>
      <c r="AJ93" s="5">
        <v>1</v>
      </c>
      <c r="AK93" s="54"/>
    </row>
    <row r="94" spans="1:37" x14ac:dyDescent="0.2">
      <c r="A94" s="76" t="s">
        <v>41</v>
      </c>
      <c r="B94" s="12" t="s">
        <v>118</v>
      </c>
      <c r="C94" s="5" t="s">
        <v>92</v>
      </c>
      <c r="D94">
        <f>0.99*MaximiumAnnualCapacityFactor!D94</f>
        <v>9.9000000000000008E-3</v>
      </c>
      <c r="E94">
        <f>0.99*MaximiumAnnualCapacityFactor!E94</f>
        <v>9.9000000000000008E-3</v>
      </c>
      <c r="F94">
        <f>0.99*MaximiumAnnualCapacityFactor!F94</f>
        <v>9.9000000000000008E-3</v>
      </c>
      <c r="G94">
        <f>0.99*MaximiumAnnualCapacityFactor!G94</f>
        <v>9.9000000000000008E-3</v>
      </c>
      <c r="H94">
        <f>0.99*MaximiumAnnualCapacityFactor!H94</f>
        <v>9.9000000000000008E-3</v>
      </c>
      <c r="I94">
        <f>0.99*MaximiumAnnualCapacityFactor!I94</f>
        <v>9.9000000000000008E-3</v>
      </c>
      <c r="J94">
        <f>0.99*MaximiumAnnualCapacityFactor!J94</f>
        <v>9.9000000000000008E-3</v>
      </c>
      <c r="K94">
        <f>0.99*MaximiumAnnualCapacityFactor!K94</f>
        <v>9.9000000000000008E-3</v>
      </c>
      <c r="L94">
        <f>0.99*MaximiumAnnualCapacityFactor!L94</f>
        <v>9.9000000000000008E-3</v>
      </c>
      <c r="M94">
        <f>0.99*MaximiumAnnualCapacityFactor!M94</f>
        <v>9.9000000000000008E-3</v>
      </c>
      <c r="N94">
        <f>0.99*MaximiumAnnualCapacityFactor!N94</f>
        <v>9.9000000000000008E-3</v>
      </c>
      <c r="O94">
        <f>0.99*MaximiumAnnualCapacityFactor!O94</f>
        <v>9.9000000000000008E-3</v>
      </c>
      <c r="P94">
        <f>0.99*MaximiumAnnualCapacityFactor!P94</f>
        <v>9.9000000000000008E-3</v>
      </c>
      <c r="Q94">
        <f>0.99*MaximiumAnnualCapacityFactor!Q94</f>
        <v>9.9000000000000008E-3</v>
      </c>
      <c r="R94">
        <f>0.99*MaximiumAnnualCapacityFactor!R94</f>
        <v>9.9000000000000008E-3</v>
      </c>
      <c r="S94">
        <f>0.99*MaximiumAnnualCapacityFactor!S94</f>
        <v>9.9000000000000008E-3</v>
      </c>
      <c r="T94">
        <f>0.99*MaximiumAnnualCapacityFactor!T94</f>
        <v>9.9000000000000008E-3</v>
      </c>
      <c r="U94">
        <f>0.99*MaximiumAnnualCapacityFactor!U94</f>
        <v>9.9000000000000008E-3</v>
      </c>
      <c r="V94">
        <f>0.99*MaximiumAnnualCapacityFactor!V94</f>
        <v>9.9000000000000008E-3</v>
      </c>
      <c r="W94">
        <f>0.99*MaximiumAnnualCapacityFactor!W94</f>
        <v>9.9000000000000008E-3</v>
      </c>
      <c r="X94">
        <f>0.99*MaximiumAnnualCapacityFactor!X94</f>
        <v>9.9000000000000008E-3</v>
      </c>
      <c r="Y94">
        <f>0.99*MaximiumAnnualCapacityFactor!Y94</f>
        <v>9.9000000000000008E-3</v>
      </c>
      <c r="Z94">
        <f>0.99*MaximiumAnnualCapacityFactor!Z94</f>
        <v>9.9000000000000008E-3</v>
      </c>
      <c r="AA94">
        <f>0.99*MaximiumAnnualCapacityFactor!AA94</f>
        <v>9.9000000000000008E-3</v>
      </c>
      <c r="AB94">
        <f>0.99*MaximiumAnnualCapacityFactor!AB94</f>
        <v>9.9000000000000008E-3</v>
      </c>
      <c r="AC94">
        <f>0.99*MaximiumAnnualCapacityFactor!AC94</f>
        <v>9.9000000000000008E-3</v>
      </c>
      <c r="AD94">
        <f>0.99*MaximiumAnnualCapacityFactor!AD94</f>
        <v>9.9000000000000008E-3</v>
      </c>
      <c r="AE94">
        <f>0.99*MaximiumAnnualCapacityFactor!AE94</f>
        <v>9.9000000000000008E-3</v>
      </c>
      <c r="AF94">
        <f>0.99*MaximiumAnnualCapacityFactor!AF94</f>
        <v>9.9000000000000008E-3</v>
      </c>
      <c r="AG94">
        <f>0.99*MaximiumAnnualCapacityFactor!AG94</f>
        <v>9.9000000000000008E-3</v>
      </c>
      <c r="AH94">
        <f>0.99*MaximiumAnnualCapacityFactor!AH94</f>
        <v>9.9000000000000008E-3</v>
      </c>
      <c r="AI94" s="46" t="s">
        <v>242</v>
      </c>
      <c r="AJ94" s="5">
        <v>1</v>
      </c>
      <c r="AK94" s="54"/>
    </row>
    <row r="95" spans="1:37" x14ac:dyDescent="0.2">
      <c r="A95" s="76"/>
      <c r="B95" s="12" t="s">
        <v>118</v>
      </c>
      <c r="C95" s="5" t="s">
        <v>97</v>
      </c>
      <c r="D95">
        <f>0.99*MaximiumAnnualCapacityFactor!D95</f>
        <v>1.07811E-2</v>
      </c>
      <c r="E95">
        <f>0.99*MaximiumAnnualCapacityFactor!E95</f>
        <v>1.07811E-2</v>
      </c>
      <c r="F95">
        <f>0.99*MaximiumAnnualCapacityFactor!F95</f>
        <v>1.07811E-2</v>
      </c>
      <c r="G95">
        <f>0.99*MaximiumAnnualCapacityFactor!G95</f>
        <v>1.07811E-2</v>
      </c>
      <c r="H95">
        <f>0.99*MaximiumAnnualCapacityFactor!H95</f>
        <v>1.07811E-2</v>
      </c>
      <c r="I95">
        <f>0.99*MaximiumAnnualCapacityFactor!I95</f>
        <v>1.07811E-2</v>
      </c>
      <c r="J95">
        <f>0.99*MaximiumAnnualCapacityFactor!J95</f>
        <v>1.07811E-2</v>
      </c>
      <c r="K95">
        <f>0.99*MaximiumAnnualCapacityFactor!K95</f>
        <v>1.07811E-2</v>
      </c>
      <c r="L95">
        <f>0.99*MaximiumAnnualCapacityFactor!L95</f>
        <v>1.07811E-2</v>
      </c>
      <c r="M95">
        <f>0.99*MaximiumAnnualCapacityFactor!M95</f>
        <v>1.07811E-2</v>
      </c>
      <c r="N95">
        <f>0.99*MaximiumAnnualCapacityFactor!N95</f>
        <v>1.07811E-2</v>
      </c>
      <c r="O95">
        <f>0.99*MaximiumAnnualCapacityFactor!O95</f>
        <v>1.07811E-2</v>
      </c>
      <c r="P95">
        <f>0.99*MaximiumAnnualCapacityFactor!P95</f>
        <v>1.07811E-2</v>
      </c>
      <c r="Q95">
        <f>0.99*MaximiumAnnualCapacityFactor!Q95</f>
        <v>1.07811E-2</v>
      </c>
      <c r="R95">
        <f>0.99*MaximiumAnnualCapacityFactor!R95</f>
        <v>1.07811E-2</v>
      </c>
      <c r="S95">
        <f>0.99*MaximiumAnnualCapacityFactor!S95</f>
        <v>1.07811E-2</v>
      </c>
      <c r="T95">
        <f>0.99*MaximiumAnnualCapacityFactor!T95</f>
        <v>1.07811E-2</v>
      </c>
      <c r="U95">
        <f>0.99*MaximiumAnnualCapacityFactor!U95</f>
        <v>1.07811E-2</v>
      </c>
      <c r="V95">
        <f>0.99*MaximiumAnnualCapacityFactor!V95</f>
        <v>1.07811E-2</v>
      </c>
      <c r="W95">
        <f>0.99*MaximiumAnnualCapacityFactor!W95</f>
        <v>1.07811E-2</v>
      </c>
      <c r="X95">
        <f>0.99*MaximiumAnnualCapacityFactor!X95</f>
        <v>1.07811E-2</v>
      </c>
      <c r="Y95">
        <f>0.99*MaximiumAnnualCapacityFactor!Y95</f>
        <v>1.07811E-2</v>
      </c>
      <c r="Z95">
        <f>0.99*MaximiumAnnualCapacityFactor!Z95</f>
        <v>1.07811E-2</v>
      </c>
      <c r="AA95">
        <f>0.99*MaximiumAnnualCapacityFactor!AA95</f>
        <v>1.07811E-2</v>
      </c>
      <c r="AB95">
        <f>0.99*MaximiumAnnualCapacityFactor!AB95</f>
        <v>1.07811E-2</v>
      </c>
      <c r="AC95">
        <f>0.99*MaximiumAnnualCapacityFactor!AC95</f>
        <v>1.07811E-2</v>
      </c>
      <c r="AD95">
        <f>0.99*MaximiumAnnualCapacityFactor!AD95</f>
        <v>1.07811E-2</v>
      </c>
      <c r="AE95">
        <f>0.99*MaximiumAnnualCapacityFactor!AE95</f>
        <v>1.07811E-2</v>
      </c>
      <c r="AF95">
        <f>0.99*MaximiumAnnualCapacityFactor!AF95</f>
        <v>1.07811E-2</v>
      </c>
      <c r="AG95">
        <f>0.99*MaximiumAnnualCapacityFactor!AG95</f>
        <v>1.07811E-2</v>
      </c>
      <c r="AH95">
        <f>0.99*MaximiumAnnualCapacityFactor!AH95</f>
        <v>1.07811E-2</v>
      </c>
      <c r="AI95" s="46" t="s">
        <v>242</v>
      </c>
      <c r="AJ95" s="5">
        <v>1</v>
      </c>
      <c r="AK95" s="54"/>
    </row>
    <row r="96" spans="1:37" x14ac:dyDescent="0.2">
      <c r="A96" s="76"/>
      <c r="B96" s="12" t="s">
        <v>118</v>
      </c>
      <c r="C96" s="5" t="s">
        <v>98</v>
      </c>
      <c r="D96">
        <f>0.99*MaximiumAnnualCapacityFactor!D96</f>
        <v>7.9397999999999986E-3</v>
      </c>
      <c r="E96">
        <f>0.99*MaximiumAnnualCapacityFactor!E96</f>
        <v>7.9397999999999986E-3</v>
      </c>
      <c r="F96">
        <f>0.99*MaximiumAnnualCapacityFactor!F96</f>
        <v>7.9397999999999986E-3</v>
      </c>
      <c r="G96">
        <f>0.99*MaximiumAnnualCapacityFactor!G96</f>
        <v>7.9397999999999986E-3</v>
      </c>
      <c r="H96">
        <f>0.99*MaximiumAnnualCapacityFactor!H96</f>
        <v>7.9397999999999986E-3</v>
      </c>
      <c r="I96">
        <f>0.99*MaximiumAnnualCapacityFactor!I96</f>
        <v>7.9397999999999986E-3</v>
      </c>
      <c r="J96">
        <f>0.99*MaximiumAnnualCapacityFactor!J96</f>
        <v>7.9397999999999986E-3</v>
      </c>
      <c r="K96">
        <f>0.99*MaximiumAnnualCapacityFactor!K96</f>
        <v>7.9397999999999986E-3</v>
      </c>
      <c r="L96">
        <f>0.99*MaximiumAnnualCapacityFactor!L96</f>
        <v>7.9397999999999986E-3</v>
      </c>
      <c r="M96">
        <f>0.99*MaximiumAnnualCapacityFactor!M96</f>
        <v>7.9397999999999986E-3</v>
      </c>
      <c r="N96">
        <f>0.99*MaximiumAnnualCapacityFactor!N96</f>
        <v>7.9397999999999986E-3</v>
      </c>
      <c r="O96">
        <f>0.99*MaximiumAnnualCapacityFactor!O96</f>
        <v>7.9397999999999986E-3</v>
      </c>
      <c r="P96">
        <f>0.99*MaximiumAnnualCapacityFactor!P96</f>
        <v>7.9397999999999986E-3</v>
      </c>
      <c r="Q96">
        <f>0.99*MaximiumAnnualCapacityFactor!Q96</f>
        <v>7.9397999999999986E-3</v>
      </c>
      <c r="R96">
        <f>0.99*MaximiumAnnualCapacityFactor!R96</f>
        <v>7.9397999999999986E-3</v>
      </c>
      <c r="S96">
        <f>0.99*MaximiumAnnualCapacityFactor!S96</f>
        <v>7.9397999999999986E-3</v>
      </c>
      <c r="T96">
        <f>0.99*MaximiumAnnualCapacityFactor!T96</f>
        <v>7.9397999999999986E-3</v>
      </c>
      <c r="U96">
        <f>0.99*MaximiumAnnualCapacityFactor!U96</f>
        <v>7.9397999999999986E-3</v>
      </c>
      <c r="V96">
        <f>0.99*MaximiumAnnualCapacityFactor!V96</f>
        <v>7.9397999999999986E-3</v>
      </c>
      <c r="W96">
        <f>0.99*MaximiumAnnualCapacityFactor!W96</f>
        <v>7.9397999999999986E-3</v>
      </c>
      <c r="X96">
        <f>0.99*MaximiumAnnualCapacityFactor!X96</f>
        <v>7.9397999999999986E-3</v>
      </c>
      <c r="Y96">
        <f>0.99*MaximiumAnnualCapacityFactor!Y96</f>
        <v>7.9397999999999986E-3</v>
      </c>
      <c r="Z96">
        <f>0.99*MaximiumAnnualCapacityFactor!Z96</f>
        <v>7.9397999999999986E-3</v>
      </c>
      <c r="AA96">
        <f>0.99*MaximiumAnnualCapacityFactor!AA96</f>
        <v>7.9397999999999986E-3</v>
      </c>
      <c r="AB96">
        <f>0.99*MaximiumAnnualCapacityFactor!AB96</f>
        <v>7.9397999999999986E-3</v>
      </c>
      <c r="AC96">
        <f>0.99*MaximiumAnnualCapacityFactor!AC96</f>
        <v>7.9397999999999986E-3</v>
      </c>
      <c r="AD96">
        <f>0.99*MaximiumAnnualCapacityFactor!AD96</f>
        <v>7.9397999999999986E-3</v>
      </c>
      <c r="AE96">
        <f>0.99*MaximiumAnnualCapacityFactor!AE96</f>
        <v>7.9397999999999986E-3</v>
      </c>
      <c r="AF96">
        <f>0.99*MaximiumAnnualCapacityFactor!AF96</f>
        <v>7.9397999999999986E-3</v>
      </c>
      <c r="AG96">
        <f>0.99*MaximiumAnnualCapacityFactor!AG96</f>
        <v>7.9397999999999986E-3</v>
      </c>
      <c r="AH96">
        <f>0.99*MaximiumAnnualCapacityFactor!AH96</f>
        <v>7.9397999999999986E-3</v>
      </c>
      <c r="AI96" s="46" t="s">
        <v>242</v>
      </c>
      <c r="AJ96" s="5">
        <v>1</v>
      </c>
      <c r="AK96" s="54"/>
    </row>
    <row r="97" spans="1:37" x14ac:dyDescent="0.2">
      <c r="A97" s="76"/>
      <c r="B97" s="12" t="s">
        <v>118</v>
      </c>
      <c r="C97" s="5" t="s">
        <v>226</v>
      </c>
      <c r="D97">
        <f>0.99*MaximiumAnnualCapacityFactor!D97</f>
        <v>9.5535000000000012E-3</v>
      </c>
      <c r="E97">
        <f>0.99*MaximiumAnnualCapacityFactor!E97</f>
        <v>9.5535000000000012E-3</v>
      </c>
      <c r="F97">
        <f>0.99*MaximiumAnnualCapacityFactor!F97</f>
        <v>9.5535000000000012E-3</v>
      </c>
      <c r="G97">
        <f>0.99*MaximiumAnnualCapacityFactor!G97</f>
        <v>9.5535000000000012E-3</v>
      </c>
      <c r="H97">
        <f>0.99*MaximiumAnnualCapacityFactor!H97</f>
        <v>9.5535000000000012E-3</v>
      </c>
      <c r="I97">
        <f>0.99*MaximiumAnnualCapacityFactor!I97</f>
        <v>9.5535000000000012E-3</v>
      </c>
      <c r="J97">
        <f>0.99*MaximiumAnnualCapacityFactor!J97</f>
        <v>9.5535000000000012E-3</v>
      </c>
      <c r="K97">
        <f>0.99*MaximiumAnnualCapacityFactor!K97</f>
        <v>9.5535000000000012E-3</v>
      </c>
      <c r="L97">
        <f>0.99*MaximiumAnnualCapacityFactor!L97</f>
        <v>9.5535000000000012E-3</v>
      </c>
      <c r="M97">
        <f>0.99*MaximiumAnnualCapacityFactor!M97</f>
        <v>9.5535000000000012E-3</v>
      </c>
      <c r="N97">
        <f>0.99*MaximiumAnnualCapacityFactor!N97</f>
        <v>9.5535000000000012E-3</v>
      </c>
      <c r="O97">
        <f>0.99*MaximiumAnnualCapacityFactor!O97</f>
        <v>9.5535000000000012E-3</v>
      </c>
      <c r="P97">
        <f>0.99*MaximiumAnnualCapacityFactor!P97</f>
        <v>9.5535000000000012E-3</v>
      </c>
      <c r="Q97">
        <f>0.99*MaximiumAnnualCapacityFactor!Q97</f>
        <v>9.5535000000000012E-3</v>
      </c>
      <c r="R97">
        <f>0.99*MaximiumAnnualCapacityFactor!R97</f>
        <v>9.5535000000000012E-3</v>
      </c>
      <c r="S97">
        <f>0.99*MaximiumAnnualCapacityFactor!S97</f>
        <v>9.5535000000000012E-3</v>
      </c>
      <c r="T97">
        <f>0.99*MaximiumAnnualCapacityFactor!T97</f>
        <v>9.5535000000000012E-3</v>
      </c>
      <c r="U97">
        <f>0.99*MaximiumAnnualCapacityFactor!U97</f>
        <v>9.5535000000000012E-3</v>
      </c>
      <c r="V97">
        <f>0.99*MaximiumAnnualCapacityFactor!V97</f>
        <v>9.5535000000000012E-3</v>
      </c>
      <c r="W97">
        <f>0.99*MaximiumAnnualCapacityFactor!W97</f>
        <v>9.5535000000000012E-3</v>
      </c>
      <c r="X97">
        <f>0.99*MaximiumAnnualCapacityFactor!X97</f>
        <v>9.5535000000000012E-3</v>
      </c>
      <c r="Y97">
        <f>0.99*MaximiumAnnualCapacityFactor!Y97</f>
        <v>9.5535000000000012E-3</v>
      </c>
      <c r="Z97">
        <f>0.99*MaximiumAnnualCapacityFactor!Z97</f>
        <v>9.5535000000000012E-3</v>
      </c>
      <c r="AA97">
        <f>0.99*MaximiumAnnualCapacityFactor!AA97</f>
        <v>9.5535000000000012E-3</v>
      </c>
      <c r="AB97">
        <f>0.99*MaximiumAnnualCapacityFactor!AB97</f>
        <v>9.5535000000000012E-3</v>
      </c>
      <c r="AC97">
        <f>0.99*MaximiumAnnualCapacityFactor!AC97</f>
        <v>9.5535000000000012E-3</v>
      </c>
      <c r="AD97">
        <f>0.99*MaximiumAnnualCapacityFactor!AD97</f>
        <v>9.5535000000000012E-3</v>
      </c>
      <c r="AE97">
        <f>0.99*MaximiumAnnualCapacityFactor!AE97</f>
        <v>9.5535000000000012E-3</v>
      </c>
      <c r="AF97">
        <f>0.99*MaximiumAnnualCapacityFactor!AF97</f>
        <v>9.5535000000000012E-3</v>
      </c>
      <c r="AG97">
        <f>0.99*MaximiumAnnualCapacityFactor!AG97</f>
        <v>9.5535000000000012E-3</v>
      </c>
      <c r="AH97">
        <f>0.99*MaximiumAnnualCapacityFactor!AH97</f>
        <v>9.5535000000000012E-3</v>
      </c>
      <c r="AI97" s="46" t="s">
        <v>242</v>
      </c>
      <c r="AJ97" s="5">
        <v>1</v>
      </c>
      <c r="AK97" s="54"/>
    </row>
    <row r="98" spans="1:37" s="53" customFormat="1" x14ac:dyDescent="0.2">
      <c r="A98"/>
      <c r="B98"/>
      <c r="C98"/>
      <c r="D98"/>
      <c r="E98"/>
      <c r="F98"/>
      <c r="G98"/>
      <c r="H98"/>
      <c r="I98"/>
      <c r="J98"/>
      <c r="K98"/>
      <c r="L98"/>
      <c r="M98"/>
      <c r="N98"/>
      <c r="O98"/>
      <c r="P98"/>
      <c r="Q98"/>
      <c r="R98"/>
      <c r="S98"/>
      <c r="T98"/>
      <c r="U98"/>
      <c r="V98"/>
      <c r="W98"/>
      <c r="X98"/>
      <c r="Y98"/>
      <c r="Z98"/>
      <c r="AA98"/>
      <c r="AB98"/>
      <c r="AC98"/>
      <c r="AD98"/>
      <c r="AE98"/>
      <c r="AF98"/>
      <c r="AG98"/>
      <c r="AH98"/>
      <c r="AI98"/>
      <c r="AJ98"/>
    </row>
  </sheetData>
  <mergeCells count="24">
    <mergeCell ref="A46:A49"/>
    <mergeCell ref="A2:A5"/>
    <mergeCell ref="A6:A9"/>
    <mergeCell ref="A10:A13"/>
    <mergeCell ref="A14:A17"/>
    <mergeCell ref="A18:A21"/>
    <mergeCell ref="A22:A25"/>
    <mergeCell ref="A26:A29"/>
    <mergeCell ref="A30:A33"/>
    <mergeCell ref="A34:A37"/>
    <mergeCell ref="A38:A41"/>
    <mergeCell ref="A42:A45"/>
    <mergeCell ref="A94:A97"/>
    <mergeCell ref="A50:A53"/>
    <mergeCell ref="A54:A57"/>
    <mergeCell ref="A58:A61"/>
    <mergeCell ref="A62:A65"/>
    <mergeCell ref="A66:A69"/>
    <mergeCell ref="A70:A73"/>
    <mergeCell ref="A74:A77"/>
    <mergeCell ref="A78:A81"/>
    <mergeCell ref="A82:A85"/>
    <mergeCell ref="A86:A89"/>
    <mergeCell ref="A90:A9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31"/>
  <sheetViews>
    <sheetView showGridLines="0" zoomScale="90" zoomScaleNormal="90" workbookViewId="0">
      <selection activeCell="AK1" sqref="AK1"/>
    </sheetView>
  </sheetViews>
  <sheetFormatPr defaultColWidth="11.42578125" defaultRowHeight="12.75" x14ac:dyDescent="0.2"/>
  <cols>
    <col min="3" max="3" width="14.85546875" bestFit="1" customWidth="1"/>
    <col min="36" max="36" width="255.7109375" bestFit="1" customWidth="1"/>
  </cols>
  <sheetData>
    <row r="1" spans="1:37" ht="15.75" x14ac:dyDescent="0.25">
      <c r="A1" s="6" t="s">
        <v>1</v>
      </c>
      <c r="B1" s="6" t="s">
        <v>85</v>
      </c>
      <c r="C1" s="6" t="s">
        <v>86</v>
      </c>
      <c r="D1" s="6" t="s">
        <v>87</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91</v>
      </c>
    </row>
    <row r="2" spans="1:37" x14ac:dyDescent="0.2">
      <c r="A2" s="68" t="s">
        <v>66</v>
      </c>
      <c r="B2" s="5" t="s">
        <v>92</v>
      </c>
      <c r="C2" s="5" t="s">
        <v>118</v>
      </c>
      <c r="D2" s="5" t="s">
        <v>117</v>
      </c>
      <c r="E2" s="10">
        <v>23856.711469999998</v>
      </c>
      <c r="F2" s="10">
        <v>23856.711469999998</v>
      </c>
      <c r="G2" s="10">
        <v>23856.711469999998</v>
      </c>
      <c r="H2" s="10">
        <v>23856.711469999998</v>
      </c>
      <c r="I2" s="10">
        <v>23856.711469999998</v>
      </c>
      <c r="J2" s="10">
        <v>23856.711469999998</v>
      </c>
      <c r="K2" s="10">
        <v>23856.711469999998</v>
      </c>
      <c r="L2" s="10">
        <v>23856.711469999998</v>
      </c>
      <c r="M2" s="10">
        <v>23856.711469999998</v>
      </c>
      <c r="N2" s="10">
        <v>23856.711469999998</v>
      </c>
      <c r="O2" s="10">
        <v>23856.711469999998</v>
      </c>
      <c r="P2" s="10">
        <v>23856.711469999998</v>
      </c>
      <c r="Q2" s="10">
        <v>23856.711469999998</v>
      </c>
      <c r="R2" s="10">
        <v>23856.711469999998</v>
      </c>
      <c r="S2" s="10">
        <v>23856.711469999998</v>
      </c>
      <c r="T2" s="10">
        <v>23856.711469999998</v>
      </c>
      <c r="U2" s="10">
        <v>23856.711469999998</v>
      </c>
      <c r="V2" s="10">
        <v>23856.711469999998</v>
      </c>
      <c r="W2" s="10">
        <v>23856.711469999998</v>
      </c>
      <c r="X2" s="10">
        <v>23856.711469999998</v>
      </c>
      <c r="Y2" s="10">
        <v>23856.711469999998</v>
      </c>
      <c r="Z2" s="10">
        <v>23856.711469999998</v>
      </c>
      <c r="AA2" s="10">
        <v>23856.711469999998</v>
      </c>
      <c r="AB2" s="10">
        <v>23856.711469999998</v>
      </c>
      <c r="AC2" s="10">
        <v>23856.711469999998</v>
      </c>
      <c r="AD2" s="10">
        <v>23856.711469999998</v>
      </c>
      <c r="AE2" s="10">
        <v>23856.711469999998</v>
      </c>
      <c r="AF2" s="10">
        <v>23856.711469999998</v>
      </c>
      <c r="AG2" s="10">
        <v>23856.711469999998</v>
      </c>
      <c r="AH2" s="10">
        <v>23856.711469999998</v>
      </c>
      <c r="AI2" s="10">
        <v>23856.711469999998</v>
      </c>
      <c r="AJ2" s="5" t="s">
        <v>119</v>
      </c>
      <c r="AK2" s="5">
        <v>1</v>
      </c>
    </row>
    <row r="3" spans="1:37" x14ac:dyDescent="0.2">
      <c r="A3" s="69"/>
      <c r="B3" s="5" t="s">
        <v>97</v>
      </c>
      <c r="C3" s="5" t="s">
        <v>118</v>
      </c>
      <c r="D3" s="5" t="s">
        <v>117</v>
      </c>
      <c r="E3" s="10">
        <v>19845.467085</v>
      </c>
      <c r="F3" s="10">
        <v>19845.467085</v>
      </c>
      <c r="G3" s="10">
        <v>19845.467085</v>
      </c>
      <c r="H3" s="10">
        <v>19845.467085</v>
      </c>
      <c r="I3" s="10">
        <v>19845.467085</v>
      </c>
      <c r="J3" s="10">
        <v>19845.467085</v>
      </c>
      <c r="K3" s="10">
        <v>19845.467085</v>
      </c>
      <c r="L3" s="10">
        <v>19845.467085</v>
      </c>
      <c r="M3" s="10">
        <v>19845.467085</v>
      </c>
      <c r="N3" s="10">
        <v>19845.467085</v>
      </c>
      <c r="O3" s="10">
        <v>19845.467085</v>
      </c>
      <c r="P3" s="10">
        <v>19845.467085</v>
      </c>
      <c r="Q3" s="10">
        <v>19845.467085</v>
      </c>
      <c r="R3" s="10">
        <v>19845.467085</v>
      </c>
      <c r="S3" s="10">
        <v>19845.467085</v>
      </c>
      <c r="T3" s="10">
        <v>19845.467085</v>
      </c>
      <c r="U3" s="10">
        <v>19845.467085</v>
      </c>
      <c r="V3" s="10">
        <v>19845.467085</v>
      </c>
      <c r="W3" s="10">
        <v>19845.467085</v>
      </c>
      <c r="X3" s="10">
        <v>19845.467085</v>
      </c>
      <c r="Y3" s="10">
        <v>19845.467085</v>
      </c>
      <c r="Z3" s="10">
        <v>19845.467085</v>
      </c>
      <c r="AA3" s="10">
        <v>19845.467085</v>
      </c>
      <c r="AB3" s="10">
        <v>19845.467085</v>
      </c>
      <c r="AC3" s="10">
        <v>19845.467085</v>
      </c>
      <c r="AD3" s="10">
        <v>19845.467085</v>
      </c>
      <c r="AE3" s="10">
        <v>19845.467085</v>
      </c>
      <c r="AF3" s="10">
        <v>19845.467085</v>
      </c>
      <c r="AG3" s="10">
        <v>19845.467085</v>
      </c>
      <c r="AH3" s="10">
        <v>19845.467085</v>
      </c>
      <c r="AI3" s="10">
        <v>19845.467085</v>
      </c>
      <c r="AJ3" s="5" t="s">
        <v>119</v>
      </c>
      <c r="AK3" s="5">
        <v>1</v>
      </c>
    </row>
    <row r="4" spans="1:37" x14ac:dyDescent="0.2">
      <c r="A4" s="69"/>
      <c r="B4" s="5" t="s">
        <v>98</v>
      </c>
      <c r="C4" s="5" t="s">
        <v>118</v>
      </c>
      <c r="D4" s="5" t="s">
        <v>117</v>
      </c>
      <c r="E4" s="10">
        <v>2850.4113400000001</v>
      </c>
      <c r="F4" s="10">
        <v>2850.4113400000001</v>
      </c>
      <c r="G4" s="10">
        <v>2850.4113400000001</v>
      </c>
      <c r="H4" s="10">
        <v>2850.4113400000001</v>
      </c>
      <c r="I4" s="10">
        <v>2850.4113400000001</v>
      </c>
      <c r="J4" s="10">
        <v>2850.4113400000001</v>
      </c>
      <c r="K4" s="10">
        <v>2850.4113400000001</v>
      </c>
      <c r="L4" s="10">
        <v>2850.4113400000001</v>
      </c>
      <c r="M4" s="10">
        <v>2850.4113400000001</v>
      </c>
      <c r="N4" s="10">
        <v>2850.4113400000001</v>
      </c>
      <c r="O4" s="10">
        <v>2850.4113400000001</v>
      </c>
      <c r="P4" s="10">
        <v>2850.4113400000001</v>
      </c>
      <c r="Q4" s="10">
        <v>2850.4113400000001</v>
      </c>
      <c r="R4" s="10">
        <v>2850.4113400000001</v>
      </c>
      <c r="S4" s="10">
        <v>2850.4113400000001</v>
      </c>
      <c r="T4" s="10">
        <v>2850.4113400000001</v>
      </c>
      <c r="U4" s="10">
        <v>2850.4113400000001</v>
      </c>
      <c r="V4" s="10">
        <v>2850.4113400000001</v>
      </c>
      <c r="W4" s="10">
        <v>2850.4113400000001</v>
      </c>
      <c r="X4" s="10">
        <v>2850.4113400000001</v>
      </c>
      <c r="Y4" s="10">
        <v>2850.4113400000001</v>
      </c>
      <c r="Z4" s="10">
        <v>2850.4113400000001</v>
      </c>
      <c r="AA4" s="10">
        <v>2850.4113400000001</v>
      </c>
      <c r="AB4" s="10">
        <v>2850.4113400000001</v>
      </c>
      <c r="AC4" s="10">
        <v>2850.4113400000001</v>
      </c>
      <c r="AD4" s="10">
        <v>2850.4113400000001</v>
      </c>
      <c r="AE4" s="10">
        <v>2850.4113400000001</v>
      </c>
      <c r="AF4" s="10">
        <v>2850.4113400000001</v>
      </c>
      <c r="AG4" s="10">
        <v>2850.4113400000001</v>
      </c>
      <c r="AH4" s="10">
        <v>2850.4113400000001</v>
      </c>
      <c r="AI4" s="10">
        <v>2850.4113400000001</v>
      </c>
      <c r="AJ4" s="5" t="s">
        <v>119</v>
      </c>
      <c r="AK4" s="5">
        <v>1</v>
      </c>
    </row>
    <row r="5" spans="1:37" x14ac:dyDescent="0.2">
      <c r="A5" s="69"/>
      <c r="B5" s="5" t="s">
        <v>120</v>
      </c>
      <c r="C5" s="5" t="s">
        <v>118</v>
      </c>
      <c r="D5" s="5" t="s">
        <v>117</v>
      </c>
      <c r="E5" s="10">
        <v>16267.15423</v>
      </c>
      <c r="F5" s="10">
        <v>16267.15423</v>
      </c>
      <c r="G5" s="10">
        <v>16267.15423</v>
      </c>
      <c r="H5" s="10">
        <v>16267.15423</v>
      </c>
      <c r="I5" s="10">
        <v>16267.15423</v>
      </c>
      <c r="J5" s="10">
        <v>16267.15423</v>
      </c>
      <c r="K5" s="10">
        <v>16267.15423</v>
      </c>
      <c r="L5" s="10">
        <v>16267.15423</v>
      </c>
      <c r="M5" s="10">
        <v>16267.15423</v>
      </c>
      <c r="N5" s="10">
        <v>16267.15423</v>
      </c>
      <c r="O5" s="10">
        <v>16267.15423</v>
      </c>
      <c r="P5" s="10">
        <v>16267.15423</v>
      </c>
      <c r="Q5" s="10">
        <v>16267.15423</v>
      </c>
      <c r="R5" s="10">
        <v>16267.15423</v>
      </c>
      <c r="S5" s="10">
        <v>16267.15423</v>
      </c>
      <c r="T5" s="10">
        <v>16267.15423</v>
      </c>
      <c r="U5" s="10">
        <v>16267.15423</v>
      </c>
      <c r="V5" s="10">
        <v>16267.15423</v>
      </c>
      <c r="W5" s="10">
        <v>16267.15423</v>
      </c>
      <c r="X5" s="10">
        <v>16267.15423</v>
      </c>
      <c r="Y5" s="10">
        <v>16267.15423</v>
      </c>
      <c r="Z5" s="10">
        <v>16267.15423</v>
      </c>
      <c r="AA5" s="10">
        <v>16267.15423</v>
      </c>
      <c r="AB5" s="10">
        <v>16267.15423</v>
      </c>
      <c r="AC5" s="10">
        <v>16267.15423</v>
      </c>
      <c r="AD5" s="10">
        <v>16267.15423</v>
      </c>
      <c r="AE5" s="10">
        <v>16267.15423</v>
      </c>
      <c r="AF5" s="10">
        <v>16267.15423</v>
      </c>
      <c r="AG5" s="10">
        <v>16267.15423</v>
      </c>
      <c r="AH5" s="10">
        <v>16267.15423</v>
      </c>
      <c r="AI5" s="10">
        <v>16267.15423</v>
      </c>
      <c r="AJ5" s="5" t="s">
        <v>119</v>
      </c>
      <c r="AK5" s="5"/>
    </row>
    <row r="6" spans="1:37" x14ac:dyDescent="0.2">
      <c r="A6" s="69"/>
      <c r="B6" s="5" t="s">
        <v>99</v>
      </c>
      <c r="C6" s="5" t="s">
        <v>118</v>
      </c>
      <c r="D6" s="5" t="s">
        <v>117</v>
      </c>
      <c r="E6" s="10">
        <f>E5*'Conversion Factors'!$C$31</f>
        <v>15417.872091128882</v>
      </c>
      <c r="F6" s="10">
        <f>F5*'Conversion Factors'!$C$31</f>
        <v>15417.872091128882</v>
      </c>
      <c r="G6" s="10">
        <f>G5*'Conversion Factors'!$C$31</f>
        <v>15417.872091128882</v>
      </c>
      <c r="H6" s="10">
        <f>H5*'Conversion Factors'!$C$31</f>
        <v>15417.872091128882</v>
      </c>
      <c r="I6" s="10">
        <f>I5*'Conversion Factors'!$C$31</f>
        <v>15417.872091128882</v>
      </c>
      <c r="J6" s="10">
        <f>J5*'Conversion Factors'!$C$31</f>
        <v>15417.872091128882</v>
      </c>
      <c r="K6" s="10">
        <f>K5*'Conversion Factors'!$C$31</f>
        <v>15417.872091128882</v>
      </c>
      <c r="L6" s="10">
        <f>L5*'Conversion Factors'!$C$31</f>
        <v>15417.872091128882</v>
      </c>
      <c r="M6" s="10">
        <f>M5*'Conversion Factors'!$C$31</f>
        <v>15417.872091128882</v>
      </c>
      <c r="N6" s="10">
        <f>N5*'Conversion Factors'!$C$31</f>
        <v>15417.872091128882</v>
      </c>
      <c r="O6" s="10">
        <f>O5*'Conversion Factors'!$C$31</f>
        <v>15417.872091128882</v>
      </c>
      <c r="P6" s="10">
        <f>P5*'Conversion Factors'!$C$31</f>
        <v>15417.872091128882</v>
      </c>
      <c r="Q6" s="10">
        <f>Q5*'Conversion Factors'!$C$31</f>
        <v>15417.872091128882</v>
      </c>
      <c r="R6" s="10">
        <f>R5*'Conversion Factors'!$C$31</f>
        <v>15417.872091128882</v>
      </c>
      <c r="S6" s="10">
        <f>S5*'Conversion Factors'!$C$31</f>
        <v>15417.872091128882</v>
      </c>
      <c r="T6" s="10">
        <f>T5*'Conversion Factors'!$C$31</f>
        <v>15417.872091128882</v>
      </c>
      <c r="U6" s="10">
        <f>U5*'Conversion Factors'!$C$31</f>
        <v>15417.872091128882</v>
      </c>
      <c r="V6" s="10">
        <f>V5*'Conversion Factors'!$C$31</f>
        <v>15417.872091128882</v>
      </c>
      <c r="W6" s="10">
        <f>W5*'Conversion Factors'!$C$31</f>
        <v>15417.872091128882</v>
      </c>
      <c r="X6" s="10">
        <f>X5*'Conversion Factors'!$C$31</f>
        <v>15417.872091128882</v>
      </c>
      <c r="Y6" s="10">
        <f>Y5*'Conversion Factors'!$C$31</f>
        <v>15417.872091128882</v>
      </c>
      <c r="Z6" s="10">
        <f>Z5*'Conversion Factors'!$C$31</f>
        <v>15417.872091128882</v>
      </c>
      <c r="AA6" s="10">
        <f>AA5*'Conversion Factors'!$C$31</f>
        <v>15417.872091128882</v>
      </c>
      <c r="AB6" s="10">
        <f>AB5*'Conversion Factors'!$C$31</f>
        <v>15417.872091128882</v>
      </c>
      <c r="AC6" s="10">
        <f>AC5*'Conversion Factors'!$C$31</f>
        <v>15417.872091128882</v>
      </c>
      <c r="AD6" s="10">
        <f>AD5*'Conversion Factors'!$C$31</f>
        <v>15417.872091128882</v>
      </c>
      <c r="AE6" s="10">
        <f>AE5*'Conversion Factors'!$C$31</f>
        <v>15417.872091128882</v>
      </c>
      <c r="AF6" s="10">
        <f>AF5*'Conversion Factors'!$C$31</f>
        <v>15417.872091128882</v>
      </c>
      <c r="AG6" s="10">
        <f>AG5*'Conversion Factors'!$C$31</f>
        <v>15417.872091128882</v>
      </c>
      <c r="AH6" s="10">
        <f>AH5*'Conversion Factors'!$C$31</f>
        <v>15417.872091128882</v>
      </c>
      <c r="AI6" s="10">
        <f>AI5*'Conversion Factors'!$C$31</f>
        <v>15417.872091128882</v>
      </c>
      <c r="AJ6" s="5" t="s">
        <v>119</v>
      </c>
      <c r="AK6" s="5">
        <v>1</v>
      </c>
    </row>
    <row r="7" spans="1:37" x14ac:dyDescent="0.2">
      <c r="A7" s="70"/>
      <c r="B7" s="5" t="s">
        <v>100</v>
      </c>
      <c r="C7" s="5" t="s">
        <v>118</v>
      </c>
      <c r="D7" s="5" t="s">
        <v>117</v>
      </c>
      <c r="E7" s="10">
        <f>E5*'Conversion Factors'!$C$32</f>
        <v>849.2821388711194</v>
      </c>
      <c r="F7" s="10">
        <f>F5*'Conversion Factors'!$C$32</f>
        <v>849.2821388711194</v>
      </c>
      <c r="G7" s="10">
        <f>G5*'Conversion Factors'!$C$32</f>
        <v>849.2821388711194</v>
      </c>
      <c r="H7" s="10">
        <f>H5*'Conversion Factors'!$C$32</f>
        <v>849.2821388711194</v>
      </c>
      <c r="I7" s="10">
        <f>I5*'Conversion Factors'!$C$32</f>
        <v>849.2821388711194</v>
      </c>
      <c r="J7" s="10">
        <f>J5*'Conversion Factors'!$C$32</f>
        <v>849.2821388711194</v>
      </c>
      <c r="K7" s="10">
        <f>K5*'Conversion Factors'!$C$32</f>
        <v>849.2821388711194</v>
      </c>
      <c r="L7" s="10">
        <f>L5*'Conversion Factors'!$C$32</f>
        <v>849.2821388711194</v>
      </c>
      <c r="M7" s="10">
        <f>M5*'Conversion Factors'!$C$32</f>
        <v>849.2821388711194</v>
      </c>
      <c r="N7" s="10">
        <f>N5*'Conversion Factors'!$C$32</f>
        <v>849.2821388711194</v>
      </c>
      <c r="O7" s="10">
        <f>O5*'Conversion Factors'!$C$32</f>
        <v>849.2821388711194</v>
      </c>
      <c r="P7" s="10">
        <f>P5*'Conversion Factors'!$C$32</f>
        <v>849.2821388711194</v>
      </c>
      <c r="Q7" s="10">
        <f>Q5*'Conversion Factors'!$C$32</f>
        <v>849.2821388711194</v>
      </c>
      <c r="R7" s="10">
        <f>R5*'Conversion Factors'!$C$32</f>
        <v>849.2821388711194</v>
      </c>
      <c r="S7" s="10">
        <f>S5*'Conversion Factors'!$C$32</f>
        <v>849.2821388711194</v>
      </c>
      <c r="T7" s="10">
        <f>T5*'Conversion Factors'!$C$32</f>
        <v>849.2821388711194</v>
      </c>
      <c r="U7" s="10">
        <f>U5*'Conversion Factors'!$C$32</f>
        <v>849.2821388711194</v>
      </c>
      <c r="V7" s="10">
        <f>V5*'Conversion Factors'!$C$32</f>
        <v>849.2821388711194</v>
      </c>
      <c r="W7" s="10">
        <f>W5*'Conversion Factors'!$C$32</f>
        <v>849.2821388711194</v>
      </c>
      <c r="X7" s="10">
        <f>X5*'Conversion Factors'!$C$32</f>
        <v>849.2821388711194</v>
      </c>
      <c r="Y7" s="10">
        <f>Y5*'Conversion Factors'!$C$32</f>
        <v>849.2821388711194</v>
      </c>
      <c r="Z7" s="10">
        <f>Z5*'Conversion Factors'!$C$32</f>
        <v>849.2821388711194</v>
      </c>
      <c r="AA7" s="10">
        <f>AA5*'Conversion Factors'!$C$32</f>
        <v>849.2821388711194</v>
      </c>
      <c r="AB7" s="10">
        <f>AB5*'Conversion Factors'!$C$32</f>
        <v>849.2821388711194</v>
      </c>
      <c r="AC7" s="10">
        <f>AC5*'Conversion Factors'!$C$32</f>
        <v>849.2821388711194</v>
      </c>
      <c r="AD7" s="10">
        <f>AD5*'Conversion Factors'!$C$32</f>
        <v>849.2821388711194</v>
      </c>
      <c r="AE7" s="10">
        <f>AE5*'Conversion Factors'!$C$32</f>
        <v>849.2821388711194</v>
      </c>
      <c r="AF7" s="10">
        <f>AF5*'Conversion Factors'!$C$32</f>
        <v>849.2821388711194</v>
      </c>
      <c r="AG7" s="10">
        <f>AG5*'Conversion Factors'!$C$32</f>
        <v>849.2821388711194</v>
      </c>
      <c r="AH7" s="10">
        <f>AH5*'Conversion Factors'!$C$32</f>
        <v>849.2821388711194</v>
      </c>
      <c r="AI7" s="10">
        <f>AI5*'Conversion Factors'!$C$32</f>
        <v>849.2821388711194</v>
      </c>
      <c r="AJ7" s="5" t="s">
        <v>119</v>
      </c>
      <c r="AK7" s="5">
        <v>1</v>
      </c>
    </row>
    <row r="8" spans="1:37" x14ac:dyDescent="0.2">
      <c r="A8" s="68" t="s">
        <v>68</v>
      </c>
      <c r="B8" s="5" t="s">
        <v>92</v>
      </c>
      <c r="C8" s="5" t="s">
        <v>121</v>
      </c>
      <c r="D8" s="5" t="s">
        <v>117</v>
      </c>
      <c r="E8" s="10">
        <v>8084.5595002690598</v>
      </c>
      <c r="F8" s="10">
        <v>8084.5595002690598</v>
      </c>
      <c r="G8" s="10">
        <v>8084.5595002690598</v>
      </c>
      <c r="H8" s="10">
        <v>8084.5595002690598</v>
      </c>
      <c r="I8" s="10">
        <v>8084.5595002690598</v>
      </c>
      <c r="J8" s="10">
        <v>8084.5595002690598</v>
      </c>
      <c r="K8" s="10">
        <v>8084.5595002690598</v>
      </c>
      <c r="L8" s="10">
        <v>8084.5595002690598</v>
      </c>
      <c r="M8" s="10">
        <v>8084.5595002690598</v>
      </c>
      <c r="N8" s="10">
        <v>8084.5595002690598</v>
      </c>
      <c r="O8" s="10">
        <v>8084.5595002690598</v>
      </c>
      <c r="P8" s="10">
        <v>8084.5595002690598</v>
      </c>
      <c r="Q8" s="10">
        <v>8084.5595002690598</v>
      </c>
      <c r="R8" s="10">
        <v>8084.5595002690598</v>
      </c>
      <c r="S8" s="10">
        <v>8084.5595002690598</v>
      </c>
      <c r="T8" s="10">
        <v>8084.5595002690598</v>
      </c>
      <c r="U8" s="10">
        <v>8084.5595002690598</v>
      </c>
      <c r="V8" s="10">
        <v>8084.5595002690598</v>
      </c>
      <c r="W8" s="10">
        <v>8084.5595002690598</v>
      </c>
      <c r="X8" s="10">
        <v>8084.5595002690598</v>
      </c>
      <c r="Y8" s="10">
        <v>8084.5595002690598</v>
      </c>
      <c r="Z8" s="10">
        <v>8084.5595002690598</v>
      </c>
      <c r="AA8" s="10">
        <v>8084.5595002690598</v>
      </c>
      <c r="AB8" s="10">
        <v>8084.5595002690598</v>
      </c>
      <c r="AC8" s="10">
        <v>8084.5595002690598</v>
      </c>
      <c r="AD8" s="10">
        <v>8084.5595002690598</v>
      </c>
      <c r="AE8" s="10">
        <v>8084.5595002690598</v>
      </c>
      <c r="AF8" s="10">
        <v>8084.5595002690598</v>
      </c>
      <c r="AG8" s="10">
        <v>8084.5595002690598</v>
      </c>
      <c r="AH8" s="10">
        <v>8084.5595002690598</v>
      </c>
      <c r="AI8" s="10">
        <v>8084.5595002690598</v>
      </c>
      <c r="AJ8" s="5" t="s">
        <v>119</v>
      </c>
      <c r="AK8" s="5">
        <v>1</v>
      </c>
    </row>
    <row r="9" spans="1:37" x14ac:dyDescent="0.2">
      <c r="A9" s="69"/>
      <c r="B9" s="5" t="s">
        <v>97</v>
      </c>
      <c r="C9" s="5" t="s">
        <v>121</v>
      </c>
      <c r="D9" s="5" t="s">
        <v>117</v>
      </c>
      <c r="E9" s="10">
        <v>6420.6737455563798</v>
      </c>
      <c r="F9" s="10">
        <v>6420.6737455563798</v>
      </c>
      <c r="G9" s="10">
        <v>6420.6737455563798</v>
      </c>
      <c r="H9" s="10">
        <v>6420.6737455563798</v>
      </c>
      <c r="I9" s="10">
        <v>6420.6737455563798</v>
      </c>
      <c r="J9" s="10">
        <v>6420.6737455563798</v>
      </c>
      <c r="K9" s="10">
        <v>6420.6737455563798</v>
      </c>
      <c r="L9" s="10">
        <v>6420.6737455563798</v>
      </c>
      <c r="M9" s="10">
        <v>6420.6737455563798</v>
      </c>
      <c r="N9" s="10">
        <v>6420.6737455563798</v>
      </c>
      <c r="O9" s="10">
        <v>6420.6737455563798</v>
      </c>
      <c r="P9" s="10">
        <v>6420.6737455563798</v>
      </c>
      <c r="Q9" s="10">
        <v>6420.6737455563798</v>
      </c>
      <c r="R9" s="10">
        <v>6420.6737455563798</v>
      </c>
      <c r="S9" s="10">
        <v>6420.6737455563798</v>
      </c>
      <c r="T9" s="10">
        <v>6420.6737455563798</v>
      </c>
      <c r="U9" s="10">
        <v>6420.6737455563798</v>
      </c>
      <c r="V9" s="10">
        <v>6420.6737455563798</v>
      </c>
      <c r="W9" s="10">
        <v>6420.6737455563798</v>
      </c>
      <c r="X9" s="10">
        <v>6420.6737455563798</v>
      </c>
      <c r="Y9" s="10">
        <v>6420.6737455563798</v>
      </c>
      <c r="Z9" s="10">
        <v>6420.6737455563798</v>
      </c>
      <c r="AA9" s="10">
        <v>6420.6737455563798</v>
      </c>
      <c r="AB9" s="10">
        <v>6420.6737455563798</v>
      </c>
      <c r="AC9" s="10">
        <v>6420.6737455563798</v>
      </c>
      <c r="AD9" s="10">
        <v>6420.6737455563798</v>
      </c>
      <c r="AE9" s="10">
        <v>6420.6737455563798</v>
      </c>
      <c r="AF9" s="10">
        <v>6420.6737455563798</v>
      </c>
      <c r="AG9" s="10">
        <v>6420.6737455563798</v>
      </c>
      <c r="AH9" s="10">
        <v>6420.6737455563798</v>
      </c>
      <c r="AI9" s="10">
        <v>6420.6737455563798</v>
      </c>
      <c r="AJ9" s="5" t="s">
        <v>119</v>
      </c>
      <c r="AK9" s="5">
        <v>1</v>
      </c>
    </row>
    <row r="10" spans="1:37" x14ac:dyDescent="0.2">
      <c r="A10" s="69"/>
      <c r="B10" s="5" t="s">
        <v>98</v>
      </c>
      <c r="C10" s="5" t="s">
        <v>121</v>
      </c>
      <c r="D10" s="5" t="s">
        <v>117</v>
      </c>
      <c r="E10" s="10">
        <v>1150.9863202690799</v>
      </c>
      <c r="F10" s="10">
        <v>1150.9863202690799</v>
      </c>
      <c r="G10" s="10">
        <v>1150.9863202690799</v>
      </c>
      <c r="H10" s="10">
        <v>1150.9863202690799</v>
      </c>
      <c r="I10" s="10">
        <v>1150.9863202690799</v>
      </c>
      <c r="J10" s="10">
        <v>1150.9863202690799</v>
      </c>
      <c r="K10" s="10">
        <v>1150.9863202690799</v>
      </c>
      <c r="L10" s="10">
        <v>1150.9863202690799</v>
      </c>
      <c r="M10" s="10">
        <v>1150.9863202690799</v>
      </c>
      <c r="N10" s="10">
        <v>1150.9863202690799</v>
      </c>
      <c r="O10" s="10">
        <v>1150.9863202690799</v>
      </c>
      <c r="P10" s="10">
        <v>1150.9863202690799</v>
      </c>
      <c r="Q10" s="10">
        <v>1150.9863202690799</v>
      </c>
      <c r="R10" s="10">
        <v>1150.9863202690799</v>
      </c>
      <c r="S10" s="10">
        <v>1150.9863202690799</v>
      </c>
      <c r="T10" s="10">
        <v>1150.9863202690799</v>
      </c>
      <c r="U10" s="10">
        <v>1150.9863202690799</v>
      </c>
      <c r="V10" s="10">
        <v>1150.9863202690799</v>
      </c>
      <c r="W10" s="10">
        <v>1150.9863202690799</v>
      </c>
      <c r="X10" s="10">
        <v>1150.9863202690799</v>
      </c>
      <c r="Y10" s="10">
        <v>1150.9863202690799</v>
      </c>
      <c r="Z10" s="10">
        <v>1150.9863202690799</v>
      </c>
      <c r="AA10" s="10">
        <v>1150.9863202690799</v>
      </c>
      <c r="AB10" s="10">
        <v>1150.9863202690799</v>
      </c>
      <c r="AC10" s="10">
        <v>1150.9863202690799</v>
      </c>
      <c r="AD10" s="10">
        <v>1150.9863202690799</v>
      </c>
      <c r="AE10" s="10">
        <v>1150.9863202690799</v>
      </c>
      <c r="AF10" s="10">
        <v>1150.9863202690799</v>
      </c>
      <c r="AG10" s="10">
        <v>1150.9863202690799</v>
      </c>
      <c r="AH10" s="10">
        <v>1150.9863202690799</v>
      </c>
      <c r="AI10" s="10">
        <v>1150.9863202690799</v>
      </c>
      <c r="AJ10" s="5" t="s">
        <v>119</v>
      </c>
      <c r="AK10" s="5">
        <v>1</v>
      </c>
    </row>
    <row r="11" spans="1:37" x14ac:dyDescent="0.2">
      <c r="A11" s="69"/>
      <c r="B11" s="5" t="s">
        <v>120</v>
      </c>
      <c r="C11" s="5" t="s">
        <v>121</v>
      </c>
      <c r="D11" s="5" t="s">
        <v>117</v>
      </c>
      <c r="E11" s="10">
        <v>5453.0682811288198</v>
      </c>
      <c r="F11" s="10">
        <v>5453.0682811288198</v>
      </c>
      <c r="G11" s="10">
        <v>5453.0682811288198</v>
      </c>
      <c r="H11" s="10">
        <v>5453.0682811288198</v>
      </c>
      <c r="I11" s="10">
        <v>5453.0682811288198</v>
      </c>
      <c r="J11" s="10">
        <v>5453.0682811288198</v>
      </c>
      <c r="K11" s="10">
        <v>5453.0682811288198</v>
      </c>
      <c r="L11" s="10">
        <v>5453.0682811288198</v>
      </c>
      <c r="M11" s="10">
        <v>5453.0682811288198</v>
      </c>
      <c r="N11" s="10">
        <v>5453.0682811288198</v>
      </c>
      <c r="O11" s="10">
        <v>5453.0682811288198</v>
      </c>
      <c r="P11" s="10">
        <v>5453.0682811288198</v>
      </c>
      <c r="Q11" s="10">
        <v>5453.0682811288198</v>
      </c>
      <c r="R11" s="10">
        <v>5453.0682811288198</v>
      </c>
      <c r="S11" s="10">
        <v>5453.0682811288198</v>
      </c>
      <c r="T11" s="10">
        <v>5453.0682811288198</v>
      </c>
      <c r="U11" s="10">
        <v>5453.0682811288198</v>
      </c>
      <c r="V11" s="10">
        <v>5453.0682811288198</v>
      </c>
      <c r="W11" s="10">
        <v>5453.0682811288198</v>
      </c>
      <c r="X11" s="10">
        <v>5453.0682811288198</v>
      </c>
      <c r="Y11" s="10">
        <v>5453.0682811288198</v>
      </c>
      <c r="Z11" s="10">
        <v>5453.0682811288198</v>
      </c>
      <c r="AA11" s="10">
        <v>5453.0682811288198</v>
      </c>
      <c r="AB11" s="10">
        <v>5453.0682811288198</v>
      </c>
      <c r="AC11" s="10">
        <v>5453.0682811288198</v>
      </c>
      <c r="AD11" s="10">
        <v>5453.0682811288198</v>
      </c>
      <c r="AE11" s="10">
        <v>5453.0682811288198</v>
      </c>
      <c r="AF11" s="10">
        <v>5453.0682811288198</v>
      </c>
      <c r="AG11" s="10">
        <v>5453.0682811288198</v>
      </c>
      <c r="AH11" s="10">
        <v>5453.0682811288198</v>
      </c>
      <c r="AI11" s="10">
        <v>5453.0682811288198</v>
      </c>
      <c r="AJ11" s="5" t="s">
        <v>119</v>
      </c>
      <c r="AK11" s="5"/>
    </row>
    <row r="12" spans="1:37" x14ac:dyDescent="0.2">
      <c r="A12" s="69"/>
      <c r="B12" s="5" t="s">
        <v>99</v>
      </c>
      <c r="C12" s="5" t="s">
        <v>121</v>
      </c>
      <c r="D12" s="5" t="s">
        <v>117</v>
      </c>
      <c r="E12" s="10">
        <f>E11*'Conversion Factors'!$C$31</f>
        <v>5168.3722963408682</v>
      </c>
      <c r="F12" s="10">
        <f>F11*'Conversion Factors'!$C$31</f>
        <v>5168.3722963408682</v>
      </c>
      <c r="G12" s="10">
        <f>G11*'Conversion Factors'!$C$31</f>
        <v>5168.3722963408682</v>
      </c>
      <c r="H12" s="10">
        <f>H11*'Conversion Factors'!$C$31</f>
        <v>5168.3722963408682</v>
      </c>
      <c r="I12" s="10">
        <f>I11*'Conversion Factors'!$C$31</f>
        <v>5168.3722963408682</v>
      </c>
      <c r="J12" s="10">
        <f>J11*'Conversion Factors'!$C$31</f>
        <v>5168.3722963408682</v>
      </c>
      <c r="K12" s="10">
        <f>K11*'Conversion Factors'!$C$31</f>
        <v>5168.3722963408682</v>
      </c>
      <c r="L12" s="10">
        <f>L11*'Conversion Factors'!$C$31</f>
        <v>5168.3722963408682</v>
      </c>
      <c r="M12" s="10">
        <f>M11*'Conversion Factors'!$C$31</f>
        <v>5168.3722963408682</v>
      </c>
      <c r="N12" s="10">
        <f>N11*'Conversion Factors'!$C$31</f>
        <v>5168.3722963408682</v>
      </c>
      <c r="O12" s="10">
        <f>O11*'Conversion Factors'!$C$31</f>
        <v>5168.3722963408682</v>
      </c>
      <c r="P12" s="10">
        <f>P11*'Conversion Factors'!$C$31</f>
        <v>5168.3722963408682</v>
      </c>
      <c r="Q12" s="10">
        <f>Q11*'Conversion Factors'!$C$31</f>
        <v>5168.3722963408682</v>
      </c>
      <c r="R12" s="10">
        <f>R11*'Conversion Factors'!$C$31</f>
        <v>5168.3722963408682</v>
      </c>
      <c r="S12" s="10">
        <f>S11*'Conversion Factors'!$C$31</f>
        <v>5168.3722963408682</v>
      </c>
      <c r="T12" s="10">
        <f>T11*'Conversion Factors'!$C$31</f>
        <v>5168.3722963408682</v>
      </c>
      <c r="U12" s="10">
        <f>U11*'Conversion Factors'!$C$31</f>
        <v>5168.3722963408682</v>
      </c>
      <c r="V12" s="10">
        <f>V11*'Conversion Factors'!$C$31</f>
        <v>5168.3722963408682</v>
      </c>
      <c r="W12" s="10">
        <f>W11*'Conversion Factors'!$C$31</f>
        <v>5168.3722963408682</v>
      </c>
      <c r="X12" s="10">
        <f>X11*'Conversion Factors'!$C$31</f>
        <v>5168.3722963408682</v>
      </c>
      <c r="Y12" s="10">
        <f>Y11*'Conversion Factors'!$C$31</f>
        <v>5168.3722963408682</v>
      </c>
      <c r="Z12" s="10">
        <f>Z11*'Conversion Factors'!$C$31</f>
        <v>5168.3722963408682</v>
      </c>
      <c r="AA12" s="10">
        <f>AA11*'Conversion Factors'!$C$31</f>
        <v>5168.3722963408682</v>
      </c>
      <c r="AB12" s="10">
        <f>AB11*'Conversion Factors'!$C$31</f>
        <v>5168.3722963408682</v>
      </c>
      <c r="AC12" s="10">
        <f>AC11*'Conversion Factors'!$C$31</f>
        <v>5168.3722963408682</v>
      </c>
      <c r="AD12" s="10">
        <f>AD11*'Conversion Factors'!$C$31</f>
        <v>5168.3722963408682</v>
      </c>
      <c r="AE12" s="10">
        <f>AE11*'Conversion Factors'!$C$31</f>
        <v>5168.3722963408682</v>
      </c>
      <c r="AF12" s="10">
        <f>AF11*'Conversion Factors'!$C$31</f>
        <v>5168.3722963408682</v>
      </c>
      <c r="AG12" s="10">
        <f>AG11*'Conversion Factors'!$C$31</f>
        <v>5168.3722963408682</v>
      </c>
      <c r="AH12" s="10">
        <f>AH11*'Conversion Factors'!$C$31</f>
        <v>5168.3722963408682</v>
      </c>
      <c r="AI12" s="10">
        <f>AI11*'Conversion Factors'!$C$31</f>
        <v>5168.3722963408682</v>
      </c>
      <c r="AJ12" s="5" t="s">
        <v>119</v>
      </c>
      <c r="AK12" s="5">
        <v>1</v>
      </c>
    </row>
    <row r="13" spans="1:37" x14ac:dyDescent="0.2">
      <c r="A13" s="70"/>
      <c r="B13" s="5" t="s">
        <v>100</v>
      </c>
      <c r="C13" s="5" t="s">
        <v>121</v>
      </c>
      <c r="D13" s="5" t="s">
        <v>117</v>
      </c>
      <c r="E13" s="10">
        <f>E11*'Conversion Factors'!$C$32</f>
        <v>284.6959847879516</v>
      </c>
      <c r="F13" s="10">
        <f>F11*'Conversion Factors'!$C$32</f>
        <v>284.6959847879516</v>
      </c>
      <c r="G13" s="10">
        <f>G11*'Conversion Factors'!$C$32</f>
        <v>284.6959847879516</v>
      </c>
      <c r="H13" s="10">
        <f>H11*'Conversion Factors'!$C$32</f>
        <v>284.6959847879516</v>
      </c>
      <c r="I13" s="10">
        <f>I11*'Conversion Factors'!$C$32</f>
        <v>284.6959847879516</v>
      </c>
      <c r="J13" s="10">
        <f>J11*'Conversion Factors'!$C$32</f>
        <v>284.6959847879516</v>
      </c>
      <c r="K13" s="10">
        <f>K11*'Conversion Factors'!$C$32</f>
        <v>284.6959847879516</v>
      </c>
      <c r="L13" s="10">
        <f>L11*'Conversion Factors'!$C$32</f>
        <v>284.6959847879516</v>
      </c>
      <c r="M13" s="10">
        <f>M11*'Conversion Factors'!$C$32</f>
        <v>284.6959847879516</v>
      </c>
      <c r="N13" s="10">
        <f>N11*'Conversion Factors'!$C$32</f>
        <v>284.6959847879516</v>
      </c>
      <c r="O13" s="10">
        <f>O11*'Conversion Factors'!$C$32</f>
        <v>284.6959847879516</v>
      </c>
      <c r="P13" s="10">
        <f>P11*'Conversion Factors'!$C$32</f>
        <v>284.6959847879516</v>
      </c>
      <c r="Q13" s="10">
        <f>Q11*'Conversion Factors'!$C$32</f>
        <v>284.6959847879516</v>
      </c>
      <c r="R13" s="10">
        <f>R11*'Conversion Factors'!$C$32</f>
        <v>284.6959847879516</v>
      </c>
      <c r="S13" s="10">
        <f>S11*'Conversion Factors'!$C$32</f>
        <v>284.6959847879516</v>
      </c>
      <c r="T13" s="10">
        <f>T11*'Conversion Factors'!$C$32</f>
        <v>284.6959847879516</v>
      </c>
      <c r="U13" s="10">
        <f>U11*'Conversion Factors'!$C$32</f>
        <v>284.6959847879516</v>
      </c>
      <c r="V13" s="10">
        <f>V11*'Conversion Factors'!$C$32</f>
        <v>284.6959847879516</v>
      </c>
      <c r="W13" s="10">
        <f>W11*'Conversion Factors'!$C$32</f>
        <v>284.6959847879516</v>
      </c>
      <c r="X13" s="10">
        <f>X11*'Conversion Factors'!$C$32</f>
        <v>284.6959847879516</v>
      </c>
      <c r="Y13" s="10">
        <f>Y11*'Conversion Factors'!$C$32</f>
        <v>284.6959847879516</v>
      </c>
      <c r="Z13" s="10">
        <f>Z11*'Conversion Factors'!$C$32</f>
        <v>284.6959847879516</v>
      </c>
      <c r="AA13" s="10">
        <f>AA11*'Conversion Factors'!$C$32</f>
        <v>284.6959847879516</v>
      </c>
      <c r="AB13" s="10">
        <f>AB11*'Conversion Factors'!$C$32</f>
        <v>284.6959847879516</v>
      </c>
      <c r="AC13" s="10">
        <f>AC11*'Conversion Factors'!$C$32</f>
        <v>284.6959847879516</v>
      </c>
      <c r="AD13" s="10">
        <f>AD11*'Conversion Factors'!$C$32</f>
        <v>284.6959847879516</v>
      </c>
      <c r="AE13" s="10">
        <f>AE11*'Conversion Factors'!$C$32</f>
        <v>284.6959847879516</v>
      </c>
      <c r="AF13" s="10">
        <f>AF11*'Conversion Factors'!$C$32</f>
        <v>284.6959847879516</v>
      </c>
      <c r="AG13" s="10">
        <f>AG11*'Conversion Factors'!$C$32</f>
        <v>284.6959847879516</v>
      </c>
      <c r="AH13" s="10">
        <f>AH11*'Conversion Factors'!$C$32</f>
        <v>284.6959847879516</v>
      </c>
      <c r="AI13" s="10">
        <f>AI11*'Conversion Factors'!$C$32</f>
        <v>284.6959847879516</v>
      </c>
      <c r="AJ13" s="5" t="s">
        <v>119</v>
      </c>
      <c r="AK13" s="5">
        <v>1</v>
      </c>
    </row>
    <row r="14" spans="1:37" x14ac:dyDescent="0.2">
      <c r="A14" s="68" t="s">
        <v>70</v>
      </c>
      <c r="B14" s="5" t="s">
        <v>92</v>
      </c>
      <c r="C14" s="5" t="s">
        <v>118</v>
      </c>
      <c r="D14" s="5" t="s">
        <v>117</v>
      </c>
      <c r="E14" s="10">
        <v>4497.9251299999996</v>
      </c>
      <c r="F14" s="10">
        <v>4497.9251299999996</v>
      </c>
      <c r="G14" s="10">
        <v>4497.9251299999996</v>
      </c>
      <c r="H14" s="10">
        <v>4497.9251299999996</v>
      </c>
      <c r="I14" s="10">
        <v>4497.9251299999996</v>
      </c>
      <c r="J14" s="10">
        <v>4497.9251299999996</v>
      </c>
      <c r="K14" s="10">
        <v>4497.9251299999996</v>
      </c>
      <c r="L14" s="10">
        <v>4497.9251299999996</v>
      </c>
      <c r="M14" s="10">
        <v>4497.9251299999996</v>
      </c>
      <c r="N14" s="10">
        <v>4497.9251299999996</v>
      </c>
      <c r="O14" s="10">
        <v>4497.9251299999996</v>
      </c>
      <c r="P14" s="10">
        <v>4497.9251299999996</v>
      </c>
      <c r="Q14" s="10">
        <v>4497.9251299999996</v>
      </c>
      <c r="R14" s="10">
        <v>4497.9251299999996</v>
      </c>
      <c r="S14" s="10">
        <v>4497.9251299999996</v>
      </c>
      <c r="T14" s="10">
        <v>4497.9251299999996</v>
      </c>
      <c r="U14" s="10">
        <v>4497.9251299999996</v>
      </c>
      <c r="V14" s="10">
        <v>4497.9251299999996</v>
      </c>
      <c r="W14" s="10">
        <v>4497.9251299999996</v>
      </c>
      <c r="X14" s="10">
        <v>4497.9251299999996</v>
      </c>
      <c r="Y14" s="10">
        <v>4497.9251299999996</v>
      </c>
      <c r="Z14" s="10">
        <v>4497.9251299999996</v>
      </c>
      <c r="AA14" s="10">
        <v>4497.9251299999996</v>
      </c>
      <c r="AB14" s="10">
        <v>4497.9251299999996</v>
      </c>
      <c r="AC14" s="10">
        <v>4497.9251299999996</v>
      </c>
      <c r="AD14" s="10">
        <v>4497.9251299999996</v>
      </c>
      <c r="AE14" s="10">
        <v>4497.9251299999996</v>
      </c>
      <c r="AF14" s="10">
        <v>4497.9251299999996</v>
      </c>
      <c r="AG14" s="10">
        <v>4497.9251299999996</v>
      </c>
      <c r="AH14" s="10">
        <v>4497.9251299999996</v>
      </c>
      <c r="AI14" s="10">
        <v>4497.9251299999996</v>
      </c>
      <c r="AJ14" s="5" t="s">
        <v>119</v>
      </c>
      <c r="AK14" s="5">
        <v>1</v>
      </c>
    </row>
    <row r="15" spans="1:37" x14ac:dyDescent="0.2">
      <c r="A15" s="69"/>
      <c r="B15" s="5" t="s">
        <v>97</v>
      </c>
      <c r="C15" s="5" t="s">
        <v>118</v>
      </c>
      <c r="D15" s="5" t="s">
        <v>117</v>
      </c>
      <c r="E15" s="10">
        <v>3852.8155299999999</v>
      </c>
      <c r="F15" s="10">
        <v>3852.8155299999999</v>
      </c>
      <c r="G15" s="10">
        <v>3852.8155299999999</v>
      </c>
      <c r="H15" s="10">
        <v>3852.8155299999999</v>
      </c>
      <c r="I15" s="10">
        <v>3852.8155299999999</v>
      </c>
      <c r="J15" s="10">
        <v>3852.8155299999999</v>
      </c>
      <c r="K15" s="10">
        <v>3852.8155299999999</v>
      </c>
      <c r="L15" s="10">
        <v>3852.8155299999999</v>
      </c>
      <c r="M15" s="10">
        <v>3852.8155299999999</v>
      </c>
      <c r="N15" s="10">
        <v>3852.8155299999999</v>
      </c>
      <c r="O15" s="10">
        <v>3852.8155299999999</v>
      </c>
      <c r="P15" s="10">
        <v>3852.8155299999999</v>
      </c>
      <c r="Q15" s="10">
        <v>3852.8155299999999</v>
      </c>
      <c r="R15" s="10">
        <v>3852.8155299999999</v>
      </c>
      <c r="S15" s="10">
        <v>3852.8155299999999</v>
      </c>
      <c r="T15" s="10">
        <v>3852.8155299999999</v>
      </c>
      <c r="U15" s="10">
        <v>3852.8155299999999</v>
      </c>
      <c r="V15" s="10">
        <v>3852.8155299999999</v>
      </c>
      <c r="W15" s="10">
        <v>3852.8155299999999</v>
      </c>
      <c r="X15" s="10">
        <v>3852.8155299999999</v>
      </c>
      <c r="Y15" s="10">
        <v>3852.8155299999999</v>
      </c>
      <c r="Z15" s="10">
        <v>3852.8155299999999</v>
      </c>
      <c r="AA15" s="10">
        <v>3852.8155299999999</v>
      </c>
      <c r="AB15" s="10">
        <v>3852.8155299999999</v>
      </c>
      <c r="AC15" s="10">
        <v>3852.8155299999999</v>
      </c>
      <c r="AD15" s="10">
        <v>3852.8155299999999</v>
      </c>
      <c r="AE15" s="10">
        <v>3852.8155299999999</v>
      </c>
      <c r="AF15" s="10">
        <v>3852.8155299999999</v>
      </c>
      <c r="AG15" s="10">
        <v>3852.8155299999999</v>
      </c>
      <c r="AH15" s="10">
        <v>3852.8155299999999</v>
      </c>
      <c r="AI15" s="10">
        <v>3852.8155299999999</v>
      </c>
      <c r="AJ15" s="5" t="s">
        <v>119</v>
      </c>
      <c r="AK15" s="5">
        <v>1</v>
      </c>
    </row>
    <row r="16" spans="1:37" x14ac:dyDescent="0.2">
      <c r="A16" s="69"/>
      <c r="B16" s="5" t="s">
        <v>98</v>
      </c>
      <c r="C16" s="5" t="s">
        <v>118</v>
      </c>
      <c r="D16" s="5" t="s">
        <v>117</v>
      </c>
      <c r="E16" s="10">
        <v>533.03470000000004</v>
      </c>
      <c r="F16" s="10">
        <v>533.03470000000004</v>
      </c>
      <c r="G16" s="10">
        <v>533.03470000000004</v>
      </c>
      <c r="H16" s="10">
        <v>533.03470000000004</v>
      </c>
      <c r="I16" s="10">
        <v>533.03470000000004</v>
      </c>
      <c r="J16" s="10">
        <v>533.03470000000004</v>
      </c>
      <c r="K16" s="10">
        <v>533.03470000000004</v>
      </c>
      <c r="L16" s="10">
        <v>533.03470000000004</v>
      </c>
      <c r="M16" s="10">
        <v>533.03470000000004</v>
      </c>
      <c r="N16" s="10">
        <v>533.03470000000004</v>
      </c>
      <c r="O16" s="10">
        <v>533.03470000000004</v>
      </c>
      <c r="P16" s="10">
        <v>533.03470000000004</v>
      </c>
      <c r="Q16" s="10">
        <v>533.03470000000004</v>
      </c>
      <c r="R16" s="10">
        <v>533.03470000000004</v>
      </c>
      <c r="S16" s="10">
        <v>533.03470000000004</v>
      </c>
      <c r="T16" s="10">
        <v>533.03470000000004</v>
      </c>
      <c r="U16" s="10">
        <v>533.03470000000004</v>
      </c>
      <c r="V16" s="10">
        <v>533.03470000000004</v>
      </c>
      <c r="W16" s="10">
        <v>533.03470000000004</v>
      </c>
      <c r="X16" s="10">
        <v>533.03470000000004</v>
      </c>
      <c r="Y16" s="10">
        <v>533.03470000000004</v>
      </c>
      <c r="Z16" s="10">
        <v>533.03470000000004</v>
      </c>
      <c r="AA16" s="10">
        <v>533.03470000000004</v>
      </c>
      <c r="AB16" s="10">
        <v>533.03470000000004</v>
      </c>
      <c r="AC16" s="10">
        <v>533.03470000000004</v>
      </c>
      <c r="AD16" s="10">
        <v>533.03470000000004</v>
      </c>
      <c r="AE16" s="10">
        <v>533.03470000000004</v>
      </c>
      <c r="AF16" s="10">
        <v>533.03470000000004</v>
      </c>
      <c r="AG16" s="10">
        <v>533.03470000000004</v>
      </c>
      <c r="AH16" s="10">
        <v>533.03470000000004</v>
      </c>
      <c r="AI16" s="10">
        <v>533.03470000000004</v>
      </c>
      <c r="AJ16" s="5" t="s">
        <v>119</v>
      </c>
      <c r="AK16" s="5">
        <v>1</v>
      </c>
    </row>
    <row r="17" spans="1:37" x14ac:dyDescent="0.2">
      <c r="A17" s="69"/>
      <c r="B17" s="5" t="s">
        <v>120</v>
      </c>
      <c r="C17" s="5" t="s">
        <v>118</v>
      </c>
      <c r="D17" s="5" t="s">
        <v>117</v>
      </c>
      <c r="E17" s="10">
        <v>2426.2836900000002</v>
      </c>
      <c r="F17" s="10">
        <v>2426.2836900000002</v>
      </c>
      <c r="G17" s="10">
        <v>2426.2836900000002</v>
      </c>
      <c r="H17" s="10">
        <v>2426.2836900000002</v>
      </c>
      <c r="I17" s="10">
        <v>2426.2836900000002</v>
      </c>
      <c r="J17" s="10">
        <v>2426.2836900000002</v>
      </c>
      <c r="K17" s="10">
        <v>2426.2836900000002</v>
      </c>
      <c r="L17" s="10">
        <v>2426.2836900000002</v>
      </c>
      <c r="M17" s="10">
        <v>2426.2836900000002</v>
      </c>
      <c r="N17" s="10">
        <v>2426.2836900000002</v>
      </c>
      <c r="O17" s="10">
        <v>2426.2836900000002</v>
      </c>
      <c r="P17" s="10">
        <v>2426.2836900000002</v>
      </c>
      <c r="Q17" s="10">
        <v>2426.2836900000002</v>
      </c>
      <c r="R17" s="10">
        <v>2426.2836900000002</v>
      </c>
      <c r="S17" s="10">
        <v>2426.2836900000002</v>
      </c>
      <c r="T17" s="10">
        <v>2426.2836900000002</v>
      </c>
      <c r="U17" s="10">
        <v>2426.2836900000002</v>
      </c>
      <c r="V17" s="10">
        <v>2426.2836900000002</v>
      </c>
      <c r="W17" s="10">
        <v>2426.2836900000002</v>
      </c>
      <c r="X17" s="10">
        <v>2426.2836900000002</v>
      </c>
      <c r="Y17" s="10">
        <v>2426.2836900000002</v>
      </c>
      <c r="Z17" s="10">
        <v>2426.2836900000002</v>
      </c>
      <c r="AA17" s="10">
        <v>2426.2836900000002</v>
      </c>
      <c r="AB17" s="10">
        <v>2426.2836900000002</v>
      </c>
      <c r="AC17" s="10">
        <v>2426.2836900000002</v>
      </c>
      <c r="AD17" s="10">
        <v>2426.2836900000002</v>
      </c>
      <c r="AE17" s="10">
        <v>2426.2836900000002</v>
      </c>
      <c r="AF17" s="10">
        <v>2426.2836900000002</v>
      </c>
      <c r="AG17" s="10">
        <v>2426.2836900000002</v>
      </c>
      <c r="AH17" s="10">
        <v>2426.2836900000002</v>
      </c>
      <c r="AI17" s="10">
        <v>2426.2836900000002</v>
      </c>
      <c r="AJ17" s="5" t="s">
        <v>119</v>
      </c>
      <c r="AK17" s="5"/>
    </row>
    <row r="18" spans="1:37" x14ac:dyDescent="0.2">
      <c r="A18" s="69"/>
      <c r="B18" s="5" t="s">
        <v>99</v>
      </c>
      <c r="C18" s="5" t="s">
        <v>118</v>
      </c>
      <c r="D18" s="5" t="s">
        <v>117</v>
      </c>
      <c r="E18" s="10">
        <f>E17*'Conversion Factors'!$C$31</f>
        <v>2299.6112940408384</v>
      </c>
      <c r="F18" s="10">
        <f>F17*'Conversion Factors'!$C$31</f>
        <v>2299.6112940408384</v>
      </c>
      <c r="G18" s="10">
        <f>G17*'Conversion Factors'!$C$31</f>
        <v>2299.6112940408384</v>
      </c>
      <c r="H18" s="10">
        <f>H17*'Conversion Factors'!$C$31</f>
        <v>2299.6112940408384</v>
      </c>
      <c r="I18" s="10">
        <f>I17*'Conversion Factors'!$C$31</f>
        <v>2299.6112940408384</v>
      </c>
      <c r="J18" s="10">
        <f>J17*'Conversion Factors'!$C$31</f>
        <v>2299.6112940408384</v>
      </c>
      <c r="K18" s="10">
        <f>K17*'Conversion Factors'!$C$31</f>
        <v>2299.6112940408384</v>
      </c>
      <c r="L18" s="10">
        <f>L17*'Conversion Factors'!$C$31</f>
        <v>2299.6112940408384</v>
      </c>
      <c r="M18" s="10">
        <f>M17*'Conversion Factors'!$C$31</f>
        <v>2299.6112940408384</v>
      </c>
      <c r="N18" s="10">
        <f>N17*'Conversion Factors'!$C$31</f>
        <v>2299.6112940408384</v>
      </c>
      <c r="O18" s="10">
        <f>O17*'Conversion Factors'!$C$31</f>
        <v>2299.6112940408384</v>
      </c>
      <c r="P18" s="10">
        <f>P17*'Conversion Factors'!$C$31</f>
        <v>2299.6112940408384</v>
      </c>
      <c r="Q18" s="10">
        <f>Q17*'Conversion Factors'!$C$31</f>
        <v>2299.6112940408384</v>
      </c>
      <c r="R18" s="10">
        <f>R17*'Conversion Factors'!$C$31</f>
        <v>2299.6112940408384</v>
      </c>
      <c r="S18" s="10">
        <f>S17*'Conversion Factors'!$C$31</f>
        <v>2299.6112940408384</v>
      </c>
      <c r="T18" s="10">
        <f>T17*'Conversion Factors'!$C$31</f>
        <v>2299.6112940408384</v>
      </c>
      <c r="U18" s="10">
        <f>U17*'Conversion Factors'!$C$31</f>
        <v>2299.6112940408384</v>
      </c>
      <c r="V18" s="10">
        <f>V17*'Conversion Factors'!$C$31</f>
        <v>2299.6112940408384</v>
      </c>
      <c r="W18" s="10">
        <f>W17*'Conversion Factors'!$C$31</f>
        <v>2299.6112940408384</v>
      </c>
      <c r="X18" s="10">
        <f>X17*'Conversion Factors'!$C$31</f>
        <v>2299.6112940408384</v>
      </c>
      <c r="Y18" s="10">
        <f>Y17*'Conversion Factors'!$C$31</f>
        <v>2299.6112940408384</v>
      </c>
      <c r="Z18" s="10">
        <f>Z17*'Conversion Factors'!$C$31</f>
        <v>2299.6112940408384</v>
      </c>
      <c r="AA18" s="10">
        <f>AA17*'Conversion Factors'!$C$31</f>
        <v>2299.6112940408384</v>
      </c>
      <c r="AB18" s="10">
        <f>AB17*'Conversion Factors'!$C$31</f>
        <v>2299.6112940408384</v>
      </c>
      <c r="AC18" s="10">
        <f>AC17*'Conversion Factors'!$C$31</f>
        <v>2299.6112940408384</v>
      </c>
      <c r="AD18" s="10">
        <f>AD17*'Conversion Factors'!$C$31</f>
        <v>2299.6112940408384</v>
      </c>
      <c r="AE18" s="10">
        <f>AE17*'Conversion Factors'!$C$31</f>
        <v>2299.6112940408384</v>
      </c>
      <c r="AF18" s="10">
        <f>AF17*'Conversion Factors'!$C$31</f>
        <v>2299.6112940408384</v>
      </c>
      <c r="AG18" s="10">
        <f>AG17*'Conversion Factors'!$C$31</f>
        <v>2299.6112940408384</v>
      </c>
      <c r="AH18" s="10">
        <f>AH17*'Conversion Factors'!$C$31</f>
        <v>2299.6112940408384</v>
      </c>
      <c r="AI18" s="10">
        <f>AI17*'Conversion Factors'!$C$31</f>
        <v>2299.6112940408384</v>
      </c>
      <c r="AJ18" s="5" t="s">
        <v>119</v>
      </c>
      <c r="AK18" s="5">
        <v>1</v>
      </c>
    </row>
    <row r="19" spans="1:37" x14ac:dyDescent="0.2">
      <c r="A19" s="70"/>
      <c r="B19" s="5" t="s">
        <v>100</v>
      </c>
      <c r="C19" s="5" t="s">
        <v>118</v>
      </c>
      <c r="D19" s="5" t="s">
        <v>117</v>
      </c>
      <c r="E19" s="10">
        <f>E17*'Conversion Factors'!$C$32</f>
        <v>126.67239595916169</v>
      </c>
      <c r="F19" s="10">
        <f>F17*'Conversion Factors'!$C$32</f>
        <v>126.67239595916169</v>
      </c>
      <c r="G19" s="10">
        <f>G17*'Conversion Factors'!$C$32</f>
        <v>126.67239595916169</v>
      </c>
      <c r="H19" s="10">
        <f>H17*'Conversion Factors'!$C$32</f>
        <v>126.67239595916169</v>
      </c>
      <c r="I19" s="10">
        <f>I17*'Conversion Factors'!$C$32</f>
        <v>126.67239595916169</v>
      </c>
      <c r="J19" s="10">
        <f>J17*'Conversion Factors'!$C$32</f>
        <v>126.67239595916169</v>
      </c>
      <c r="K19" s="10">
        <f>K17*'Conversion Factors'!$C$32</f>
        <v>126.67239595916169</v>
      </c>
      <c r="L19" s="10">
        <f>L17*'Conversion Factors'!$C$32</f>
        <v>126.67239595916169</v>
      </c>
      <c r="M19" s="10">
        <f>M17*'Conversion Factors'!$C$32</f>
        <v>126.67239595916169</v>
      </c>
      <c r="N19" s="10">
        <f>N17*'Conversion Factors'!$C$32</f>
        <v>126.67239595916169</v>
      </c>
      <c r="O19" s="10">
        <f>O17*'Conversion Factors'!$C$32</f>
        <v>126.67239595916169</v>
      </c>
      <c r="P19" s="10">
        <f>P17*'Conversion Factors'!$C$32</f>
        <v>126.67239595916169</v>
      </c>
      <c r="Q19" s="10">
        <f>Q17*'Conversion Factors'!$C$32</f>
        <v>126.67239595916169</v>
      </c>
      <c r="R19" s="10">
        <f>R17*'Conversion Factors'!$C$32</f>
        <v>126.67239595916169</v>
      </c>
      <c r="S19" s="10">
        <f>S17*'Conversion Factors'!$C$32</f>
        <v>126.67239595916169</v>
      </c>
      <c r="T19" s="10">
        <f>T17*'Conversion Factors'!$C$32</f>
        <v>126.67239595916169</v>
      </c>
      <c r="U19" s="10">
        <f>U17*'Conversion Factors'!$C$32</f>
        <v>126.67239595916169</v>
      </c>
      <c r="V19" s="10">
        <f>V17*'Conversion Factors'!$C$32</f>
        <v>126.67239595916169</v>
      </c>
      <c r="W19" s="10">
        <f>W17*'Conversion Factors'!$C$32</f>
        <v>126.67239595916169</v>
      </c>
      <c r="X19" s="10">
        <f>X17*'Conversion Factors'!$C$32</f>
        <v>126.67239595916169</v>
      </c>
      <c r="Y19" s="10">
        <f>Y17*'Conversion Factors'!$C$32</f>
        <v>126.67239595916169</v>
      </c>
      <c r="Z19" s="10">
        <f>Z17*'Conversion Factors'!$C$32</f>
        <v>126.67239595916169</v>
      </c>
      <c r="AA19" s="10">
        <f>AA17*'Conversion Factors'!$C$32</f>
        <v>126.67239595916169</v>
      </c>
      <c r="AB19" s="10">
        <f>AB17*'Conversion Factors'!$C$32</f>
        <v>126.67239595916169</v>
      </c>
      <c r="AC19" s="10">
        <f>AC17*'Conversion Factors'!$C$32</f>
        <v>126.67239595916169</v>
      </c>
      <c r="AD19" s="10">
        <f>AD17*'Conversion Factors'!$C$32</f>
        <v>126.67239595916169</v>
      </c>
      <c r="AE19" s="10">
        <f>AE17*'Conversion Factors'!$C$32</f>
        <v>126.67239595916169</v>
      </c>
      <c r="AF19" s="10">
        <f>AF17*'Conversion Factors'!$C$32</f>
        <v>126.67239595916169</v>
      </c>
      <c r="AG19" s="10">
        <f>AG17*'Conversion Factors'!$C$32</f>
        <v>126.67239595916169</v>
      </c>
      <c r="AH19" s="10">
        <f>AH17*'Conversion Factors'!$C$32</f>
        <v>126.67239595916169</v>
      </c>
      <c r="AI19" s="10">
        <f>AI17*'Conversion Factors'!$C$32</f>
        <v>126.67239595916169</v>
      </c>
      <c r="AJ19" s="5" t="s">
        <v>119</v>
      </c>
      <c r="AK19" s="5">
        <v>1</v>
      </c>
    </row>
    <row r="20" spans="1:37" x14ac:dyDescent="0.2">
      <c r="A20" s="68" t="s">
        <v>72</v>
      </c>
      <c r="B20" s="5" t="s">
        <v>92</v>
      </c>
      <c r="C20" s="5" t="s">
        <v>118</v>
      </c>
      <c r="D20" s="5" t="s">
        <v>117</v>
      </c>
      <c r="E20" s="10">
        <v>8364.0040000000008</v>
      </c>
      <c r="F20" s="10">
        <v>8364.0040000000008</v>
      </c>
      <c r="G20" s="10">
        <v>8364.0040000000008</v>
      </c>
      <c r="H20" s="10">
        <v>8364.0040000000008</v>
      </c>
      <c r="I20" s="10">
        <v>8364.0040000000008</v>
      </c>
      <c r="J20" s="10">
        <v>8364.0040000000008</v>
      </c>
      <c r="K20" s="10">
        <v>8364.0040000000008</v>
      </c>
      <c r="L20" s="10">
        <v>8364.0040000000008</v>
      </c>
      <c r="M20" s="10">
        <v>8364.0040000000008</v>
      </c>
      <c r="N20" s="10">
        <v>8364.0040000000008</v>
      </c>
      <c r="O20" s="10">
        <v>8364.0040000000008</v>
      </c>
      <c r="P20" s="10">
        <v>8364.0040000000008</v>
      </c>
      <c r="Q20" s="10">
        <v>8364.0040000000008</v>
      </c>
      <c r="R20" s="10">
        <v>8364.0040000000008</v>
      </c>
      <c r="S20" s="10">
        <v>8364.0040000000008</v>
      </c>
      <c r="T20" s="10">
        <v>8364.0040000000008</v>
      </c>
      <c r="U20" s="10">
        <v>8364.0040000000008</v>
      </c>
      <c r="V20" s="10">
        <v>8364.0040000000008</v>
      </c>
      <c r="W20" s="10">
        <v>8364.0040000000008</v>
      </c>
      <c r="X20" s="10">
        <v>8364.0040000000008</v>
      </c>
      <c r="Y20" s="10">
        <v>8364.0040000000008</v>
      </c>
      <c r="Z20" s="10">
        <v>8364.0040000000008</v>
      </c>
      <c r="AA20" s="10">
        <v>8364.0040000000008</v>
      </c>
      <c r="AB20" s="10">
        <v>8364.0040000000008</v>
      </c>
      <c r="AC20" s="10">
        <v>8364.0040000000008</v>
      </c>
      <c r="AD20" s="10">
        <v>8364.0040000000008</v>
      </c>
      <c r="AE20" s="10">
        <v>8364.0040000000008</v>
      </c>
      <c r="AF20" s="10">
        <v>8364.0040000000008</v>
      </c>
      <c r="AG20" s="10">
        <v>8364.0040000000008</v>
      </c>
      <c r="AH20" s="10">
        <v>8364.0040000000008</v>
      </c>
      <c r="AI20" s="10">
        <v>8364.0040000000008</v>
      </c>
      <c r="AJ20" s="5" t="s">
        <v>122</v>
      </c>
      <c r="AK20" s="5">
        <v>1</v>
      </c>
    </row>
    <row r="21" spans="1:37" x14ac:dyDescent="0.2">
      <c r="A21" s="69"/>
      <c r="B21" s="5" t="s">
        <v>97</v>
      </c>
      <c r="C21" s="5" t="s">
        <v>118</v>
      </c>
      <c r="D21" s="5" t="s">
        <v>117</v>
      </c>
      <c r="E21" s="10">
        <v>7062.0389999999998</v>
      </c>
      <c r="F21" s="10">
        <v>7062.0389999999998</v>
      </c>
      <c r="G21" s="10">
        <v>7062.0389999999998</v>
      </c>
      <c r="H21" s="10">
        <v>7062.0389999999998</v>
      </c>
      <c r="I21" s="10">
        <v>7062.0389999999998</v>
      </c>
      <c r="J21" s="10">
        <v>7062.0389999999998</v>
      </c>
      <c r="K21" s="10">
        <v>7062.0389999999998</v>
      </c>
      <c r="L21" s="10">
        <v>7062.0389999999998</v>
      </c>
      <c r="M21" s="10">
        <v>7062.0389999999998</v>
      </c>
      <c r="N21" s="10">
        <v>7062.0389999999998</v>
      </c>
      <c r="O21" s="10">
        <v>7062.0389999999998</v>
      </c>
      <c r="P21" s="10">
        <v>7062.0389999999998</v>
      </c>
      <c r="Q21" s="10">
        <v>7062.0389999999998</v>
      </c>
      <c r="R21" s="10">
        <v>7062.0389999999998</v>
      </c>
      <c r="S21" s="10">
        <v>7062.0389999999998</v>
      </c>
      <c r="T21" s="10">
        <v>7062.0389999999998</v>
      </c>
      <c r="U21" s="10">
        <v>7062.0389999999998</v>
      </c>
      <c r="V21" s="10">
        <v>7062.0389999999998</v>
      </c>
      <c r="W21" s="10">
        <v>7062.0389999999998</v>
      </c>
      <c r="X21" s="10">
        <v>7062.0389999999998</v>
      </c>
      <c r="Y21" s="10">
        <v>7062.0389999999998</v>
      </c>
      <c r="Z21" s="10">
        <v>7062.0389999999998</v>
      </c>
      <c r="AA21" s="10">
        <v>7062.0389999999998</v>
      </c>
      <c r="AB21" s="10">
        <v>7062.0389999999998</v>
      </c>
      <c r="AC21" s="10">
        <v>7062.0389999999998</v>
      </c>
      <c r="AD21" s="10">
        <v>7062.0389999999998</v>
      </c>
      <c r="AE21" s="10">
        <v>7062.0389999999998</v>
      </c>
      <c r="AF21" s="10">
        <v>7062.0389999999998</v>
      </c>
      <c r="AG21" s="10">
        <v>7062.0389999999998</v>
      </c>
      <c r="AH21" s="10">
        <v>7062.0389999999998</v>
      </c>
      <c r="AI21" s="10">
        <v>7062.0389999999998</v>
      </c>
      <c r="AJ21" s="5" t="s">
        <v>122</v>
      </c>
      <c r="AK21" s="5">
        <v>1</v>
      </c>
    </row>
    <row r="22" spans="1:37" x14ac:dyDescent="0.2">
      <c r="A22" s="69"/>
      <c r="B22" s="5" t="s">
        <v>98</v>
      </c>
      <c r="C22" s="5" t="s">
        <v>118</v>
      </c>
      <c r="D22" s="5" t="s">
        <v>117</v>
      </c>
      <c r="E22" s="10">
        <v>618.505</v>
      </c>
      <c r="F22" s="10">
        <v>618.505</v>
      </c>
      <c r="G22" s="10">
        <v>618.505</v>
      </c>
      <c r="H22" s="10">
        <v>618.505</v>
      </c>
      <c r="I22" s="10">
        <v>618.505</v>
      </c>
      <c r="J22" s="10">
        <v>618.505</v>
      </c>
      <c r="K22" s="10">
        <v>618.505</v>
      </c>
      <c r="L22" s="10">
        <v>618.505</v>
      </c>
      <c r="M22" s="10">
        <v>618.505</v>
      </c>
      <c r="N22" s="10">
        <v>618.505</v>
      </c>
      <c r="O22" s="10">
        <v>618.505</v>
      </c>
      <c r="P22" s="10">
        <v>618.505</v>
      </c>
      <c r="Q22" s="10">
        <v>618.505</v>
      </c>
      <c r="R22" s="10">
        <v>618.505</v>
      </c>
      <c r="S22" s="10">
        <v>618.505</v>
      </c>
      <c r="T22" s="10">
        <v>618.505</v>
      </c>
      <c r="U22" s="10">
        <v>618.505</v>
      </c>
      <c r="V22" s="10">
        <v>618.505</v>
      </c>
      <c r="W22" s="10">
        <v>618.505</v>
      </c>
      <c r="X22" s="10">
        <v>618.505</v>
      </c>
      <c r="Y22" s="10">
        <v>618.505</v>
      </c>
      <c r="Z22" s="10">
        <v>618.505</v>
      </c>
      <c r="AA22" s="10">
        <v>618.505</v>
      </c>
      <c r="AB22" s="10">
        <v>618.505</v>
      </c>
      <c r="AC22" s="10">
        <v>618.505</v>
      </c>
      <c r="AD22" s="10">
        <v>618.505</v>
      </c>
      <c r="AE22" s="10">
        <v>618.505</v>
      </c>
      <c r="AF22" s="10">
        <v>618.505</v>
      </c>
      <c r="AG22" s="10">
        <v>618.505</v>
      </c>
      <c r="AH22" s="10">
        <v>618.505</v>
      </c>
      <c r="AI22" s="10">
        <v>618.505</v>
      </c>
      <c r="AJ22" s="5" t="s">
        <v>122</v>
      </c>
      <c r="AK22" s="5">
        <v>1</v>
      </c>
    </row>
    <row r="23" spans="1:37" x14ac:dyDescent="0.2">
      <c r="A23" s="69"/>
      <c r="B23" s="5" t="s">
        <v>120</v>
      </c>
      <c r="C23" s="5" t="s">
        <v>118</v>
      </c>
      <c r="D23" s="5" t="s">
        <v>117</v>
      </c>
      <c r="E23" s="10">
        <v>4250.3999999999996</v>
      </c>
      <c r="F23" s="10">
        <v>4250.3999999999996</v>
      </c>
      <c r="G23" s="10">
        <v>4250.3999999999996</v>
      </c>
      <c r="H23" s="10">
        <v>4250.3999999999996</v>
      </c>
      <c r="I23" s="10">
        <v>4250.3999999999996</v>
      </c>
      <c r="J23" s="10">
        <v>4250.3999999999996</v>
      </c>
      <c r="K23" s="10">
        <v>4250.3999999999996</v>
      </c>
      <c r="L23" s="10">
        <v>4250.3999999999996</v>
      </c>
      <c r="M23" s="10">
        <v>4250.3999999999996</v>
      </c>
      <c r="N23" s="10">
        <v>4250.3999999999996</v>
      </c>
      <c r="O23" s="10">
        <v>4250.3999999999996</v>
      </c>
      <c r="P23" s="10">
        <v>4250.3999999999996</v>
      </c>
      <c r="Q23" s="10">
        <v>4250.3999999999996</v>
      </c>
      <c r="R23" s="10">
        <v>4250.3999999999996</v>
      </c>
      <c r="S23" s="10">
        <v>4250.3999999999996</v>
      </c>
      <c r="T23" s="10">
        <v>4250.3999999999996</v>
      </c>
      <c r="U23" s="10">
        <v>4250.3999999999996</v>
      </c>
      <c r="V23" s="10">
        <v>4250.3999999999996</v>
      </c>
      <c r="W23" s="10">
        <v>4250.3999999999996</v>
      </c>
      <c r="X23" s="10">
        <v>4250.3999999999996</v>
      </c>
      <c r="Y23" s="10">
        <v>4250.3999999999996</v>
      </c>
      <c r="Z23" s="10">
        <v>4250.3999999999996</v>
      </c>
      <c r="AA23" s="10">
        <v>4250.3999999999996</v>
      </c>
      <c r="AB23" s="10">
        <v>4250.3999999999996</v>
      </c>
      <c r="AC23" s="10">
        <v>4250.3999999999996</v>
      </c>
      <c r="AD23" s="10">
        <v>4250.3999999999996</v>
      </c>
      <c r="AE23" s="10">
        <v>4250.3999999999996</v>
      </c>
      <c r="AF23" s="10">
        <v>4250.3999999999996</v>
      </c>
      <c r="AG23" s="10">
        <v>4250.3999999999996</v>
      </c>
      <c r="AH23" s="10">
        <v>4250.3999999999996</v>
      </c>
      <c r="AI23" s="10">
        <v>4250.3999999999996</v>
      </c>
      <c r="AJ23" s="5" t="s">
        <v>122</v>
      </c>
      <c r="AK23" s="5"/>
    </row>
    <row r="24" spans="1:37" x14ac:dyDescent="0.2">
      <c r="A24" s="69"/>
      <c r="B24" s="5" t="s">
        <v>99</v>
      </c>
      <c r="C24" s="5" t="s">
        <v>118</v>
      </c>
      <c r="D24" s="5" t="s">
        <v>117</v>
      </c>
      <c r="E24" s="10">
        <f>E23*'Conversion Factors'!$C$31</f>
        <v>4028.4934051513073</v>
      </c>
      <c r="F24" s="10">
        <f>F23*'Conversion Factors'!$C$31</f>
        <v>4028.4934051513073</v>
      </c>
      <c r="G24" s="10">
        <f>G23*'Conversion Factors'!$C$31</f>
        <v>4028.4934051513073</v>
      </c>
      <c r="H24" s="10">
        <f>H23*'Conversion Factors'!$C$31</f>
        <v>4028.4934051513073</v>
      </c>
      <c r="I24" s="10">
        <f>I23*'Conversion Factors'!$C$31</f>
        <v>4028.4934051513073</v>
      </c>
      <c r="J24" s="10">
        <f>J23*'Conversion Factors'!$C$31</f>
        <v>4028.4934051513073</v>
      </c>
      <c r="K24" s="10">
        <f>K23*'Conversion Factors'!$C$31</f>
        <v>4028.4934051513073</v>
      </c>
      <c r="L24" s="10">
        <f>L23*'Conversion Factors'!$C$31</f>
        <v>4028.4934051513073</v>
      </c>
      <c r="M24" s="10">
        <f>M23*'Conversion Factors'!$C$31</f>
        <v>4028.4934051513073</v>
      </c>
      <c r="N24" s="10">
        <f>N23*'Conversion Factors'!$C$31</f>
        <v>4028.4934051513073</v>
      </c>
      <c r="O24" s="10">
        <f>O23*'Conversion Factors'!$C$31</f>
        <v>4028.4934051513073</v>
      </c>
      <c r="P24" s="10">
        <f>P23*'Conversion Factors'!$C$31</f>
        <v>4028.4934051513073</v>
      </c>
      <c r="Q24" s="10">
        <f>Q23*'Conversion Factors'!$C$31</f>
        <v>4028.4934051513073</v>
      </c>
      <c r="R24" s="10">
        <f>R23*'Conversion Factors'!$C$31</f>
        <v>4028.4934051513073</v>
      </c>
      <c r="S24" s="10">
        <f>S23*'Conversion Factors'!$C$31</f>
        <v>4028.4934051513073</v>
      </c>
      <c r="T24" s="10">
        <f>T23*'Conversion Factors'!$C$31</f>
        <v>4028.4934051513073</v>
      </c>
      <c r="U24" s="10">
        <f>U23*'Conversion Factors'!$C$31</f>
        <v>4028.4934051513073</v>
      </c>
      <c r="V24" s="10">
        <f>V23*'Conversion Factors'!$C$31</f>
        <v>4028.4934051513073</v>
      </c>
      <c r="W24" s="10">
        <f>W23*'Conversion Factors'!$C$31</f>
        <v>4028.4934051513073</v>
      </c>
      <c r="X24" s="10">
        <f>X23*'Conversion Factors'!$C$31</f>
        <v>4028.4934051513073</v>
      </c>
      <c r="Y24" s="10">
        <f>Y23*'Conversion Factors'!$C$31</f>
        <v>4028.4934051513073</v>
      </c>
      <c r="Z24" s="10">
        <f>Z23*'Conversion Factors'!$C$31</f>
        <v>4028.4934051513073</v>
      </c>
      <c r="AA24" s="10">
        <f>AA23*'Conversion Factors'!$C$31</f>
        <v>4028.4934051513073</v>
      </c>
      <c r="AB24" s="10">
        <f>AB23*'Conversion Factors'!$C$31</f>
        <v>4028.4934051513073</v>
      </c>
      <c r="AC24" s="10">
        <f>AC23*'Conversion Factors'!$C$31</f>
        <v>4028.4934051513073</v>
      </c>
      <c r="AD24" s="10">
        <f>AD23*'Conversion Factors'!$C$31</f>
        <v>4028.4934051513073</v>
      </c>
      <c r="AE24" s="10">
        <f>AE23*'Conversion Factors'!$C$31</f>
        <v>4028.4934051513073</v>
      </c>
      <c r="AF24" s="10">
        <f>AF23*'Conversion Factors'!$C$31</f>
        <v>4028.4934051513073</v>
      </c>
      <c r="AG24" s="10">
        <f>AG23*'Conversion Factors'!$C$31</f>
        <v>4028.4934051513073</v>
      </c>
      <c r="AH24" s="10">
        <f>AH23*'Conversion Factors'!$C$31</f>
        <v>4028.4934051513073</v>
      </c>
      <c r="AI24" s="10">
        <f>AI23*'Conversion Factors'!$C$31</f>
        <v>4028.4934051513073</v>
      </c>
      <c r="AJ24" s="5" t="s">
        <v>122</v>
      </c>
      <c r="AK24" s="5">
        <v>1</v>
      </c>
    </row>
    <row r="25" spans="1:37" x14ac:dyDescent="0.2">
      <c r="A25" s="70"/>
      <c r="B25" s="5" t="s">
        <v>100</v>
      </c>
      <c r="C25" s="5" t="s">
        <v>118</v>
      </c>
      <c r="D25" s="5" t="s">
        <v>117</v>
      </c>
      <c r="E25" s="10">
        <f>E23*'Conversion Factors'!$C$32</f>
        <v>221.90659484869255</v>
      </c>
      <c r="F25" s="10">
        <f>F23*'Conversion Factors'!$C$32</f>
        <v>221.90659484869255</v>
      </c>
      <c r="G25" s="10">
        <f>G23*'Conversion Factors'!$C$32</f>
        <v>221.90659484869255</v>
      </c>
      <c r="H25" s="10">
        <f>H23*'Conversion Factors'!$C$32</f>
        <v>221.90659484869255</v>
      </c>
      <c r="I25" s="10">
        <f>I23*'Conversion Factors'!$C$32</f>
        <v>221.90659484869255</v>
      </c>
      <c r="J25" s="10">
        <f>J23*'Conversion Factors'!$C$32</f>
        <v>221.90659484869255</v>
      </c>
      <c r="K25" s="10">
        <f>K23*'Conversion Factors'!$C$32</f>
        <v>221.90659484869255</v>
      </c>
      <c r="L25" s="10">
        <f>L23*'Conversion Factors'!$C$32</f>
        <v>221.90659484869255</v>
      </c>
      <c r="M25" s="10">
        <f>M23*'Conversion Factors'!$C$32</f>
        <v>221.90659484869255</v>
      </c>
      <c r="N25" s="10">
        <f>N23*'Conversion Factors'!$C$32</f>
        <v>221.90659484869255</v>
      </c>
      <c r="O25" s="10">
        <f>O23*'Conversion Factors'!$C$32</f>
        <v>221.90659484869255</v>
      </c>
      <c r="P25" s="10">
        <f>P23*'Conversion Factors'!$C$32</f>
        <v>221.90659484869255</v>
      </c>
      <c r="Q25" s="10">
        <f>Q23*'Conversion Factors'!$C$32</f>
        <v>221.90659484869255</v>
      </c>
      <c r="R25" s="10">
        <f>R23*'Conversion Factors'!$C$32</f>
        <v>221.90659484869255</v>
      </c>
      <c r="S25" s="10">
        <f>S23*'Conversion Factors'!$C$32</f>
        <v>221.90659484869255</v>
      </c>
      <c r="T25" s="10">
        <f>T23*'Conversion Factors'!$C$32</f>
        <v>221.90659484869255</v>
      </c>
      <c r="U25" s="10">
        <f>U23*'Conversion Factors'!$C$32</f>
        <v>221.90659484869255</v>
      </c>
      <c r="V25" s="10">
        <f>V23*'Conversion Factors'!$C$32</f>
        <v>221.90659484869255</v>
      </c>
      <c r="W25" s="10">
        <f>W23*'Conversion Factors'!$C$32</f>
        <v>221.90659484869255</v>
      </c>
      <c r="X25" s="10">
        <f>X23*'Conversion Factors'!$C$32</f>
        <v>221.90659484869255</v>
      </c>
      <c r="Y25" s="10">
        <f>Y23*'Conversion Factors'!$C$32</f>
        <v>221.90659484869255</v>
      </c>
      <c r="Z25" s="10">
        <f>Z23*'Conversion Factors'!$C$32</f>
        <v>221.90659484869255</v>
      </c>
      <c r="AA25" s="10">
        <f>AA23*'Conversion Factors'!$C$32</f>
        <v>221.90659484869255</v>
      </c>
      <c r="AB25" s="10">
        <f>AB23*'Conversion Factors'!$C$32</f>
        <v>221.90659484869255</v>
      </c>
      <c r="AC25" s="10">
        <f>AC23*'Conversion Factors'!$C$32</f>
        <v>221.90659484869255</v>
      </c>
      <c r="AD25" s="10">
        <f>AD23*'Conversion Factors'!$C$32</f>
        <v>221.90659484869255</v>
      </c>
      <c r="AE25" s="10">
        <f>AE23*'Conversion Factors'!$C$32</f>
        <v>221.90659484869255</v>
      </c>
      <c r="AF25" s="10">
        <f>AF23*'Conversion Factors'!$C$32</f>
        <v>221.90659484869255</v>
      </c>
      <c r="AG25" s="10">
        <f>AG23*'Conversion Factors'!$C$32</f>
        <v>221.90659484869255</v>
      </c>
      <c r="AH25" s="10">
        <f>AH23*'Conversion Factors'!$C$32</f>
        <v>221.90659484869255</v>
      </c>
      <c r="AI25" s="10">
        <f>AI23*'Conversion Factors'!$C$32</f>
        <v>221.90659484869255</v>
      </c>
      <c r="AJ25" s="5" t="s">
        <v>122</v>
      </c>
      <c r="AK25" s="5">
        <v>1</v>
      </c>
    </row>
    <row r="26" spans="1:37" x14ac:dyDescent="0.2">
      <c r="A26" s="68" t="s">
        <v>74</v>
      </c>
      <c r="B26" s="5" t="s">
        <v>92</v>
      </c>
      <c r="C26" s="5" t="s">
        <v>121</v>
      </c>
      <c r="D26" s="5" t="s">
        <v>117</v>
      </c>
      <c r="E26" s="10">
        <v>13169.038505925701</v>
      </c>
      <c r="F26" s="10">
        <v>13169.038505925701</v>
      </c>
      <c r="G26" s="10">
        <v>13169.038505925701</v>
      </c>
      <c r="H26" s="10">
        <v>13169.038505925701</v>
      </c>
      <c r="I26" s="10">
        <v>13169.038505925701</v>
      </c>
      <c r="J26" s="10">
        <v>13169.038505925701</v>
      </c>
      <c r="K26" s="10">
        <v>13169.038505925701</v>
      </c>
      <c r="L26" s="10">
        <v>13169.038505925701</v>
      </c>
      <c r="M26" s="10">
        <v>13169.038505925701</v>
      </c>
      <c r="N26" s="10">
        <v>13169.038505925701</v>
      </c>
      <c r="O26" s="10">
        <v>13169.038505925701</v>
      </c>
      <c r="P26" s="10">
        <v>13169.038505925701</v>
      </c>
      <c r="Q26" s="10">
        <v>13169.038505925701</v>
      </c>
      <c r="R26" s="10">
        <v>13169.038505925701</v>
      </c>
      <c r="S26" s="10">
        <v>13169.038505925701</v>
      </c>
      <c r="T26" s="10">
        <v>13169.038505925701</v>
      </c>
      <c r="U26" s="10">
        <v>13169.038505925701</v>
      </c>
      <c r="V26" s="10">
        <v>13169.038505925701</v>
      </c>
      <c r="W26" s="10">
        <v>13169.038505925701</v>
      </c>
      <c r="X26" s="10">
        <v>13169.038505925701</v>
      </c>
      <c r="Y26" s="10">
        <v>13169.038505925701</v>
      </c>
      <c r="Z26" s="10">
        <v>13169.038505925701</v>
      </c>
      <c r="AA26" s="10">
        <v>13169.038505925701</v>
      </c>
      <c r="AB26" s="10">
        <v>13169.038505925701</v>
      </c>
      <c r="AC26" s="10">
        <v>13169.038505925701</v>
      </c>
      <c r="AD26" s="10">
        <v>13169.038505925701</v>
      </c>
      <c r="AE26" s="10">
        <v>13169.038505925701</v>
      </c>
      <c r="AF26" s="10">
        <v>13169.038505925701</v>
      </c>
      <c r="AG26" s="10">
        <v>13169.038505925701</v>
      </c>
      <c r="AH26" s="10">
        <v>13169.038505925701</v>
      </c>
      <c r="AI26" s="10">
        <v>13169.038505925701</v>
      </c>
      <c r="AJ26" s="5" t="s">
        <v>122</v>
      </c>
      <c r="AK26" s="5">
        <v>1</v>
      </c>
    </row>
    <row r="27" spans="1:37" x14ac:dyDescent="0.2">
      <c r="A27" s="69"/>
      <c r="B27" s="5" t="s">
        <v>97</v>
      </c>
      <c r="C27" s="5" t="s">
        <v>121</v>
      </c>
      <c r="D27" s="5" t="s">
        <v>117</v>
      </c>
      <c r="E27" s="10">
        <v>10580.5229642711</v>
      </c>
      <c r="F27" s="10">
        <v>10580.5229642711</v>
      </c>
      <c r="G27" s="10">
        <v>10580.5229642711</v>
      </c>
      <c r="H27" s="10">
        <v>10580.5229642711</v>
      </c>
      <c r="I27" s="10">
        <v>10580.5229642711</v>
      </c>
      <c r="J27" s="10">
        <v>10580.5229642711</v>
      </c>
      <c r="K27" s="10">
        <v>10580.5229642711</v>
      </c>
      <c r="L27" s="10">
        <v>10580.5229642711</v>
      </c>
      <c r="M27" s="10">
        <v>10580.5229642711</v>
      </c>
      <c r="N27" s="10">
        <v>10580.5229642711</v>
      </c>
      <c r="O27" s="10">
        <v>10580.5229642711</v>
      </c>
      <c r="P27" s="10">
        <v>10580.5229642711</v>
      </c>
      <c r="Q27" s="10">
        <v>10580.5229642711</v>
      </c>
      <c r="R27" s="10">
        <v>10580.5229642711</v>
      </c>
      <c r="S27" s="10">
        <v>10580.5229642711</v>
      </c>
      <c r="T27" s="10">
        <v>10580.5229642711</v>
      </c>
      <c r="U27" s="10">
        <v>10580.5229642711</v>
      </c>
      <c r="V27" s="10">
        <v>10580.5229642711</v>
      </c>
      <c r="W27" s="10">
        <v>10580.5229642711</v>
      </c>
      <c r="X27" s="10">
        <v>10580.5229642711</v>
      </c>
      <c r="Y27" s="10">
        <v>10580.5229642711</v>
      </c>
      <c r="Z27" s="10">
        <v>10580.5229642711</v>
      </c>
      <c r="AA27" s="10">
        <v>10580.5229642711</v>
      </c>
      <c r="AB27" s="10">
        <v>10580.5229642711</v>
      </c>
      <c r="AC27" s="10">
        <v>10580.5229642711</v>
      </c>
      <c r="AD27" s="10">
        <v>10580.5229642711</v>
      </c>
      <c r="AE27" s="10">
        <v>10580.5229642711</v>
      </c>
      <c r="AF27" s="10">
        <v>10580.5229642711</v>
      </c>
      <c r="AG27" s="10">
        <v>10580.5229642711</v>
      </c>
      <c r="AH27" s="10">
        <v>10580.5229642711</v>
      </c>
      <c r="AI27" s="10">
        <v>10580.5229642711</v>
      </c>
      <c r="AJ27" s="5" t="s">
        <v>122</v>
      </c>
      <c r="AK27" s="5">
        <v>1</v>
      </c>
    </row>
    <row r="28" spans="1:37" x14ac:dyDescent="0.2">
      <c r="A28" s="69"/>
      <c r="B28" s="5" t="s">
        <v>98</v>
      </c>
      <c r="C28" s="5" t="s">
        <v>121</v>
      </c>
      <c r="D28" s="5" t="s">
        <v>117</v>
      </c>
      <c r="E28" s="10">
        <v>2108.2804347495298</v>
      </c>
      <c r="F28" s="10">
        <v>2108.2804347495298</v>
      </c>
      <c r="G28" s="10">
        <v>2108.2804347495298</v>
      </c>
      <c r="H28" s="10">
        <v>2108.2804347495298</v>
      </c>
      <c r="I28" s="10">
        <v>2108.2804347495298</v>
      </c>
      <c r="J28" s="10">
        <v>2108.2804347495298</v>
      </c>
      <c r="K28" s="10">
        <v>2108.2804347495298</v>
      </c>
      <c r="L28" s="10">
        <v>2108.2804347495298</v>
      </c>
      <c r="M28" s="10">
        <v>2108.2804347495298</v>
      </c>
      <c r="N28" s="10">
        <v>2108.2804347495298</v>
      </c>
      <c r="O28" s="10">
        <v>2108.2804347495298</v>
      </c>
      <c r="P28" s="10">
        <v>2108.2804347495298</v>
      </c>
      <c r="Q28" s="10">
        <v>2108.2804347495298</v>
      </c>
      <c r="R28" s="10">
        <v>2108.2804347495298</v>
      </c>
      <c r="S28" s="10">
        <v>2108.2804347495298</v>
      </c>
      <c r="T28" s="10">
        <v>2108.2804347495298</v>
      </c>
      <c r="U28" s="10">
        <v>2108.2804347495298</v>
      </c>
      <c r="V28" s="10">
        <v>2108.2804347495298</v>
      </c>
      <c r="W28" s="10">
        <v>2108.2804347495298</v>
      </c>
      <c r="X28" s="10">
        <v>2108.2804347495298</v>
      </c>
      <c r="Y28" s="10">
        <v>2108.2804347495298</v>
      </c>
      <c r="Z28" s="10">
        <v>2108.2804347495298</v>
      </c>
      <c r="AA28" s="10">
        <v>2108.2804347495298</v>
      </c>
      <c r="AB28" s="10">
        <v>2108.2804347495298</v>
      </c>
      <c r="AC28" s="10">
        <v>2108.2804347495298</v>
      </c>
      <c r="AD28" s="10">
        <v>2108.2804347495298</v>
      </c>
      <c r="AE28" s="10">
        <v>2108.2804347495298</v>
      </c>
      <c r="AF28" s="10">
        <v>2108.2804347495298</v>
      </c>
      <c r="AG28" s="10">
        <v>2108.2804347495298</v>
      </c>
      <c r="AH28" s="10">
        <v>2108.2804347495298</v>
      </c>
      <c r="AI28" s="10">
        <v>2108.2804347495298</v>
      </c>
      <c r="AJ28" s="5" t="s">
        <v>122</v>
      </c>
      <c r="AK28" s="5">
        <v>1</v>
      </c>
    </row>
    <row r="29" spans="1:37" x14ac:dyDescent="0.2">
      <c r="A29" s="69"/>
      <c r="B29" s="5" t="s">
        <v>120</v>
      </c>
      <c r="C29" s="5" t="s">
        <v>121</v>
      </c>
      <c r="D29" s="5" t="s">
        <v>117</v>
      </c>
      <c r="E29" s="10">
        <v>7214.2721126585402</v>
      </c>
      <c r="F29" s="10">
        <v>7214.2721126585402</v>
      </c>
      <c r="G29" s="10">
        <v>7214.2721126585402</v>
      </c>
      <c r="H29" s="10">
        <v>7214.2721126585402</v>
      </c>
      <c r="I29" s="10">
        <v>7214.2721126585402</v>
      </c>
      <c r="J29" s="10">
        <v>7214.2721126585402</v>
      </c>
      <c r="K29" s="10">
        <v>7214.2721126585402</v>
      </c>
      <c r="L29" s="10">
        <v>7214.2721126585402</v>
      </c>
      <c r="M29" s="10">
        <v>7214.2721126585402</v>
      </c>
      <c r="N29" s="10">
        <v>7214.2721126585402</v>
      </c>
      <c r="O29" s="10">
        <v>7214.2721126585402</v>
      </c>
      <c r="P29" s="10">
        <v>7214.2721126585402</v>
      </c>
      <c r="Q29" s="10">
        <v>7214.2721126585402</v>
      </c>
      <c r="R29" s="10">
        <v>7214.2721126585402</v>
      </c>
      <c r="S29" s="10">
        <v>7214.2721126585402</v>
      </c>
      <c r="T29" s="10">
        <v>7214.2721126585402</v>
      </c>
      <c r="U29" s="10">
        <v>7214.2721126585402</v>
      </c>
      <c r="V29" s="10">
        <v>7214.2721126585402</v>
      </c>
      <c r="W29" s="10">
        <v>7214.2721126585402</v>
      </c>
      <c r="X29" s="10">
        <v>7214.2721126585402</v>
      </c>
      <c r="Y29" s="10">
        <v>7214.2721126585402</v>
      </c>
      <c r="Z29" s="10">
        <v>7214.2721126585402</v>
      </c>
      <c r="AA29" s="10">
        <v>7214.2721126585402</v>
      </c>
      <c r="AB29" s="10">
        <v>7214.2721126585402</v>
      </c>
      <c r="AC29" s="10">
        <v>7214.2721126585402</v>
      </c>
      <c r="AD29" s="10">
        <v>7214.2721126585402</v>
      </c>
      <c r="AE29" s="10">
        <v>7214.2721126585402</v>
      </c>
      <c r="AF29" s="10">
        <v>7214.2721126585402</v>
      </c>
      <c r="AG29" s="10">
        <v>7214.2721126585402</v>
      </c>
      <c r="AH29" s="10">
        <v>7214.2721126585402</v>
      </c>
      <c r="AI29" s="10">
        <v>7214.2721126585402</v>
      </c>
      <c r="AJ29" s="5" t="s">
        <v>122</v>
      </c>
      <c r="AK29" s="5"/>
    </row>
    <row r="30" spans="1:37" x14ac:dyDescent="0.2">
      <c r="A30" s="69"/>
      <c r="B30" s="5" t="s">
        <v>99</v>
      </c>
      <c r="C30" s="5" t="s">
        <v>121</v>
      </c>
      <c r="D30" s="5" t="s">
        <v>117</v>
      </c>
      <c r="E30" s="10">
        <f>E29*'Conversion Factors'!$C$31</f>
        <v>6837.6264889920758</v>
      </c>
      <c r="F30" s="10">
        <f>F29*'Conversion Factors'!$C$31</f>
        <v>6837.6264889920758</v>
      </c>
      <c r="G30" s="10">
        <f>G29*'Conversion Factors'!$C$31</f>
        <v>6837.6264889920758</v>
      </c>
      <c r="H30" s="10">
        <f>H29*'Conversion Factors'!$C$31</f>
        <v>6837.6264889920758</v>
      </c>
      <c r="I30" s="10">
        <f>I29*'Conversion Factors'!$C$31</f>
        <v>6837.6264889920758</v>
      </c>
      <c r="J30" s="10">
        <f>J29*'Conversion Factors'!$C$31</f>
        <v>6837.6264889920758</v>
      </c>
      <c r="K30" s="10">
        <f>K29*'Conversion Factors'!$C$31</f>
        <v>6837.6264889920758</v>
      </c>
      <c r="L30" s="10">
        <f>L29*'Conversion Factors'!$C$31</f>
        <v>6837.6264889920758</v>
      </c>
      <c r="M30" s="10">
        <f>M29*'Conversion Factors'!$C$31</f>
        <v>6837.6264889920758</v>
      </c>
      <c r="N30" s="10">
        <f>N29*'Conversion Factors'!$C$31</f>
        <v>6837.6264889920758</v>
      </c>
      <c r="O30" s="10">
        <f>O29*'Conversion Factors'!$C$31</f>
        <v>6837.6264889920758</v>
      </c>
      <c r="P30" s="10">
        <f>P29*'Conversion Factors'!$C$31</f>
        <v>6837.6264889920758</v>
      </c>
      <c r="Q30" s="10">
        <f>Q29*'Conversion Factors'!$C$31</f>
        <v>6837.6264889920758</v>
      </c>
      <c r="R30" s="10">
        <f>R29*'Conversion Factors'!$C$31</f>
        <v>6837.6264889920758</v>
      </c>
      <c r="S30" s="10">
        <f>S29*'Conversion Factors'!$C$31</f>
        <v>6837.6264889920758</v>
      </c>
      <c r="T30" s="10">
        <f>T29*'Conversion Factors'!$C$31</f>
        <v>6837.6264889920758</v>
      </c>
      <c r="U30" s="10">
        <f>U29*'Conversion Factors'!$C$31</f>
        <v>6837.6264889920758</v>
      </c>
      <c r="V30" s="10">
        <f>V29*'Conversion Factors'!$C$31</f>
        <v>6837.6264889920758</v>
      </c>
      <c r="W30" s="10">
        <f>W29*'Conversion Factors'!$C$31</f>
        <v>6837.6264889920758</v>
      </c>
      <c r="X30" s="10">
        <f>X29*'Conversion Factors'!$C$31</f>
        <v>6837.6264889920758</v>
      </c>
      <c r="Y30" s="10">
        <f>Y29*'Conversion Factors'!$C$31</f>
        <v>6837.6264889920758</v>
      </c>
      <c r="Z30" s="10">
        <f>Z29*'Conversion Factors'!$C$31</f>
        <v>6837.6264889920758</v>
      </c>
      <c r="AA30" s="10">
        <f>AA29*'Conversion Factors'!$C$31</f>
        <v>6837.6264889920758</v>
      </c>
      <c r="AB30" s="10">
        <f>AB29*'Conversion Factors'!$C$31</f>
        <v>6837.6264889920758</v>
      </c>
      <c r="AC30" s="10">
        <f>AC29*'Conversion Factors'!$C$31</f>
        <v>6837.6264889920758</v>
      </c>
      <c r="AD30" s="10">
        <f>AD29*'Conversion Factors'!$C$31</f>
        <v>6837.6264889920758</v>
      </c>
      <c r="AE30" s="10">
        <f>AE29*'Conversion Factors'!$C$31</f>
        <v>6837.6264889920758</v>
      </c>
      <c r="AF30" s="10">
        <f>AF29*'Conversion Factors'!$C$31</f>
        <v>6837.6264889920758</v>
      </c>
      <c r="AG30" s="10">
        <f>AG29*'Conversion Factors'!$C$31</f>
        <v>6837.6264889920758</v>
      </c>
      <c r="AH30" s="10">
        <f>AH29*'Conversion Factors'!$C$31</f>
        <v>6837.6264889920758</v>
      </c>
      <c r="AI30" s="10">
        <f>AI29*'Conversion Factors'!$C$31</f>
        <v>6837.6264889920758</v>
      </c>
      <c r="AJ30" s="5" t="s">
        <v>122</v>
      </c>
      <c r="AK30" s="5">
        <v>1</v>
      </c>
    </row>
    <row r="31" spans="1:37" x14ac:dyDescent="0.2">
      <c r="A31" s="70"/>
      <c r="B31" s="5" t="s">
        <v>100</v>
      </c>
      <c r="C31" s="5" t="s">
        <v>121</v>
      </c>
      <c r="D31" s="5" t="s">
        <v>117</v>
      </c>
      <c r="E31" s="10">
        <f>E29*'Conversion Factors'!$C$32</f>
        <v>376.64562366646436</v>
      </c>
      <c r="F31" s="10">
        <f>F29*'Conversion Factors'!$C$32</f>
        <v>376.64562366646436</v>
      </c>
      <c r="G31" s="10">
        <f>G29*'Conversion Factors'!$C$32</f>
        <v>376.64562366646436</v>
      </c>
      <c r="H31" s="10">
        <f>H29*'Conversion Factors'!$C$32</f>
        <v>376.64562366646436</v>
      </c>
      <c r="I31" s="10">
        <f>I29*'Conversion Factors'!$C$32</f>
        <v>376.64562366646436</v>
      </c>
      <c r="J31" s="10">
        <f>J29*'Conversion Factors'!$C$32</f>
        <v>376.64562366646436</v>
      </c>
      <c r="K31" s="10">
        <f>K29*'Conversion Factors'!$C$32</f>
        <v>376.64562366646436</v>
      </c>
      <c r="L31" s="10">
        <f>L29*'Conversion Factors'!$C$32</f>
        <v>376.64562366646436</v>
      </c>
      <c r="M31" s="10">
        <f>M29*'Conversion Factors'!$C$32</f>
        <v>376.64562366646436</v>
      </c>
      <c r="N31" s="10">
        <f>N29*'Conversion Factors'!$C$32</f>
        <v>376.64562366646436</v>
      </c>
      <c r="O31" s="10">
        <f>O29*'Conversion Factors'!$C$32</f>
        <v>376.64562366646436</v>
      </c>
      <c r="P31" s="10">
        <f>P29*'Conversion Factors'!$C$32</f>
        <v>376.64562366646436</v>
      </c>
      <c r="Q31" s="10">
        <f>Q29*'Conversion Factors'!$C$32</f>
        <v>376.64562366646436</v>
      </c>
      <c r="R31" s="10">
        <f>R29*'Conversion Factors'!$C$32</f>
        <v>376.64562366646436</v>
      </c>
      <c r="S31" s="10">
        <f>S29*'Conversion Factors'!$C$32</f>
        <v>376.64562366646436</v>
      </c>
      <c r="T31" s="10">
        <f>T29*'Conversion Factors'!$C$32</f>
        <v>376.64562366646436</v>
      </c>
      <c r="U31" s="10">
        <f>U29*'Conversion Factors'!$C$32</f>
        <v>376.64562366646436</v>
      </c>
      <c r="V31" s="10">
        <f>V29*'Conversion Factors'!$C$32</f>
        <v>376.64562366646436</v>
      </c>
      <c r="W31" s="10">
        <f>W29*'Conversion Factors'!$C$32</f>
        <v>376.64562366646436</v>
      </c>
      <c r="X31" s="10">
        <f>X29*'Conversion Factors'!$C$32</f>
        <v>376.64562366646436</v>
      </c>
      <c r="Y31" s="10">
        <f>Y29*'Conversion Factors'!$C$32</f>
        <v>376.64562366646436</v>
      </c>
      <c r="Z31" s="10">
        <f>Z29*'Conversion Factors'!$C$32</f>
        <v>376.64562366646436</v>
      </c>
      <c r="AA31" s="10">
        <f>AA29*'Conversion Factors'!$C$32</f>
        <v>376.64562366646436</v>
      </c>
      <c r="AB31" s="10">
        <f>AB29*'Conversion Factors'!$C$32</f>
        <v>376.64562366646436</v>
      </c>
      <c r="AC31" s="10">
        <f>AC29*'Conversion Factors'!$C$32</f>
        <v>376.64562366646436</v>
      </c>
      <c r="AD31" s="10">
        <f>AD29*'Conversion Factors'!$C$32</f>
        <v>376.64562366646436</v>
      </c>
      <c r="AE31" s="10">
        <f>AE29*'Conversion Factors'!$C$32</f>
        <v>376.64562366646436</v>
      </c>
      <c r="AF31" s="10">
        <f>AF29*'Conversion Factors'!$C$32</f>
        <v>376.64562366646436</v>
      </c>
      <c r="AG31" s="10">
        <f>AG29*'Conversion Factors'!$C$32</f>
        <v>376.64562366646436</v>
      </c>
      <c r="AH31" s="10">
        <f>AH29*'Conversion Factors'!$C$32</f>
        <v>376.64562366646436</v>
      </c>
      <c r="AI31" s="10">
        <f>AI29*'Conversion Factors'!$C$32</f>
        <v>376.64562366646436</v>
      </c>
      <c r="AJ31" s="5" t="s">
        <v>122</v>
      </c>
      <c r="AK31" s="5">
        <v>1</v>
      </c>
    </row>
  </sheetData>
  <mergeCells count="5">
    <mergeCell ref="A26:A31"/>
    <mergeCell ref="A20:A25"/>
    <mergeCell ref="A14:A19"/>
    <mergeCell ref="A8:A13"/>
    <mergeCell ref="A2:A7"/>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9" ma:contentTypeDescription="Create a new document." ma:contentTypeScope="" ma:versionID="02eeca1477bffdf0f2e3450378be6a02">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832e479e09c282b412dbd654794da04e"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8f73875-2b27-4347-b35e-810460835c53}" ma:internalName="TaxCatchAll" ma:showField="CatchAllData" ma:web="3d656e31-2e6a-4bdb-9709-48792e633f7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8ce9ffe-6f1e-4152-b56d-6dddc615479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c6938d-8f78-4840-b210-76a7d568cf3c">
      <Terms xmlns="http://schemas.microsoft.com/office/infopath/2007/PartnerControls"/>
    </lcf76f155ced4ddcb4097134ff3c332f>
    <TaxCatchAll xmlns="3d656e31-2e6a-4bdb-9709-48792e633f72" xsi:nil="true"/>
  </documentManagement>
</p:properties>
</file>

<file path=customXml/itemProps1.xml><?xml version="1.0" encoding="utf-8"?>
<ds:datastoreItem xmlns:ds="http://schemas.openxmlformats.org/officeDocument/2006/customXml" ds:itemID="{85AAC6AA-85A1-46C3-AF23-E2DB127E7DEE}">
  <ds:schemaRefs>
    <ds:schemaRef ds:uri="http://schemas.microsoft.com/sharepoint/v3/contenttype/forms"/>
  </ds:schemaRefs>
</ds:datastoreItem>
</file>

<file path=customXml/itemProps2.xml><?xml version="1.0" encoding="utf-8"?>
<ds:datastoreItem xmlns:ds="http://schemas.openxmlformats.org/officeDocument/2006/customXml" ds:itemID="{22CBCE70-8A6D-46BB-AD75-FBDFED708E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6e31-2e6a-4bdb-9709-48792e633f72"/>
    <ds:schemaRef ds:uri="a0c6938d-8f78-4840-b210-76a7d568cf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4C3290-72F1-4D4D-8791-0310C608189F}">
  <ds:schemaRefs>
    <ds:schemaRef ds:uri="http://schemas.microsoft.com/office/2006/metadata/properties"/>
    <ds:schemaRef ds:uri="http://schemas.microsoft.com/office/infopath/2007/PartnerControls"/>
    <ds:schemaRef ds:uri="a0c6938d-8f78-4840-b210-76a7d568cf3c"/>
    <ds:schemaRef ds:uri="3d656e31-2e6a-4bdb-9709-48792e633f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Technologies and Commodities</vt:lpstr>
      <vt:lpstr>CostInvest</vt:lpstr>
      <vt:lpstr>CostInvest(2018CAD)</vt:lpstr>
      <vt:lpstr>CostFixed</vt:lpstr>
      <vt:lpstr>CostVariable</vt:lpstr>
      <vt:lpstr>CapacityToActivity</vt:lpstr>
      <vt:lpstr>MaximiumAnnualCapacityFactor</vt:lpstr>
      <vt:lpstr>MinAnnualCapacityFactor</vt:lpstr>
      <vt:lpstr>Demand</vt:lpstr>
      <vt:lpstr>Efficiency</vt:lpstr>
      <vt:lpstr>EfficiencyVariable</vt:lpstr>
      <vt:lpstr>LifetimeTech</vt:lpstr>
      <vt:lpstr>TechInputSplit</vt:lpstr>
      <vt:lpstr>EmissionActivity</vt:lpstr>
      <vt:lpstr>Constraints</vt:lpstr>
      <vt:lpstr>Data Sources</vt:lpstr>
      <vt:lpstr>Conversion Factors</vt:lpstr>
      <vt:lpstr>Performance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Cameron Wade</cp:lastModifiedBy>
  <cp:revision>31</cp:revision>
  <dcterms:created xsi:type="dcterms:W3CDTF">2021-10-30T18:03:59Z</dcterms:created>
  <dcterms:modified xsi:type="dcterms:W3CDTF">2023-03-02T13:35:52Z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0x0101009FC47C0FEC610A438B3CE38F3ABBF3D4</vt:lpwstr>
  </property>
  <property fmtid="{D5CDD505-2E9C-101B-9397-08002B2CF9AE}" pid="3" name="MediaServiceImageTags">
    <vt:lpwstr/>
  </property>
</Properties>
</file>