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era-my.sharepoint.com/personal/malkatheri_netzeroatlantic_ca/Documents/model update/Modelsheets/"/>
    </mc:Choice>
  </mc:AlternateContent>
  <xr:revisionPtr revIDLastSave="15" documentId="13_ncr:1_{FEB59781-8EC0-4133-B51E-0B85675FB97C}" xr6:coauthVersionLast="47" xr6:coauthVersionMax="47" xr10:uidLastSave="{B254E141-C6B8-4A75-9AB3-039105B3A36F}"/>
  <bookViews>
    <workbookView xWindow="-108" yWindow="-108" windowWidth="23256" windowHeight="12576" tabRatio="783" firstSheet="3" activeTab="11" xr2:uid="{00000000-000D-0000-FFFF-FFFF00000000}"/>
  </bookViews>
  <sheets>
    <sheet name="Technologies and Commodities" sheetId="1" r:id="rId1"/>
    <sheet name="CostInvest" sheetId="2" r:id="rId2"/>
    <sheet name="CapacityToActivity" sheetId="3" r:id="rId3"/>
    <sheet name="Demand" sheetId="4" r:id="rId4"/>
    <sheet name="Efficiency" sheetId="5" r:id="rId5"/>
    <sheet name="EmissionActivity" sheetId="6" r:id="rId6"/>
    <sheet name="TechOutputSplit" sheetId="7" r:id="rId7"/>
    <sheet name="LifetimeTech" sheetId="8" r:id="rId8"/>
    <sheet name="LifetimeLoanTech" sheetId="9" r:id="rId9"/>
    <sheet name="ExistingCapacity" sheetId="11" r:id="rId10"/>
    <sheet name="Data Sources" sheetId="10" r:id="rId11"/>
    <sheet name="Conversion Facto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4" l="1"/>
  <c r="H15" i="4"/>
  <c r="H16" i="4"/>
  <c r="G14" i="4"/>
  <c r="F2" i="4"/>
  <c r="I7" i="2" l="1"/>
  <c r="G3" i="2" l="1"/>
  <c r="I4" i="2"/>
  <c r="K11" i="4"/>
  <c r="L11" i="4"/>
  <c r="M11" i="4"/>
  <c r="N11" i="4"/>
  <c r="N13" i="4" s="1"/>
  <c r="O11" i="4"/>
  <c r="O13" i="4" s="1"/>
  <c r="P11" i="4"/>
  <c r="Q11" i="4"/>
  <c r="R11" i="4"/>
  <c r="S11" i="4"/>
  <c r="T11" i="4"/>
  <c r="T13" i="4" s="1"/>
  <c r="U11" i="4"/>
  <c r="U13" i="4" s="1"/>
  <c r="V11" i="4"/>
  <c r="W11" i="4"/>
  <c r="X11" i="4"/>
  <c r="Y11" i="4"/>
  <c r="Z11" i="4"/>
  <c r="Z13" i="4" s="1"/>
  <c r="AA11" i="4"/>
  <c r="AA13" i="4" s="1"/>
  <c r="AB11" i="4"/>
  <c r="AC11" i="4"/>
  <c r="AD11" i="4"/>
  <c r="AE11" i="4"/>
  <c r="AF11" i="4"/>
  <c r="AF13" i="4" s="1"/>
  <c r="AG11" i="4"/>
  <c r="AG13" i="4" s="1"/>
  <c r="AH11" i="4"/>
  <c r="AI11" i="4"/>
  <c r="K12" i="4"/>
  <c r="L12" i="4"/>
  <c r="M12" i="4"/>
  <c r="N12" i="4"/>
  <c r="P12" i="4"/>
  <c r="Q12" i="4"/>
  <c r="R12" i="4"/>
  <c r="S12" i="4"/>
  <c r="T12" i="4"/>
  <c r="V12" i="4"/>
  <c r="W12" i="4"/>
  <c r="X12" i="4"/>
  <c r="Y12" i="4"/>
  <c r="Z12" i="4"/>
  <c r="AB12" i="4"/>
  <c r="AC12" i="4"/>
  <c r="AD12" i="4"/>
  <c r="AE12" i="4"/>
  <c r="AF12" i="4"/>
  <c r="AH12" i="4"/>
  <c r="AI12" i="4"/>
  <c r="K13" i="4"/>
  <c r="L13" i="4"/>
  <c r="M13" i="4"/>
  <c r="P13" i="4"/>
  <c r="Q13" i="4"/>
  <c r="R13" i="4"/>
  <c r="S13" i="4"/>
  <c r="V13" i="4"/>
  <c r="W13" i="4"/>
  <c r="X13" i="4"/>
  <c r="Y13" i="4"/>
  <c r="AB13" i="4"/>
  <c r="AC13" i="4"/>
  <c r="AD13" i="4"/>
  <c r="AE13" i="4"/>
  <c r="AH13" i="4"/>
  <c r="AI13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K17" i="4"/>
  <c r="L17" i="4"/>
  <c r="M17" i="4"/>
  <c r="N17" i="4"/>
  <c r="N19" i="4" s="1"/>
  <c r="O17" i="4"/>
  <c r="O19" i="4" s="1"/>
  <c r="P17" i="4"/>
  <c r="Q17" i="4"/>
  <c r="R17" i="4"/>
  <c r="S17" i="4"/>
  <c r="T17" i="4"/>
  <c r="T19" i="4" s="1"/>
  <c r="U17" i="4"/>
  <c r="U19" i="4" s="1"/>
  <c r="V17" i="4"/>
  <c r="W17" i="4"/>
  <c r="X17" i="4"/>
  <c r="Y17" i="4"/>
  <c r="Z17" i="4"/>
  <c r="Z19" i="4" s="1"/>
  <c r="AA17" i="4"/>
  <c r="AA19" i="4" s="1"/>
  <c r="AB17" i="4"/>
  <c r="AC17" i="4"/>
  <c r="AD17" i="4"/>
  <c r="AE17" i="4"/>
  <c r="AF17" i="4"/>
  <c r="AF19" i="4" s="1"/>
  <c r="AG17" i="4"/>
  <c r="AG19" i="4" s="1"/>
  <c r="AH17" i="4"/>
  <c r="AI17" i="4"/>
  <c r="K18" i="4"/>
  <c r="L18" i="4"/>
  <c r="M18" i="4"/>
  <c r="N18" i="4"/>
  <c r="P18" i="4"/>
  <c r="Q18" i="4"/>
  <c r="R18" i="4"/>
  <c r="S18" i="4"/>
  <c r="T18" i="4"/>
  <c r="V18" i="4"/>
  <c r="W18" i="4"/>
  <c r="X18" i="4"/>
  <c r="Y18" i="4"/>
  <c r="Z18" i="4"/>
  <c r="AB18" i="4"/>
  <c r="AC18" i="4"/>
  <c r="AD18" i="4"/>
  <c r="AE18" i="4"/>
  <c r="AF18" i="4"/>
  <c r="AH18" i="4"/>
  <c r="AI18" i="4"/>
  <c r="K19" i="4"/>
  <c r="L19" i="4"/>
  <c r="M19" i="4"/>
  <c r="P19" i="4"/>
  <c r="Q19" i="4"/>
  <c r="R19" i="4"/>
  <c r="S19" i="4"/>
  <c r="V19" i="4"/>
  <c r="W19" i="4"/>
  <c r="X19" i="4"/>
  <c r="Y19" i="4"/>
  <c r="AB19" i="4"/>
  <c r="AC19" i="4"/>
  <c r="AD19" i="4"/>
  <c r="AE19" i="4"/>
  <c r="AH19" i="4"/>
  <c r="AI19" i="4"/>
  <c r="F11" i="4"/>
  <c r="F12" i="4" s="1"/>
  <c r="G11" i="4"/>
  <c r="G12" i="4" s="1"/>
  <c r="F13" i="4"/>
  <c r="F14" i="4"/>
  <c r="F15" i="4"/>
  <c r="G15" i="4"/>
  <c r="F16" i="4"/>
  <c r="G16" i="4"/>
  <c r="F17" i="4"/>
  <c r="F18" i="4" s="1"/>
  <c r="G17" i="4"/>
  <c r="G18" i="4" s="1"/>
  <c r="F19" i="4"/>
  <c r="G19" i="4"/>
  <c r="H11" i="4"/>
  <c r="H12" i="4" s="1"/>
  <c r="I11" i="4"/>
  <c r="I12" i="4" s="1"/>
  <c r="H13" i="4"/>
  <c r="I13" i="4"/>
  <c r="I14" i="4"/>
  <c r="I15" i="4"/>
  <c r="I16" i="4"/>
  <c r="H17" i="4"/>
  <c r="I17" i="4"/>
  <c r="H18" i="4"/>
  <c r="I18" i="4"/>
  <c r="H19" i="4"/>
  <c r="I19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F8" i="4"/>
  <c r="F9" i="4"/>
  <c r="F10" i="4"/>
  <c r="G8" i="4"/>
  <c r="H8" i="4"/>
  <c r="I8" i="4"/>
  <c r="G9" i="4"/>
  <c r="H9" i="4"/>
  <c r="I9" i="4"/>
  <c r="G10" i="4"/>
  <c r="H10" i="4"/>
  <c r="I10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H6" i="4"/>
  <c r="I6" i="4"/>
  <c r="J6" i="4"/>
  <c r="K6" i="4"/>
  <c r="L6" i="4"/>
  <c r="M6" i="4"/>
  <c r="H7" i="4"/>
  <c r="I7" i="4"/>
  <c r="J7" i="4"/>
  <c r="K7" i="4"/>
  <c r="L7" i="4"/>
  <c r="M7" i="4"/>
  <c r="F6" i="4"/>
  <c r="G6" i="4"/>
  <c r="F7" i="4"/>
  <c r="G7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F3" i="4"/>
  <c r="G3" i="4"/>
  <c r="H3" i="4"/>
  <c r="I3" i="4"/>
  <c r="F4" i="4"/>
  <c r="G4" i="4"/>
  <c r="H4" i="4"/>
  <c r="I4" i="4"/>
  <c r="F5" i="4"/>
  <c r="G5" i="4"/>
  <c r="H5" i="4"/>
  <c r="I5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G2" i="4"/>
  <c r="H2" i="4"/>
  <c r="I2" i="4"/>
  <c r="H6" i="2"/>
  <c r="H7" i="2" s="1"/>
  <c r="I6" i="2"/>
  <c r="J6" i="2"/>
  <c r="J7" i="2" s="1"/>
  <c r="K6" i="2"/>
  <c r="K7" i="2" s="1"/>
  <c r="L6" i="2"/>
  <c r="L7" i="2" s="1"/>
  <c r="M6" i="2"/>
  <c r="M7" i="2" s="1"/>
  <c r="N6" i="2"/>
  <c r="N7" i="2" s="1"/>
  <c r="O6" i="2"/>
  <c r="O7" i="2" s="1"/>
  <c r="P6" i="2"/>
  <c r="P7" i="2" s="1"/>
  <c r="Q6" i="2"/>
  <c r="Q7" i="2" s="1"/>
  <c r="R6" i="2"/>
  <c r="R7" i="2" s="1"/>
  <c r="S6" i="2"/>
  <c r="S7" i="2" s="1"/>
  <c r="T6" i="2"/>
  <c r="T7" i="2" s="1"/>
  <c r="U6" i="2"/>
  <c r="U7" i="2" s="1"/>
  <c r="V6" i="2"/>
  <c r="V7" i="2" s="1"/>
  <c r="W6" i="2"/>
  <c r="W7" i="2" s="1"/>
  <c r="X6" i="2"/>
  <c r="X7" i="2" s="1"/>
  <c r="Y6" i="2"/>
  <c r="Y7" i="2" s="1"/>
  <c r="Z6" i="2"/>
  <c r="Z7" i="2" s="1"/>
  <c r="AA6" i="2"/>
  <c r="AA7" i="2" s="1"/>
  <c r="AB6" i="2"/>
  <c r="AB7" i="2" s="1"/>
  <c r="AC6" i="2"/>
  <c r="AC7" i="2" s="1"/>
  <c r="AD6" i="2"/>
  <c r="AD7" i="2" s="1"/>
  <c r="AE6" i="2"/>
  <c r="AE7" i="2" s="1"/>
  <c r="AF6" i="2"/>
  <c r="AF7" i="2" s="1"/>
  <c r="AG6" i="2"/>
  <c r="AG7" i="2" s="1"/>
  <c r="AH6" i="2"/>
  <c r="AH7" i="2" s="1"/>
  <c r="AI6" i="2"/>
  <c r="AI7" i="2" s="1"/>
  <c r="AJ6" i="2"/>
  <c r="AJ7" i="2" s="1"/>
  <c r="AK6" i="2"/>
  <c r="AK7" i="2" s="1"/>
  <c r="P4" i="2"/>
  <c r="R4" i="2"/>
  <c r="S4" i="2"/>
  <c r="V4" i="2"/>
  <c r="X4" i="2"/>
  <c r="Y4" i="2"/>
  <c r="AB4" i="2"/>
  <c r="AD4" i="2"/>
  <c r="AE4" i="2"/>
  <c r="AH4" i="2"/>
  <c r="AJ4" i="2"/>
  <c r="AK4" i="2"/>
  <c r="J4" i="2"/>
  <c r="L4" i="2"/>
  <c r="M4" i="2"/>
  <c r="J3" i="2"/>
  <c r="K3" i="2"/>
  <c r="K4" i="2" s="1"/>
  <c r="L3" i="2"/>
  <c r="M3" i="2"/>
  <c r="N3" i="2"/>
  <c r="N4" i="2" s="1"/>
  <c r="O3" i="2"/>
  <c r="O4" i="2" s="1"/>
  <c r="P3" i="2"/>
  <c r="Q3" i="2"/>
  <c r="Q4" i="2" s="1"/>
  <c r="R3" i="2"/>
  <c r="S3" i="2"/>
  <c r="T3" i="2"/>
  <c r="T4" i="2" s="1"/>
  <c r="U3" i="2"/>
  <c r="U4" i="2" s="1"/>
  <c r="V3" i="2"/>
  <c r="W3" i="2"/>
  <c r="W4" i="2" s="1"/>
  <c r="X3" i="2"/>
  <c r="Y3" i="2"/>
  <c r="Z3" i="2"/>
  <c r="Z4" i="2" s="1"/>
  <c r="AA3" i="2"/>
  <c r="AA4" i="2" s="1"/>
  <c r="AB3" i="2"/>
  <c r="AC3" i="2"/>
  <c r="AC4" i="2" s="1"/>
  <c r="AD3" i="2"/>
  <c r="AE3" i="2"/>
  <c r="AF3" i="2"/>
  <c r="AF4" i="2" s="1"/>
  <c r="AG3" i="2"/>
  <c r="AG4" i="2" s="1"/>
  <c r="AH3" i="2"/>
  <c r="AI3" i="2"/>
  <c r="AI4" i="2" s="1"/>
  <c r="AJ3" i="2"/>
  <c r="AK3" i="2"/>
  <c r="H3" i="2"/>
  <c r="H4" i="2" s="1"/>
  <c r="I3" i="2"/>
  <c r="B27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D21" i="12"/>
  <c r="E21" i="12"/>
  <c r="F21" i="12"/>
  <c r="G21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D16" i="12"/>
  <c r="E16" i="12"/>
  <c r="F16" i="12"/>
  <c r="G16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D11" i="12"/>
  <c r="E11" i="12"/>
  <c r="F11" i="12"/>
  <c r="G11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D6" i="12"/>
  <c r="E6" i="12"/>
  <c r="F6" i="12"/>
  <c r="G6" i="12"/>
  <c r="H6" i="12"/>
  <c r="H11" i="12"/>
  <c r="J14" i="4" s="1"/>
  <c r="H16" i="12"/>
  <c r="H21" i="12"/>
  <c r="J17" i="4" s="1"/>
  <c r="C26" i="12"/>
  <c r="C27" i="12"/>
  <c r="C28" i="12"/>
  <c r="E19" i="4"/>
  <c r="J10" i="4"/>
  <c r="J9" i="4"/>
  <c r="AP3" i="6"/>
  <c r="E5" i="4"/>
  <c r="E4" i="4"/>
  <c r="E3" i="4"/>
  <c r="E2" i="4"/>
  <c r="G6" i="2"/>
  <c r="G7" i="2" s="1"/>
  <c r="G4" i="2"/>
  <c r="AG18" i="4" l="1"/>
  <c r="AA18" i="4"/>
  <c r="U18" i="4"/>
  <c r="O18" i="4"/>
  <c r="AG12" i="4"/>
  <c r="AA12" i="4"/>
  <c r="U12" i="4"/>
  <c r="O12" i="4"/>
  <c r="G13" i="4"/>
  <c r="J2" i="4"/>
  <c r="J16" i="4"/>
  <c r="J3" i="4"/>
  <c r="J11" i="4"/>
  <c r="J13" i="4" s="1"/>
  <c r="E7" i="4"/>
  <c r="E13" i="4"/>
  <c r="E18" i="4"/>
  <c r="E12" i="4"/>
  <c r="E6" i="4"/>
  <c r="J19" i="4"/>
  <c r="J18" i="4"/>
  <c r="J5" i="4"/>
  <c r="J15" i="4"/>
  <c r="J8" i="4"/>
  <c r="J4" i="4"/>
  <c r="J12" i="4" l="1"/>
</calcChain>
</file>

<file path=xl/sharedStrings.xml><?xml version="1.0" encoding="utf-8"?>
<sst xmlns="http://schemas.openxmlformats.org/spreadsheetml/2006/main" count="2578" uniqueCount="132">
  <si>
    <t>Technologies</t>
  </si>
  <si>
    <t>Database Name</t>
  </si>
  <si>
    <t>Description</t>
  </si>
  <si>
    <t>W_LANDFILL_EX</t>
  </si>
  <si>
    <t>Landfill for solid waste (existing)</t>
  </si>
  <si>
    <t>W_LANDFILL-LFG_EX</t>
  </si>
  <si>
    <t>Landfill for solid waste with landfill gas recovery (existing)</t>
  </si>
  <si>
    <t>W_WTE_EX</t>
  </si>
  <si>
    <t>Waste to energy facility via incineration (existing)</t>
  </si>
  <si>
    <t>W_LANDFILL-LFG</t>
  </si>
  <si>
    <t>Landfill for solid waste with landfill gas recovery</t>
  </si>
  <si>
    <t>W_DIGESTER</t>
  </si>
  <si>
    <t>Anaerobic digester for solid waste</t>
  </si>
  <si>
    <t>W_COMPOST_EX</t>
  </si>
  <si>
    <t>Aerobic composting for solid waste (existing)</t>
  </si>
  <si>
    <t>W_RECYCLE_EX</t>
  </si>
  <si>
    <t>Recycling for solid waste (existing)</t>
  </si>
  <si>
    <t>W_SORTER_EX</t>
  </si>
  <si>
    <t>Dummy technology that sorts solid waste</t>
  </si>
  <si>
    <t>W_WTR-TRTMNT-GEN</t>
  </si>
  <si>
    <t>Generic waste water treatment technology. Calibrated to match reported emissions.</t>
  </si>
  <si>
    <t>W_LANDFILL-WOOD-GEN</t>
  </si>
  <si>
    <t>Generic industrial wood waste landfill. Calibrated to match reported emissions.</t>
  </si>
  <si>
    <t>Commodities</t>
  </si>
  <si>
    <t>ethos</t>
  </si>
  <si>
    <t>Non-physical technology used as a starting point for the commodity/process chains.</t>
  </si>
  <si>
    <t>W_DISPOSED</t>
  </si>
  <si>
    <t>Solid waste routed for disposal</t>
  </si>
  <si>
    <t>W_INCINERATED</t>
  </si>
  <si>
    <t>Solid waste routed for incineration</t>
  </si>
  <si>
    <t>W_DIVERTED-ORGN</t>
  </si>
  <si>
    <t>Organic solid waste diverted for composting</t>
  </si>
  <si>
    <t>W_DIVERTED-REC</t>
  </si>
  <si>
    <t>Recyclable solid waste diverted for recycling</t>
  </si>
  <si>
    <t>D_W_WASTE</t>
  </si>
  <si>
    <t>"Demand" for solid waste. This is set equal to the total amount of solid waste in the region.</t>
  </si>
  <si>
    <t>D_W_WOOD</t>
  </si>
  <si>
    <t>"Demand" for industrial wood waste. This is set equal to the total amount of industrial wood waste in the region.</t>
  </si>
  <si>
    <t>D_W_WASTEWTR</t>
  </si>
  <si>
    <t>"Demand" for waste water treatment. This is set equal to the total amount of waste water needing treatment in each region.</t>
  </si>
  <si>
    <t>CO2</t>
  </si>
  <si>
    <t>Carbon dioxide</t>
  </si>
  <si>
    <t>CO2e</t>
  </si>
  <si>
    <t>Carbon dioxide equivalent</t>
  </si>
  <si>
    <t>N2O</t>
  </si>
  <si>
    <t>Nitrous oxide</t>
  </si>
  <si>
    <t>CH4</t>
  </si>
  <si>
    <t>Methane</t>
  </si>
  <si>
    <t>Regions</t>
  </si>
  <si>
    <t>Data Source</t>
  </si>
  <si>
    <t>Unit</t>
  </si>
  <si>
    <t>Currency</t>
  </si>
  <si>
    <t>Notes</t>
  </si>
  <si>
    <t>Include</t>
  </si>
  <si>
    <t>PEI, NL, LAB</t>
  </si>
  <si>
    <t>[1]</t>
  </si>
  <si>
    <t>$M/Mt waste/year</t>
  </si>
  <si>
    <t>N/A</t>
  </si>
  <si>
    <t>Adjusted using an inflation factor of 1.36 [2]</t>
  </si>
  <si>
    <t xml:space="preserve"> </t>
  </si>
  <si>
    <t>All</t>
  </si>
  <si>
    <t>$M/G m3 waste/year</t>
  </si>
  <si>
    <t>This cost is made arbitrarily small for computational reasons.</t>
  </si>
  <si>
    <t>Capacity Units</t>
  </si>
  <si>
    <t>Activity Units</t>
  </si>
  <si>
    <t>Capacity To Activity</t>
  </si>
  <si>
    <t>Mt</t>
  </si>
  <si>
    <t>kt</t>
  </si>
  <si>
    <t>Mt to kt</t>
  </si>
  <si>
    <t>NB, NS</t>
  </si>
  <si>
    <t>PEI</t>
  </si>
  <si>
    <t>NS, NB, PEI</t>
  </si>
  <si>
    <t>G m3</t>
  </si>
  <si>
    <t>M m3</t>
  </si>
  <si>
    <t>G m3 to M m3</t>
  </si>
  <si>
    <t>NB</t>
  </si>
  <si>
    <t>[3]</t>
  </si>
  <si>
    <t>Source uses 2016 data. Demand growth is indexed to population growth as per [4].</t>
  </si>
  <si>
    <t>NS</t>
  </si>
  <si>
    <t>NL+LAB</t>
  </si>
  <si>
    <t>NL</t>
  </si>
  <si>
    <t>LAB</t>
  </si>
  <si>
    <t>[5]</t>
  </si>
  <si>
    <t>normalized units</t>
  </si>
  <si>
    <t>Demand is normalized to 100 in base year.  Demand growth is indexed to population growth as per [4].</t>
  </si>
  <si>
    <t>Input Commodity</t>
  </si>
  <si>
    <t>Output Commodity</t>
  </si>
  <si>
    <t>Emission Commodity</t>
  </si>
  <si>
    <t>kt emitted / kt waste</t>
  </si>
  <si>
    <t>Emission factors are are calculated as follows: The total reported emissions from [6] are divided by the total amount of waste [3].</t>
  </si>
  <si>
    <t>Landfilling with LFG flare is assumed to result in a 50% decrease in CH4 emissions relative to landfilling with no LFG collection.</t>
  </si>
  <si>
    <t>Anaerobic digestion is assumed to have a 100% capture rate for methane.</t>
  </si>
  <si>
    <t>kt emitted / M m3 waste</t>
  </si>
  <si>
    <t>--</t>
  </si>
  <si>
    <t>The relative shares of waste type is given in [3]. These shares are assumed to stay constant until 2050.</t>
  </si>
  <si>
    <t>National Waste Characterization Report: The Composition of Canadian Residual Municipal Solid Waste. Environment and Climate Change Canada (2020)</t>
  </si>
  <si>
    <t>Lifetime (Technical)</t>
  </si>
  <si>
    <t>Years</t>
  </si>
  <si>
    <t>The technology is assumed never to retire.</t>
  </si>
  <si>
    <t>Lifetime (Financial)</t>
  </si>
  <si>
    <t>Ayalon, Ofira, Yoram Avnimelech, and Mordechai Shechter. "Solid waste treatment as a high-priority and low-cost alternative for greenhouse gas mitigation." Environmental management 27.5 (2001): 697-704.</t>
  </si>
  <si>
    <t>[2]</t>
  </si>
  <si>
    <r>
      <rPr>
        <sz val="10"/>
        <rFont val="Arial"/>
        <family val="2"/>
        <charset val="1"/>
      </rPr>
      <t xml:space="preserve">Bank of Canada. </t>
    </r>
    <r>
      <rPr>
        <i/>
        <sz val="11"/>
        <color rgb="FF000000"/>
        <rFont val="Calibri"/>
        <family val="2"/>
        <charset val="1"/>
      </rPr>
      <t xml:space="preserve">Inflation Calculator. </t>
    </r>
    <r>
      <rPr>
        <sz val="10"/>
        <rFont val="Arial"/>
        <family val="2"/>
        <charset val="1"/>
      </rPr>
      <t>[Online]. Available: https://www.bankofcanada.ca/rates/related/inflation-calculator/</t>
    </r>
  </si>
  <si>
    <r>
      <rPr>
        <sz val="10"/>
        <rFont val="Arial"/>
        <family val="2"/>
        <charset val="1"/>
      </rPr>
      <t xml:space="preserve">Environment and Climate Change Canada (2020). </t>
    </r>
    <r>
      <rPr>
        <i/>
        <sz val="11"/>
        <color rgb="FF000000"/>
        <rFont val="Calibri"/>
        <family val="2"/>
        <charset val="1"/>
      </rPr>
      <t xml:space="preserve">National Waste Characterization Reprot: The Composition of Canadian Residual Municipal Solid Waste. </t>
    </r>
    <r>
      <rPr>
        <sz val="10"/>
        <rFont val="Arial"/>
        <family val="2"/>
        <charset val="1"/>
      </rPr>
      <t>[White paper]. https://publications.gc.ca/site/archivee-archived.html?url=https://publications.gc.ca/collections/collection_2020/eccc/en14/En14-405-2020-eng.pdf</t>
    </r>
  </si>
  <si>
    <t>[4]</t>
  </si>
  <si>
    <r>
      <rPr>
        <sz val="10"/>
        <rFont val="Arial"/>
        <family val="2"/>
        <charset val="1"/>
      </rPr>
      <t xml:space="preserve">Statistics Canada. (2021). </t>
    </r>
    <r>
      <rPr>
        <i/>
        <sz val="10"/>
        <rFont val="Arial"/>
        <family val="2"/>
        <charset val="1"/>
      </rPr>
      <t>Table:  38-10-0124-01 Wastewater volumes discharged from municipal sewage systems by treatment category (x 1,000,000)</t>
    </r>
    <r>
      <rPr>
        <sz val="10"/>
        <rFont val="Arial"/>
        <family val="2"/>
        <charset val="1"/>
      </rPr>
      <t xml:space="preserve"> [Data table]. https://www150.statcan.gc.ca/t1/tbl1/en/tv.action?pid=3810012401</t>
    </r>
  </si>
  <si>
    <t>[6]</t>
  </si>
  <si>
    <r>
      <rPr>
        <sz val="10"/>
        <rFont val="Arial"/>
        <family val="2"/>
        <charset val="1"/>
      </rPr>
      <t xml:space="preserve">Statistics Canada. 2017. </t>
    </r>
    <r>
      <rPr>
        <i/>
        <sz val="11"/>
        <color rgb="FF000000"/>
        <rFont val="Calibri"/>
        <family val="2"/>
        <charset val="1"/>
      </rPr>
      <t>Newfoundland and Labrador</t>
    </r>
    <r>
      <rPr>
        <sz val="10"/>
        <rFont val="Arial"/>
        <family val="2"/>
        <charset val="1"/>
      </rPr>
      <t xml:space="preserve"> (table). </t>
    </r>
    <r>
      <rPr>
        <i/>
        <sz val="11"/>
        <color rgb="FF000000"/>
        <rFont val="Calibri"/>
        <family val="2"/>
        <charset val="1"/>
      </rPr>
      <t>Census Profile</t>
    </r>
    <r>
      <rPr>
        <sz val="10"/>
        <rFont val="Arial"/>
        <family val="2"/>
        <charset val="1"/>
      </rPr>
      <t>. 2016 Census. Statistics Canada Catalogue no. 98-316-X2016001. Ottawa. Released November 29, 2017. https://www12.statcan.gc.ca/census-recensement/2016/dp-pd/prof/index.cfm?Lang=E (accessed October 28, 2021).https://www12.statcan.gc.ca/census-recensement/2016/dp-pd/prof/index.cfm?Lang=E (accessed May 11, 2021).</t>
    </r>
  </si>
  <si>
    <t>[7]</t>
  </si>
  <si>
    <t>Labrador. (2021). Retrieved May 11, 2021, from https://en.wikipedia.org/wiki/Labrador</t>
  </si>
  <si>
    <t>It is assumed each region has sufficient capacity to meet all future demands. There are no fixed or variable costs associated with this technology.</t>
  </si>
  <si>
    <t>Macro Indicator</t>
  </si>
  <si>
    <t>2020</t>
  </si>
  <si>
    <t>Real Gross Domestic Product ($2012 Millions)</t>
  </si>
  <si>
    <t>Population (thousands)</t>
  </si>
  <si>
    <t>Gross Domestic Product Deflator (2012=100)</t>
  </si>
  <si>
    <t>Consumer Price Index (2002=100)</t>
  </si>
  <si>
    <t>Relative Population</t>
  </si>
  <si>
    <t>Population Shares of Newfoundland and Labrador</t>
  </si>
  <si>
    <t>Region</t>
  </si>
  <si>
    <t>Population (2016)</t>
  </si>
  <si>
    <t>Share</t>
  </si>
  <si>
    <t>[8]</t>
  </si>
  <si>
    <t>Calculated from [7] and [8]</t>
  </si>
  <si>
    <t>Canada's Official Greenhouse Gas Inventory - EN_GHG_ECON_Prov_Terr.csv. [Online]. Available: https://donnees.ec.gc.ca/data/substances/monitor/canada-s-official-greenhouse-gas-inventory/D-Tables-Canadian-Economic-Sector-Provinces-Territories/?lang=en</t>
  </si>
  <si>
    <t>Source</t>
  </si>
  <si>
    <t>Canada</t>
  </si>
  <si>
    <t>Exchange rate (CAD/USD)</t>
  </si>
  <si>
    <t>Currency Year</t>
  </si>
  <si>
    <t>USD</t>
  </si>
  <si>
    <t>CAD</t>
  </si>
  <si>
    <t>Canada Energy Regulator. Canada's Energy Future 2021 Data Appendices (Evolving Policies).DOI: https://doi.org/10.35002/zjr8-8x75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</si>
</sst>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"/>
    <numFmt numFmtId="166" formatCode="_-* #,##0.00_-;\-* #,##0.00_-;_-* \-??_-;_-@_-"/>
    <numFmt numFmtId="167" formatCode="_-* #,##0_-;\-* #,##0_-;_-* \-??_-;_-@_-"/>
    <numFmt numFmtId="168" formatCode="_-* #,##0.000_-;\-* #,##0.000_-;_-* \-??_-;_-@_-"/>
    <numFmt numFmtId="169" formatCode="0.0"/>
  </numFmts>
  <fonts count="13" x14ac:knownFonts="1"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name val="Arial"/>
      <family val="2"/>
      <charset val="1"/>
    </font>
    <font>
      <sz val="10"/>
      <color rgb="FF0000FF"/>
      <name val="Arial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i/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b/>
      <sz val="12"/>
      <name val="Arial"/>
      <family val="2"/>
    </font>
    <font>
      <b/>
      <sz val="14"/>
      <name val="Arial"/>
      <family val="2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DDE8CB"/>
        <bgColor rgb="FFDAE3F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8" fillId="0" borderId="0" applyBorder="0" applyProtection="0"/>
    <xf numFmtId="0" fontId="5" fillId="0" borderId="0" applyBorder="0" applyProtection="0"/>
    <xf numFmtId="0" fontId="1" fillId="0" borderId="0"/>
    <xf numFmtId="0" fontId="9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/>
    <xf numFmtId="0" fontId="7" fillId="0" borderId="0" xfId="0" applyFont="1"/>
    <xf numFmtId="0" fontId="0" fillId="0" borderId="1" xfId="0" applyBorder="1"/>
    <xf numFmtId="0" fontId="10" fillId="3" borderId="1" xfId="4" applyFont="1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/>
    </xf>
    <xf numFmtId="167" fontId="0" fillId="0" borderId="1" xfId="1" applyNumberFormat="1" applyFont="1" applyBorder="1" applyAlignment="1" applyProtection="1">
      <alignment horizontal="center" vertical="center"/>
    </xf>
    <xf numFmtId="168" fontId="0" fillId="0" borderId="1" xfId="1" applyNumberFormat="1" applyFont="1" applyBorder="1" applyAlignment="1" applyProtection="1">
      <alignment horizontal="center" vertical="center"/>
    </xf>
    <xf numFmtId="165" fontId="0" fillId="0" borderId="1" xfId="0" applyNumberFormat="1" applyBorder="1"/>
    <xf numFmtId="3" fontId="0" fillId="0" borderId="1" xfId="0" applyNumberFormat="1" applyBorder="1"/>
    <xf numFmtId="169" fontId="0" fillId="0" borderId="1" xfId="0" applyNumberFormat="1" applyBorder="1"/>
    <xf numFmtId="2" fontId="0" fillId="0" borderId="1" xfId="0" applyNumberFormat="1" applyBorder="1"/>
    <xf numFmtId="0" fontId="11" fillId="3" borderId="1" xfId="4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2" fillId="0" borderId="1" xfId="2" applyFont="1" applyBorder="1" applyProtection="1"/>
  </cellXfs>
  <cellStyles count="5">
    <cellStyle name="20% - Accent1 2 70" xfId="4" xr:uid="{85EB6091-B192-40B8-B18F-88DFBE3BBCBA}"/>
    <cellStyle name="Comma" xfId="1" builtinId="3"/>
    <cellStyle name="Hyperlink" xfId="2" builtinId="8"/>
    <cellStyle name="Normal" xfId="0" builtinId="0"/>
    <cellStyle name="Normal 2" xfId="3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8"/>
  <sheetViews>
    <sheetView showGridLines="0" zoomScaleNormal="100" workbookViewId="0">
      <selection activeCell="J10" sqref="J10"/>
    </sheetView>
  </sheetViews>
  <sheetFormatPr defaultColWidth="8.6640625" defaultRowHeight="13.2" x14ac:dyDescent="0.25"/>
  <cols>
    <col min="2" max="2" width="26.33203125" customWidth="1"/>
    <col min="3" max="3" width="105.44140625" bestFit="1" customWidth="1"/>
  </cols>
  <sheetData>
    <row r="2" spans="2:3" ht="17.399999999999999" x14ac:dyDescent="0.25">
      <c r="B2" s="23" t="s">
        <v>0</v>
      </c>
      <c r="C2" s="23"/>
    </row>
    <row r="3" spans="2:3" ht="15.6" x14ac:dyDescent="0.3">
      <c r="B3" s="8" t="s">
        <v>1</v>
      </c>
      <c r="C3" s="8" t="s">
        <v>2</v>
      </c>
    </row>
    <row r="4" spans="2:3" x14ac:dyDescent="0.25">
      <c r="B4" s="7" t="s">
        <v>3</v>
      </c>
      <c r="C4" s="7" t="s">
        <v>4</v>
      </c>
    </row>
    <row r="5" spans="2:3" x14ac:dyDescent="0.25">
      <c r="B5" s="7" t="s">
        <v>5</v>
      </c>
      <c r="C5" s="7" t="s">
        <v>6</v>
      </c>
    </row>
    <row r="6" spans="2:3" x14ac:dyDescent="0.25">
      <c r="B6" s="7" t="s">
        <v>7</v>
      </c>
      <c r="C6" s="7" t="s">
        <v>8</v>
      </c>
    </row>
    <row r="7" spans="2:3" x14ac:dyDescent="0.25">
      <c r="B7" s="7" t="s">
        <v>9</v>
      </c>
      <c r="C7" s="7" t="s">
        <v>10</v>
      </c>
    </row>
    <row r="8" spans="2:3" x14ac:dyDescent="0.25">
      <c r="B8" s="7" t="s">
        <v>11</v>
      </c>
      <c r="C8" s="7" t="s">
        <v>12</v>
      </c>
    </row>
    <row r="9" spans="2:3" x14ac:dyDescent="0.25">
      <c r="B9" s="7" t="s">
        <v>13</v>
      </c>
      <c r="C9" s="7" t="s">
        <v>14</v>
      </c>
    </row>
    <row r="10" spans="2:3" x14ac:dyDescent="0.25">
      <c r="B10" s="7" t="s">
        <v>15</v>
      </c>
      <c r="C10" s="7" t="s">
        <v>16</v>
      </c>
    </row>
    <row r="11" spans="2:3" x14ac:dyDescent="0.25">
      <c r="B11" s="7" t="s">
        <v>17</v>
      </c>
      <c r="C11" s="7" t="s">
        <v>18</v>
      </c>
    </row>
    <row r="12" spans="2:3" x14ac:dyDescent="0.25">
      <c r="B12" s="7" t="s">
        <v>19</v>
      </c>
      <c r="C12" s="7" t="s">
        <v>20</v>
      </c>
    </row>
    <row r="13" spans="2:3" x14ac:dyDescent="0.25">
      <c r="B13" s="7" t="s">
        <v>21</v>
      </c>
      <c r="C13" s="7" t="s">
        <v>22</v>
      </c>
    </row>
    <row r="15" spans="2:3" ht="17.399999999999999" x14ac:dyDescent="0.25">
      <c r="B15" s="23" t="s">
        <v>23</v>
      </c>
      <c r="C15" s="23"/>
    </row>
    <row r="16" spans="2:3" ht="15.6" x14ac:dyDescent="0.3">
      <c r="B16" s="8" t="s">
        <v>1</v>
      </c>
      <c r="C16" s="8" t="s">
        <v>2</v>
      </c>
    </row>
    <row r="17" spans="2:3" x14ac:dyDescent="0.25">
      <c r="B17" s="7" t="s">
        <v>24</v>
      </c>
      <c r="C17" s="7" t="s">
        <v>25</v>
      </c>
    </row>
    <row r="18" spans="2:3" x14ac:dyDescent="0.25">
      <c r="B18" s="7" t="s">
        <v>26</v>
      </c>
      <c r="C18" s="7" t="s">
        <v>27</v>
      </c>
    </row>
    <row r="19" spans="2:3" x14ac:dyDescent="0.25">
      <c r="B19" s="7" t="s">
        <v>28</v>
      </c>
      <c r="C19" s="7" t="s">
        <v>29</v>
      </c>
    </row>
    <row r="20" spans="2:3" x14ac:dyDescent="0.25">
      <c r="B20" s="7" t="s">
        <v>30</v>
      </c>
      <c r="C20" s="7" t="s">
        <v>31</v>
      </c>
    </row>
    <row r="21" spans="2:3" x14ac:dyDescent="0.25">
      <c r="B21" s="7" t="s">
        <v>32</v>
      </c>
      <c r="C21" s="7" t="s">
        <v>33</v>
      </c>
    </row>
    <row r="22" spans="2:3" x14ac:dyDescent="0.25">
      <c r="B22" s="7" t="s">
        <v>34</v>
      </c>
      <c r="C22" s="7" t="s">
        <v>35</v>
      </c>
    </row>
    <row r="23" spans="2:3" x14ac:dyDescent="0.25">
      <c r="B23" s="7" t="s">
        <v>36</v>
      </c>
      <c r="C23" s="7" t="s">
        <v>37</v>
      </c>
    </row>
    <row r="24" spans="2:3" x14ac:dyDescent="0.25">
      <c r="B24" s="7" t="s">
        <v>38</v>
      </c>
      <c r="C24" s="7" t="s">
        <v>39</v>
      </c>
    </row>
    <row r="25" spans="2:3" x14ac:dyDescent="0.25">
      <c r="B25" s="7" t="s">
        <v>40</v>
      </c>
      <c r="C25" s="7" t="s">
        <v>41</v>
      </c>
    </row>
    <row r="26" spans="2:3" x14ac:dyDescent="0.25">
      <c r="B26" s="7" t="s">
        <v>42</v>
      </c>
      <c r="C26" s="7" t="s">
        <v>43</v>
      </c>
    </row>
    <row r="27" spans="2:3" x14ac:dyDescent="0.25">
      <c r="B27" s="7" t="s">
        <v>44</v>
      </c>
      <c r="C27" s="7" t="s">
        <v>45</v>
      </c>
    </row>
    <row r="28" spans="2:3" x14ac:dyDescent="0.25">
      <c r="B28" s="7" t="s">
        <v>46</v>
      </c>
      <c r="C28" s="7" t="s">
        <v>47</v>
      </c>
    </row>
  </sheetData>
  <mergeCells count="2">
    <mergeCell ref="B2:C2"/>
    <mergeCell ref="B15:C15"/>
  </mergeCell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7"/>
  <sheetViews>
    <sheetView showGridLines="0" zoomScale="80" zoomScaleNormal="80" workbookViewId="0">
      <selection activeCell="J10" sqref="J10"/>
    </sheetView>
  </sheetViews>
  <sheetFormatPr defaultColWidth="11.44140625" defaultRowHeight="13.2" x14ac:dyDescent="0.25"/>
  <cols>
    <col min="1" max="1" width="21" customWidth="1"/>
  </cols>
  <sheetData>
    <row r="1" spans="1:7" ht="15.6" x14ac:dyDescent="0.3">
      <c r="A1" s="16" t="s">
        <v>1</v>
      </c>
      <c r="B1" s="9" t="s">
        <v>48</v>
      </c>
      <c r="C1" s="9" t="s">
        <v>49</v>
      </c>
      <c r="D1" s="9" t="s">
        <v>50</v>
      </c>
      <c r="E1" s="9">
        <v>2019</v>
      </c>
      <c r="F1" s="9" t="s">
        <v>52</v>
      </c>
      <c r="G1" s="9" t="s">
        <v>53</v>
      </c>
    </row>
    <row r="2" spans="1:7" x14ac:dyDescent="0.25">
      <c r="A2" s="7" t="s">
        <v>3</v>
      </c>
      <c r="B2" s="7" t="s">
        <v>54</v>
      </c>
      <c r="C2" s="7" t="s">
        <v>59</v>
      </c>
      <c r="D2" s="7" t="s">
        <v>66</v>
      </c>
      <c r="E2" s="7">
        <v>1</v>
      </c>
      <c r="F2" s="7" t="s">
        <v>110</v>
      </c>
      <c r="G2" s="7">
        <v>1</v>
      </c>
    </row>
    <row r="3" spans="1:7" x14ac:dyDescent="0.25">
      <c r="A3" s="7" t="s">
        <v>5</v>
      </c>
      <c r="B3" s="7" t="s">
        <v>69</v>
      </c>
      <c r="C3" s="7"/>
      <c r="D3" s="7" t="s">
        <v>66</v>
      </c>
      <c r="E3" s="7">
        <v>1</v>
      </c>
      <c r="F3" s="7" t="s">
        <v>110</v>
      </c>
      <c r="G3" s="7">
        <v>1</v>
      </c>
    </row>
    <row r="4" spans="1:7" x14ac:dyDescent="0.25">
      <c r="A4" s="7" t="s">
        <v>7</v>
      </c>
      <c r="B4" s="7" t="s">
        <v>70</v>
      </c>
      <c r="C4" s="7"/>
      <c r="D4" s="7" t="s">
        <v>66</v>
      </c>
      <c r="E4" s="7">
        <v>1</v>
      </c>
      <c r="F4" s="7" t="s">
        <v>110</v>
      </c>
      <c r="G4" s="7">
        <v>1</v>
      </c>
    </row>
    <row r="5" spans="1:7" x14ac:dyDescent="0.25">
      <c r="A5" s="7" t="s">
        <v>13</v>
      </c>
      <c r="B5" s="7" t="s">
        <v>71</v>
      </c>
      <c r="C5" s="7"/>
      <c r="D5" s="7" t="s">
        <v>66</v>
      </c>
      <c r="E5" s="7">
        <v>1</v>
      </c>
      <c r="F5" s="7" t="s">
        <v>110</v>
      </c>
      <c r="G5" s="7">
        <v>1</v>
      </c>
    </row>
    <row r="6" spans="1:7" x14ac:dyDescent="0.25">
      <c r="A6" s="7" t="s">
        <v>15</v>
      </c>
      <c r="B6" s="7" t="s">
        <v>60</v>
      </c>
      <c r="C6" s="7"/>
      <c r="D6" s="7" t="s">
        <v>66</v>
      </c>
      <c r="E6" s="7">
        <v>1</v>
      </c>
      <c r="F6" s="7" t="s">
        <v>110</v>
      </c>
      <c r="G6" s="7">
        <v>1</v>
      </c>
    </row>
    <row r="7" spans="1:7" x14ac:dyDescent="0.25">
      <c r="A7" s="7" t="s">
        <v>17</v>
      </c>
      <c r="B7" s="7" t="s">
        <v>60</v>
      </c>
      <c r="C7" s="7"/>
      <c r="D7" s="7" t="s">
        <v>66</v>
      </c>
      <c r="E7" s="7">
        <v>1</v>
      </c>
      <c r="F7" s="7" t="s">
        <v>110</v>
      </c>
      <c r="G7" s="7"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"/>
  <sheetViews>
    <sheetView showGridLines="0" topLeftCell="B1" zoomScale="80" zoomScaleNormal="80" workbookViewId="0">
      <selection activeCell="B5" sqref="B5"/>
    </sheetView>
  </sheetViews>
  <sheetFormatPr defaultColWidth="11.44140625" defaultRowHeight="13.2" x14ac:dyDescent="0.25"/>
  <cols>
    <col min="2" max="2" width="255.6640625" bestFit="1" customWidth="1"/>
  </cols>
  <sheetData>
    <row r="1" spans="1:2" ht="15.6" x14ac:dyDescent="0.3">
      <c r="A1" s="28" t="s">
        <v>49</v>
      </c>
      <c r="B1" s="28"/>
    </row>
    <row r="2" spans="1:2" ht="12.75" customHeight="1" x14ac:dyDescent="0.25">
      <c r="A2" s="7" t="s">
        <v>55</v>
      </c>
      <c r="B2" s="7" t="s">
        <v>100</v>
      </c>
    </row>
    <row r="3" spans="1:2" ht="12.75" customHeight="1" x14ac:dyDescent="0.3">
      <c r="A3" s="7" t="s">
        <v>101</v>
      </c>
      <c r="B3" s="7" t="s">
        <v>102</v>
      </c>
    </row>
    <row r="4" spans="1:2" ht="12.75" customHeight="1" x14ac:dyDescent="0.3">
      <c r="A4" s="7" t="s">
        <v>76</v>
      </c>
      <c r="B4" s="7" t="s">
        <v>103</v>
      </c>
    </row>
    <row r="5" spans="1:2" ht="12.75" customHeight="1" x14ac:dyDescent="0.3">
      <c r="A5" s="7" t="s">
        <v>104</v>
      </c>
      <c r="B5" s="29" t="s">
        <v>131</v>
      </c>
    </row>
    <row r="6" spans="1:2" ht="12.75" customHeight="1" x14ac:dyDescent="0.25">
      <c r="A6" s="7" t="s">
        <v>82</v>
      </c>
      <c r="B6" s="7" t="s">
        <v>105</v>
      </c>
    </row>
    <row r="7" spans="1:2" ht="12.75" customHeight="1" x14ac:dyDescent="0.25">
      <c r="A7" s="7" t="s">
        <v>106</v>
      </c>
      <c r="B7" s="7" t="s">
        <v>124</v>
      </c>
    </row>
    <row r="8" spans="1:2" ht="12.75" customHeight="1" x14ac:dyDescent="0.3">
      <c r="A8" s="7" t="s">
        <v>108</v>
      </c>
      <c r="B8" s="7" t="s">
        <v>107</v>
      </c>
    </row>
    <row r="9" spans="1:2" ht="12.75" customHeight="1" x14ac:dyDescent="0.25">
      <c r="A9" s="7" t="s">
        <v>122</v>
      </c>
      <c r="B9" s="7" t="s">
        <v>109</v>
      </c>
    </row>
  </sheetData>
  <mergeCells count="1">
    <mergeCell ref="A1:B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28"/>
  <sheetViews>
    <sheetView showGridLines="0" tabSelected="1" zoomScale="80" zoomScaleNormal="80" workbookViewId="0">
      <selection activeCell="F27" sqref="F27"/>
    </sheetView>
  </sheetViews>
  <sheetFormatPr defaultColWidth="11.5546875" defaultRowHeight="13.2" x14ac:dyDescent="0.25"/>
  <cols>
    <col min="2" max="2" width="41.109375" customWidth="1"/>
  </cols>
  <sheetData>
    <row r="1" spans="1:34" s="6" customFormat="1" ht="15.6" x14ac:dyDescent="0.3">
      <c r="A1" s="9" t="s">
        <v>119</v>
      </c>
      <c r="B1" s="9" t="s">
        <v>111</v>
      </c>
      <c r="C1" s="9" t="s">
        <v>112</v>
      </c>
      <c r="D1" s="9">
        <v>2021</v>
      </c>
      <c r="E1" s="9">
        <v>2022</v>
      </c>
      <c r="F1" s="9">
        <v>2023</v>
      </c>
      <c r="G1" s="9">
        <v>2024</v>
      </c>
      <c r="H1" s="9">
        <v>2025</v>
      </c>
      <c r="I1" s="9">
        <v>2026</v>
      </c>
      <c r="J1" s="9">
        <v>2027</v>
      </c>
      <c r="K1" s="9">
        <v>2028</v>
      </c>
      <c r="L1" s="9">
        <v>2029</v>
      </c>
      <c r="M1" s="9">
        <v>2030</v>
      </c>
      <c r="N1" s="9">
        <v>2031</v>
      </c>
      <c r="O1" s="9">
        <v>2032</v>
      </c>
      <c r="P1" s="9">
        <v>2033</v>
      </c>
      <c r="Q1" s="9">
        <v>2034</v>
      </c>
      <c r="R1" s="9">
        <v>2035</v>
      </c>
      <c r="S1" s="9">
        <v>2036</v>
      </c>
      <c r="T1" s="9">
        <v>2037</v>
      </c>
      <c r="U1" s="9">
        <v>2038</v>
      </c>
      <c r="V1" s="9">
        <v>2039</v>
      </c>
      <c r="W1" s="9">
        <v>2040</v>
      </c>
      <c r="X1" s="9">
        <v>2041</v>
      </c>
      <c r="Y1" s="9">
        <v>2042</v>
      </c>
      <c r="Z1" s="9">
        <v>2043</v>
      </c>
      <c r="AA1" s="9">
        <v>2044</v>
      </c>
      <c r="AB1" s="9">
        <v>2045</v>
      </c>
      <c r="AC1" s="9">
        <v>2046</v>
      </c>
      <c r="AD1" s="9">
        <v>2047</v>
      </c>
      <c r="AE1" s="9">
        <v>2048</v>
      </c>
      <c r="AF1" s="9">
        <v>2049</v>
      </c>
      <c r="AG1" s="9">
        <v>2050</v>
      </c>
      <c r="AH1" s="9" t="s">
        <v>125</v>
      </c>
    </row>
    <row r="2" spans="1:34" x14ac:dyDescent="0.25">
      <c r="A2" s="27" t="s">
        <v>78</v>
      </c>
      <c r="B2" s="7" t="s">
        <v>113</v>
      </c>
      <c r="C2" s="20">
        <v>39695</v>
      </c>
      <c r="D2" s="20">
        <v>41177</v>
      </c>
      <c r="E2" s="20">
        <v>42037</v>
      </c>
      <c r="F2" s="20">
        <v>42739</v>
      </c>
      <c r="G2" s="20">
        <v>43329</v>
      </c>
      <c r="H2" s="20">
        <v>44019</v>
      </c>
      <c r="I2" s="20">
        <v>44592</v>
      </c>
      <c r="J2" s="20">
        <v>45313</v>
      </c>
      <c r="K2" s="20">
        <v>46055</v>
      </c>
      <c r="L2" s="20">
        <v>46739</v>
      </c>
      <c r="M2" s="20">
        <v>47373</v>
      </c>
      <c r="N2" s="20">
        <v>48015</v>
      </c>
      <c r="O2" s="20">
        <v>48701</v>
      </c>
      <c r="P2" s="20">
        <v>49345</v>
      </c>
      <c r="Q2" s="20">
        <v>49909</v>
      </c>
      <c r="R2" s="20">
        <v>50432</v>
      </c>
      <c r="S2" s="20">
        <v>50930</v>
      </c>
      <c r="T2" s="20">
        <v>51399</v>
      </c>
      <c r="U2" s="20">
        <v>51860</v>
      </c>
      <c r="V2" s="20">
        <v>52313</v>
      </c>
      <c r="W2" s="20">
        <v>52762</v>
      </c>
      <c r="X2" s="20">
        <v>53203</v>
      </c>
      <c r="Y2" s="20">
        <v>53658</v>
      </c>
      <c r="Z2" s="20">
        <v>54090</v>
      </c>
      <c r="AA2" s="20">
        <v>54588</v>
      </c>
      <c r="AB2" s="20">
        <v>54791</v>
      </c>
      <c r="AC2" s="20">
        <v>54912</v>
      </c>
      <c r="AD2" s="20">
        <v>55265</v>
      </c>
      <c r="AE2" s="20">
        <v>55689</v>
      </c>
      <c r="AF2" s="20">
        <v>56147</v>
      </c>
      <c r="AG2" s="20">
        <v>56632</v>
      </c>
      <c r="AH2" s="7" t="s">
        <v>104</v>
      </c>
    </row>
    <row r="3" spans="1:34" x14ac:dyDescent="0.25">
      <c r="A3" s="27"/>
      <c r="B3" s="7" t="s">
        <v>114</v>
      </c>
      <c r="C3" s="21">
        <v>978.4</v>
      </c>
      <c r="D3" s="21">
        <v>987.7</v>
      </c>
      <c r="E3" s="21">
        <v>996.2</v>
      </c>
      <c r="F3" s="21">
        <v>1003.3</v>
      </c>
      <c r="G3" s="21">
        <v>1008.9</v>
      </c>
      <c r="H3" s="21">
        <v>1013.6</v>
      </c>
      <c r="I3" s="21">
        <v>1017.9</v>
      </c>
      <c r="J3" s="21">
        <v>1022.7</v>
      </c>
      <c r="K3" s="21">
        <v>1028.0999999999999</v>
      </c>
      <c r="L3" s="21">
        <v>1033.5</v>
      </c>
      <c r="M3" s="21">
        <v>1039.2</v>
      </c>
      <c r="N3" s="21">
        <v>1044.7</v>
      </c>
      <c r="O3" s="21">
        <v>1049.5999999999999</v>
      </c>
      <c r="P3" s="21">
        <v>1054</v>
      </c>
      <c r="Q3" s="21">
        <v>1057.7</v>
      </c>
      <c r="R3" s="21">
        <v>1060.8</v>
      </c>
      <c r="S3" s="21">
        <v>1063.4000000000001</v>
      </c>
      <c r="T3" s="21">
        <v>1065.7</v>
      </c>
      <c r="U3" s="21">
        <v>1067.3</v>
      </c>
      <c r="V3" s="21">
        <v>1068.5</v>
      </c>
      <c r="W3" s="21">
        <v>1069.2</v>
      </c>
      <c r="X3" s="21">
        <v>1069.5</v>
      </c>
      <c r="Y3" s="21">
        <v>1069.5999999999999</v>
      </c>
      <c r="Z3" s="21">
        <v>1070.3</v>
      </c>
      <c r="AA3" s="21">
        <v>1071</v>
      </c>
      <c r="AB3" s="21">
        <v>1071.5</v>
      </c>
      <c r="AC3" s="21">
        <v>1071.8</v>
      </c>
      <c r="AD3" s="21">
        <v>1071.9000000000001</v>
      </c>
      <c r="AE3" s="21">
        <v>1072.2</v>
      </c>
      <c r="AF3" s="21">
        <v>1072.7</v>
      </c>
      <c r="AG3" s="12">
        <v>1073.4000000000001</v>
      </c>
      <c r="AH3" s="7" t="s">
        <v>104</v>
      </c>
    </row>
    <row r="4" spans="1:34" x14ac:dyDescent="0.25">
      <c r="A4" s="27"/>
      <c r="B4" s="7" t="s">
        <v>115</v>
      </c>
      <c r="C4" s="7">
        <v>1.1299999999999999</v>
      </c>
      <c r="D4" s="7">
        <v>1.1599999999999999</v>
      </c>
      <c r="E4" s="7">
        <v>1.18</v>
      </c>
      <c r="F4" s="7">
        <v>1.2</v>
      </c>
      <c r="G4" s="7">
        <v>1.22</v>
      </c>
      <c r="H4" s="7">
        <v>1.25</v>
      </c>
      <c r="I4" s="7">
        <v>1.27</v>
      </c>
      <c r="J4" s="7">
        <v>1.3</v>
      </c>
      <c r="K4" s="7">
        <v>1.33</v>
      </c>
      <c r="L4" s="7">
        <v>1.36</v>
      </c>
      <c r="M4" s="7">
        <v>1.39</v>
      </c>
      <c r="N4" s="7">
        <v>1.42</v>
      </c>
      <c r="O4" s="7">
        <v>1.45</v>
      </c>
      <c r="P4" s="7">
        <v>1.47</v>
      </c>
      <c r="Q4" s="7">
        <v>1.51</v>
      </c>
      <c r="R4" s="7">
        <v>1.54</v>
      </c>
      <c r="S4" s="7">
        <v>1.57</v>
      </c>
      <c r="T4" s="7">
        <v>1.59</v>
      </c>
      <c r="U4" s="7">
        <v>1.63</v>
      </c>
      <c r="V4" s="7">
        <v>1.66</v>
      </c>
      <c r="W4" s="7">
        <v>1.69</v>
      </c>
      <c r="X4" s="7">
        <v>1.72</v>
      </c>
      <c r="Y4" s="7">
        <v>1.75</v>
      </c>
      <c r="Z4" s="7">
        <v>1.8</v>
      </c>
      <c r="AA4" s="7">
        <v>1.83</v>
      </c>
      <c r="AB4" s="7">
        <v>1.86</v>
      </c>
      <c r="AC4" s="7">
        <v>1.89</v>
      </c>
      <c r="AD4" s="7">
        <v>1.93</v>
      </c>
      <c r="AE4" s="7">
        <v>1.97</v>
      </c>
      <c r="AF4" s="7">
        <v>2.0099999999999998</v>
      </c>
      <c r="AG4" s="7">
        <v>2.06</v>
      </c>
      <c r="AH4" s="7" t="s">
        <v>104</v>
      </c>
    </row>
    <row r="5" spans="1:34" x14ac:dyDescent="0.25">
      <c r="A5" s="27"/>
      <c r="B5" s="7" t="s">
        <v>116</v>
      </c>
      <c r="C5" s="7">
        <v>1.38</v>
      </c>
      <c r="D5" s="7">
        <v>1.4</v>
      </c>
      <c r="E5" s="7">
        <v>1.43</v>
      </c>
      <c r="F5" s="7">
        <v>1.45</v>
      </c>
      <c r="G5" s="7">
        <v>1.48</v>
      </c>
      <c r="H5" s="7">
        <v>1.51</v>
      </c>
      <c r="I5" s="7">
        <v>1.55</v>
      </c>
      <c r="J5" s="7">
        <v>1.58</v>
      </c>
      <c r="K5" s="7">
        <v>1.62</v>
      </c>
      <c r="L5" s="7">
        <v>1.66</v>
      </c>
      <c r="M5" s="7">
        <v>1.7</v>
      </c>
      <c r="N5" s="7">
        <v>1.73</v>
      </c>
      <c r="O5" s="7">
        <v>1.77</v>
      </c>
      <c r="P5" s="7">
        <v>1.8</v>
      </c>
      <c r="Q5" s="7">
        <v>1.84</v>
      </c>
      <c r="R5" s="7">
        <v>1.88</v>
      </c>
      <c r="S5" s="7">
        <v>1.91</v>
      </c>
      <c r="T5" s="7">
        <v>1.95</v>
      </c>
      <c r="U5" s="7">
        <v>1.99</v>
      </c>
      <c r="V5" s="7">
        <v>2.0299999999999998</v>
      </c>
      <c r="W5" s="7">
        <v>2.0699999999999998</v>
      </c>
      <c r="X5" s="7">
        <v>2.11</v>
      </c>
      <c r="Y5" s="7">
        <v>2.15</v>
      </c>
      <c r="Z5" s="7">
        <v>2.2000000000000002</v>
      </c>
      <c r="AA5" s="7">
        <v>2.2400000000000002</v>
      </c>
      <c r="AB5" s="7">
        <v>2.29</v>
      </c>
      <c r="AC5" s="7">
        <v>2.34</v>
      </c>
      <c r="AD5" s="7">
        <v>2.39</v>
      </c>
      <c r="AE5" s="7">
        <v>2.44</v>
      </c>
      <c r="AF5" s="7">
        <v>2.4900000000000002</v>
      </c>
      <c r="AG5" s="7">
        <v>2.54</v>
      </c>
      <c r="AH5" s="7" t="s">
        <v>104</v>
      </c>
    </row>
    <row r="6" spans="1:34" x14ac:dyDescent="0.25">
      <c r="A6" s="27"/>
      <c r="B6" s="7" t="s">
        <v>117</v>
      </c>
      <c r="C6" s="7">
        <v>1</v>
      </c>
      <c r="D6" s="19">
        <f t="shared" ref="D6:AF6" si="0">(D3-$C3)/$C3+1</f>
        <v>1.0095053147996731</v>
      </c>
      <c r="E6" s="19">
        <f t="shared" si="0"/>
        <v>1.0181929681112021</v>
      </c>
      <c r="F6" s="19">
        <f t="shared" si="0"/>
        <v>1.025449713818479</v>
      </c>
      <c r="G6" s="19">
        <f t="shared" si="0"/>
        <v>1.0311733442354865</v>
      </c>
      <c r="H6" s="19">
        <f t="shared" ref="H6:AG6" si="1">(H3-$C3)/$C3+1</f>
        <v>1.035977105478332</v>
      </c>
      <c r="I6" s="19">
        <f t="shared" si="0"/>
        <v>1.0403720359771054</v>
      </c>
      <c r="J6" s="19">
        <f t="shared" si="0"/>
        <v>1.0452780049059689</v>
      </c>
      <c r="K6" s="19">
        <f t="shared" si="0"/>
        <v>1.0507972199509403</v>
      </c>
      <c r="L6" s="19">
        <f t="shared" si="0"/>
        <v>1.0563164349959118</v>
      </c>
      <c r="M6" s="19">
        <f t="shared" si="1"/>
        <v>1.0621422730989372</v>
      </c>
      <c r="N6" s="19">
        <f t="shared" si="0"/>
        <v>1.0677636958299266</v>
      </c>
      <c r="O6" s="19">
        <f t="shared" si="0"/>
        <v>1.0727718724448079</v>
      </c>
      <c r="P6" s="19">
        <f t="shared" si="0"/>
        <v>1.0772690106295995</v>
      </c>
      <c r="Q6" s="19">
        <f t="shared" si="0"/>
        <v>1.0810506950122649</v>
      </c>
      <c r="R6" s="19">
        <f t="shared" si="1"/>
        <v>1.0842191332788225</v>
      </c>
      <c r="S6" s="19">
        <f t="shared" si="0"/>
        <v>1.0868765331152903</v>
      </c>
      <c r="T6" s="19">
        <f t="shared" si="0"/>
        <v>1.089227309893704</v>
      </c>
      <c r="U6" s="19">
        <f t="shared" si="0"/>
        <v>1.0908626328699917</v>
      </c>
      <c r="V6" s="19">
        <f t="shared" si="0"/>
        <v>1.0920891251022078</v>
      </c>
      <c r="W6" s="19">
        <f t="shared" si="1"/>
        <v>1.0928045789043337</v>
      </c>
      <c r="X6" s="19">
        <f t="shared" si="0"/>
        <v>1.0931112019623876</v>
      </c>
      <c r="Y6" s="19">
        <f t="shared" si="0"/>
        <v>1.0932134096484054</v>
      </c>
      <c r="Z6" s="19">
        <f t="shared" si="0"/>
        <v>1.0939288634505315</v>
      </c>
      <c r="AA6" s="19">
        <f t="shared" si="0"/>
        <v>1.0946443172526574</v>
      </c>
      <c r="AB6" s="19">
        <f t="shared" si="1"/>
        <v>1.0951553556827474</v>
      </c>
      <c r="AC6" s="19">
        <f t="shared" si="0"/>
        <v>1.0954619787408013</v>
      </c>
      <c r="AD6" s="19">
        <f t="shared" si="0"/>
        <v>1.0955641864268193</v>
      </c>
      <c r="AE6" s="19">
        <f t="shared" si="0"/>
        <v>1.0958708094848733</v>
      </c>
      <c r="AF6" s="19">
        <f t="shared" si="0"/>
        <v>1.0963818479149632</v>
      </c>
      <c r="AG6" s="19">
        <f t="shared" si="1"/>
        <v>1.0970973017170893</v>
      </c>
      <c r="AH6" s="7" t="s">
        <v>104</v>
      </c>
    </row>
    <row r="7" spans="1:34" x14ac:dyDescent="0.25">
      <c r="A7" s="27" t="s">
        <v>75</v>
      </c>
      <c r="B7" s="7" t="s">
        <v>113</v>
      </c>
      <c r="C7" s="20">
        <v>32248</v>
      </c>
      <c r="D7" s="20">
        <v>33091</v>
      </c>
      <c r="E7" s="20">
        <v>33637</v>
      </c>
      <c r="F7" s="20">
        <v>33959</v>
      </c>
      <c r="G7" s="20">
        <v>34383</v>
      </c>
      <c r="H7" s="20">
        <v>34795</v>
      </c>
      <c r="I7" s="20">
        <v>35173</v>
      </c>
      <c r="J7" s="20">
        <v>35891</v>
      </c>
      <c r="K7" s="20">
        <v>36443</v>
      </c>
      <c r="L7" s="20">
        <v>36919</v>
      </c>
      <c r="M7" s="20">
        <v>37300</v>
      </c>
      <c r="N7" s="20">
        <v>37570</v>
      </c>
      <c r="O7" s="20">
        <v>37943</v>
      </c>
      <c r="P7" s="20">
        <v>38254</v>
      </c>
      <c r="Q7" s="20">
        <v>38512</v>
      </c>
      <c r="R7" s="20">
        <v>38766</v>
      </c>
      <c r="S7" s="20">
        <v>38998</v>
      </c>
      <c r="T7" s="20">
        <v>39214</v>
      </c>
      <c r="U7" s="20">
        <v>39438</v>
      </c>
      <c r="V7" s="20">
        <v>39658</v>
      </c>
      <c r="W7" s="20">
        <v>39883</v>
      </c>
      <c r="X7" s="20">
        <v>40088</v>
      </c>
      <c r="Y7" s="20">
        <v>40294</v>
      </c>
      <c r="Z7" s="20">
        <v>40495</v>
      </c>
      <c r="AA7" s="20">
        <v>40705</v>
      </c>
      <c r="AB7" s="20">
        <v>40905</v>
      </c>
      <c r="AC7" s="20">
        <v>41079</v>
      </c>
      <c r="AD7" s="20">
        <v>41235</v>
      </c>
      <c r="AE7" s="20">
        <v>41381</v>
      </c>
      <c r="AF7" s="20">
        <v>41522</v>
      </c>
      <c r="AG7" s="20">
        <v>41661</v>
      </c>
      <c r="AH7" s="7" t="s">
        <v>104</v>
      </c>
    </row>
    <row r="8" spans="1:34" x14ac:dyDescent="0.25">
      <c r="A8" s="27"/>
      <c r="B8" s="7" t="s">
        <v>114</v>
      </c>
      <c r="C8" s="21">
        <v>781.3</v>
      </c>
      <c r="D8" s="21">
        <v>785.8</v>
      </c>
      <c r="E8" s="21">
        <v>790</v>
      </c>
      <c r="F8" s="21">
        <v>794.9</v>
      </c>
      <c r="G8" s="21">
        <v>800.3</v>
      </c>
      <c r="H8" s="21">
        <v>805.6</v>
      </c>
      <c r="I8" s="21">
        <v>810.9</v>
      </c>
      <c r="J8" s="21">
        <v>816.1</v>
      </c>
      <c r="K8" s="21">
        <v>821.3</v>
      </c>
      <c r="L8" s="21">
        <v>826.4</v>
      </c>
      <c r="M8" s="21">
        <v>831.5</v>
      </c>
      <c r="N8" s="21">
        <v>836.2</v>
      </c>
      <c r="O8" s="21">
        <v>840</v>
      </c>
      <c r="P8" s="21">
        <v>843.3</v>
      </c>
      <c r="Q8" s="21">
        <v>846.1</v>
      </c>
      <c r="R8" s="21">
        <v>848.5</v>
      </c>
      <c r="S8" s="21">
        <v>850.5</v>
      </c>
      <c r="T8" s="21">
        <v>852.3</v>
      </c>
      <c r="U8" s="21">
        <v>853.8</v>
      </c>
      <c r="V8" s="21">
        <v>855.2</v>
      </c>
      <c r="W8" s="21">
        <v>856.5</v>
      </c>
      <c r="X8" s="21">
        <v>857.7</v>
      </c>
      <c r="Y8" s="21">
        <v>858.6</v>
      </c>
      <c r="Z8" s="21">
        <v>859.4</v>
      </c>
      <c r="AA8" s="21">
        <v>860</v>
      </c>
      <c r="AB8" s="21">
        <v>860.5</v>
      </c>
      <c r="AC8" s="21">
        <v>860.8</v>
      </c>
      <c r="AD8" s="21">
        <v>861</v>
      </c>
      <c r="AE8" s="21">
        <v>861.1</v>
      </c>
      <c r="AF8" s="21">
        <v>861.1</v>
      </c>
      <c r="AG8" s="21">
        <v>861.1</v>
      </c>
      <c r="AH8" s="7" t="s">
        <v>104</v>
      </c>
    </row>
    <row r="9" spans="1:34" x14ac:dyDescent="0.25">
      <c r="A9" s="27"/>
      <c r="B9" s="7" t="s">
        <v>115</v>
      </c>
      <c r="C9" s="7">
        <v>1.1200000000000001</v>
      </c>
      <c r="D9" s="7">
        <v>1.1599999999999999</v>
      </c>
      <c r="E9" s="7">
        <v>1.19</v>
      </c>
      <c r="F9" s="7">
        <v>1.21</v>
      </c>
      <c r="G9" s="7">
        <v>1.24</v>
      </c>
      <c r="H9" s="7">
        <v>1.27</v>
      </c>
      <c r="I9" s="7">
        <v>1.3</v>
      </c>
      <c r="J9" s="7">
        <v>1.33</v>
      </c>
      <c r="K9" s="7">
        <v>1.36</v>
      </c>
      <c r="L9" s="7">
        <v>1.4</v>
      </c>
      <c r="M9" s="7">
        <v>1.43</v>
      </c>
      <c r="N9" s="7">
        <v>1.47</v>
      </c>
      <c r="O9" s="7">
        <v>1.5</v>
      </c>
      <c r="P9" s="7">
        <v>1.54</v>
      </c>
      <c r="Q9" s="7">
        <v>1.57</v>
      </c>
      <c r="R9" s="7">
        <v>1.6</v>
      </c>
      <c r="S9" s="7">
        <v>1.64</v>
      </c>
      <c r="T9" s="7">
        <v>1.67</v>
      </c>
      <c r="U9" s="7">
        <v>1.7</v>
      </c>
      <c r="V9" s="7">
        <v>1.74</v>
      </c>
      <c r="W9" s="7">
        <v>1.77</v>
      </c>
      <c r="X9" s="7">
        <v>1.81</v>
      </c>
      <c r="Y9" s="7">
        <v>1.85</v>
      </c>
      <c r="Z9" s="7">
        <v>1.89</v>
      </c>
      <c r="AA9" s="7">
        <v>1.93</v>
      </c>
      <c r="AB9" s="7">
        <v>1.98</v>
      </c>
      <c r="AC9" s="7">
        <v>2.02</v>
      </c>
      <c r="AD9" s="7">
        <v>2.0699999999999998</v>
      </c>
      <c r="AE9" s="7">
        <v>2.11</v>
      </c>
      <c r="AF9" s="7">
        <v>2.16</v>
      </c>
      <c r="AG9" s="7">
        <v>2.21</v>
      </c>
      <c r="AH9" s="7" t="s">
        <v>104</v>
      </c>
    </row>
    <row r="10" spans="1:34" x14ac:dyDescent="0.25">
      <c r="A10" s="27"/>
      <c r="B10" s="7" t="s">
        <v>116</v>
      </c>
      <c r="C10" s="7">
        <v>1.37</v>
      </c>
      <c r="D10" s="7">
        <v>1.39</v>
      </c>
      <c r="E10" s="7">
        <v>1.41</v>
      </c>
      <c r="F10" s="7">
        <v>1.43</v>
      </c>
      <c r="G10" s="7">
        <v>1.46</v>
      </c>
      <c r="H10" s="7">
        <v>1.49</v>
      </c>
      <c r="I10" s="7">
        <v>1.52</v>
      </c>
      <c r="J10" s="7">
        <v>1.56</v>
      </c>
      <c r="K10" s="7">
        <v>1.6</v>
      </c>
      <c r="L10" s="7">
        <v>1.64</v>
      </c>
      <c r="M10" s="7">
        <v>1.68</v>
      </c>
      <c r="N10" s="7">
        <v>1.71</v>
      </c>
      <c r="O10" s="7">
        <v>1.75</v>
      </c>
      <c r="P10" s="7">
        <v>1.79</v>
      </c>
      <c r="Q10" s="7">
        <v>1.83</v>
      </c>
      <c r="R10" s="7">
        <v>1.87</v>
      </c>
      <c r="S10" s="7">
        <v>1.9</v>
      </c>
      <c r="T10" s="7">
        <v>1.94</v>
      </c>
      <c r="U10" s="7">
        <v>1.98</v>
      </c>
      <c r="V10" s="7">
        <v>2.02</v>
      </c>
      <c r="W10" s="7">
        <v>2.06</v>
      </c>
      <c r="X10" s="7">
        <v>2.11</v>
      </c>
      <c r="Y10" s="7">
        <v>2.15</v>
      </c>
      <c r="Z10" s="7">
        <v>2.2000000000000002</v>
      </c>
      <c r="AA10" s="7">
        <v>2.25</v>
      </c>
      <c r="AB10" s="7">
        <v>2.2999999999999998</v>
      </c>
      <c r="AC10" s="7">
        <v>2.35</v>
      </c>
      <c r="AD10" s="7">
        <v>2.4</v>
      </c>
      <c r="AE10" s="7">
        <v>2.4500000000000002</v>
      </c>
      <c r="AF10" s="7">
        <v>2.5</v>
      </c>
      <c r="AG10" s="7">
        <v>2.56</v>
      </c>
      <c r="AH10" s="7" t="s">
        <v>104</v>
      </c>
    </row>
    <row r="11" spans="1:34" x14ac:dyDescent="0.25">
      <c r="A11" s="27"/>
      <c r="B11" s="7" t="s">
        <v>117</v>
      </c>
      <c r="C11" s="7">
        <v>1</v>
      </c>
      <c r="D11" s="19">
        <f t="shared" ref="D11:AF11" si="2">(D8-$C8)/$C8+1</f>
        <v>1.0057596313835915</v>
      </c>
      <c r="E11" s="19">
        <f t="shared" si="2"/>
        <v>1.0111352873416102</v>
      </c>
      <c r="F11" s="19">
        <f t="shared" si="2"/>
        <v>1.0174068859592986</v>
      </c>
      <c r="G11" s="19">
        <f t="shared" si="2"/>
        <v>1.0243184436196084</v>
      </c>
      <c r="H11" s="19">
        <f t="shared" ref="H11:AG11" si="3">(H8-$C8)/$C8+1</f>
        <v>1.0311020094713939</v>
      </c>
      <c r="I11" s="19">
        <f t="shared" si="2"/>
        <v>1.0378855753231793</v>
      </c>
      <c r="J11" s="19">
        <f t="shared" si="2"/>
        <v>1.0445411493664407</v>
      </c>
      <c r="K11" s="19">
        <f t="shared" si="2"/>
        <v>1.0511967234097017</v>
      </c>
      <c r="L11" s="19">
        <f t="shared" si="2"/>
        <v>1.0577243056444388</v>
      </c>
      <c r="M11" s="19">
        <f t="shared" si="3"/>
        <v>1.0642518878791758</v>
      </c>
      <c r="N11" s="19">
        <f t="shared" si="2"/>
        <v>1.0702675028798159</v>
      </c>
      <c r="O11" s="19">
        <f t="shared" si="2"/>
        <v>1.0751311916037374</v>
      </c>
      <c r="P11" s="19">
        <f t="shared" si="2"/>
        <v>1.0793549212850377</v>
      </c>
      <c r="Q11" s="19">
        <f t="shared" si="2"/>
        <v>1.0829386919237169</v>
      </c>
      <c r="R11" s="19">
        <f t="shared" si="3"/>
        <v>1.086010495328299</v>
      </c>
      <c r="S11" s="19">
        <f t="shared" si="2"/>
        <v>1.0885703314987842</v>
      </c>
      <c r="T11" s="19">
        <f t="shared" si="2"/>
        <v>1.0908741840522207</v>
      </c>
      <c r="U11" s="19">
        <f t="shared" si="2"/>
        <v>1.0927940611800846</v>
      </c>
      <c r="V11" s="19">
        <f t="shared" si="2"/>
        <v>1.0945859464994241</v>
      </c>
      <c r="W11" s="19">
        <f t="shared" si="3"/>
        <v>1.0962498400102394</v>
      </c>
      <c r="X11" s="19">
        <f t="shared" si="2"/>
        <v>1.0977857417125305</v>
      </c>
      <c r="Y11" s="19">
        <f t="shared" si="2"/>
        <v>1.0989376679892489</v>
      </c>
      <c r="Z11" s="19">
        <f t="shared" si="2"/>
        <v>1.0999616024574428</v>
      </c>
      <c r="AA11" s="19">
        <f t="shared" si="2"/>
        <v>1.1007295533085883</v>
      </c>
      <c r="AB11" s="19">
        <f t="shared" si="3"/>
        <v>1.1013695123512095</v>
      </c>
      <c r="AC11" s="19">
        <f t="shared" si="2"/>
        <v>1.1017534877767823</v>
      </c>
      <c r="AD11" s="19">
        <f t="shared" si="2"/>
        <v>1.1020094713938309</v>
      </c>
      <c r="AE11" s="19">
        <f t="shared" si="2"/>
        <v>1.1021374632023551</v>
      </c>
      <c r="AF11" s="19">
        <f t="shared" si="2"/>
        <v>1.1021374632023551</v>
      </c>
      <c r="AG11" s="19">
        <f t="shared" si="3"/>
        <v>1.1021374632023551</v>
      </c>
      <c r="AH11" s="7" t="s">
        <v>104</v>
      </c>
    </row>
    <row r="12" spans="1:34" x14ac:dyDescent="0.25">
      <c r="A12" s="27" t="s">
        <v>70</v>
      </c>
      <c r="B12" s="7" t="s">
        <v>113</v>
      </c>
      <c r="C12" s="20">
        <v>6342</v>
      </c>
      <c r="D12" s="20">
        <v>6684</v>
      </c>
      <c r="E12" s="20">
        <v>6854</v>
      </c>
      <c r="F12" s="20">
        <v>6976</v>
      </c>
      <c r="G12" s="20">
        <v>7119</v>
      </c>
      <c r="H12" s="20">
        <v>7262</v>
      </c>
      <c r="I12" s="20">
        <v>7365</v>
      </c>
      <c r="J12" s="20">
        <v>7519</v>
      </c>
      <c r="K12" s="20">
        <v>7685</v>
      </c>
      <c r="L12" s="20">
        <v>7850</v>
      </c>
      <c r="M12" s="20">
        <v>8020</v>
      </c>
      <c r="N12" s="20">
        <v>8199</v>
      </c>
      <c r="O12" s="20">
        <v>8384</v>
      </c>
      <c r="P12" s="20">
        <v>8564</v>
      </c>
      <c r="Q12" s="20">
        <v>8731</v>
      </c>
      <c r="R12" s="20">
        <v>8884</v>
      </c>
      <c r="S12" s="20">
        <v>9024</v>
      </c>
      <c r="T12" s="20">
        <v>9157</v>
      </c>
      <c r="U12" s="20">
        <v>9288</v>
      </c>
      <c r="V12" s="20">
        <v>9417</v>
      </c>
      <c r="W12" s="20">
        <v>9546</v>
      </c>
      <c r="X12" s="20">
        <v>9680</v>
      </c>
      <c r="Y12" s="20">
        <v>9813</v>
      </c>
      <c r="Z12" s="20">
        <v>9954</v>
      </c>
      <c r="AA12" s="20">
        <v>10099</v>
      </c>
      <c r="AB12" s="20">
        <v>10246</v>
      </c>
      <c r="AC12" s="20">
        <v>10394</v>
      </c>
      <c r="AD12" s="20">
        <v>10544</v>
      </c>
      <c r="AE12" s="20">
        <v>10697</v>
      </c>
      <c r="AF12" s="20">
        <v>10855</v>
      </c>
      <c r="AG12" s="20">
        <v>11022</v>
      </c>
      <c r="AH12" s="7" t="s">
        <v>104</v>
      </c>
    </row>
    <row r="13" spans="1:34" x14ac:dyDescent="0.25">
      <c r="A13" s="27"/>
      <c r="B13" s="7" t="s">
        <v>114</v>
      </c>
      <c r="C13" s="7">
        <v>159.19999999999999</v>
      </c>
      <c r="D13" s="7">
        <v>162.1</v>
      </c>
      <c r="E13" s="7">
        <v>164.7</v>
      </c>
      <c r="F13" s="7">
        <v>167.1</v>
      </c>
      <c r="G13" s="7">
        <v>169.2</v>
      </c>
      <c r="H13" s="7">
        <v>171.5</v>
      </c>
      <c r="I13" s="7">
        <v>173.7</v>
      </c>
      <c r="J13" s="7">
        <v>176.1</v>
      </c>
      <c r="K13" s="7">
        <v>178.6</v>
      </c>
      <c r="L13" s="7">
        <v>181.3</v>
      </c>
      <c r="M13" s="7">
        <v>184</v>
      </c>
      <c r="N13" s="7">
        <v>186.6</v>
      </c>
      <c r="O13" s="7">
        <v>189.2</v>
      </c>
      <c r="P13" s="7">
        <v>191.8</v>
      </c>
      <c r="Q13" s="7">
        <v>194.2</v>
      </c>
      <c r="R13" s="7">
        <v>196.4</v>
      </c>
      <c r="S13" s="7">
        <v>198.4</v>
      </c>
      <c r="T13" s="7">
        <v>200.3</v>
      </c>
      <c r="U13" s="7">
        <v>202.1</v>
      </c>
      <c r="V13" s="7">
        <v>203.9</v>
      </c>
      <c r="W13" s="7">
        <v>205.4</v>
      </c>
      <c r="X13" s="7">
        <v>207</v>
      </c>
      <c r="Y13" s="7">
        <v>208.6</v>
      </c>
      <c r="Z13" s="7">
        <v>210.2</v>
      </c>
      <c r="AA13" s="7">
        <v>211.9</v>
      </c>
      <c r="AB13" s="7">
        <v>213.6</v>
      </c>
      <c r="AC13" s="7">
        <v>215.3</v>
      </c>
      <c r="AD13" s="7">
        <v>217</v>
      </c>
      <c r="AE13" s="7">
        <v>218.8</v>
      </c>
      <c r="AF13" s="7">
        <v>220.6</v>
      </c>
      <c r="AG13" s="7">
        <v>222.5</v>
      </c>
      <c r="AH13" s="7" t="s">
        <v>104</v>
      </c>
    </row>
    <row r="14" spans="1:34" x14ac:dyDescent="0.25">
      <c r="A14" s="27"/>
      <c r="B14" s="7" t="s">
        <v>115</v>
      </c>
      <c r="C14" s="7">
        <v>1.1200000000000001</v>
      </c>
      <c r="D14" s="7">
        <v>1.1499999999999999</v>
      </c>
      <c r="E14" s="7">
        <v>1.1599999999999999</v>
      </c>
      <c r="F14" s="7">
        <v>1.17</v>
      </c>
      <c r="G14" s="7">
        <v>1.18</v>
      </c>
      <c r="H14" s="7">
        <v>1.19</v>
      </c>
      <c r="I14" s="7">
        <v>1.2</v>
      </c>
      <c r="J14" s="7">
        <v>1.22</v>
      </c>
      <c r="K14" s="7">
        <v>1.23</v>
      </c>
      <c r="L14" s="7">
        <v>1.26</v>
      </c>
      <c r="M14" s="7">
        <v>1.28</v>
      </c>
      <c r="N14" s="7">
        <v>1.3</v>
      </c>
      <c r="O14" s="7">
        <v>1.32</v>
      </c>
      <c r="P14" s="7">
        <v>1.35</v>
      </c>
      <c r="Q14" s="7">
        <v>1.37</v>
      </c>
      <c r="R14" s="7">
        <v>1.4</v>
      </c>
      <c r="S14" s="7">
        <v>1.42</v>
      </c>
      <c r="T14" s="7">
        <v>1.45</v>
      </c>
      <c r="U14" s="7">
        <v>1.48</v>
      </c>
      <c r="V14" s="7">
        <v>1.5</v>
      </c>
      <c r="W14" s="7">
        <v>1.53</v>
      </c>
      <c r="X14" s="7">
        <v>1.56</v>
      </c>
      <c r="Y14" s="7">
        <v>1.59</v>
      </c>
      <c r="Z14" s="7">
        <v>1.62</v>
      </c>
      <c r="AA14" s="7">
        <v>1.65</v>
      </c>
      <c r="AB14" s="7">
        <v>1.68</v>
      </c>
      <c r="AC14" s="7">
        <v>1.71</v>
      </c>
      <c r="AD14" s="7">
        <v>1.74</v>
      </c>
      <c r="AE14" s="7">
        <v>1.76</v>
      </c>
      <c r="AF14" s="7">
        <v>1.79</v>
      </c>
      <c r="AG14" s="7">
        <v>1.82</v>
      </c>
      <c r="AH14" s="7" t="s">
        <v>104</v>
      </c>
    </row>
    <row r="15" spans="1:34" x14ac:dyDescent="0.25">
      <c r="A15" s="27"/>
      <c r="B15" s="7" t="s">
        <v>116</v>
      </c>
      <c r="C15" s="7">
        <v>1.38</v>
      </c>
      <c r="D15" s="7">
        <v>1.41</v>
      </c>
      <c r="E15" s="7">
        <v>1.43</v>
      </c>
      <c r="F15" s="7">
        <v>1.46</v>
      </c>
      <c r="G15" s="7">
        <v>1.48</v>
      </c>
      <c r="H15" s="7">
        <v>1.5</v>
      </c>
      <c r="I15" s="7">
        <v>1.53</v>
      </c>
      <c r="J15" s="7">
        <v>1.56</v>
      </c>
      <c r="K15" s="7">
        <v>1.59</v>
      </c>
      <c r="L15" s="7">
        <v>1.62</v>
      </c>
      <c r="M15" s="7">
        <v>1.65</v>
      </c>
      <c r="N15" s="7">
        <v>1.68</v>
      </c>
      <c r="O15" s="7">
        <v>1.71</v>
      </c>
      <c r="P15" s="7">
        <v>1.75</v>
      </c>
      <c r="Q15" s="7">
        <v>1.78</v>
      </c>
      <c r="R15" s="7">
        <v>1.82</v>
      </c>
      <c r="S15" s="7">
        <v>1.85</v>
      </c>
      <c r="T15" s="7">
        <v>1.88</v>
      </c>
      <c r="U15" s="7">
        <v>1.92</v>
      </c>
      <c r="V15" s="7">
        <v>1.96</v>
      </c>
      <c r="W15" s="7">
        <v>2</v>
      </c>
      <c r="X15" s="7">
        <v>2.04</v>
      </c>
      <c r="Y15" s="7">
        <v>2.08</v>
      </c>
      <c r="Z15" s="7">
        <v>2.12</v>
      </c>
      <c r="AA15" s="7">
        <v>2.16</v>
      </c>
      <c r="AB15" s="7">
        <v>2.21</v>
      </c>
      <c r="AC15" s="7">
        <v>2.25</v>
      </c>
      <c r="AD15" s="7">
        <v>2.29</v>
      </c>
      <c r="AE15" s="7">
        <v>2.34</v>
      </c>
      <c r="AF15" s="7">
        <v>2.38</v>
      </c>
      <c r="AG15" s="7">
        <v>2.4300000000000002</v>
      </c>
      <c r="AH15" s="7" t="s">
        <v>104</v>
      </c>
    </row>
    <row r="16" spans="1:34" x14ac:dyDescent="0.25">
      <c r="A16" s="27"/>
      <c r="B16" s="7" t="s">
        <v>117</v>
      </c>
      <c r="C16" s="7">
        <v>1</v>
      </c>
      <c r="D16" s="19">
        <f t="shared" ref="D16:AF16" si="4">(D13-$C13)/$C13+1</f>
        <v>1.0182160804020102</v>
      </c>
      <c r="E16" s="19">
        <f t="shared" si="4"/>
        <v>1.0345477386934674</v>
      </c>
      <c r="F16" s="19">
        <f t="shared" si="4"/>
        <v>1.0496231155778895</v>
      </c>
      <c r="G16" s="19">
        <f t="shared" si="4"/>
        <v>1.0628140703517588</v>
      </c>
      <c r="H16" s="19">
        <f t="shared" ref="H16:AG16" si="5">(H13-$C13)/$C13+1</f>
        <v>1.0772613065326633</v>
      </c>
      <c r="I16" s="19">
        <f t="shared" si="4"/>
        <v>1.0910804020100502</v>
      </c>
      <c r="J16" s="19">
        <f t="shared" si="4"/>
        <v>1.1061557788944725</v>
      </c>
      <c r="K16" s="19">
        <f t="shared" si="4"/>
        <v>1.1218592964824121</v>
      </c>
      <c r="L16" s="19">
        <f t="shared" si="4"/>
        <v>1.1388190954773871</v>
      </c>
      <c r="M16" s="19">
        <f t="shared" si="5"/>
        <v>1.1557788944723619</v>
      </c>
      <c r="N16" s="19">
        <f t="shared" si="4"/>
        <v>1.1721105527638191</v>
      </c>
      <c r="O16" s="19">
        <f t="shared" si="4"/>
        <v>1.1884422110552764</v>
      </c>
      <c r="P16" s="19">
        <f t="shared" si="4"/>
        <v>1.2047738693467338</v>
      </c>
      <c r="Q16" s="19">
        <f t="shared" si="4"/>
        <v>1.2198492462311559</v>
      </c>
      <c r="R16" s="19">
        <f t="shared" si="5"/>
        <v>1.2336683417085428</v>
      </c>
      <c r="S16" s="19">
        <f t="shared" si="4"/>
        <v>1.2462311557788945</v>
      </c>
      <c r="T16" s="19">
        <f t="shared" si="4"/>
        <v>1.2581658291457289</v>
      </c>
      <c r="U16" s="19">
        <f t="shared" si="4"/>
        <v>1.2694723618090453</v>
      </c>
      <c r="V16" s="19">
        <f t="shared" si="4"/>
        <v>1.2807788944723619</v>
      </c>
      <c r="W16" s="19">
        <f t="shared" si="5"/>
        <v>1.2902010050251258</v>
      </c>
      <c r="X16" s="19">
        <f t="shared" si="4"/>
        <v>1.300251256281407</v>
      </c>
      <c r="Y16" s="19">
        <f t="shared" si="4"/>
        <v>1.3103015075376885</v>
      </c>
      <c r="Z16" s="19">
        <f t="shared" si="4"/>
        <v>1.3203517587939699</v>
      </c>
      <c r="AA16" s="19">
        <f t="shared" si="4"/>
        <v>1.331030150753769</v>
      </c>
      <c r="AB16" s="19">
        <f t="shared" si="5"/>
        <v>1.341708542713568</v>
      </c>
      <c r="AC16" s="19">
        <f t="shared" si="4"/>
        <v>1.352386934673367</v>
      </c>
      <c r="AD16" s="19">
        <f t="shared" si="4"/>
        <v>1.363065326633166</v>
      </c>
      <c r="AE16" s="19">
        <f t="shared" si="4"/>
        <v>1.3743718592964826</v>
      </c>
      <c r="AF16" s="19">
        <f t="shared" si="4"/>
        <v>1.385678391959799</v>
      </c>
      <c r="AG16" s="19">
        <f t="shared" si="5"/>
        <v>1.3976130653266332</v>
      </c>
      <c r="AH16" s="7" t="s">
        <v>104</v>
      </c>
    </row>
    <row r="17" spans="1:34" x14ac:dyDescent="0.25">
      <c r="A17" s="27" t="s">
        <v>79</v>
      </c>
      <c r="B17" s="7" t="s">
        <v>113</v>
      </c>
      <c r="C17" s="20">
        <v>30594</v>
      </c>
      <c r="D17" s="20">
        <v>32093</v>
      </c>
      <c r="E17" s="20">
        <v>32634</v>
      </c>
      <c r="F17" s="20">
        <v>31898</v>
      </c>
      <c r="G17" s="20">
        <v>31808</v>
      </c>
      <c r="H17" s="20">
        <v>31191</v>
      </c>
      <c r="I17" s="20">
        <v>30679</v>
      </c>
      <c r="J17" s="20">
        <v>29658</v>
      </c>
      <c r="K17" s="20">
        <v>28754</v>
      </c>
      <c r="L17" s="20">
        <v>28354</v>
      </c>
      <c r="M17" s="20">
        <v>27550</v>
      </c>
      <c r="N17" s="20">
        <v>27173</v>
      </c>
      <c r="O17" s="20">
        <v>26924</v>
      </c>
      <c r="P17" s="20">
        <v>26752</v>
      </c>
      <c r="Q17" s="20">
        <v>26311</v>
      </c>
      <c r="R17" s="20">
        <v>26364</v>
      </c>
      <c r="S17" s="20">
        <v>26407</v>
      </c>
      <c r="T17" s="20">
        <v>26544</v>
      </c>
      <c r="U17" s="20">
        <v>26538</v>
      </c>
      <c r="V17" s="20">
        <v>26590</v>
      </c>
      <c r="W17" s="20">
        <v>26603</v>
      </c>
      <c r="X17" s="20">
        <v>26580</v>
      </c>
      <c r="Y17" s="20">
        <v>26566</v>
      </c>
      <c r="Z17" s="20">
        <v>26571</v>
      </c>
      <c r="AA17" s="20">
        <v>26692</v>
      </c>
      <c r="AB17" s="20">
        <v>26696</v>
      </c>
      <c r="AC17" s="20">
        <v>26675</v>
      </c>
      <c r="AD17" s="20">
        <v>26798</v>
      </c>
      <c r="AE17" s="20">
        <v>26392</v>
      </c>
      <c r="AF17" s="20">
        <v>26420</v>
      </c>
      <c r="AG17" s="20">
        <v>26561</v>
      </c>
      <c r="AH17" s="7" t="s">
        <v>104</v>
      </c>
    </row>
    <row r="18" spans="1:34" x14ac:dyDescent="0.25">
      <c r="A18" s="27"/>
      <c r="B18" s="7" t="s">
        <v>114</v>
      </c>
      <c r="C18" s="7">
        <v>520.29999999999995</v>
      </c>
      <c r="D18" s="7">
        <v>518.70000000000005</v>
      </c>
      <c r="E18" s="7">
        <v>516.79999999999995</v>
      </c>
      <c r="F18" s="7">
        <v>515.1</v>
      </c>
      <c r="G18" s="7">
        <v>513.6</v>
      </c>
      <c r="H18" s="7">
        <v>511.6</v>
      </c>
      <c r="I18" s="7">
        <v>509.6</v>
      </c>
      <c r="J18" s="7">
        <v>507.4</v>
      </c>
      <c r="K18" s="7">
        <v>505.2</v>
      </c>
      <c r="L18" s="7">
        <v>503</v>
      </c>
      <c r="M18" s="7">
        <v>501.1</v>
      </c>
      <c r="N18" s="7">
        <v>499.6</v>
      </c>
      <c r="O18" s="7">
        <v>498.3</v>
      </c>
      <c r="P18" s="7">
        <v>497.7</v>
      </c>
      <c r="Q18" s="7">
        <v>497.5</v>
      </c>
      <c r="R18" s="7">
        <v>497.3</v>
      </c>
      <c r="S18" s="7">
        <v>497</v>
      </c>
      <c r="T18" s="7">
        <v>496.7</v>
      </c>
      <c r="U18" s="7">
        <v>496.3</v>
      </c>
      <c r="V18" s="7">
        <v>495.7</v>
      </c>
      <c r="W18" s="7">
        <v>494.6</v>
      </c>
      <c r="X18" s="7">
        <v>493.5</v>
      </c>
      <c r="Y18" s="7">
        <v>492.2</v>
      </c>
      <c r="Z18" s="7">
        <v>490.7</v>
      </c>
      <c r="AA18" s="7">
        <v>489.2</v>
      </c>
      <c r="AB18" s="7">
        <v>487.7</v>
      </c>
      <c r="AC18" s="7">
        <v>486.8</v>
      </c>
      <c r="AD18" s="7">
        <v>485.9</v>
      </c>
      <c r="AE18" s="7">
        <v>485.4</v>
      </c>
      <c r="AF18" s="7">
        <v>485</v>
      </c>
      <c r="AG18" s="7">
        <v>484.3</v>
      </c>
      <c r="AH18" s="7" t="s">
        <v>104</v>
      </c>
    </row>
    <row r="19" spans="1:34" x14ac:dyDescent="0.25">
      <c r="A19" s="27"/>
      <c r="B19" s="7" t="s">
        <v>115</v>
      </c>
      <c r="C19" s="7">
        <v>0.94</v>
      </c>
      <c r="D19" s="7">
        <v>0.96</v>
      </c>
      <c r="E19" s="7">
        <v>0.98</v>
      </c>
      <c r="F19" s="7">
        <v>1.02</v>
      </c>
      <c r="G19" s="7">
        <v>1.06</v>
      </c>
      <c r="H19" s="7">
        <v>1.0900000000000001</v>
      </c>
      <c r="I19" s="7">
        <v>1.1399999999999999</v>
      </c>
      <c r="J19" s="7">
        <v>1.19</v>
      </c>
      <c r="K19" s="7">
        <v>1.24</v>
      </c>
      <c r="L19" s="7">
        <v>1.29</v>
      </c>
      <c r="M19" s="7">
        <v>1.35</v>
      </c>
      <c r="N19" s="7">
        <v>1.4</v>
      </c>
      <c r="O19" s="7">
        <v>1.45</v>
      </c>
      <c r="P19" s="7">
        <v>1.51</v>
      </c>
      <c r="Q19" s="7">
        <v>1.57</v>
      </c>
      <c r="R19" s="7">
        <v>1.62</v>
      </c>
      <c r="S19" s="7">
        <v>1.68</v>
      </c>
      <c r="T19" s="7">
        <v>1.73</v>
      </c>
      <c r="U19" s="7">
        <v>1.79</v>
      </c>
      <c r="V19" s="7">
        <v>1.86</v>
      </c>
      <c r="W19" s="7">
        <v>1.92</v>
      </c>
      <c r="X19" s="7">
        <v>1.99</v>
      </c>
      <c r="Y19" s="7">
        <v>2.06</v>
      </c>
      <c r="Z19" s="7">
        <v>2.13</v>
      </c>
      <c r="AA19" s="7">
        <v>2.2000000000000002</v>
      </c>
      <c r="AB19" s="7">
        <v>2.27</v>
      </c>
      <c r="AC19" s="7">
        <v>2.34</v>
      </c>
      <c r="AD19" s="7">
        <v>2.41</v>
      </c>
      <c r="AE19" s="7">
        <v>2.4900000000000002</v>
      </c>
      <c r="AF19" s="7">
        <v>2.57</v>
      </c>
      <c r="AG19" s="7">
        <v>2.64</v>
      </c>
      <c r="AH19" s="7" t="s">
        <v>104</v>
      </c>
    </row>
    <row r="20" spans="1:34" x14ac:dyDescent="0.25">
      <c r="A20" s="27"/>
      <c r="B20" s="7" t="s">
        <v>116</v>
      </c>
      <c r="C20" s="7">
        <v>1.39</v>
      </c>
      <c r="D20" s="7">
        <v>1.42</v>
      </c>
      <c r="E20" s="7">
        <v>1.44</v>
      </c>
      <c r="F20" s="7">
        <v>1.47</v>
      </c>
      <c r="G20" s="7">
        <v>1.49</v>
      </c>
      <c r="H20" s="7">
        <v>1.52</v>
      </c>
      <c r="I20" s="7">
        <v>1.56</v>
      </c>
      <c r="J20" s="7">
        <v>1.59</v>
      </c>
      <c r="K20" s="7">
        <v>1.63</v>
      </c>
      <c r="L20" s="7">
        <v>1.66</v>
      </c>
      <c r="M20" s="7">
        <v>1.7</v>
      </c>
      <c r="N20" s="7">
        <v>1.73</v>
      </c>
      <c r="O20" s="7">
        <v>1.77</v>
      </c>
      <c r="P20" s="7">
        <v>1.8</v>
      </c>
      <c r="Q20" s="7">
        <v>1.84</v>
      </c>
      <c r="R20" s="7">
        <v>1.87</v>
      </c>
      <c r="S20" s="7">
        <v>1.91</v>
      </c>
      <c r="T20" s="7">
        <v>1.95</v>
      </c>
      <c r="U20" s="7">
        <v>1.99</v>
      </c>
      <c r="V20" s="7">
        <v>2.0299999999999998</v>
      </c>
      <c r="W20" s="7">
        <v>2.0699999999999998</v>
      </c>
      <c r="X20" s="7">
        <v>2.11</v>
      </c>
      <c r="Y20" s="7">
        <v>2.15</v>
      </c>
      <c r="Z20" s="7">
        <v>2.2000000000000002</v>
      </c>
      <c r="AA20" s="7">
        <v>2.2400000000000002</v>
      </c>
      <c r="AB20" s="7">
        <v>2.2799999999999998</v>
      </c>
      <c r="AC20" s="7">
        <v>2.33</v>
      </c>
      <c r="AD20" s="7">
        <v>2.38</v>
      </c>
      <c r="AE20" s="7">
        <v>2.42</v>
      </c>
      <c r="AF20" s="7">
        <v>2.4700000000000002</v>
      </c>
      <c r="AG20" s="7">
        <v>2.52</v>
      </c>
      <c r="AH20" s="7" t="s">
        <v>104</v>
      </c>
    </row>
    <row r="21" spans="1:34" x14ac:dyDescent="0.25">
      <c r="A21" s="27"/>
      <c r="B21" s="7" t="s">
        <v>117</v>
      </c>
      <c r="C21" s="7">
        <v>1</v>
      </c>
      <c r="D21" s="19">
        <f t="shared" ref="D21:AF21" si="6">(D18-$C18)/$C18+1</f>
        <v>0.99692485104747275</v>
      </c>
      <c r="E21" s="19">
        <f t="shared" si="6"/>
        <v>0.99327311166634635</v>
      </c>
      <c r="F21" s="19">
        <f t="shared" si="6"/>
        <v>0.99000576590428613</v>
      </c>
      <c r="G21" s="19">
        <f t="shared" si="6"/>
        <v>0.98712281376129174</v>
      </c>
      <c r="H21" s="19">
        <f t="shared" ref="H21:AG21" si="7">(H18-$C18)/$C18+1</f>
        <v>0.98327887757063248</v>
      </c>
      <c r="I21" s="19">
        <f t="shared" si="6"/>
        <v>0.97943494137997322</v>
      </c>
      <c r="J21" s="19">
        <f t="shared" si="6"/>
        <v>0.97520661157024802</v>
      </c>
      <c r="K21" s="19">
        <f t="shared" si="6"/>
        <v>0.97097828176052281</v>
      </c>
      <c r="L21" s="19">
        <f t="shared" si="6"/>
        <v>0.96674995195079771</v>
      </c>
      <c r="M21" s="19">
        <f t="shared" si="7"/>
        <v>0.96309821256967143</v>
      </c>
      <c r="N21" s="19">
        <f t="shared" si="6"/>
        <v>0.96021526042667704</v>
      </c>
      <c r="O21" s="19">
        <f t="shared" si="6"/>
        <v>0.95771670190274849</v>
      </c>
      <c r="P21" s="19">
        <f t="shared" si="6"/>
        <v>0.95656352104555076</v>
      </c>
      <c r="Q21" s="19">
        <f t="shared" si="6"/>
        <v>0.95617912742648481</v>
      </c>
      <c r="R21" s="19">
        <f t="shared" si="7"/>
        <v>0.95579473380741886</v>
      </c>
      <c r="S21" s="19">
        <f t="shared" si="6"/>
        <v>0.95521814337882005</v>
      </c>
      <c r="T21" s="19">
        <f t="shared" si="6"/>
        <v>0.95464155295022113</v>
      </c>
      <c r="U21" s="19">
        <f t="shared" si="6"/>
        <v>0.95387276571208934</v>
      </c>
      <c r="V21" s="19">
        <f t="shared" si="6"/>
        <v>0.9527195848548915</v>
      </c>
      <c r="W21" s="19">
        <f t="shared" si="7"/>
        <v>0.95060541995002901</v>
      </c>
      <c r="X21" s="19">
        <f t="shared" si="6"/>
        <v>0.94849125504516629</v>
      </c>
      <c r="Y21" s="19">
        <f t="shared" si="6"/>
        <v>0.94599269652123785</v>
      </c>
      <c r="Z21" s="19">
        <f t="shared" si="6"/>
        <v>0.94310974437824335</v>
      </c>
      <c r="AA21" s="19">
        <f t="shared" si="6"/>
        <v>0.94022679223524896</v>
      </c>
      <c r="AB21" s="19">
        <f t="shared" si="7"/>
        <v>0.93734384009225458</v>
      </c>
      <c r="AC21" s="19">
        <f t="shared" si="6"/>
        <v>0.93561406880645792</v>
      </c>
      <c r="AD21" s="19">
        <f t="shared" si="6"/>
        <v>0.93388429752066116</v>
      </c>
      <c r="AE21" s="19">
        <f t="shared" si="6"/>
        <v>0.9329233134729964</v>
      </c>
      <c r="AF21" s="19">
        <f t="shared" si="6"/>
        <v>0.93215452623486461</v>
      </c>
      <c r="AG21" s="19">
        <f t="shared" si="7"/>
        <v>0.9308091485681339</v>
      </c>
      <c r="AH21" s="7" t="s">
        <v>104</v>
      </c>
    </row>
    <row r="22" spans="1:34" x14ac:dyDescent="0.25">
      <c r="A22" s="7" t="s">
        <v>126</v>
      </c>
      <c r="B22" s="7" t="s">
        <v>127</v>
      </c>
      <c r="C22" s="22">
        <v>1.38</v>
      </c>
      <c r="D22" s="22">
        <v>1.35</v>
      </c>
      <c r="E22" s="22">
        <v>1.34</v>
      </c>
      <c r="F22" s="22">
        <v>1.34</v>
      </c>
      <c r="G22" s="22">
        <v>1.33</v>
      </c>
      <c r="H22" s="22">
        <v>1.32</v>
      </c>
      <c r="I22" s="22">
        <v>1.32</v>
      </c>
      <c r="J22" s="22">
        <v>1.32</v>
      </c>
      <c r="K22" s="22">
        <v>1.32</v>
      </c>
      <c r="L22" s="22">
        <v>1.3</v>
      </c>
      <c r="M22" s="22">
        <v>1.3</v>
      </c>
      <c r="N22" s="22">
        <v>1.29</v>
      </c>
      <c r="O22" s="22">
        <v>1.29</v>
      </c>
      <c r="P22" s="22">
        <v>1.28</v>
      </c>
      <c r="Q22" s="22">
        <v>1.28</v>
      </c>
      <c r="R22" s="22">
        <v>1.28</v>
      </c>
      <c r="S22" s="22">
        <v>1.28</v>
      </c>
      <c r="T22" s="22">
        <v>1.28</v>
      </c>
      <c r="U22" s="22">
        <v>1.28</v>
      </c>
      <c r="V22" s="22">
        <v>1.28</v>
      </c>
      <c r="W22" s="22">
        <v>1.28</v>
      </c>
      <c r="X22" s="22">
        <v>1.28</v>
      </c>
      <c r="Y22" s="22">
        <v>1.28</v>
      </c>
      <c r="Z22" s="22">
        <v>1.28</v>
      </c>
      <c r="AA22" s="22">
        <v>1.28</v>
      </c>
      <c r="AB22" s="22">
        <v>1.28</v>
      </c>
      <c r="AC22" s="22">
        <v>1.28</v>
      </c>
      <c r="AD22" s="22">
        <v>1.28</v>
      </c>
      <c r="AE22" s="22">
        <v>1.28</v>
      </c>
      <c r="AF22" s="22">
        <v>1.28</v>
      </c>
      <c r="AG22" s="22">
        <v>1.28</v>
      </c>
      <c r="AH22" s="7" t="s">
        <v>104</v>
      </c>
    </row>
    <row r="24" spans="1:34" ht="15.6" x14ac:dyDescent="0.3">
      <c r="A24" s="28" t="s">
        <v>118</v>
      </c>
      <c r="B24" s="28"/>
      <c r="C24" s="28"/>
      <c r="D24" s="28"/>
    </row>
    <row r="25" spans="1:34" ht="15.6" x14ac:dyDescent="0.3">
      <c r="A25" s="9" t="s">
        <v>119</v>
      </c>
      <c r="B25" s="9" t="s">
        <v>120</v>
      </c>
      <c r="C25" s="9" t="s">
        <v>121</v>
      </c>
      <c r="D25" s="9" t="s">
        <v>49</v>
      </c>
    </row>
    <row r="26" spans="1:34" x14ac:dyDescent="0.25">
      <c r="A26" s="7" t="s">
        <v>79</v>
      </c>
      <c r="B26" s="17">
        <v>510550</v>
      </c>
      <c r="C26" s="18">
        <f>B26/B26</f>
        <v>1</v>
      </c>
      <c r="D26" s="11" t="s">
        <v>108</v>
      </c>
    </row>
    <row r="27" spans="1:34" x14ac:dyDescent="0.25">
      <c r="A27" s="7" t="s">
        <v>80</v>
      </c>
      <c r="B27" s="17">
        <f>B26-B28</f>
        <v>483895</v>
      </c>
      <c r="C27" s="18">
        <f>B27/B26</f>
        <v>0.94779159729703266</v>
      </c>
      <c r="D27" s="11" t="s">
        <v>123</v>
      </c>
    </row>
    <row r="28" spans="1:34" x14ac:dyDescent="0.25">
      <c r="A28" s="7" t="s">
        <v>81</v>
      </c>
      <c r="B28" s="17">
        <v>26655</v>
      </c>
      <c r="C28" s="18">
        <f>B28/B26</f>
        <v>5.2208402702967387E-2</v>
      </c>
      <c r="D28" s="11" t="s">
        <v>122</v>
      </c>
    </row>
  </sheetData>
  <mergeCells count="5">
    <mergeCell ref="A24:D24"/>
    <mergeCell ref="A2:A6"/>
    <mergeCell ref="A7:A11"/>
    <mergeCell ref="A12:A16"/>
    <mergeCell ref="A17:A2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66"/>
  <sheetViews>
    <sheetView showGridLines="0" topLeftCell="K1" zoomScale="80" zoomScaleNormal="80" workbookViewId="0">
      <selection activeCell="AL9" sqref="AL9"/>
    </sheetView>
  </sheetViews>
  <sheetFormatPr defaultColWidth="11.44140625" defaultRowHeight="13.2" x14ac:dyDescent="0.25"/>
  <cols>
    <col min="1" max="1" width="29.109375" customWidth="1"/>
    <col min="2" max="2" width="14.33203125" customWidth="1"/>
    <col min="3" max="3" width="15" customWidth="1"/>
    <col min="4" max="4" width="24.33203125" customWidth="1"/>
    <col min="5" max="5" width="17.33203125" customWidth="1"/>
    <col min="38" max="38" width="51.21875" bestFit="1" customWidth="1"/>
  </cols>
  <sheetData>
    <row r="1" spans="1:39" ht="17.100000000000001" customHeight="1" x14ac:dyDescent="0.3">
      <c r="A1" s="9" t="s">
        <v>1</v>
      </c>
      <c r="B1" s="9" t="s">
        <v>48</v>
      </c>
      <c r="C1" s="9" t="s">
        <v>49</v>
      </c>
      <c r="D1" s="9" t="s">
        <v>50</v>
      </c>
      <c r="E1" s="9" t="s">
        <v>128</v>
      </c>
      <c r="F1" s="9" t="s">
        <v>51</v>
      </c>
      <c r="G1" s="9">
        <v>2020</v>
      </c>
      <c r="H1" s="9">
        <v>2021</v>
      </c>
      <c r="I1" s="9">
        <v>2022</v>
      </c>
      <c r="J1" s="9">
        <v>2023</v>
      </c>
      <c r="K1" s="9">
        <v>2024</v>
      </c>
      <c r="L1" s="9">
        <v>2025</v>
      </c>
      <c r="M1" s="9">
        <v>2026</v>
      </c>
      <c r="N1" s="9">
        <v>2027</v>
      </c>
      <c r="O1" s="9">
        <v>2028</v>
      </c>
      <c r="P1" s="9">
        <v>2029</v>
      </c>
      <c r="Q1" s="9">
        <v>2030</v>
      </c>
      <c r="R1" s="9">
        <v>2031</v>
      </c>
      <c r="S1" s="9">
        <v>2032</v>
      </c>
      <c r="T1" s="9">
        <v>2033</v>
      </c>
      <c r="U1" s="9">
        <v>2034</v>
      </c>
      <c r="V1" s="9">
        <v>2035</v>
      </c>
      <c r="W1" s="9">
        <v>2036</v>
      </c>
      <c r="X1" s="9">
        <v>2037</v>
      </c>
      <c r="Y1" s="9">
        <v>2038</v>
      </c>
      <c r="Z1" s="9">
        <v>2039</v>
      </c>
      <c r="AA1" s="9">
        <v>2040</v>
      </c>
      <c r="AB1" s="9">
        <v>2041</v>
      </c>
      <c r="AC1" s="9">
        <v>2042</v>
      </c>
      <c r="AD1" s="9">
        <v>2043</v>
      </c>
      <c r="AE1" s="9">
        <v>2044</v>
      </c>
      <c r="AF1" s="9">
        <v>2045</v>
      </c>
      <c r="AG1" s="9">
        <v>2046</v>
      </c>
      <c r="AH1" s="9">
        <v>2047</v>
      </c>
      <c r="AI1" s="9">
        <v>2048</v>
      </c>
      <c r="AJ1" s="9">
        <v>2049</v>
      </c>
      <c r="AK1" s="9">
        <v>2050</v>
      </c>
      <c r="AL1" s="9" t="s">
        <v>52</v>
      </c>
      <c r="AM1" s="9" t="s">
        <v>53</v>
      </c>
    </row>
    <row r="2" spans="1:39" ht="14.7" customHeight="1" x14ac:dyDescent="0.25">
      <c r="A2" s="24" t="s">
        <v>9</v>
      </c>
      <c r="B2" s="7" t="s">
        <v>54</v>
      </c>
      <c r="C2" s="7" t="s">
        <v>55</v>
      </c>
      <c r="D2" s="7" t="s">
        <v>56</v>
      </c>
      <c r="E2" s="7">
        <v>2001</v>
      </c>
      <c r="F2" s="7" t="s">
        <v>129</v>
      </c>
      <c r="G2" s="7">
        <v>14</v>
      </c>
      <c r="H2" s="7">
        <v>14</v>
      </c>
      <c r="I2" s="7">
        <v>14</v>
      </c>
      <c r="J2" s="7">
        <v>14</v>
      </c>
      <c r="K2" s="7">
        <v>14</v>
      </c>
      <c r="L2" s="7">
        <v>14</v>
      </c>
      <c r="M2" s="7">
        <v>14</v>
      </c>
      <c r="N2" s="7">
        <v>14</v>
      </c>
      <c r="O2" s="7">
        <v>14</v>
      </c>
      <c r="P2" s="7">
        <v>14</v>
      </c>
      <c r="Q2" s="7">
        <v>14</v>
      </c>
      <c r="R2" s="7">
        <v>14</v>
      </c>
      <c r="S2" s="7">
        <v>14</v>
      </c>
      <c r="T2" s="7">
        <v>14</v>
      </c>
      <c r="U2" s="7">
        <v>14</v>
      </c>
      <c r="V2" s="7">
        <v>14</v>
      </c>
      <c r="W2" s="7">
        <v>14</v>
      </c>
      <c r="X2" s="7">
        <v>14</v>
      </c>
      <c r="Y2" s="7">
        <v>14</v>
      </c>
      <c r="Z2" s="7">
        <v>14</v>
      </c>
      <c r="AA2" s="7">
        <v>14</v>
      </c>
      <c r="AB2" s="7">
        <v>14</v>
      </c>
      <c r="AC2" s="7">
        <v>14</v>
      </c>
      <c r="AD2" s="7">
        <v>14</v>
      </c>
      <c r="AE2" s="7">
        <v>14</v>
      </c>
      <c r="AF2" s="7">
        <v>14</v>
      </c>
      <c r="AG2" s="7">
        <v>14</v>
      </c>
      <c r="AH2" s="7">
        <v>14</v>
      </c>
      <c r="AI2" s="7">
        <v>14</v>
      </c>
      <c r="AJ2" s="7">
        <v>14</v>
      </c>
      <c r="AK2" s="7">
        <v>14</v>
      </c>
      <c r="AL2" s="7"/>
      <c r="AM2" s="7"/>
    </row>
    <row r="3" spans="1:39" ht="14.7" customHeight="1" x14ac:dyDescent="0.25">
      <c r="A3" s="25"/>
      <c r="B3" s="7" t="s">
        <v>54</v>
      </c>
      <c r="C3" s="7" t="s">
        <v>55</v>
      </c>
      <c r="D3" s="7" t="s">
        <v>56</v>
      </c>
      <c r="E3" s="7">
        <v>2018</v>
      </c>
      <c r="F3" s="7" t="s">
        <v>129</v>
      </c>
      <c r="G3" s="7">
        <f>G2*1.36</f>
        <v>19.040000000000003</v>
      </c>
      <c r="H3" s="7">
        <f t="shared" ref="H3:AK3" si="0">H2*1.36</f>
        <v>19.040000000000003</v>
      </c>
      <c r="I3" s="7">
        <f t="shared" si="0"/>
        <v>19.040000000000003</v>
      </c>
      <c r="J3" s="7">
        <f t="shared" si="0"/>
        <v>19.040000000000003</v>
      </c>
      <c r="K3" s="7">
        <f t="shared" si="0"/>
        <v>19.040000000000003</v>
      </c>
      <c r="L3" s="7">
        <f t="shared" si="0"/>
        <v>19.040000000000003</v>
      </c>
      <c r="M3" s="7">
        <f t="shared" si="0"/>
        <v>19.040000000000003</v>
      </c>
      <c r="N3" s="7">
        <f t="shared" si="0"/>
        <v>19.040000000000003</v>
      </c>
      <c r="O3" s="7">
        <f t="shared" si="0"/>
        <v>19.040000000000003</v>
      </c>
      <c r="P3" s="7">
        <f t="shared" si="0"/>
        <v>19.040000000000003</v>
      </c>
      <c r="Q3" s="7">
        <f t="shared" si="0"/>
        <v>19.040000000000003</v>
      </c>
      <c r="R3" s="7">
        <f t="shared" si="0"/>
        <v>19.040000000000003</v>
      </c>
      <c r="S3" s="7">
        <f t="shared" si="0"/>
        <v>19.040000000000003</v>
      </c>
      <c r="T3" s="7">
        <f t="shared" si="0"/>
        <v>19.040000000000003</v>
      </c>
      <c r="U3" s="7">
        <f t="shared" si="0"/>
        <v>19.040000000000003</v>
      </c>
      <c r="V3" s="7">
        <f t="shared" si="0"/>
        <v>19.040000000000003</v>
      </c>
      <c r="W3" s="7">
        <f t="shared" si="0"/>
        <v>19.040000000000003</v>
      </c>
      <c r="X3" s="7">
        <f t="shared" si="0"/>
        <v>19.040000000000003</v>
      </c>
      <c r="Y3" s="7">
        <f t="shared" si="0"/>
        <v>19.040000000000003</v>
      </c>
      <c r="Z3" s="7">
        <f t="shared" si="0"/>
        <v>19.040000000000003</v>
      </c>
      <c r="AA3" s="7">
        <f t="shared" si="0"/>
        <v>19.040000000000003</v>
      </c>
      <c r="AB3" s="7">
        <f t="shared" si="0"/>
        <v>19.040000000000003</v>
      </c>
      <c r="AC3" s="7">
        <f t="shared" si="0"/>
        <v>19.040000000000003</v>
      </c>
      <c r="AD3" s="7">
        <f t="shared" si="0"/>
        <v>19.040000000000003</v>
      </c>
      <c r="AE3" s="7">
        <f t="shared" si="0"/>
        <v>19.040000000000003</v>
      </c>
      <c r="AF3" s="7">
        <f t="shared" si="0"/>
        <v>19.040000000000003</v>
      </c>
      <c r="AG3" s="7">
        <f t="shared" si="0"/>
        <v>19.040000000000003</v>
      </c>
      <c r="AH3" s="7">
        <f t="shared" si="0"/>
        <v>19.040000000000003</v>
      </c>
      <c r="AI3" s="7">
        <f t="shared" si="0"/>
        <v>19.040000000000003</v>
      </c>
      <c r="AJ3" s="7">
        <f t="shared" si="0"/>
        <v>19.040000000000003</v>
      </c>
      <c r="AK3" s="7">
        <f t="shared" si="0"/>
        <v>19.040000000000003</v>
      </c>
      <c r="AL3" s="7" t="s">
        <v>58</v>
      </c>
      <c r="AM3" s="7"/>
    </row>
    <row r="4" spans="1:39" ht="14.7" customHeight="1" x14ac:dyDescent="0.25">
      <c r="A4" s="26"/>
      <c r="B4" s="7" t="s">
        <v>54</v>
      </c>
      <c r="C4" s="7" t="s">
        <v>55</v>
      </c>
      <c r="D4" s="7" t="s">
        <v>56</v>
      </c>
      <c r="E4" s="7">
        <v>2018</v>
      </c>
      <c r="F4" s="7" t="s">
        <v>130</v>
      </c>
      <c r="G4" s="7">
        <f>G3*'Conversion Factors'!C$22</f>
        <v>26.275200000000002</v>
      </c>
      <c r="H4" s="7">
        <f>H3*'Conversion Factors'!D$22</f>
        <v>25.704000000000004</v>
      </c>
      <c r="I4" s="7">
        <f>I3*'Conversion Factors'!E$22</f>
        <v>25.513600000000004</v>
      </c>
      <c r="J4" s="7">
        <f>J3*'Conversion Factors'!F$22</f>
        <v>25.513600000000004</v>
      </c>
      <c r="K4" s="7">
        <f>K3*'Conversion Factors'!G$22</f>
        <v>25.323200000000003</v>
      </c>
      <c r="L4" s="7">
        <f>L3*'Conversion Factors'!H$22</f>
        <v>25.132800000000003</v>
      </c>
      <c r="M4" s="7">
        <f>M3*'Conversion Factors'!I$22</f>
        <v>25.132800000000003</v>
      </c>
      <c r="N4" s="7">
        <f>N3*'Conversion Factors'!J$22</f>
        <v>25.132800000000003</v>
      </c>
      <c r="O4" s="7">
        <f>O3*'Conversion Factors'!K$22</f>
        <v>25.132800000000003</v>
      </c>
      <c r="P4" s="7">
        <f>P3*'Conversion Factors'!L$22</f>
        <v>24.752000000000006</v>
      </c>
      <c r="Q4" s="7">
        <f>Q3*'Conversion Factors'!M$22</f>
        <v>24.752000000000006</v>
      </c>
      <c r="R4" s="7">
        <f>R3*'Conversion Factors'!N$22</f>
        <v>24.561600000000006</v>
      </c>
      <c r="S4" s="7">
        <f>S3*'Conversion Factors'!O$22</f>
        <v>24.561600000000006</v>
      </c>
      <c r="T4" s="7">
        <f>T3*'Conversion Factors'!P$22</f>
        <v>24.371200000000005</v>
      </c>
      <c r="U4" s="7">
        <f>U3*'Conversion Factors'!Q$22</f>
        <v>24.371200000000005</v>
      </c>
      <c r="V4" s="7">
        <f>V3*'Conversion Factors'!R$22</f>
        <v>24.371200000000005</v>
      </c>
      <c r="W4" s="7">
        <f>W3*'Conversion Factors'!S$22</f>
        <v>24.371200000000005</v>
      </c>
      <c r="X4" s="7">
        <f>X3*'Conversion Factors'!T$22</f>
        <v>24.371200000000005</v>
      </c>
      <c r="Y4" s="7">
        <f>Y3*'Conversion Factors'!U$22</f>
        <v>24.371200000000005</v>
      </c>
      <c r="Z4" s="7">
        <f>Z3*'Conversion Factors'!V$22</f>
        <v>24.371200000000005</v>
      </c>
      <c r="AA4" s="7">
        <f>AA3*'Conversion Factors'!W$22</f>
        <v>24.371200000000005</v>
      </c>
      <c r="AB4" s="7">
        <f>AB3*'Conversion Factors'!X$22</f>
        <v>24.371200000000005</v>
      </c>
      <c r="AC4" s="7">
        <f>AC3*'Conversion Factors'!Y$22</f>
        <v>24.371200000000005</v>
      </c>
      <c r="AD4" s="7">
        <f>AD3*'Conversion Factors'!Z$22</f>
        <v>24.371200000000005</v>
      </c>
      <c r="AE4" s="7">
        <f>AE3*'Conversion Factors'!AA$22</f>
        <v>24.371200000000005</v>
      </c>
      <c r="AF4" s="7">
        <f>AF3*'Conversion Factors'!AB$22</f>
        <v>24.371200000000005</v>
      </c>
      <c r="AG4" s="7">
        <f>AG3*'Conversion Factors'!AC$22</f>
        <v>24.371200000000005</v>
      </c>
      <c r="AH4" s="7">
        <f>AH3*'Conversion Factors'!AD$22</f>
        <v>24.371200000000005</v>
      </c>
      <c r="AI4" s="7">
        <f>AI3*'Conversion Factors'!AE$22</f>
        <v>24.371200000000005</v>
      </c>
      <c r="AJ4" s="7">
        <f>AJ3*'Conversion Factors'!AF$22</f>
        <v>24.371200000000005</v>
      </c>
      <c r="AK4" s="7">
        <f>AK3*'Conversion Factors'!AG$22</f>
        <v>24.371200000000005</v>
      </c>
      <c r="AL4" s="7" t="s">
        <v>59</v>
      </c>
      <c r="AM4" s="7">
        <v>1</v>
      </c>
    </row>
    <row r="5" spans="1:39" ht="14.7" customHeight="1" x14ac:dyDescent="0.25">
      <c r="A5" s="24" t="s">
        <v>11</v>
      </c>
      <c r="B5" s="7" t="s">
        <v>60</v>
      </c>
      <c r="C5" s="7" t="s">
        <v>55</v>
      </c>
      <c r="D5" s="7" t="s">
        <v>56</v>
      </c>
      <c r="E5" s="7">
        <v>2001</v>
      </c>
      <c r="F5" s="7" t="s">
        <v>129</v>
      </c>
      <c r="G5" s="7">
        <v>60</v>
      </c>
      <c r="H5" s="7">
        <v>60</v>
      </c>
      <c r="I5" s="7">
        <v>60</v>
      </c>
      <c r="J5" s="7">
        <v>60</v>
      </c>
      <c r="K5" s="7">
        <v>60</v>
      </c>
      <c r="L5" s="7">
        <v>60</v>
      </c>
      <c r="M5" s="7">
        <v>60</v>
      </c>
      <c r="N5" s="7">
        <v>60</v>
      </c>
      <c r="O5" s="7">
        <v>60</v>
      </c>
      <c r="P5" s="7">
        <v>60</v>
      </c>
      <c r="Q5" s="7">
        <v>60</v>
      </c>
      <c r="R5" s="7">
        <v>60</v>
      </c>
      <c r="S5" s="7">
        <v>60</v>
      </c>
      <c r="T5" s="7">
        <v>60</v>
      </c>
      <c r="U5" s="7">
        <v>60</v>
      </c>
      <c r="V5" s="7">
        <v>60</v>
      </c>
      <c r="W5" s="7">
        <v>60</v>
      </c>
      <c r="X5" s="7">
        <v>60</v>
      </c>
      <c r="Y5" s="7">
        <v>60</v>
      </c>
      <c r="Z5" s="7">
        <v>60</v>
      </c>
      <c r="AA5" s="7">
        <v>60</v>
      </c>
      <c r="AB5" s="7">
        <v>60</v>
      </c>
      <c r="AC5" s="7">
        <v>60</v>
      </c>
      <c r="AD5" s="7">
        <v>60</v>
      </c>
      <c r="AE5" s="7">
        <v>60</v>
      </c>
      <c r="AF5" s="7">
        <v>60</v>
      </c>
      <c r="AG5" s="7">
        <v>60</v>
      </c>
      <c r="AH5" s="7">
        <v>60</v>
      </c>
      <c r="AI5" s="7">
        <v>60</v>
      </c>
      <c r="AJ5" s="7">
        <v>60</v>
      </c>
      <c r="AK5" s="7">
        <v>60</v>
      </c>
      <c r="AL5" s="7"/>
      <c r="AM5" s="7"/>
    </row>
    <row r="6" spans="1:39" ht="14.7" customHeight="1" x14ac:dyDescent="0.25">
      <c r="A6" s="25"/>
      <c r="B6" s="7" t="s">
        <v>60</v>
      </c>
      <c r="C6" s="7" t="s">
        <v>55</v>
      </c>
      <c r="D6" s="7" t="s">
        <v>56</v>
      </c>
      <c r="E6" s="7">
        <v>2018</v>
      </c>
      <c r="F6" s="7" t="s">
        <v>129</v>
      </c>
      <c r="G6" s="7">
        <f t="shared" ref="G6:AK6" si="1">G5*1.36</f>
        <v>81.600000000000009</v>
      </c>
      <c r="H6" s="7">
        <f t="shared" si="1"/>
        <v>81.600000000000009</v>
      </c>
      <c r="I6" s="7">
        <f t="shared" si="1"/>
        <v>81.600000000000009</v>
      </c>
      <c r="J6" s="7">
        <f t="shared" si="1"/>
        <v>81.600000000000009</v>
      </c>
      <c r="K6" s="7">
        <f t="shared" si="1"/>
        <v>81.600000000000009</v>
      </c>
      <c r="L6" s="7">
        <f t="shared" si="1"/>
        <v>81.600000000000009</v>
      </c>
      <c r="M6" s="7">
        <f t="shared" si="1"/>
        <v>81.600000000000009</v>
      </c>
      <c r="N6" s="7">
        <f t="shared" si="1"/>
        <v>81.600000000000009</v>
      </c>
      <c r="O6" s="7">
        <f t="shared" si="1"/>
        <v>81.600000000000009</v>
      </c>
      <c r="P6" s="7">
        <f t="shared" si="1"/>
        <v>81.600000000000009</v>
      </c>
      <c r="Q6" s="7">
        <f t="shared" si="1"/>
        <v>81.600000000000009</v>
      </c>
      <c r="R6" s="7">
        <f t="shared" si="1"/>
        <v>81.600000000000009</v>
      </c>
      <c r="S6" s="7">
        <f t="shared" si="1"/>
        <v>81.600000000000009</v>
      </c>
      <c r="T6" s="7">
        <f t="shared" si="1"/>
        <v>81.600000000000009</v>
      </c>
      <c r="U6" s="7">
        <f t="shared" si="1"/>
        <v>81.600000000000009</v>
      </c>
      <c r="V6" s="7">
        <f t="shared" si="1"/>
        <v>81.600000000000009</v>
      </c>
      <c r="W6" s="7">
        <f t="shared" si="1"/>
        <v>81.600000000000009</v>
      </c>
      <c r="X6" s="7">
        <f t="shared" si="1"/>
        <v>81.600000000000009</v>
      </c>
      <c r="Y6" s="7">
        <f t="shared" si="1"/>
        <v>81.600000000000009</v>
      </c>
      <c r="Z6" s="7">
        <f t="shared" si="1"/>
        <v>81.600000000000009</v>
      </c>
      <c r="AA6" s="7">
        <f t="shared" si="1"/>
        <v>81.600000000000009</v>
      </c>
      <c r="AB6" s="7">
        <f t="shared" si="1"/>
        <v>81.600000000000009</v>
      </c>
      <c r="AC6" s="7">
        <f t="shared" si="1"/>
        <v>81.600000000000009</v>
      </c>
      <c r="AD6" s="7">
        <f t="shared" si="1"/>
        <v>81.600000000000009</v>
      </c>
      <c r="AE6" s="7">
        <f t="shared" si="1"/>
        <v>81.600000000000009</v>
      </c>
      <c r="AF6" s="7">
        <f t="shared" si="1"/>
        <v>81.600000000000009</v>
      </c>
      <c r="AG6" s="7">
        <f t="shared" si="1"/>
        <v>81.600000000000009</v>
      </c>
      <c r="AH6" s="7">
        <f t="shared" si="1"/>
        <v>81.600000000000009</v>
      </c>
      <c r="AI6" s="7">
        <f t="shared" si="1"/>
        <v>81.600000000000009</v>
      </c>
      <c r="AJ6" s="7">
        <f t="shared" si="1"/>
        <v>81.600000000000009</v>
      </c>
      <c r="AK6" s="7">
        <f t="shared" si="1"/>
        <v>81.600000000000009</v>
      </c>
      <c r="AL6" s="7" t="s">
        <v>58</v>
      </c>
      <c r="AM6" s="7"/>
    </row>
    <row r="7" spans="1:39" ht="14.7" customHeight="1" x14ac:dyDescent="0.25">
      <c r="A7" s="26"/>
      <c r="B7" s="7" t="s">
        <v>60</v>
      </c>
      <c r="C7" s="7" t="s">
        <v>55</v>
      </c>
      <c r="D7" s="7" t="s">
        <v>56</v>
      </c>
      <c r="E7" s="7">
        <v>2018</v>
      </c>
      <c r="F7" s="7" t="s">
        <v>130</v>
      </c>
      <c r="G7" s="7">
        <f>G6*'Conversion Factors'!C$22</f>
        <v>112.608</v>
      </c>
      <c r="H7" s="7">
        <f>H6*'Conversion Factors'!D$22</f>
        <v>110.16000000000003</v>
      </c>
      <c r="I7" s="7">
        <f>I6*'Conversion Factors'!E$22</f>
        <v>109.34400000000002</v>
      </c>
      <c r="J7" s="7">
        <f>J6*'Conversion Factors'!F$22</f>
        <v>109.34400000000002</v>
      </c>
      <c r="K7" s="7">
        <f>K6*'Conversion Factors'!G$22</f>
        <v>108.52800000000002</v>
      </c>
      <c r="L7" s="7">
        <f>L6*'Conversion Factors'!H$22</f>
        <v>107.71200000000002</v>
      </c>
      <c r="M7" s="7">
        <f>M6*'Conversion Factors'!I$22</f>
        <v>107.71200000000002</v>
      </c>
      <c r="N7" s="7">
        <f>N6*'Conversion Factors'!J$22</f>
        <v>107.71200000000002</v>
      </c>
      <c r="O7" s="7">
        <f>O6*'Conversion Factors'!K$22</f>
        <v>107.71200000000002</v>
      </c>
      <c r="P7" s="7">
        <f>P6*'Conversion Factors'!L$22</f>
        <v>106.08000000000001</v>
      </c>
      <c r="Q7" s="7">
        <f>Q6*'Conversion Factors'!M$22</f>
        <v>106.08000000000001</v>
      </c>
      <c r="R7" s="7">
        <f>R6*'Conversion Factors'!N$22</f>
        <v>105.26400000000001</v>
      </c>
      <c r="S7" s="7">
        <f>S6*'Conversion Factors'!O$22</f>
        <v>105.26400000000001</v>
      </c>
      <c r="T7" s="7">
        <f>T6*'Conversion Factors'!P$22</f>
        <v>104.44800000000001</v>
      </c>
      <c r="U7" s="7">
        <f>U6*'Conversion Factors'!Q$22</f>
        <v>104.44800000000001</v>
      </c>
      <c r="V7" s="7">
        <f>V6*'Conversion Factors'!R$22</f>
        <v>104.44800000000001</v>
      </c>
      <c r="W7" s="7">
        <f>W6*'Conversion Factors'!S$22</f>
        <v>104.44800000000001</v>
      </c>
      <c r="X7" s="7">
        <f>X6*'Conversion Factors'!T$22</f>
        <v>104.44800000000001</v>
      </c>
      <c r="Y7" s="7">
        <f>Y6*'Conversion Factors'!U$22</f>
        <v>104.44800000000001</v>
      </c>
      <c r="Z7" s="7">
        <f>Z6*'Conversion Factors'!V$22</f>
        <v>104.44800000000001</v>
      </c>
      <c r="AA7" s="7">
        <f>AA6*'Conversion Factors'!W$22</f>
        <v>104.44800000000001</v>
      </c>
      <c r="AB7" s="7">
        <f>AB6*'Conversion Factors'!X$22</f>
        <v>104.44800000000001</v>
      </c>
      <c r="AC7" s="7">
        <f>AC6*'Conversion Factors'!Y$22</f>
        <v>104.44800000000001</v>
      </c>
      <c r="AD7" s="7">
        <f>AD6*'Conversion Factors'!Z$22</f>
        <v>104.44800000000001</v>
      </c>
      <c r="AE7" s="7">
        <f>AE6*'Conversion Factors'!AA$22</f>
        <v>104.44800000000001</v>
      </c>
      <c r="AF7" s="7">
        <f>AF6*'Conversion Factors'!AB$22</f>
        <v>104.44800000000001</v>
      </c>
      <c r="AG7" s="7">
        <f>AG6*'Conversion Factors'!AC$22</f>
        <v>104.44800000000001</v>
      </c>
      <c r="AH7" s="7">
        <f>AH6*'Conversion Factors'!AD$22</f>
        <v>104.44800000000001</v>
      </c>
      <c r="AI7" s="7">
        <f>AI6*'Conversion Factors'!AE$22</f>
        <v>104.44800000000001</v>
      </c>
      <c r="AJ7" s="7">
        <f>AJ6*'Conversion Factors'!AF$22</f>
        <v>104.44800000000001</v>
      </c>
      <c r="AK7" s="7">
        <f>AK6*'Conversion Factors'!AG$22</f>
        <v>104.44800000000001</v>
      </c>
      <c r="AL7" s="7" t="s">
        <v>59</v>
      </c>
      <c r="AM7" s="7">
        <v>1</v>
      </c>
    </row>
    <row r="8" spans="1:39" ht="14.7" customHeight="1" x14ac:dyDescent="0.25">
      <c r="A8" s="7" t="s">
        <v>19</v>
      </c>
      <c r="B8" s="7" t="s">
        <v>60</v>
      </c>
      <c r="C8" s="7" t="s">
        <v>59</v>
      </c>
      <c r="D8" s="7" t="s">
        <v>61</v>
      </c>
      <c r="E8" s="7">
        <v>2018</v>
      </c>
      <c r="F8" s="7" t="s">
        <v>130</v>
      </c>
      <c r="G8" s="7">
        <v>0.1</v>
      </c>
      <c r="H8" s="7">
        <v>0.1</v>
      </c>
      <c r="I8" s="7">
        <v>0.1</v>
      </c>
      <c r="J8" s="7">
        <v>0.1</v>
      </c>
      <c r="K8" s="7">
        <v>0.1</v>
      </c>
      <c r="L8" s="7">
        <v>0.1</v>
      </c>
      <c r="M8" s="7">
        <v>0.1</v>
      </c>
      <c r="N8" s="7">
        <v>0.1</v>
      </c>
      <c r="O8" s="7">
        <v>0.1</v>
      </c>
      <c r="P8" s="7">
        <v>0.1</v>
      </c>
      <c r="Q8" s="7">
        <v>0.1</v>
      </c>
      <c r="R8" s="7">
        <v>0.1</v>
      </c>
      <c r="S8" s="7">
        <v>0.1</v>
      </c>
      <c r="T8" s="7">
        <v>0.1</v>
      </c>
      <c r="U8" s="7">
        <v>0.1</v>
      </c>
      <c r="V8" s="7">
        <v>0.1</v>
      </c>
      <c r="W8" s="7">
        <v>0.1</v>
      </c>
      <c r="X8" s="7">
        <v>0.1</v>
      </c>
      <c r="Y8" s="7">
        <v>0.1</v>
      </c>
      <c r="Z8" s="7">
        <v>0.1</v>
      </c>
      <c r="AA8" s="7">
        <v>0.1</v>
      </c>
      <c r="AB8" s="7">
        <v>0.1</v>
      </c>
      <c r="AC8" s="7">
        <v>0.1</v>
      </c>
      <c r="AD8" s="7">
        <v>0.1</v>
      </c>
      <c r="AE8" s="7">
        <v>0.1</v>
      </c>
      <c r="AF8" s="7">
        <v>0.1</v>
      </c>
      <c r="AG8" s="7">
        <v>0.1</v>
      </c>
      <c r="AH8" s="7">
        <v>0.1</v>
      </c>
      <c r="AI8" s="7">
        <v>0.1</v>
      </c>
      <c r="AJ8" s="7">
        <v>0.1</v>
      </c>
      <c r="AK8" s="7">
        <v>0.1</v>
      </c>
      <c r="AL8" s="7" t="s">
        <v>62</v>
      </c>
      <c r="AM8" s="7">
        <v>1</v>
      </c>
    </row>
    <row r="9" spans="1:39" ht="14.7" customHeight="1" x14ac:dyDescent="0.25">
      <c r="A9" s="7" t="s">
        <v>21</v>
      </c>
      <c r="B9" s="7" t="s">
        <v>60</v>
      </c>
      <c r="C9" s="7"/>
      <c r="D9" s="7" t="s">
        <v>56</v>
      </c>
      <c r="E9" s="7">
        <v>2018</v>
      </c>
      <c r="F9" s="7" t="s">
        <v>130</v>
      </c>
      <c r="G9" s="7">
        <v>0.1</v>
      </c>
      <c r="H9" s="7">
        <v>0.1</v>
      </c>
      <c r="I9" s="7">
        <v>0.1</v>
      </c>
      <c r="J9" s="7">
        <v>0.1</v>
      </c>
      <c r="K9" s="7">
        <v>0.1</v>
      </c>
      <c r="L9" s="7">
        <v>0.1</v>
      </c>
      <c r="M9" s="7">
        <v>0.1</v>
      </c>
      <c r="N9" s="7">
        <v>0.1</v>
      </c>
      <c r="O9" s="7">
        <v>0.1</v>
      </c>
      <c r="P9" s="7">
        <v>0.1</v>
      </c>
      <c r="Q9" s="7">
        <v>0.1</v>
      </c>
      <c r="R9" s="7">
        <v>0.1</v>
      </c>
      <c r="S9" s="7">
        <v>0.1</v>
      </c>
      <c r="T9" s="7">
        <v>0.1</v>
      </c>
      <c r="U9" s="7">
        <v>0.1</v>
      </c>
      <c r="V9" s="7">
        <v>0.1</v>
      </c>
      <c r="W9" s="7">
        <v>0.1</v>
      </c>
      <c r="X9" s="7">
        <v>0.1</v>
      </c>
      <c r="Y9" s="7">
        <v>0.1</v>
      </c>
      <c r="Z9" s="7">
        <v>0.1</v>
      </c>
      <c r="AA9" s="7">
        <v>0.1</v>
      </c>
      <c r="AB9" s="7">
        <v>0.1</v>
      </c>
      <c r="AC9" s="7">
        <v>0.1</v>
      </c>
      <c r="AD9" s="7">
        <v>0.1</v>
      </c>
      <c r="AE9" s="7">
        <v>0.1</v>
      </c>
      <c r="AF9" s="7">
        <v>0.1</v>
      </c>
      <c r="AG9" s="7">
        <v>0.1</v>
      </c>
      <c r="AH9" s="7">
        <v>0.1</v>
      </c>
      <c r="AI9" s="7">
        <v>0.1</v>
      </c>
      <c r="AJ9" s="7">
        <v>0.1</v>
      </c>
      <c r="AK9" s="7">
        <v>0.1</v>
      </c>
      <c r="AL9" s="7" t="s">
        <v>62</v>
      </c>
      <c r="AM9" s="7">
        <v>1</v>
      </c>
    </row>
    <row r="10" spans="1:39" ht="14.7" customHeight="1" x14ac:dyDescent="0.25"/>
    <row r="11" spans="1:39" ht="14.7" customHeight="1" x14ac:dyDescent="0.25"/>
    <row r="12" spans="1:39" ht="14.7" customHeight="1" x14ac:dyDescent="0.25"/>
    <row r="13" spans="1:39" ht="14.7" customHeight="1" x14ac:dyDescent="0.25"/>
    <row r="14" spans="1:39" ht="14.7" customHeight="1" x14ac:dyDescent="0.25"/>
    <row r="15" spans="1:39" ht="14.7" customHeight="1" x14ac:dyDescent="0.25"/>
    <row r="16" spans="1:39" ht="14.7" customHeight="1" x14ac:dyDescent="0.25"/>
    <row r="17" spans="1:1" ht="14.7" customHeight="1" x14ac:dyDescent="0.25">
      <c r="A17" s="1"/>
    </row>
    <row r="18" spans="1:1" ht="14.7" customHeight="1" x14ac:dyDescent="0.25">
      <c r="A18" s="1"/>
    </row>
    <row r="19" spans="1:1" ht="14.7" customHeight="1" x14ac:dyDescent="0.25">
      <c r="A19" s="1"/>
    </row>
    <row r="20" spans="1:1" ht="14.7" customHeight="1" x14ac:dyDescent="0.25">
      <c r="A20" s="1"/>
    </row>
    <row r="21" spans="1:1" ht="14.7" customHeight="1" x14ac:dyDescent="0.25">
      <c r="A21" s="1"/>
    </row>
    <row r="22" spans="1:1" ht="14.7" customHeight="1" x14ac:dyDescent="0.25">
      <c r="A22" s="1"/>
    </row>
    <row r="23" spans="1:1" ht="14.7" customHeight="1" x14ac:dyDescent="0.25">
      <c r="A23" s="1"/>
    </row>
    <row r="24" spans="1:1" ht="14.7" customHeight="1" x14ac:dyDescent="0.25">
      <c r="A24" s="1"/>
    </row>
    <row r="25" spans="1:1" ht="14.7" customHeight="1" x14ac:dyDescent="0.25">
      <c r="A25" s="1"/>
    </row>
    <row r="26" spans="1:1" ht="14.7" customHeight="1" x14ac:dyDescent="0.25">
      <c r="A26" s="1"/>
    </row>
    <row r="27" spans="1:1" ht="14.7" customHeight="1" x14ac:dyDescent="0.25"/>
    <row r="28" spans="1:1" ht="14.7" customHeight="1" x14ac:dyDescent="0.25"/>
    <row r="29" spans="1:1" ht="14.7" customHeight="1" x14ac:dyDescent="0.25"/>
    <row r="30" spans="1:1" ht="14.7" customHeight="1" x14ac:dyDescent="0.25"/>
    <row r="31" spans="1:1" ht="14.7" customHeight="1" x14ac:dyDescent="0.25"/>
    <row r="32" spans="1:1" ht="14.7" customHeight="1" x14ac:dyDescent="0.25"/>
    <row r="33" ht="14.7" customHeight="1" x14ac:dyDescent="0.25"/>
    <row r="34" ht="14.7" customHeight="1" x14ac:dyDescent="0.25"/>
    <row r="35" ht="14.7" customHeight="1" x14ac:dyDescent="0.25"/>
    <row r="36" ht="14.7" customHeight="1" x14ac:dyDescent="0.25"/>
    <row r="37" ht="14.7" customHeight="1" x14ac:dyDescent="0.25"/>
    <row r="38" ht="14.7" customHeight="1" x14ac:dyDescent="0.25"/>
    <row r="39" ht="14.7" customHeight="1" x14ac:dyDescent="0.25"/>
    <row r="40" ht="14.7" customHeight="1" x14ac:dyDescent="0.25"/>
    <row r="41" ht="14.7" customHeight="1" x14ac:dyDescent="0.25"/>
    <row r="42" ht="14.7" customHeight="1" x14ac:dyDescent="0.25"/>
    <row r="43" ht="14.7" customHeight="1" x14ac:dyDescent="0.25"/>
    <row r="44" ht="14.7" customHeight="1" x14ac:dyDescent="0.25"/>
    <row r="45" ht="14.7" customHeight="1" x14ac:dyDescent="0.25"/>
    <row r="46" ht="14.7" customHeight="1" x14ac:dyDescent="0.25"/>
    <row r="47" ht="14.7" customHeight="1" x14ac:dyDescent="0.25"/>
    <row r="48" ht="14.7" customHeight="1" x14ac:dyDescent="0.25"/>
    <row r="49" ht="14.7" customHeight="1" x14ac:dyDescent="0.25"/>
    <row r="50" ht="14.7" customHeight="1" x14ac:dyDescent="0.25"/>
    <row r="51" ht="14.7" customHeight="1" x14ac:dyDescent="0.25"/>
    <row r="52" ht="14.7" customHeight="1" x14ac:dyDescent="0.25"/>
    <row r="53" ht="14.7" customHeight="1" x14ac:dyDescent="0.25"/>
    <row r="54" ht="14.7" customHeight="1" x14ac:dyDescent="0.25"/>
    <row r="55" ht="14.7" customHeight="1" x14ac:dyDescent="0.25"/>
    <row r="56" ht="14.7" customHeight="1" x14ac:dyDescent="0.25"/>
    <row r="57" ht="14.7" customHeight="1" x14ac:dyDescent="0.25"/>
    <row r="58" ht="14.7" customHeight="1" x14ac:dyDescent="0.25"/>
    <row r="59" ht="14.7" customHeight="1" x14ac:dyDescent="0.25"/>
    <row r="60" ht="14.7" customHeight="1" x14ac:dyDescent="0.25"/>
    <row r="61" ht="14.7" customHeight="1" x14ac:dyDescent="0.25"/>
    <row r="62" ht="14.7" customHeight="1" x14ac:dyDescent="0.25"/>
    <row r="63" ht="14.7" customHeight="1" x14ac:dyDescent="0.25"/>
    <row r="64" ht="14.7" customHeight="1" x14ac:dyDescent="0.25"/>
    <row r="65" ht="14.7" customHeight="1" x14ac:dyDescent="0.25"/>
    <row r="66" ht="14.7" customHeight="1" x14ac:dyDescent="0.25"/>
  </sheetData>
  <mergeCells count="2">
    <mergeCell ref="A5:A7"/>
    <mergeCell ref="A2:A4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"/>
  <sheetViews>
    <sheetView showGridLines="0" zoomScale="80" zoomScaleNormal="80" workbookViewId="0">
      <selection activeCell="E51" sqref="E51"/>
    </sheetView>
  </sheetViews>
  <sheetFormatPr defaultColWidth="11.44140625" defaultRowHeight="13.2" x14ac:dyDescent="0.25"/>
  <cols>
    <col min="1" max="1" width="25.5546875" customWidth="1"/>
    <col min="2" max="2" width="19.6640625" customWidth="1"/>
    <col min="3" max="3" width="18.88671875" customWidth="1"/>
    <col min="5" max="5" width="23.5546875" customWidth="1"/>
  </cols>
  <sheetData>
    <row r="1" spans="1:8" ht="17.100000000000001" customHeight="1" x14ac:dyDescent="0.3">
      <c r="A1" s="9" t="s">
        <v>1</v>
      </c>
      <c r="B1" s="9" t="s">
        <v>63</v>
      </c>
      <c r="C1" s="9" t="s">
        <v>64</v>
      </c>
      <c r="D1" s="9" t="s">
        <v>48</v>
      </c>
      <c r="E1" s="9" t="s">
        <v>65</v>
      </c>
      <c r="F1" s="9" t="s">
        <v>49</v>
      </c>
      <c r="G1" s="9" t="s">
        <v>52</v>
      </c>
      <c r="H1" s="9" t="s">
        <v>53</v>
      </c>
    </row>
    <row r="2" spans="1:8" ht="14.7" customHeight="1" x14ac:dyDescent="0.25">
      <c r="A2" s="7" t="s">
        <v>9</v>
      </c>
      <c r="B2" s="10" t="s">
        <v>66</v>
      </c>
      <c r="C2" s="10" t="s">
        <v>67</v>
      </c>
      <c r="D2" s="7" t="s">
        <v>54</v>
      </c>
      <c r="E2" s="7">
        <v>1000</v>
      </c>
      <c r="F2" s="11" t="s">
        <v>59</v>
      </c>
      <c r="G2" s="7" t="s">
        <v>68</v>
      </c>
      <c r="H2" s="7">
        <v>1</v>
      </c>
    </row>
    <row r="3" spans="1:8" ht="14.7" customHeight="1" x14ac:dyDescent="0.25">
      <c r="A3" s="7" t="s">
        <v>11</v>
      </c>
      <c r="B3" s="10" t="s">
        <v>66</v>
      </c>
      <c r="C3" s="10" t="s">
        <v>67</v>
      </c>
      <c r="D3" s="7" t="s">
        <v>60</v>
      </c>
      <c r="E3" s="7">
        <v>1000</v>
      </c>
      <c r="F3" s="11"/>
      <c r="G3" s="7" t="s">
        <v>68</v>
      </c>
      <c r="H3" s="7">
        <v>1</v>
      </c>
    </row>
    <row r="4" spans="1:8" ht="14.7" customHeight="1" x14ac:dyDescent="0.25">
      <c r="A4" s="7" t="s">
        <v>17</v>
      </c>
      <c r="B4" s="10" t="s">
        <v>66</v>
      </c>
      <c r="C4" s="10" t="s">
        <v>67</v>
      </c>
      <c r="D4" s="7" t="s">
        <v>60</v>
      </c>
      <c r="E4" s="7">
        <v>1000</v>
      </c>
      <c r="F4" s="11"/>
      <c r="G4" s="7" t="s">
        <v>68</v>
      </c>
      <c r="H4" s="7">
        <v>1</v>
      </c>
    </row>
    <row r="5" spans="1:8" ht="14.7" customHeight="1" x14ac:dyDescent="0.25">
      <c r="A5" s="7" t="s">
        <v>3</v>
      </c>
      <c r="B5" s="10" t="s">
        <v>66</v>
      </c>
      <c r="C5" s="10" t="s">
        <v>67</v>
      </c>
      <c r="D5" s="7" t="s">
        <v>54</v>
      </c>
      <c r="E5" s="7">
        <v>1000</v>
      </c>
      <c r="F5" s="11"/>
      <c r="G5" s="7" t="s">
        <v>68</v>
      </c>
      <c r="H5" s="7">
        <v>1</v>
      </c>
    </row>
    <row r="6" spans="1:8" ht="14.7" customHeight="1" x14ac:dyDescent="0.25">
      <c r="A6" s="7" t="s">
        <v>5</v>
      </c>
      <c r="B6" s="10" t="s">
        <v>66</v>
      </c>
      <c r="C6" s="10" t="s">
        <v>67</v>
      </c>
      <c r="D6" s="7" t="s">
        <v>69</v>
      </c>
      <c r="E6" s="7">
        <v>1000</v>
      </c>
      <c r="F6" s="11"/>
      <c r="G6" s="7" t="s">
        <v>68</v>
      </c>
      <c r="H6" s="7">
        <v>1</v>
      </c>
    </row>
    <row r="7" spans="1:8" ht="14.7" customHeight="1" x14ac:dyDescent="0.25">
      <c r="A7" s="7" t="s">
        <v>7</v>
      </c>
      <c r="B7" s="10" t="s">
        <v>66</v>
      </c>
      <c r="C7" s="10" t="s">
        <v>67</v>
      </c>
      <c r="D7" s="7" t="s">
        <v>70</v>
      </c>
      <c r="E7" s="7">
        <v>1000</v>
      </c>
      <c r="F7" s="11"/>
      <c r="G7" s="7" t="s">
        <v>68</v>
      </c>
      <c r="H7" s="7">
        <v>1</v>
      </c>
    </row>
    <row r="8" spans="1:8" ht="14.7" customHeight="1" x14ac:dyDescent="0.25">
      <c r="A8" s="7" t="s">
        <v>13</v>
      </c>
      <c r="B8" s="10" t="s">
        <v>66</v>
      </c>
      <c r="C8" s="10" t="s">
        <v>67</v>
      </c>
      <c r="D8" s="7" t="s">
        <v>71</v>
      </c>
      <c r="E8" s="7">
        <v>1000</v>
      </c>
      <c r="F8" s="11"/>
      <c r="G8" s="7" t="s">
        <v>68</v>
      </c>
      <c r="H8" s="7">
        <v>1</v>
      </c>
    </row>
    <row r="9" spans="1:8" ht="14.7" customHeight="1" x14ac:dyDescent="0.25">
      <c r="A9" s="7" t="s">
        <v>15</v>
      </c>
      <c r="B9" s="10" t="s">
        <v>66</v>
      </c>
      <c r="C9" s="10" t="s">
        <v>67</v>
      </c>
      <c r="D9" s="7" t="s">
        <v>60</v>
      </c>
      <c r="E9" s="7">
        <v>1000</v>
      </c>
      <c r="F9" s="11"/>
      <c r="G9" s="7" t="s">
        <v>68</v>
      </c>
      <c r="H9" s="7">
        <v>1</v>
      </c>
    </row>
    <row r="10" spans="1:8" ht="14.7" customHeight="1" x14ac:dyDescent="0.25">
      <c r="A10" s="7" t="s">
        <v>19</v>
      </c>
      <c r="B10" s="10" t="s">
        <v>72</v>
      </c>
      <c r="C10" s="10" t="s">
        <v>73</v>
      </c>
      <c r="D10" s="7" t="s">
        <v>60</v>
      </c>
      <c r="E10" s="7">
        <v>1000</v>
      </c>
      <c r="F10" s="11"/>
      <c r="G10" s="7" t="s">
        <v>74</v>
      </c>
      <c r="H10" s="7">
        <v>1</v>
      </c>
    </row>
    <row r="11" spans="1:8" ht="14.7" customHeight="1" x14ac:dyDescent="0.25">
      <c r="A11" s="7" t="s">
        <v>21</v>
      </c>
      <c r="B11" s="10" t="s">
        <v>66</v>
      </c>
      <c r="C11" s="10" t="s">
        <v>67</v>
      </c>
      <c r="D11" s="7" t="s">
        <v>60</v>
      </c>
      <c r="E11" s="7">
        <v>1000</v>
      </c>
      <c r="F11" s="11"/>
      <c r="G11" s="7" t="s">
        <v>68</v>
      </c>
      <c r="H11" s="7">
        <v>1</v>
      </c>
    </row>
    <row r="12" spans="1:8" ht="14.7" customHeight="1" x14ac:dyDescent="0.25">
      <c r="F12" s="3"/>
    </row>
    <row r="13" spans="1:8" ht="14.7" customHeight="1" x14ac:dyDescent="0.25">
      <c r="B13" s="2"/>
      <c r="C13" s="2"/>
      <c r="F13" s="3"/>
    </row>
    <row r="14" spans="1:8" ht="14.7" customHeight="1" x14ac:dyDescent="0.25">
      <c r="B14" s="2"/>
      <c r="C14" s="2"/>
      <c r="F14" s="3"/>
    </row>
    <row r="15" spans="1:8" ht="14.7" customHeight="1" x14ac:dyDescent="0.25">
      <c r="B15" s="2"/>
      <c r="C15" s="2"/>
      <c r="F15" s="3"/>
    </row>
    <row r="16" spans="1:8" ht="14.7" customHeight="1" x14ac:dyDescent="0.25">
      <c r="B16" s="2"/>
      <c r="C16" s="2"/>
      <c r="F16" s="3"/>
    </row>
    <row r="17" spans="2:6" ht="14.7" customHeight="1" x14ac:dyDescent="0.25">
      <c r="F17" s="3"/>
    </row>
    <row r="18" spans="2:6" ht="14.7" customHeight="1" x14ac:dyDescent="0.25">
      <c r="B18" s="2"/>
      <c r="C18" s="2"/>
      <c r="F18" s="3"/>
    </row>
    <row r="19" spans="2:6" ht="14.7" customHeight="1" x14ac:dyDescent="0.25">
      <c r="B19" s="2"/>
      <c r="C19" s="2"/>
      <c r="F19" s="3"/>
    </row>
    <row r="20" spans="2:6" ht="14.7" customHeight="1" x14ac:dyDescent="0.25">
      <c r="B20" s="2"/>
      <c r="C20" s="2"/>
      <c r="F20" s="3"/>
    </row>
    <row r="21" spans="2:6" ht="14.7" customHeight="1" x14ac:dyDescent="0.25">
      <c r="B21" s="2"/>
      <c r="C21" s="2"/>
      <c r="F21" s="3"/>
    </row>
    <row r="22" spans="2:6" ht="14.7" customHeight="1" x14ac:dyDescent="0.25">
      <c r="F22" s="3"/>
    </row>
    <row r="23" spans="2:6" ht="14.7" customHeight="1" x14ac:dyDescent="0.25">
      <c r="B23" s="2"/>
      <c r="C23" s="2"/>
      <c r="F23" s="3"/>
    </row>
    <row r="24" spans="2:6" ht="14.7" customHeight="1" x14ac:dyDescent="0.25">
      <c r="B24" s="2"/>
      <c r="C24" s="2"/>
      <c r="F24" s="3"/>
    </row>
    <row r="25" spans="2:6" ht="14.7" customHeight="1" x14ac:dyDescent="0.25">
      <c r="B25" s="2"/>
      <c r="C25" s="2"/>
      <c r="F25" s="3"/>
    </row>
    <row r="26" spans="2:6" ht="14.7" customHeight="1" x14ac:dyDescent="0.25">
      <c r="B26" s="2"/>
      <c r="C26" s="2"/>
      <c r="F26" s="3"/>
    </row>
    <row r="27" spans="2:6" ht="14.7" customHeight="1" x14ac:dyDescent="0.25">
      <c r="F27" s="3"/>
    </row>
    <row r="28" spans="2:6" ht="14.7" customHeight="1" x14ac:dyDescent="0.25">
      <c r="B28" s="2"/>
      <c r="C28" s="2"/>
      <c r="F28" s="3"/>
    </row>
    <row r="29" spans="2:6" ht="14.7" customHeight="1" x14ac:dyDescent="0.25">
      <c r="B29" s="2"/>
      <c r="C29" s="2"/>
      <c r="F29" s="3"/>
    </row>
    <row r="30" spans="2:6" ht="14.7" customHeight="1" x14ac:dyDescent="0.25">
      <c r="B30" s="2"/>
      <c r="C30" s="2"/>
      <c r="F30" s="3"/>
    </row>
    <row r="31" spans="2:6" ht="14.7" customHeight="1" x14ac:dyDescent="0.25">
      <c r="B31" s="2"/>
      <c r="C31" s="2"/>
      <c r="F31" s="3"/>
    </row>
    <row r="32" spans="2:6" ht="14.7" customHeight="1" x14ac:dyDescent="0.25">
      <c r="F32" s="3"/>
    </row>
    <row r="33" spans="2:6" ht="14.7" customHeight="1" x14ac:dyDescent="0.25">
      <c r="B33" s="2"/>
      <c r="C33" s="2"/>
      <c r="F33" s="3"/>
    </row>
    <row r="34" spans="2:6" ht="14.7" customHeight="1" x14ac:dyDescent="0.25">
      <c r="B34" s="2"/>
      <c r="C34" s="2"/>
      <c r="F34" s="3"/>
    </row>
    <row r="35" spans="2:6" ht="14.7" customHeight="1" x14ac:dyDescent="0.25">
      <c r="B35" s="2"/>
      <c r="C35" s="2"/>
      <c r="F35" s="3"/>
    </row>
    <row r="36" spans="2:6" ht="14.7" customHeight="1" x14ac:dyDescent="0.25">
      <c r="B36" s="2"/>
      <c r="C36" s="2"/>
      <c r="F36" s="3"/>
    </row>
    <row r="37" spans="2:6" ht="14.7" customHeight="1" x14ac:dyDescent="0.25">
      <c r="F37" s="3"/>
    </row>
    <row r="38" spans="2:6" ht="14.7" customHeight="1" x14ac:dyDescent="0.25">
      <c r="B38" s="2"/>
      <c r="C38" s="2"/>
      <c r="F38" s="3"/>
    </row>
    <row r="39" spans="2:6" ht="14.7" customHeight="1" x14ac:dyDescent="0.25">
      <c r="B39" s="2"/>
      <c r="C39" s="2"/>
      <c r="F39" s="3"/>
    </row>
    <row r="40" spans="2:6" ht="14.7" customHeight="1" x14ac:dyDescent="0.25">
      <c r="B40" s="2"/>
      <c r="C40" s="2"/>
      <c r="F40" s="3"/>
    </row>
    <row r="41" spans="2:6" ht="14.7" customHeight="1" x14ac:dyDescent="0.25">
      <c r="B41" s="2"/>
      <c r="C41" s="2"/>
      <c r="F41" s="3"/>
    </row>
    <row r="42" spans="2:6" ht="14.7" customHeight="1" x14ac:dyDescent="0.25">
      <c r="F42" s="3"/>
    </row>
    <row r="43" spans="2:6" ht="14.7" customHeight="1" x14ac:dyDescent="0.25">
      <c r="B43" s="2"/>
      <c r="C43" s="2"/>
      <c r="F43" s="3"/>
    </row>
    <row r="44" spans="2:6" ht="14.7" customHeight="1" x14ac:dyDescent="0.25">
      <c r="B44" s="2"/>
      <c r="C44" s="2"/>
      <c r="F44" s="3"/>
    </row>
    <row r="45" spans="2:6" ht="14.7" customHeight="1" x14ac:dyDescent="0.25">
      <c r="B45" s="2"/>
      <c r="C45" s="2"/>
      <c r="F45" s="3"/>
    </row>
    <row r="46" spans="2:6" ht="14.7" customHeight="1" x14ac:dyDescent="0.25">
      <c r="B46" s="2"/>
      <c r="C46" s="2"/>
      <c r="F46" s="3"/>
    </row>
    <row r="47" spans="2:6" ht="14.7" customHeight="1" x14ac:dyDescent="0.25">
      <c r="F47" s="3"/>
    </row>
    <row r="48" spans="2:6" ht="14.7" customHeight="1" x14ac:dyDescent="0.25">
      <c r="B48" s="2"/>
      <c r="C48" s="2"/>
      <c r="F48" s="3"/>
    </row>
    <row r="49" spans="2:6" ht="14.7" customHeight="1" x14ac:dyDescent="0.25">
      <c r="B49" s="2"/>
      <c r="C49" s="2"/>
      <c r="F49" s="3"/>
    </row>
    <row r="50" spans="2:6" ht="14.7" customHeight="1" x14ac:dyDescent="0.25">
      <c r="B50" s="2"/>
      <c r="C50" s="2"/>
      <c r="F50" s="3"/>
    </row>
    <row r="51" spans="2:6" ht="14.7" customHeight="1" x14ac:dyDescent="0.25">
      <c r="B51" s="2"/>
      <c r="C51" s="2"/>
      <c r="F51" s="3"/>
    </row>
    <row r="52" spans="2:6" ht="14.7" customHeight="1" x14ac:dyDescent="0.25">
      <c r="F52" s="3"/>
    </row>
    <row r="53" spans="2:6" ht="14.7" customHeight="1" x14ac:dyDescent="0.25">
      <c r="B53" s="2"/>
      <c r="C53" s="2"/>
      <c r="F53" s="3"/>
    </row>
    <row r="54" spans="2:6" ht="14.7" customHeight="1" x14ac:dyDescent="0.25">
      <c r="B54" s="2"/>
      <c r="C54" s="2"/>
      <c r="F54" s="3"/>
    </row>
    <row r="55" spans="2:6" ht="14.7" customHeight="1" x14ac:dyDescent="0.25">
      <c r="B55" s="2"/>
      <c r="C55" s="2"/>
      <c r="F55" s="3"/>
    </row>
    <row r="56" spans="2:6" ht="14.7" customHeight="1" x14ac:dyDescent="0.25">
      <c r="B56" s="2"/>
      <c r="C56" s="2"/>
      <c r="F56" s="3"/>
    </row>
    <row r="57" spans="2:6" ht="14.7" customHeight="1" x14ac:dyDescent="0.25">
      <c r="F57" s="3"/>
    </row>
    <row r="58" spans="2:6" ht="14.7" customHeight="1" x14ac:dyDescent="0.25">
      <c r="B58" s="2"/>
      <c r="C58" s="2"/>
      <c r="F58" s="3"/>
    </row>
    <row r="59" spans="2:6" ht="14.7" customHeight="1" x14ac:dyDescent="0.25">
      <c r="B59" s="2"/>
      <c r="C59" s="2"/>
      <c r="F59" s="3"/>
    </row>
    <row r="60" spans="2:6" ht="14.7" customHeight="1" x14ac:dyDescent="0.25">
      <c r="B60" s="2"/>
      <c r="C60" s="2"/>
      <c r="F60" s="3"/>
    </row>
    <row r="61" spans="2:6" ht="14.7" customHeight="1" x14ac:dyDescent="0.25">
      <c r="B61" s="2"/>
      <c r="C61" s="2"/>
      <c r="F61" s="3"/>
    </row>
    <row r="62" spans="2:6" ht="14.7" customHeight="1" x14ac:dyDescent="0.25">
      <c r="F62" s="3"/>
    </row>
    <row r="63" spans="2:6" ht="14.7" customHeight="1" x14ac:dyDescent="0.25">
      <c r="B63" s="2"/>
      <c r="C63" s="2"/>
      <c r="F63" s="3"/>
    </row>
    <row r="64" spans="2:6" ht="14.7" customHeight="1" x14ac:dyDescent="0.25">
      <c r="B64" s="2"/>
      <c r="C64" s="2"/>
      <c r="F64" s="3"/>
    </row>
    <row r="65" spans="2:6" ht="14.7" customHeight="1" x14ac:dyDescent="0.25">
      <c r="B65" s="2"/>
      <c r="C65" s="2"/>
      <c r="F65" s="3"/>
    </row>
    <row r="66" spans="2:6" ht="14.7" customHeight="1" x14ac:dyDescent="0.25">
      <c r="B66" s="2"/>
      <c r="C66" s="2"/>
      <c r="F66" s="3"/>
    </row>
    <row r="67" spans="2:6" ht="14.7" customHeight="1" x14ac:dyDescent="0.25">
      <c r="F67" s="3"/>
    </row>
    <row r="68" spans="2:6" ht="14.7" customHeight="1" x14ac:dyDescent="0.25">
      <c r="B68" s="2"/>
      <c r="C68" s="2"/>
      <c r="F68" s="3"/>
    </row>
    <row r="69" spans="2:6" ht="14.7" customHeight="1" x14ac:dyDescent="0.25">
      <c r="B69" s="2"/>
      <c r="C69" s="2"/>
      <c r="F69" s="3"/>
    </row>
    <row r="70" spans="2:6" ht="14.7" customHeight="1" x14ac:dyDescent="0.25">
      <c r="B70" s="2"/>
      <c r="C70" s="2"/>
      <c r="F70" s="3"/>
    </row>
    <row r="71" spans="2:6" ht="14.7" customHeight="1" x14ac:dyDescent="0.25">
      <c r="B71" s="2"/>
      <c r="C71" s="2"/>
      <c r="F71" s="3"/>
    </row>
    <row r="72" spans="2:6" ht="14.7" customHeight="1" x14ac:dyDescent="0.25">
      <c r="F72" s="3"/>
    </row>
    <row r="73" spans="2:6" ht="14.7" customHeight="1" x14ac:dyDescent="0.25">
      <c r="B73" s="2"/>
      <c r="C73" s="2"/>
      <c r="F73" s="3"/>
    </row>
    <row r="74" spans="2:6" ht="14.7" customHeight="1" x14ac:dyDescent="0.25">
      <c r="B74" s="2"/>
      <c r="C74" s="2"/>
      <c r="F74" s="3"/>
    </row>
    <row r="75" spans="2:6" ht="14.7" customHeight="1" x14ac:dyDescent="0.25">
      <c r="B75" s="2"/>
      <c r="C75" s="2"/>
      <c r="F75" s="3"/>
    </row>
    <row r="76" spans="2:6" ht="14.7" customHeight="1" x14ac:dyDescent="0.25">
      <c r="B76" s="2"/>
      <c r="C76" s="2"/>
      <c r="F76" s="3"/>
    </row>
    <row r="77" spans="2:6" ht="14.7" customHeight="1" x14ac:dyDescent="0.25">
      <c r="F77" s="3"/>
    </row>
    <row r="78" spans="2:6" ht="14.7" customHeight="1" x14ac:dyDescent="0.25">
      <c r="B78" s="2"/>
      <c r="C78" s="2"/>
      <c r="F78" s="3"/>
    </row>
    <row r="79" spans="2:6" ht="14.7" customHeight="1" x14ac:dyDescent="0.25">
      <c r="B79" s="2"/>
      <c r="C79" s="2"/>
      <c r="F79" s="3"/>
    </row>
    <row r="80" spans="2:6" ht="14.7" customHeight="1" x14ac:dyDescent="0.25">
      <c r="B80" s="2"/>
      <c r="C80" s="2"/>
      <c r="F80" s="3"/>
    </row>
    <row r="81" spans="2:6" ht="14.7" customHeight="1" x14ac:dyDescent="0.25">
      <c r="B81" s="2"/>
      <c r="C81" s="2"/>
      <c r="F81" s="3"/>
    </row>
    <row r="82" spans="2:6" ht="14.7" customHeight="1" x14ac:dyDescent="0.25">
      <c r="F82" s="3"/>
    </row>
    <row r="83" spans="2:6" ht="14.7" customHeight="1" x14ac:dyDescent="0.25">
      <c r="B83" s="2"/>
      <c r="C83" s="2"/>
      <c r="F83" s="3"/>
    </row>
    <row r="84" spans="2:6" ht="14.7" customHeight="1" x14ac:dyDescent="0.25">
      <c r="B84" s="2"/>
      <c r="C84" s="2"/>
      <c r="F84" s="3"/>
    </row>
    <row r="85" spans="2:6" ht="14.7" customHeight="1" x14ac:dyDescent="0.25">
      <c r="B85" s="2"/>
      <c r="C85" s="2"/>
      <c r="F85" s="3"/>
    </row>
    <row r="86" spans="2:6" ht="14.7" customHeight="1" x14ac:dyDescent="0.25">
      <c r="B86" s="2"/>
      <c r="C86" s="2"/>
      <c r="F86" s="3"/>
    </row>
    <row r="87" spans="2:6" ht="14.7" customHeight="1" x14ac:dyDescent="0.25">
      <c r="F87" s="3"/>
    </row>
    <row r="88" spans="2:6" ht="14.7" customHeight="1" x14ac:dyDescent="0.25">
      <c r="B88" s="2"/>
      <c r="C88" s="2"/>
      <c r="F88" s="3"/>
    </row>
    <row r="89" spans="2:6" ht="14.7" customHeight="1" x14ac:dyDescent="0.25">
      <c r="B89" s="2"/>
      <c r="C89" s="2"/>
      <c r="F89" s="3"/>
    </row>
    <row r="90" spans="2:6" ht="14.7" customHeight="1" x14ac:dyDescent="0.25">
      <c r="B90" s="2"/>
      <c r="C90" s="2"/>
      <c r="F90" s="3"/>
    </row>
    <row r="91" spans="2:6" ht="14.7" customHeight="1" x14ac:dyDescent="0.25">
      <c r="B91" s="2"/>
      <c r="C91" s="2"/>
      <c r="F91" s="3"/>
    </row>
    <row r="92" spans="2:6" ht="14.7" customHeight="1" x14ac:dyDescent="0.25">
      <c r="F92" s="3"/>
    </row>
    <row r="93" spans="2:6" ht="14.7" customHeight="1" x14ac:dyDescent="0.25">
      <c r="B93" s="2"/>
      <c r="C93" s="2"/>
      <c r="F93" s="3"/>
    </row>
    <row r="94" spans="2:6" ht="14.7" customHeight="1" x14ac:dyDescent="0.25">
      <c r="B94" s="2"/>
      <c r="C94" s="2"/>
      <c r="F94" s="3"/>
    </row>
    <row r="95" spans="2:6" ht="14.7" customHeight="1" x14ac:dyDescent="0.25">
      <c r="B95" s="2"/>
      <c r="C95" s="2"/>
      <c r="F95" s="3"/>
    </row>
    <row r="96" spans="2:6" ht="14.7" customHeight="1" x14ac:dyDescent="0.25">
      <c r="B96" s="2"/>
      <c r="C96" s="2"/>
      <c r="F96" s="3"/>
    </row>
    <row r="97" spans="2:6" ht="14.7" customHeight="1" x14ac:dyDescent="0.25">
      <c r="F97" s="3"/>
    </row>
    <row r="98" spans="2:6" ht="14.7" customHeight="1" x14ac:dyDescent="0.25">
      <c r="B98" s="2"/>
      <c r="C98" s="2"/>
      <c r="F98" s="3"/>
    </row>
    <row r="99" spans="2:6" ht="14.7" customHeight="1" x14ac:dyDescent="0.25">
      <c r="B99" s="2"/>
      <c r="C99" s="2"/>
      <c r="F99" s="3"/>
    </row>
    <row r="100" spans="2:6" ht="14.7" customHeight="1" x14ac:dyDescent="0.25">
      <c r="B100" s="2"/>
      <c r="C100" s="2"/>
      <c r="F100" s="3"/>
    </row>
    <row r="101" spans="2:6" ht="14.7" customHeight="1" x14ac:dyDescent="0.25">
      <c r="B101" s="2"/>
      <c r="C101" s="2"/>
      <c r="F101" s="3"/>
    </row>
    <row r="102" spans="2:6" ht="14.7" customHeight="1" x14ac:dyDescent="0.25">
      <c r="F102" s="3"/>
    </row>
    <row r="103" spans="2:6" ht="14.7" customHeight="1" x14ac:dyDescent="0.25">
      <c r="B103" s="2"/>
      <c r="C103" s="2"/>
      <c r="F103" s="3"/>
    </row>
    <row r="104" spans="2:6" ht="14.7" customHeight="1" x14ac:dyDescent="0.25">
      <c r="B104" s="2"/>
      <c r="C104" s="2"/>
      <c r="F104" s="3"/>
    </row>
    <row r="105" spans="2:6" ht="14.7" customHeight="1" x14ac:dyDescent="0.25">
      <c r="B105" s="2"/>
      <c r="C105" s="2"/>
      <c r="F105" s="3"/>
    </row>
    <row r="106" spans="2:6" ht="14.7" customHeight="1" x14ac:dyDescent="0.25">
      <c r="B106" s="2"/>
      <c r="C106" s="2"/>
      <c r="F106" s="3"/>
    </row>
    <row r="107" spans="2:6" ht="14.7" customHeight="1" x14ac:dyDescent="0.25">
      <c r="F107" s="3"/>
    </row>
    <row r="108" spans="2:6" ht="14.7" customHeight="1" x14ac:dyDescent="0.25">
      <c r="B108" s="2"/>
      <c r="C108" s="2"/>
      <c r="F108" s="3"/>
    </row>
    <row r="109" spans="2:6" ht="14.7" customHeight="1" x14ac:dyDescent="0.25">
      <c r="B109" s="2"/>
      <c r="C109" s="2"/>
      <c r="F109" s="3"/>
    </row>
    <row r="110" spans="2:6" ht="14.7" customHeight="1" x14ac:dyDescent="0.25">
      <c r="B110" s="2"/>
      <c r="C110" s="2"/>
      <c r="F110" s="3"/>
    </row>
    <row r="111" spans="2:6" ht="14.7" customHeight="1" x14ac:dyDescent="0.25">
      <c r="B111" s="2"/>
      <c r="C111" s="2"/>
      <c r="F111" s="3"/>
    </row>
    <row r="112" spans="2:6" ht="14.7" customHeight="1" x14ac:dyDescent="0.25">
      <c r="F112" s="3"/>
    </row>
    <row r="113" spans="2:6" ht="14.7" customHeight="1" x14ac:dyDescent="0.25">
      <c r="B113" s="2"/>
      <c r="C113" s="2"/>
      <c r="F113" s="3"/>
    </row>
    <row r="114" spans="2:6" ht="14.7" customHeight="1" x14ac:dyDescent="0.25">
      <c r="B114" s="2"/>
      <c r="C114" s="2"/>
      <c r="F114" s="3"/>
    </row>
    <row r="115" spans="2:6" ht="14.7" customHeight="1" x14ac:dyDescent="0.25">
      <c r="B115" s="2"/>
      <c r="C115" s="2"/>
      <c r="F115" s="3"/>
    </row>
    <row r="116" spans="2:6" ht="14.7" customHeight="1" x14ac:dyDescent="0.25">
      <c r="B116" s="2"/>
      <c r="C116" s="2"/>
      <c r="F116" s="3"/>
    </row>
    <row r="117" spans="2:6" ht="14.7" customHeight="1" x14ac:dyDescent="0.25">
      <c r="F117" s="3"/>
    </row>
    <row r="118" spans="2:6" ht="14.7" customHeight="1" x14ac:dyDescent="0.25">
      <c r="B118" s="2"/>
      <c r="C118" s="2"/>
      <c r="F118" s="3"/>
    </row>
    <row r="119" spans="2:6" ht="14.7" customHeight="1" x14ac:dyDescent="0.25">
      <c r="B119" s="2"/>
      <c r="C119" s="2"/>
      <c r="F119" s="3"/>
    </row>
    <row r="120" spans="2:6" ht="14.7" customHeight="1" x14ac:dyDescent="0.25">
      <c r="B120" s="2"/>
      <c r="C120" s="2"/>
      <c r="F120" s="3"/>
    </row>
    <row r="121" spans="2:6" ht="14.7" customHeight="1" x14ac:dyDescent="0.25">
      <c r="B121" s="2"/>
      <c r="C121" s="2"/>
      <c r="F121" s="3"/>
    </row>
    <row r="122" spans="2:6" ht="14.7" customHeight="1" x14ac:dyDescent="0.25">
      <c r="F122" s="3"/>
    </row>
    <row r="123" spans="2:6" ht="14.7" customHeight="1" x14ac:dyDescent="0.25">
      <c r="B123" s="2"/>
      <c r="C123" s="2"/>
      <c r="F123" s="3"/>
    </row>
    <row r="124" spans="2:6" ht="14.7" customHeight="1" x14ac:dyDescent="0.25">
      <c r="B124" s="2"/>
      <c r="C124" s="2"/>
      <c r="F124" s="3"/>
    </row>
    <row r="125" spans="2:6" ht="14.7" customHeight="1" x14ac:dyDescent="0.25">
      <c r="B125" s="2"/>
      <c r="C125" s="2"/>
      <c r="F125" s="3"/>
    </row>
    <row r="126" spans="2:6" ht="14.7" customHeight="1" x14ac:dyDescent="0.25">
      <c r="B126" s="2"/>
      <c r="C126" s="2"/>
      <c r="F126" s="3"/>
    </row>
    <row r="127" spans="2:6" ht="14.7" customHeight="1" x14ac:dyDescent="0.25">
      <c r="F127" s="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9"/>
  <sheetViews>
    <sheetView showGridLines="0" topLeftCell="A3" zoomScale="80" zoomScaleNormal="80" workbookViewId="0">
      <selection activeCell="H14" sqref="H14"/>
    </sheetView>
  </sheetViews>
  <sheetFormatPr defaultColWidth="11.44140625" defaultRowHeight="13.2" x14ac:dyDescent="0.25"/>
  <cols>
    <col min="1" max="1" width="18.5546875" customWidth="1"/>
    <col min="4" max="4" width="14.33203125" bestFit="1" customWidth="1"/>
  </cols>
  <sheetData>
    <row r="1" spans="1:41" ht="17.100000000000001" customHeight="1" x14ac:dyDescent="0.3">
      <c r="A1" s="9" t="s">
        <v>1</v>
      </c>
      <c r="B1" s="9" t="s">
        <v>48</v>
      </c>
      <c r="C1" s="9" t="s">
        <v>49</v>
      </c>
      <c r="D1" s="9" t="s">
        <v>50</v>
      </c>
      <c r="E1" s="9">
        <v>2020</v>
      </c>
      <c r="F1" s="9">
        <v>2021</v>
      </c>
      <c r="G1" s="9">
        <v>2022</v>
      </c>
      <c r="H1" s="9">
        <v>2023</v>
      </c>
      <c r="I1" s="9">
        <v>2024</v>
      </c>
      <c r="J1" s="9">
        <v>2025</v>
      </c>
      <c r="K1" s="9">
        <v>2026</v>
      </c>
      <c r="L1" s="9">
        <v>2027</v>
      </c>
      <c r="M1" s="9">
        <v>2028</v>
      </c>
      <c r="N1" s="9">
        <v>2029</v>
      </c>
      <c r="O1" s="9">
        <v>2030</v>
      </c>
      <c r="P1" s="9">
        <v>2031</v>
      </c>
      <c r="Q1" s="9">
        <v>2032</v>
      </c>
      <c r="R1" s="9">
        <v>2033</v>
      </c>
      <c r="S1" s="9">
        <v>2034</v>
      </c>
      <c r="T1" s="9">
        <v>2035</v>
      </c>
      <c r="U1" s="9">
        <v>2036</v>
      </c>
      <c r="V1" s="9">
        <v>2037</v>
      </c>
      <c r="W1" s="9">
        <v>2038</v>
      </c>
      <c r="X1" s="9">
        <v>2039</v>
      </c>
      <c r="Y1" s="9">
        <v>2040</v>
      </c>
      <c r="Z1" s="9">
        <v>2041</v>
      </c>
      <c r="AA1" s="9">
        <v>2042</v>
      </c>
      <c r="AB1" s="9">
        <v>2043</v>
      </c>
      <c r="AC1" s="9">
        <v>2044</v>
      </c>
      <c r="AD1" s="9">
        <v>2045</v>
      </c>
      <c r="AE1" s="9">
        <v>2046</v>
      </c>
      <c r="AF1" s="9">
        <v>2047</v>
      </c>
      <c r="AG1" s="9">
        <v>2048</v>
      </c>
      <c r="AH1" s="9">
        <v>2049</v>
      </c>
      <c r="AI1" s="9">
        <v>2050</v>
      </c>
      <c r="AJ1" s="9" t="s">
        <v>52</v>
      </c>
      <c r="AK1" s="9" t="s">
        <v>53</v>
      </c>
    </row>
    <row r="2" spans="1:41" ht="12.75" customHeight="1" x14ac:dyDescent="0.25">
      <c r="A2" s="24" t="s">
        <v>34</v>
      </c>
      <c r="B2" s="7" t="s">
        <v>75</v>
      </c>
      <c r="C2" s="7" t="s">
        <v>76</v>
      </c>
      <c r="D2" s="7" t="s">
        <v>67</v>
      </c>
      <c r="E2" s="7">
        <f>503.1+151.3</f>
        <v>654.40000000000009</v>
      </c>
      <c r="F2" s="12">
        <f>$E2*'Conversion Factors'!D$11</f>
        <v>658.16910277742238</v>
      </c>
      <c r="G2" s="12">
        <f>$E2*'Conversion Factors'!E$11</f>
        <v>661.68693203634984</v>
      </c>
      <c r="H2" s="12">
        <f>$E2*'Conversion Factors'!F$11</f>
        <v>665.79106617176512</v>
      </c>
      <c r="I2" s="12">
        <f>$E2*'Conversion Factors'!G$11</f>
        <v>670.31398950467189</v>
      </c>
      <c r="J2" s="12">
        <f>$E2*'Conversion Factors'!H$11</f>
        <v>674.75315499808028</v>
      </c>
      <c r="K2" s="12">
        <f>$E2*'Conversion Factors'!I$11</f>
        <v>679.19232049148866</v>
      </c>
      <c r="L2" s="12">
        <f>$E2*'Conversion Factors'!J$11</f>
        <v>683.54772814539888</v>
      </c>
      <c r="M2" s="12">
        <f>$E2*'Conversion Factors'!K$11</f>
        <v>687.90313579930887</v>
      </c>
      <c r="N2" s="12">
        <f>$E2*'Conversion Factors'!L$11</f>
        <v>692.17478561372081</v>
      </c>
      <c r="O2" s="12">
        <f>$E2*'Conversion Factors'!M$11</f>
        <v>696.44643542813276</v>
      </c>
      <c r="P2" s="12">
        <f>$E2*'Conversion Factors'!N$11</f>
        <v>700.3830538845516</v>
      </c>
      <c r="Q2" s="12">
        <f>$E2*'Conversion Factors'!O$11</f>
        <v>703.56585178548585</v>
      </c>
      <c r="R2" s="12">
        <f>$E2*'Conversion Factors'!P$11</f>
        <v>706.32986048892883</v>
      </c>
      <c r="S2" s="12">
        <f>$E2*'Conversion Factors'!Q$11</f>
        <v>708.67507999488043</v>
      </c>
      <c r="T2" s="12">
        <f>$E2*'Conversion Factors'!R$11</f>
        <v>710.68526814283894</v>
      </c>
      <c r="U2" s="12">
        <f>$E2*'Conversion Factors'!S$11</f>
        <v>712.36042493280445</v>
      </c>
      <c r="V2" s="12">
        <f>$E2*'Conversion Factors'!T$11</f>
        <v>713.8680660437733</v>
      </c>
      <c r="W2" s="12">
        <f>$E2*'Conversion Factors'!U$11</f>
        <v>715.12443363624743</v>
      </c>
      <c r="X2" s="12">
        <f>$E2*'Conversion Factors'!V$11</f>
        <v>716.29704338922318</v>
      </c>
      <c r="Y2" s="12">
        <f>$E2*'Conversion Factors'!W$11</f>
        <v>717.38589530270076</v>
      </c>
      <c r="Z2" s="12">
        <f>$E2*'Conversion Factors'!X$11</f>
        <v>718.39098937668007</v>
      </c>
      <c r="AA2" s="12">
        <f>$E2*'Conversion Factors'!Y$11</f>
        <v>719.14480993216455</v>
      </c>
      <c r="AB2" s="12">
        <f>$E2*'Conversion Factors'!Z$11</f>
        <v>719.81487264815064</v>
      </c>
      <c r="AC2" s="12">
        <f>$E2*'Conversion Factors'!AA$11</f>
        <v>720.31741968514029</v>
      </c>
      <c r="AD2" s="12">
        <f>$E2*'Conversion Factors'!AB$11</f>
        <v>720.73620888263156</v>
      </c>
      <c r="AE2" s="12">
        <f>$E2*'Conversion Factors'!AC$11</f>
        <v>720.98748240112639</v>
      </c>
      <c r="AF2" s="12">
        <f>$E2*'Conversion Factors'!AD$11</f>
        <v>721.15499808012305</v>
      </c>
      <c r="AG2" s="12">
        <f>$E2*'Conversion Factors'!AE$11</f>
        <v>721.23875591962121</v>
      </c>
      <c r="AH2" s="12">
        <f>$E2*'Conversion Factors'!AF$11</f>
        <v>721.23875591962121</v>
      </c>
      <c r="AI2" s="12">
        <f>$E2*'Conversion Factors'!AG$11</f>
        <v>721.23875591962121</v>
      </c>
      <c r="AJ2" s="7" t="s">
        <v>77</v>
      </c>
      <c r="AK2" s="7">
        <v>1</v>
      </c>
      <c r="AO2" s="1"/>
    </row>
    <row r="3" spans="1:41" ht="12.75" customHeight="1" x14ac:dyDescent="0.25">
      <c r="A3" s="25"/>
      <c r="B3" s="7" t="s">
        <v>78</v>
      </c>
      <c r="C3" s="7" t="s">
        <v>76</v>
      </c>
      <c r="D3" s="7" t="s">
        <v>67</v>
      </c>
      <c r="E3" s="7">
        <f>375.3+293.2</f>
        <v>668.5</v>
      </c>
      <c r="F3" s="12">
        <f>$E3*'Conversion Factors'!D$6</f>
        <v>674.8543029435815</v>
      </c>
      <c r="G3" s="12">
        <f>$E3*'Conversion Factors'!E$6</f>
        <v>680.6619991823386</v>
      </c>
      <c r="H3" s="12">
        <f>$E3*'Conversion Factors'!F$6</f>
        <v>685.51313368765329</v>
      </c>
      <c r="I3" s="12">
        <f>$E3*'Conversion Factors'!G$6</f>
        <v>689.33938062142272</v>
      </c>
      <c r="J3" s="12">
        <f>$E3*'Conversion Factors'!H$6</f>
        <v>692.5506950122649</v>
      </c>
      <c r="K3" s="12">
        <f>$E3*'Conversion Factors'!I$6</f>
        <v>695.48870605069499</v>
      </c>
      <c r="L3" s="12">
        <f>$E3*'Conversion Factors'!J$6</f>
        <v>698.76834627964024</v>
      </c>
      <c r="M3" s="12">
        <f>$E3*'Conversion Factors'!K$6</f>
        <v>702.45794153720362</v>
      </c>
      <c r="N3" s="12">
        <f>$E3*'Conversion Factors'!L$6</f>
        <v>706.14753679476701</v>
      </c>
      <c r="O3" s="12">
        <f>$E3*'Conversion Factors'!M$6</f>
        <v>710.04210956663951</v>
      </c>
      <c r="P3" s="12">
        <f>$E3*'Conversion Factors'!N$6</f>
        <v>713.80003066230597</v>
      </c>
      <c r="Q3" s="12">
        <f>$E3*'Conversion Factors'!O$6</f>
        <v>717.14799672935408</v>
      </c>
      <c r="R3" s="12">
        <f>$E3*'Conversion Factors'!P$6</f>
        <v>720.15433360588725</v>
      </c>
      <c r="S3" s="12">
        <f>$E3*'Conversion Factors'!Q$6</f>
        <v>722.68238961569909</v>
      </c>
      <c r="T3" s="12">
        <f>$E3*'Conversion Factors'!R$6</f>
        <v>724.80049059689281</v>
      </c>
      <c r="U3" s="12">
        <f>$E3*'Conversion Factors'!S$6</f>
        <v>726.5769623875716</v>
      </c>
      <c r="V3" s="12">
        <f>$E3*'Conversion Factors'!T$6</f>
        <v>728.14845666394115</v>
      </c>
      <c r="W3" s="12">
        <f>$E3*'Conversion Factors'!U$6</f>
        <v>729.24167007358949</v>
      </c>
      <c r="X3" s="12">
        <f>$E3*'Conversion Factors'!V$6</f>
        <v>730.06158013082586</v>
      </c>
      <c r="Y3" s="12">
        <f>$E3*'Conversion Factors'!W$6</f>
        <v>730.53986099754707</v>
      </c>
      <c r="Z3" s="12">
        <f>$E3*'Conversion Factors'!X$6</f>
        <v>730.74483851185619</v>
      </c>
      <c r="AA3" s="12">
        <f>$E3*'Conversion Factors'!Y$6</f>
        <v>730.81316434995904</v>
      </c>
      <c r="AB3" s="12">
        <f>$E3*'Conversion Factors'!Z$6</f>
        <v>731.29144521668036</v>
      </c>
      <c r="AC3" s="12">
        <f>$E3*'Conversion Factors'!AA$6</f>
        <v>731.76972608340145</v>
      </c>
      <c r="AD3" s="12">
        <f>$E3*'Conversion Factors'!AB$6</f>
        <v>732.11135527391662</v>
      </c>
      <c r="AE3" s="12">
        <f>$E3*'Conversion Factors'!AC$6</f>
        <v>732.31633278822562</v>
      </c>
      <c r="AF3" s="12">
        <f>$E3*'Conversion Factors'!AD$6</f>
        <v>732.3846586263287</v>
      </c>
      <c r="AG3" s="12">
        <f>$E3*'Conversion Factors'!AE$6</f>
        <v>732.58963614063782</v>
      </c>
      <c r="AH3" s="12">
        <f>$E3*'Conversion Factors'!AF$6</f>
        <v>732.93126533115287</v>
      </c>
      <c r="AI3" s="12">
        <f>$E3*'Conversion Factors'!AG$6</f>
        <v>733.40954619787419</v>
      </c>
      <c r="AJ3" s="7" t="s">
        <v>77</v>
      </c>
      <c r="AK3" s="7">
        <v>1</v>
      </c>
    </row>
    <row r="4" spans="1:41" ht="12.75" customHeight="1" x14ac:dyDescent="0.25">
      <c r="A4" s="25"/>
      <c r="B4" s="7" t="s">
        <v>70</v>
      </c>
      <c r="C4" s="7" t="s">
        <v>76</v>
      </c>
      <c r="D4" s="7" t="s">
        <v>67</v>
      </c>
      <c r="E4" s="7">
        <f>29+26.3+53.3</f>
        <v>108.6</v>
      </c>
      <c r="F4" s="12">
        <f>$E4*'Conversion Factors'!D$16</f>
        <v>110.5782663316583</v>
      </c>
      <c r="G4" s="12">
        <f>$E4*'Conversion Factors'!E$16</f>
        <v>112.35188442211056</v>
      </c>
      <c r="H4" s="12">
        <f>$E4*'Conversion Factors'!F$16</f>
        <v>113.98907035175878</v>
      </c>
      <c r="I4" s="12">
        <f>$E4*'Conversion Factors'!G$16</f>
        <v>115.42160804020099</v>
      </c>
      <c r="J4" s="12">
        <f>$E4*'Conversion Factors'!H$16</f>
        <v>116.99057788944722</v>
      </c>
      <c r="K4" s="12">
        <f>$E4*'Conversion Factors'!I$16</f>
        <v>118.49133165829144</v>
      </c>
      <c r="L4" s="12">
        <f>$E4*'Conversion Factors'!J$16</f>
        <v>120.1285175879397</v>
      </c>
      <c r="M4" s="12">
        <f>$E4*'Conversion Factors'!K$16</f>
        <v>121.83391959798995</v>
      </c>
      <c r="N4" s="12">
        <f>$E4*'Conversion Factors'!L$16</f>
        <v>123.67575376884423</v>
      </c>
      <c r="O4" s="12">
        <f>$E4*'Conversion Factors'!M$16</f>
        <v>125.5175879396985</v>
      </c>
      <c r="P4" s="12">
        <f>$E4*'Conversion Factors'!N$16</f>
        <v>127.29120603015075</v>
      </c>
      <c r="Q4" s="12">
        <f>$E4*'Conversion Factors'!O$16</f>
        <v>129.06482412060302</v>
      </c>
      <c r="R4" s="12">
        <f>$E4*'Conversion Factors'!P$16</f>
        <v>130.83844221105528</v>
      </c>
      <c r="S4" s="12">
        <f>$E4*'Conversion Factors'!Q$16</f>
        <v>132.47562814070352</v>
      </c>
      <c r="T4" s="12">
        <f>$E4*'Conversion Factors'!R$16</f>
        <v>133.97638190954774</v>
      </c>
      <c r="U4" s="12">
        <f>$E4*'Conversion Factors'!S$16</f>
        <v>135.34070351758794</v>
      </c>
      <c r="V4" s="12">
        <f>$E4*'Conversion Factors'!T$16</f>
        <v>136.63680904522616</v>
      </c>
      <c r="W4" s="12">
        <f>$E4*'Conversion Factors'!U$16</f>
        <v>137.86469849246231</v>
      </c>
      <c r="X4" s="12">
        <f>$E4*'Conversion Factors'!V$16</f>
        <v>139.09258793969849</v>
      </c>
      <c r="Y4" s="12">
        <f>$E4*'Conversion Factors'!W$16</f>
        <v>140.11582914572867</v>
      </c>
      <c r="Z4" s="12">
        <f>$E4*'Conversion Factors'!X$16</f>
        <v>141.2072864321608</v>
      </c>
      <c r="AA4" s="12">
        <f>$E4*'Conversion Factors'!Y$16</f>
        <v>142.29874371859296</v>
      </c>
      <c r="AB4" s="12">
        <f>$E4*'Conversion Factors'!Z$16</f>
        <v>143.39020100502512</v>
      </c>
      <c r="AC4" s="12">
        <f>$E4*'Conversion Factors'!AA$16</f>
        <v>144.54987437185929</v>
      </c>
      <c r="AD4" s="12">
        <f>$E4*'Conversion Factors'!AB$16</f>
        <v>145.70954773869349</v>
      </c>
      <c r="AE4" s="12">
        <f>$E4*'Conversion Factors'!AC$16</f>
        <v>146.86922110552766</v>
      </c>
      <c r="AF4" s="12">
        <f>$E4*'Conversion Factors'!AD$16</f>
        <v>148.02889447236183</v>
      </c>
      <c r="AG4" s="12">
        <f>$E4*'Conversion Factors'!AE$16</f>
        <v>149.25678391959801</v>
      </c>
      <c r="AH4" s="12">
        <f>$E4*'Conversion Factors'!AF$16</f>
        <v>150.48467336683416</v>
      </c>
      <c r="AI4" s="12">
        <f>$E4*'Conversion Factors'!AG$16</f>
        <v>151.78077889447235</v>
      </c>
      <c r="AJ4" s="7" t="s">
        <v>77</v>
      </c>
      <c r="AK4" s="7">
        <v>1</v>
      </c>
    </row>
    <row r="5" spans="1:41" ht="12.75" customHeight="1" x14ac:dyDescent="0.25">
      <c r="A5" s="25"/>
      <c r="B5" s="7" t="s">
        <v>79</v>
      </c>
      <c r="C5" s="7" t="s">
        <v>76</v>
      </c>
      <c r="D5" s="7" t="s">
        <v>67</v>
      </c>
      <c r="E5" s="7">
        <f>395.3+39.4</f>
        <v>434.7</v>
      </c>
      <c r="F5" s="12">
        <f>$E5*'Conversion Factors'!D$21</f>
        <v>433.36323275033641</v>
      </c>
      <c r="G5" s="12">
        <f>$E5*'Conversion Factors'!E$21</f>
        <v>431.77582164136072</v>
      </c>
      <c r="H5" s="12">
        <f>$E5*'Conversion Factors'!F$21</f>
        <v>430.35550643859318</v>
      </c>
      <c r="I5" s="12">
        <f>$E5*'Conversion Factors'!G$21</f>
        <v>429.1022871420335</v>
      </c>
      <c r="J5" s="12">
        <f>$E5*'Conversion Factors'!H$21</f>
        <v>427.43132807995391</v>
      </c>
      <c r="K5" s="12">
        <f>$E5*'Conversion Factors'!I$21</f>
        <v>425.76036901787432</v>
      </c>
      <c r="L5" s="12">
        <f>$E5*'Conversion Factors'!J$21</f>
        <v>423.92231404958682</v>
      </c>
      <c r="M5" s="12">
        <f>$E5*'Conversion Factors'!K$21</f>
        <v>422.08425908129925</v>
      </c>
      <c r="N5" s="12">
        <f>$E5*'Conversion Factors'!L$21</f>
        <v>420.24620411301174</v>
      </c>
      <c r="O5" s="12">
        <f>$E5*'Conversion Factors'!M$21</f>
        <v>418.65879300403617</v>
      </c>
      <c r="P5" s="12">
        <f>$E5*'Conversion Factors'!N$21</f>
        <v>417.40557370747649</v>
      </c>
      <c r="Q5" s="12">
        <f>$E5*'Conversion Factors'!O$21</f>
        <v>416.31945031712473</v>
      </c>
      <c r="R5" s="12">
        <f>$E5*'Conversion Factors'!P$21</f>
        <v>415.81816259850092</v>
      </c>
      <c r="S5" s="12">
        <f>$E5*'Conversion Factors'!Q$21</f>
        <v>415.65106669229294</v>
      </c>
      <c r="T5" s="12">
        <f>$E5*'Conversion Factors'!R$21</f>
        <v>415.48397078608497</v>
      </c>
      <c r="U5" s="12">
        <f>$E5*'Conversion Factors'!S$21</f>
        <v>415.23332692677309</v>
      </c>
      <c r="V5" s="12">
        <f>$E5*'Conversion Factors'!T$21</f>
        <v>414.9826830674611</v>
      </c>
      <c r="W5" s="12">
        <f>$E5*'Conversion Factors'!U$21</f>
        <v>414.6484912550452</v>
      </c>
      <c r="X5" s="12">
        <f>$E5*'Conversion Factors'!V$21</f>
        <v>414.14720353642133</v>
      </c>
      <c r="Y5" s="12">
        <f>$E5*'Conversion Factors'!W$21</f>
        <v>413.2281760522776</v>
      </c>
      <c r="Z5" s="12">
        <f>$E5*'Conversion Factors'!X$21</f>
        <v>412.30914856813376</v>
      </c>
      <c r="AA5" s="12">
        <f>$E5*'Conversion Factors'!Y$21</f>
        <v>411.22302517778206</v>
      </c>
      <c r="AB5" s="12">
        <f>$E5*'Conversion Factors'!Z$21</f>
        <v>409.96980588122238</v>
      </c>
      <c r="AC5" s="12">
        <f>$E5*'Conversion Factors'!AA$21</f>
        <v>408.71658658466271</v>
      </c>
      <c r="AD5" s="12">
        <f>$E5*'Conversion Factors'!AB$21</f>
        <v>407.46336728810303</v>
      </c>
      <c r="AE5" s="12">
        <f>$E5*'Conversion Factors'!AC$21</f>
        <v>406.71143571016722</v>
      </c>
      <c r="AF5" s="12">
        <f>$E5*'Conversion Factors'!AD$21</f>
        <v>405.95950413223142</v>
      </c>
      <c r="AG5" s="12">
        <f>$E5*'Conversion Factors'!AE$21</f>
        <v>405.5417643667115</v>
      </c>
      <c r="AH5" s="12">
        <f>$E5*'Conversion Factors'!AF$21</f>
        <v>405.20757255429561</v>
      </c>
      <c r="AI5" s="12">
        <f>$E5*'Conversion Factors'!AG$21</f>
        <v>404.62273688256778</v>
      </c>
      <c r="AJ5" s="7" t="s">
        <v>77</v>
      </c>
      <c r="AK5" s="7"/>
    </row>
    <row r="6" spans="1:41" ht="12.75" customHeight="1" x14ac:dyDescent="0.25">
      <c r="A6" s="25"/>
      <c r="B6" s="7" t="s">
        <v>80</v>
      </c>
      <c r="C6" s="7" t="s">
        <v>76</v>
      </c>
      <c r="D6" s="7" t="s">
        <v>67</v>
      </c>
      <c r="E6" s="12">
        <f>E5*'Conversion Factors'!$C$27</f>
        <v>412.00500734502009</v>
      </c>
      <c r="F6" s="12">
        <f>F5*'Conversion Factors'!$C$27</f>
        <v>410.73803057824711</v>
      </c>
      <c r="G6" s="12">
        <f>G5*'Conversion Factors'!$C$27</f>
        <v>409.23349566770395</v>
      </c>
      <c r="H6" s="12">
        <f>H5*'Conversion Factors'!$C$27</f>
        <v>407.88733285300765</v>
      </c>
      <c r="I6" s="12">
        <f>I5*'Conversion Factors'!$C$27</f>
        <v>406.69954213415792</v>
      </c>
      <c r="J6" s="12">
        <f>J5*'Conversion Factors'!$C$27</f>
        <v>405.11582117569151</v>
      </c>
      <c r="K6" s="12">
        <f>K5*'Conversion Factors'!$C$27</f>
        <v>403.53210021722515</v>
      </c>
      <c r="L6" s="12">
        <f>L5*'Conversion Factors'!$C$27</f>
        <v>401.79000716291222</v>
      </c>
      <c r="M6" s="12">
        <f>M5*'Conversion Factors'!$C$27</f>
        <v>400.04791410859917</v>
      </c>
      <c r="N6" s="12">
        <f>N5*'Conversion Factors'!$C$27</f>
        <v>398.30582105428624</v>
      </c>
      <c r="O6" s="12">
        <f>O5*'Conversion Factors'!$C$27</f>
        <v>396.8012861437432</v>
      </c>
      <c r="P6" s="12">
        <f>P5*'Conversion Factors'!$C$27</f>
        <v>395.61349542489347</v>
      </c>
      <c r="Q6" s="12">
        <f>Q5*'Conversion Factors'!$C$27</f>
        <v>394.58407680189026</v>
      </c>
      <c r="R6" s="12">
        <f>R5*'Conversion Factors'!$C$27</f>
        <v>394.10896051435043</v>
      </c>
      <c r="S6" s="12">
        <f>S5*'Conversion Factors'!$C$27</f>
        <v>393.9505884185038</v>
      </c>
      <c r="T6" s="12">
        <f>T5*'Conversion Factors'!$C$27</f>
        <v>393.79221632265711</v>
      </c>
      <c r="U6" s="12">
        <f>U5*'Conversion Factors'!$C$27</f>
        <v>393.55465817888722</v>
      </c>
      <c r="V6" s="12">
        <f>V5*'Conversion Factors'!$C$27</f>
        <v>393.31710003511722</v>
      </c>
      <c r="W6" s="12">
        <f>W5*'Conversion Factors'!$C$27</f>
        <v>393.00035584342396</v>
      </c>
      <c r="X6" s="12">
        <f>X5*'Conversion Factors'!$C$27</f>
        <v>392.52523955588407</v>
      </c>
      <c r="Y6" s="12">
        <f>Y5*'Conversion Factors'!$C$27</f>
        <v>391.6541930287276</v>
      </c>
      <c r="Z6" s="12">
        <f>Z5*'Conversion Factors'!$C$27</f>
        <v>390.78314650157103</v>
      </c>
      <c r="AA6" s="12">
        <f>AA5*'Conversion Factors'!$C$27</f>
        <v>389.75372787856793</v>
      </c>
      <c r="AB6" s="12">
        <f>AB5*'Conversion Factors'!$C$27</f>
        <v>388.5659371597182</v>
      </c>
      <c r="AC6" s="12">
        <f>AC5*'Conversion Factors'!$C$27</f>
        <v>387.37814644086842</v>
      </c>
      <c r="AD6" s="12">
        <f>AD5*'Conversion Factors'!$C$27</f>
        <v>386.19035572201864</v>
      </c>
      <c r="AE6" s="12">
        <f>AE5*'Conversion Factors'!$C$27</f>
        <v>385.4776812907088</v>
      </c>
      <c r="AF6" s="12">
        <f>AF5*'Conversion Factors'!$C$27</f>
        <v>384.76500685939897</v>
      </c>
      <c r="AG6" s="12">
        <f>AG5*'Conversion Factors'!$C$27</f>
        <v>384.36907661978233</v>
      </c>
      <c r="AH6" s="12">
        <f>AH5*'Conversion Factors'!$C$27</f>
        <v>384.05233242808907</v>
      </c>
      <c r="AI6" s="12">
        <f>AI5*'Conversion Factors'!$C$27</f>
        <v>383.49803009262587</v>
      </c>
      <c r="AJ6" s="7" t="s">
        <v>77</v>
      </c>
      <c r="AK6" s="7">
        <v>1</v>
      </c>
    </row>
    <row r="7" spans="1:41" ht="12.75" customHeight="1" x14ac:dyDescent="0.25">
      <c r="A7" s="26"/>
      <c r="B7" s="7" t="s">
        <v>81</v>
      </c>
      <c r="C7" s="7" t="s">
        <v>76</v>
      </c>
      <c r="D7" s="7" t="s">
        <v>67</v>
      </c>
      <c r="E7" s="12">
        <f>E5*'Conversion Factors'!$C$28</f>
        <v>22.694992654979924</v>
      </c>
      <c r="F7" s="12">
        <f>F5*'Conversion Factors'!$C$28</f>
        <v>22.625202172089349</v>
      </c>
      <c r="G7" s="12">
        <f>G5*'Conversion Factors'!$C$28</f>
        <v>22.54232597365678</v>
      </c>
      <c r="H7" s="12">
        <f>H5*'Conversion Factors'!$C$28</f>
        <v>22.468173585585546</v>
      </c>
      <c r="I7" s="12">
        <f>I5*'Conversion Factors'!$C$28</f>
        <v>22.40274500787563</v>
      </c>
      <c r="J7" s="12">
        <f>J5*'Conversion Factors'!$C$28</f>
        <v>22.315506904262406</v>
      </c>
      <c r="K7" s="12">
        <f>K5*'Conversion Factors'!$C$28</f>
        <v>22.228268800649182</v>
      </c>
      <c r="L7" s="12">
        <f>L5*'Conversion Factors'!$C$28</f>
        <v>22.132306886674638</v>
      </c>
      <c r="M7" s="12">
        <f>M5*'Conversion Factors'!$C$28</f>
        <v>22.036344972700089</v>
      </c>
      <c r="N7" s="12">
        <f>N5*'Conversion Factors'!$C$28</f>
        <v>21.940383058725548</v>
      </c>
      <c r="O7" s="12">
        <f>O5*'Conversion Factors'!$C$28</f>
        <v>21.857506860292986</v>
      </c>
      <c r="P7" s="12">
        <f>P5*'Conversion Factors'!$C$28</f>
        <v>21.79207828258307</v>
      </c>
      <c r="Q7" s="12">
        <f>Q5*'Conversion Factors'!$C$28</f>
        <v>21.735373515234471</v>
      </c>
      <c r="R7" s="12">
        <f>R5*'Conversion Factors'!$C$28</f>
        <v>21.709202084150508</v>
      </c>
      <c r="S7" s="12">
        <f>S5*'Conversion Factors'!$C$28</f>
        <v>21.700478273789184</v>
      </c>
      <c r="T7" s="12">
        <f>T5*'Conversion Factors'!$C$28</f>
        <v>21.691754463427863</v>
      </c>
      <c r="U7" s="12">
        <f>U5*'Conversion Factors'!$C$28</f>
        <v>21.678668747885879</v>
      </c>
      <c r="V7" s="12">
        <f>V5*'Conversion Factors'!$C$28</f>
        <v>21.665583032343893</v>
      </c>
      <c r="W7" s="12">
        <f>W5*'Conversion Factors'!$C$28</f>
        <v>21.648135411621251</v>
      </c>
      <c r="X7" s="12">
        <f>X5*'Conversion Factors'!$C$28</f>
        <v>21.621963980537284</v>
      </c>
      <c r="Y7" s="12">
        <f>Y5*'Conversion Factors'!$C$28</f>
        <v>21.573983023550014</v>
      </c>
      <c r="Z7" s="12">
        <f>Z5*'Conversion Factors'!$C$28</f>
        <v>21.526002066562736</v>
      </c>
      <c r="AA7" s="12">
        <f>AA5*'Conversion Factors'!$C$28</f>
        <v>21.469297299214144</v>
      </c>
      <c r="AB7" s="12">
        <f>AB5*'Conversion Factors'!$C$28</f>
        <v>21.403868721504224</v>
      </c>
      <c r="AC7" s="12">
        <f>AC5*'Conversion Factors'!$C$28</f>
        <v>21.338440143794308</v>
      </c>
      <c r="AD7" s="12">
        <f>AD5*'Conversion Factors'!$C$28</f>
        <v>21.273011566084392</v>
      </c>
      <c r="AE7" s="12">
        <f>AE5*'Conversion Factors'!$C$28</f>
        <v>21.233754419458442</v>
      </c>
      <c r="AF7" s="12">
        <f>AF5*'Conversion Factors'!$C$28</f>
        <v>21.194497272832489</v>
      </c>
      <c r="AG7" s="12">
        <f>AG5*'Conversion Factors'!$C$28</f>
        <v>21.172687746929185</v>
      </c>
      <c r="AH7" s="12">
        <f>AH5*'Conversion Factors'!$C$28</f>
        <v>21.155240126206539</v>
      </c>
      <c r="AI7" s="12">
        <f>AI5*'Conversion Factors'!$C$28</f>
        <v>21.124706789941914</v>
      </c>
      <c r="AJ7" s="7" t="s">
        <v>77</v>
      </c>
      <c r="AK7" s="7">
        <v>1</v>
      </c>
    </row>
    <row r="8" spans="1:41" ht="12.75" customHeight="1" x14ac:dyDescent="0.25">
      <c r="A8" s="24" t="s">
        <v>38</v>
      </c>
      <c r="B8" s="7" t="s">
        <v>75</v>
      </c>
      <c r="C8" s="7" t="s">
        <v>82</v>
      </c>
      <c r="D8" s="7" t="s">
        <v>73</v>
      </c>
      <c r="E8" s="7">
        <v>102.4</v>
      </c>
      <c r="F8" s="12">
        <f>$E8*'Conversion Factors'!D$11</f>
        <v>102.98978625367977</v>
      </c>
      <c r="G8" s="12">
        <f>$E8*'Conversion Factors'!E$11</f>
        <v>103.54025342378088</v>
      </c>
      <c r="H8" s="12">
        <f>$E8*'Conversion Factors'!F$11</f>
        <v>104.18246512223219</v>
      </c>
      <c r="I8" s="12">
        <f>$E8*'Conversion Factors'!G$11</f>
        <v>104.8902086266479</v>
      </c>
      <c r="J8" s="12">
        <f>$E8*'Conversion Factors'!H$11</f>
        <v>105.58484576987074</v>
      </c>
      <c r="K8" s="12">
        <f>$E8*'Conversion Factors'!I$11</f>
        <v>106.27948291309356</v>
      </c>
      <c r="L8" s="12">
        <f>$E8*'Conversion Factors'!J$11</f>
        <v>106.96101369512354</v>
      </c>
      <c r="M8" s="12">
        <f>$E8*'Conversion Factors'!K$11</f>
        <v>107.64254447715346</v>
      </c>
      <c r="N8" s="12">
        <f>$E8*'Conversion Factors'!L$11</f>
        <v>108.31096889799053</v>
      </c>
      <c r="O8" s="12">
        <f>$E8*'Conversion Factors'!M$11</f>
        <v>108.9793933188276</v>
      </c>
      <c r="P8" s="12">
        <f>$E8*'Conversion Factors'!N$11</f>
        <v>109.59539229489314</v>
      </c>
      <c r="Q8" s="12">
        <f>$E8*'Conversion Factors'!O$11</f>
        <v>110.09343402022272</v>
      </c>
      <c r="R8" s="12">
        <f>$E8*'Conversion Factors'!P$11</f>
        <v>110.52594393958788</v>
      </c>
      <c r="S8" s="12">
        <f>$E8*'Conversion Factors'!Q$11</f>
        <v>110.89292205298862</v>
      </c>
      <c r="T8" s="12">
        <f>$E8*'Conversion Factors'!R$11</f>
        <v>111.20747472161781</v>
      </c>
      <c r="U8" s="12">
        <f>$E8*'Conversion Factors'!S$11</f>
        <v>111.46960194547552</v>
      </c>
      <c r="V8" s="12">
        <f>$E8*'Conversion Factors'!T$11</f>
        <v>111.7055164469474</v>
      </c>
      <c r="W8" s="12">
        <f>$E8*'Conversion Factors'!U$11</f>
        <v>111.90211186484066</v>
      </c>
      <c r="X8" s="12">
        <f>$E8*'Conversion Factors'!V$11</f>
        <v>112.08560092154103</v>
      </c>
      <c r="Y8" s="12">
        <f>$E8*'Conversion Factors'!W$11</f>
        <v>112.25598361704851</v>
      </c>
      <c r="Z8" s="12">
        <f>$E8*'Conversion Factors'!X$11</f>
        <v>112.41325995136313</v>
      </c>
      <c r="AA8" s="12">
        <f>$E8*'Conversion Factors'!Y$11</f>
        <v>112.53121720209909</v>
      </c>
      <c r="AB8" s="12">
        <f>$E8*'Conversion Factors'!Z$11</f>
        <v>112.63606809164214</v>
      </c>
      <c r="AC8" s="12">
        <f>$E8*'Conversion Factors'!AA$11</f>
        <v>112.71470625879945</v>
      </c>
      <c r="AD8" s="12">
        <f>$E8*'Conversion Factors'!AB$11</f>
        <v>112.78023806476386</v>
      </c>
      <c r="AE8" s="12">
        <f>$E8*'Conversion Factors'!AC$11</f>
        <v>112.81955714834251</v>
      </c>
      <c r="AF8" s="12">
        <f>$E8*'Conversion Factors'!AD$11</f>
        <v>112.84576987072829</v>
      </c>
      <c r="AG8" s="12">
        <f>$E8*'Conversion Factors'!AE$11</f>
        <v>112.85887623192116</v>
      </c>
      <c r="AH8" s="12">
        <f>$E8*'Conversion Factors'!AF$11</f>
        <v>112.85887623192116</v>
      </c>
      <c r="AI8" s="12">
        <f>$E8*'Conversion Factors'!AG$11</f>
        <v>112.85887623192116</v>
      </c>
      <c r="AJ8" s="7" t="s">
        <v>77</v>
      </c>
      <c r="AK8" s="7">
        <v>1</v>
      </c>
    </row>
    <row r="9" spans="1:41" ht="12.75" customHeight="1" x14ac:dyDescent="0.25">
      <c r="A9" s="25"/>
      <c r="B9" s="7" t="s">
        <v>78</v>
      </c>
      <c r="C9" s="7" t="s">
        <v>82</v>
      </c>
      <c r="D9" s="7" t="s">
        <v>73</v>
      </c>
      <c r="E9" s="7">
        <v>160.30000000000001</v>
      </c>
      <c r="F9" s="12">
        <f>$E9*'Conversion Factors'!D$6</f>
        <v>161.82370196238762</v>
      </c>
      <c r="G9" s="12">
        <f>$E9*'Conversion Factors'!E$6</f>
        <v>163.21633278822571</v>
      </c>
      <c r="H9" s="12">
        <f>$E9*'Conversion Factors'!F$6</f>
        <v>164.3795891251022</v>
      </c>
      <c r="I9" s="12">
        <f>$E9*'Conversion Factors'!G$6</f>
        <v>165.2970870809485</v>
      </c>
      <c r="J9" s="12">
        <f>$E9*'Conversion Factors'!H$6</f>
        <v>166.06713000817663</v>
      </c>
      <c r="K9" s="12">
        <f>$E9*'Conversion Factors'!I$6</f>
        <v>166.77163736713001</v>
      </c>
      <c r="L9" s="12">
        <f>$E9*'Conversion Factors'!J$6</f>
        <v>167.55806418642683</v>
      </c>
      <c r="M9" s="12">
        <f>$E9*'Conversion Factors'!K$6</f>
        <v>168.44279435813576</v>
      </c>
      <c r="N9" s="12">
        <f>$E9*'Conversion Factors'!L$6</f>
        <v>169.32752452984468</v>
      </c>
      <c r="O9" s="12">
        <f>$E9*'Conversion Factors'!M$6</f>
        <v>170.26140637775964</v>
      </c>
      <c r="P9" s="12">
        <f>$E9*'Conversion Factors'!N$6</f>
        <v>171.16252044153725</v>
      </c>
      <c r="Q9" s="12">
        <f>$E9*'Conversion Factors'!O$6</f>
        <v>171.96533115290271</v>
      </c>
      <c r="R9" s="12">
        <f>$E9*'Conversion Factors'!P$6</f>
        <v>172.6862224039248</v>
      </c>
      <c r="S9" s="12">
        <f>$E9*'Conversion Factors'!Q$6</f>
        <v>173.29242641046608</v>
      </c>
      <c r="T9" s="12">
        <f>$E9*'Conversion Factors'!R$6</f>
        <v>173.80032706459525</v>
      </c>
      <c r="U9" s="12">
        <f>$E9*'Conversion Factors'!S$6</f>
        <v>174.22630825838104</v>
      </c>
      <c r="V9" s="12">
        <f>$E9*'Conversion Factors'!T$6</f>
        <v>174.60313777596076</v>
      </c>
      <c r="W9" s="12">
        <f>$E9*'Conversion Factors'!U$6</f>
        <v>174.86528004905969</v>
      </c>
      <c r="X9" s="12">
        <f>$E9*'Conversion Factors'!V$6</f>
        <v>175.06188675388393</v>
      </c>
      <c r="Y9" s="12">
        <f>$E9*'Conversion Factors'!W$6</f>
        <v>175.17657399836472</v>
      </c>
      <c r="Z9" s="12">
        <f>$E9*'Conversion Factors'!X$6</f>
        <v>175.22572567457075</v>
      </c>
      <c r="AA9" s="12">
        <f>$E9*'Conversion Factors'!Y$6</f>
        <v>175.24210956663941</v>
      </c>
      <c r="AB9" s="12">
        <f>$E9*'Conversion Factors'!Z$6</f>
        <v>175.3567968111202</v>
      </c>
      <c r="AC9" s="12">
        <f>$E9*'Conversion Factors'!AA$6</f>
        <v>175.471484055601</v>
      </c>
      <c r="AD9" s="12">
        <f>$E9*'Conversion Factors'!AB$6</f>
        <v>175.55340351594441</v>
      </c>
      <c r="AE9" s="12">
        <f>$E9*'Conversion Factors'!AC$6</f>
        <v>175.60255519215048</v>
      </c>
      <c r="AF9" s="12">
        <f>$E9*'Conversion Factors'!AD$6</f>
        <v>175.61893908421914</v>
      </c>
      <c r="AG9" s="12">
        <f>$E9*'Conversion Factors'!AE$6</f>
        <v>175.6680907604252</v>
      </c>
      <c r="AH9" s="12">
        <f>$E9*'Conversion Factors'!AF$6</f>
        <v>175.75001022076862</v>
      </c>
      <c r="AI9" s="12">
        <f>$E9*'Conversion Factors'!AG$6</f>
        <v>175.86469746524944</v>
      </c>
      <c r="AJ9" s="7" t="s">
        <v>77</v>
      </c>
      <c r="AK9" s="7">
        <v>1</v>
      </c>
    </row>
    <row r="10" spans="1:41" ht="12.75" customHeight="1" x14ac:dyDescent="0.25">
      <c r="A10" s="25"/>
      <c r="B10" s="7" t="s">
        <v>70</v>
      </c>
      <c r="C10" s="7" t="s">
        <v>82</v>
      </c>
      <c r="D10" s="7" t="s">
        <v>73</v>
      </c>
      <c r="E10" s="7">
        <v>14.6</v>
      </c>
      <c r="F10" s="12">
        <f>$E10*'Conversion Factors'!D$16</f>
        <v>14.865954773869348</v>
      </c>
      <c r="G10" s="12">
        <f>$E10*'Conversion Factors'!E$16</f>
        <v>15.104396984924623</v>
      </c>
      <c r="H10" s="12">
        <f>$E10*'Conversion Factors'!F$16</f>
        <v>15.324497487437185</v>
      </c>
      <c r="I10" s="12">
        <f>$E10*'Conversion Factors'!G$16</f>
        <v>15.517085427135678</v>
      </c>
      <c r="J10" s="12">
        <f>$E10*'Conversion Factors'!H$16</f>
        <v>15.728015075376883</v>
      </c>
      <c r="K10" s="12">
        <f>$E10*'Conversion Factors'!I$16</f>
        <v>15.929773869346732</v>
      </c>
      <c r="L10" s="12">
        <f>$E10*'Conversion Factors'!J$16</f>
        <v>16.149874371859298</v>
      </c>
      <c r="M10" s="12">
        <f>$E10*'Conversion Factors'!K$16</f>
        <v>16.379145728643216</v>
      </c>
      <c r="N10" s="12">
        <f>$E10*'Conversion Factors'!L$16</f>
        <v>16.626758793969852</v>
      </c>
      <c r="O10" s="12">
        <f>$E10*'Conversion Factors'!M$16</f>
        <v>16.874371859296485</v>
      </c>
      <c r="P10" s="12">
        <f>$E10*'Conversion Factors'!N$16</f>
        <v>17.11281407035176</v>
      </c>
      <c r="Q10" s="12">
        <f>$E10*'Conversion Factors'!O$16</f>
        <v>17.351256281407036</v>
      </c>
      <c r="R10" s="12">
        <f>$E10*'Conversion Factors'!P$16</f>
        <v>17.589698492462315</v>
      </c>
      <c r="S10" s="12">
        <f>$E10*'Conversion Factors'!Q$16</f>
        <v>17.809798994974877</v>
      </c>
      <c r="T10" s="12">
        <f>$E10*'Conversion Factors'!R$16</f>
        <v>18.011557788944724</v>
      </c>
      <c r="U10" s="12">
        <f>$E10*'Conversion Factors'!S$16</f>
        <v>18.194974874371859</v>
      </c>
      <c r="V10" s="12">
        <f>$E10*'Conversion Factors'!T$16</f>
        <v>18.369221105527643</v>
      </c>
      <c r="W10" s="12">
        <f>$E10*'Conversion Factors'!U$16</f>
        <v>18.53429648241206</v>
      </c>
      <c r="X10" s="12">
        <f>$E10*'Conversion Factors'!V$16</f>
        <v>18.699371859296484</v>
      </c>
      <c r="Y10" s="12">
        <f>$E10*'Conversion Factors'!W$16</f>
        <v>18.836934673366837</v>
      </c>
      <c r="Z10" s="12">
        <f>$E10*'Conversion Factors'!X$16</f>
        <v>18.983668341708544</v>
      </c>
      <c r="AA10" s="12">
        <f>$E10*'Conversion Factors'!Y$16</f>
        <v>19.130402010050251</v>
      </c>
      <c r="AB10" s="12">
        <f>$E10*'Conversion Factors'!Z$16</f>
        <v>19.277135678391961</v>
      </c>
      <c r="AC10" s="12">
        <f>$E10*'Conversion Factors'!AA$16</f>
        <v>19.433040201005028</v>
      </c>
      <c r="AD10" s="12">
        <f>$E10*'Conversion Factors'!AB$16</f>
        <v>19.588944723618091</v>
      </c>
      <c r="AE10" s="12">
        <f>$E10*'Conversion Factors'!AC$16</f>
        <v>19.744849246231158</v>
      </c>
      <c r="AF10" s="12">
        <f>$E10*'Conversion Factors'!AD$16</f>
        <v>19.900753768844222</v>
      </c>
      <c r="AG10" s="12">
        <f>$E10*'Conversion Factors'!AE$16</f>
        <v>20.065829145728646</v>
      </c>
      <c r="AH10" s="12">
        <f>$E10*'Conversion Factors'!AF$16</f>
        <v>20.230904522613066</v>
      </c>
      <c r="AI10" s="12">
        <f>$E10*'Conversion Factors'!AG$16</f>
        <v>20.405150753768844</v>
      </c>
      <c r="AJ10" s="7" t="s">
        <v>77</v>
      </c>
      <c r="AK10" s="7">
        <v>1</v>
      </c>
    </row>
    <row r="11" spans="1:41" ht="12.75" customHeight="1" x14ac:dyDescent="0.25">
      <c r="A11" s="25"/>
      <c r="B11" s="7" t="s">
        <v>79</v>
      </c>
      <c r="C11" s="7" t="s">
        <v>82</v>
      </c>
      <c r="D11" s="7" t="s">
        <v>73</v>
      </c>
      <c r="E11" s="7">
        <v>107.2</v>
      </c>
      <c r="F11" s="12">
        <f>$E11*'Conversion Factors'!D$21</f>
        <v>106.87034403228908</v>
      </c>
      <c r="G11" s="12">
        <f>$E11*'Conversion Factors'!E$21</f>
        <v>106.47887757063233</v>
      </c>
      <c r="H11" s="12">
        <f>$E11*'Conversion Factors'!F$21</f>
        <v>106.12861810493948</v>
      </c>
      <c r="I11" s="12">
        <f>$E11*'Conversion Factors'!G$21</f>
        <v>105.81956563521048</v>
      </c>
      <c r="J11" s="12">
        <f>$E11*'Conversion Factors'!H$21</f>
        <v>105.40749567557181</v>
      </c>
      <c r="K11" s="12">
        <f>$E11*'Conversion Factors'!I$21</f>
        <v>104.99542571593314</v>
      </c>
      <c r="L11" s="12">
        <f>$E11*'Conversion Factors'!J$21</f>
        <v>104.54214876033059</v>
      </c>
      <c r="M11" s="12">
        <f>$E11*'Conversion Factors'!K$21</f>
        <v>104.08887180472804</v>
      </c>
      <c r="N11" s="12">
        <f>$E11*'Conversion Factors'!L$21</f>
        <v>103.63559484912552</v>
      </c>
      <c r="O11" s="12">
        <f>$E11*'Conversion Factors'!M$21</f>
        <v>103.24412838746878</v>
      </c>
      <c r="P11" s="12">
        <f>$E11*'Conversion Factors'!N$21</f>
        <v>102.93507591773978</v>
      </c>
      <c r="Q11" s="12">
        <f>$E11*'Conversion Factors'!O$21</f>
        <v>102.66723044397465</v>
      </c>
      <c r="R11" s="12">
        <f>$E11*'Conversion Factors'!P$21</f>
        <v>102.54360945608305</v>
      </c>
      <c r="S11" s="12">
        <f>$E11*'Conversion Factors'!Q$21</f>
        <v>102.50240246011917</v>
      </c>
      <c r="T11" s="12">
        <f>$E11*'Conversion Factors'!R$21</f>
        <v>102.46119546415531</v>
      </c>
      <c r="U11" s="12">
        <f>$E11*'Conversion Factors'!S$21</f>
        <v>102.39938497020951</v>
      </c>
      <c r="V11" s="12">
        <f>$E11*'Conversion Factors'!T$21</f>
        <v>102.33757447626371</v>
      </c>
      <c r="W11" s="12">
        <f>$E11*'Conversion Factors'!U$21</f>
        <v>102.25516048433597</v>
      </c>
      <c r="X11" s="12">
        <f>$E11*'Conversion Factors'!V$21</f>
        <v>102.13153949644438</v>
      </c>
      <c r="Y11" s="12">
        <f>$E11*'Conversion Factors'!W$21</f>
        <v>101.90490101864312</v>
      </c>
      <c r="Z11" s="12">
        <f>$E11*'Conversion Factors'!X$21</f>
        <v>101.67826254084183</v>
      </c>
      <c r="AA11" s="12">
        <f>$E11*'Conversion Factors'!Y$21</f>
        <v>101.41041706707671</v>
      </c>
      <c r="AB11" s="12">
        <f>$E11*'Conversion Factors'!Z$21</f>
        <v>101.1013645973477</v>
      </c>
      <c r="AC11" s="12">
        <f>$E11*'Conversion Factors'!AA$21</f>
        <v>100.79231212761869</v>
      </c>
      <c r="AD11" s="12">
        <f>$E11*'Conversion Factors'!AB$21</f>
        <v>100.48325965788969</v>
      </c>
      <c r="AE11" s="12">
        <f>$E11*'Conversion Factors'!AC$21</f>
        <v>100.29782817605229</v>
      </c>
      <c r="AF11" s="12">
        <f>$E11*'Conversion Factors'!AD$21</f>
        <v>100.11239669421488</v>
      </c>
      <c r="AG11" s="12">
        <f>$E11*'Conversion Factors'!AE$21</f>
        <v>100.00937920430522</v>
      </c>
      <c r="AH11" s="12">
        <f>$E11*'Conversion Factors'!AF$21</f>
        <v>99.926965212377482</v>
      </c>
      <c r="AI11" s="12">
        <f>$E11*'Conversion Factors'!AG$21</f>
        <v>99.78274072650396</v>
      </c>
      <c r="AJ11" s="7" t="s">
        <v>77</v>
      </c>
      <c r="AK11" s="7"/>
    </row>
    <row r="12" spans="1:41" ht="12.75" customHeight="1" x14ac:dyDescent="0.25">
      <c r="A12" s="25"/>
      <c r="B12" s="7" t="s">
        <v>80</v>
      </c>
      <c r="C12" s="7" t="s">
        <v>82</v>
      </c>
      <c r="D12" s="7" t="s">
        <v>73</v>
      </c>
      <c r="E12" s="12">
        <f>E11*'Conversion Factors'!$C$27</f>
        <v>101.6032592302419</v>
      </c>
      <c r="F12" s="12">
        <f>F11*'Conversion Factors'!$C$27</f>
        <v>101.29081407404668</v>
      </c>
      <c r="G12" s="12">
        <f>G11*'Conversion Factors'!$C$27</f>
        <v>100.91978545106481</v>
      </c>
      <c r="H12" s="12">
        <f>H11*'Conversion Factors'!$C$27</f>
        <v>100.58781247260737</v>
      </c>
      <c r="I12" s="12">
        <f>I11*'Conversion Factors'!$C$27</f>
        <v>100.29489513867433</v>
      </c>
      <c r="J12" s="12">
        <f>J11*'Conversion Factors'!$C$27</f>
        <v>99.904338693430262</v>
      </c>
      <c r="K12" s="12">
        <f>K11*'Conversion Factors'!$C$27</f>
        <v>99.513782248186203</v>
      </c>
      <c r="L12" s="12">
        <f>L11*'Conversion Factors'!$C$27</f>
        <v>99.084170158417734</v>
      </c>
      <c r="M12" s="12">
        <f>M11*'Conversion Factors'!$C$27</f>
        <v>98.654558068649266</v>
      </c>
      <c r="N12" s="12">
        <f>N11*'Conversion Factors'!$C$27</f>
        <v>98.224945978880811</v>
      </c>
      <c r="O12" s="12">
        <f>O11*'Conversion Factors'!$C$27</f>
        <v>97.853917355898943</v>
      </c>
      <c r="P12" s="12">
        <f>P11*'Conversion Factors'!$C$27</f>
        <v>97.56100002196591</v>
      </c>
      <c r="Q12" s="12">
        <f>Q11*'Conversion Factors'!$C$27</f>
        <v>97.307138332557273</v>
      </c>
      <c r="R12" s="12">
        <f>R11*'Conversion Factors'!$C$27</f>
        <v>97.189971398984056</v>
      </c>
      <c r="S12" s="12">
        <f>S11*'Conversion Factors'!$C$27</f>
        <v>97.150915754459646</v>
      </c>
      <c r="T12" s="12">
        <f>T11*'Conversion Factors'!$C$27</f>
        <v>97.111860109935236</v>
      </c>
      <c r="U12" s="12">
        <f>U11*'Conversion Factors'!$C$27</f>
        <v>97.053276643148635</v>
      </c>
      <c r="V12" s="12">
        <f>V11*'Conversion Factors'!$C$27</f>
        <v>96.99469317636202</v>
      </c>
      <c r="W12" s="12">
        <f>W11*'Conversion Factors'!$C$27</f>
        <v>96.916581887313214</v>
      </c>
      <c r="X12" s="12">
        <f>X11*'Conversion Factors'!$C$27</f>
        <v>96.799414953739998</v>
      </c>
      <c r="Y12" s="12">
        <f>Y11*'Conversion Factors'!$C$27</f>
        <v>96.58460890885577</v>
      </c>
      <c r="Z12" s="12">
        <f>Z11*'Conversion Factors'!$C$27</f>
        <v>96.369802863971515</v>
      </c>
      <c r="AA12" s="12">
        <f>AA11*'Conversion Factors'!$C$27</f>
        <v>96.115941174562892</v>
      </c>
      <c r="AB12" s="12">
        <f>AB11*'Conversion Factors'!$C$27</f>
        <v>95.823023840629844</v>
      </c>
      <c r="AC12" s="12">
        <f>AC11*'Conversion Factors'!$C$27</f>
        <v>95.530106506696796</v>
      </c>
      <c r="AD12" s="12">
        <f>AD11*'Conversion Factors'!$C$27</f>
        <v>95.237189172763749</v>
      </c>
      <c r="AE12" s="12">
        <f>AE11*'Conversion Factors'!$C$27</f>
        <v>95.061438772403932</v>
      </c>
      <c r="AF12" s="12">
        <f>AF11*'Conversion Factors'!$C$27</f>
        <v>94.885688372044086</v>
      </c>
      <c r="AG12" s="12">
        <f>AG11*'Conversion Factors'!$C$27</f>
        <v>94.788049260733089</v>
      </c>
      <c r="AH12" s="12">
        <f>AH11*'Conversion Factors'!$C$27</f>
        <v>94.709937971684269</v>
      </c>
      <c r="AI12" s="12">
        <f>AI11*'Conversion Factors'!$C$27</f>
        <v>94.573243215848862</v>
      </c>
      <c r="AJ12" s="7" t="s">
        <v>77</v>
      </c>
      <c r="AK12" s="7">
        <v>1</v>
      </c>
    </row>
    <row r="13" spans="1:41" ht="12.75" customHeight="1" x14ac:dyDescent="0.25">
      <c r="A13" s="26"/>
      <c r="B13" s="7" t="s">
        <v>81</v>
      </c>
      <c r="C13" s="7" t="s">
        <v>82</v>
      </c>
      <c r="D13" s="7" t="s">
        <v>73</v>
      </c>
      <c r="E13" s="12">
        <f>E11*'Conversion Factors'!$C$28</f>
        <v>5.596740769758104</v>
      </c>
      <c r="F13" s="12">
        <f>F11*'Conversion Factors'!$C$28</f>
        <v>5.579529958242416</v>
      </c>
      <c r="G13" s="12">
        <f>G11*'Conversion Factors'!$C$28</f>
        <v>5.5590921195675342</v>
      </c>
      <c r="H13" s="12">
        <f>H11*'Conversion Factors'!$C$28</f>
        <v>5.5408056323321153</v>
      </c>
      <c r="I13" s="12">
        <f>I11*'Conversion Factors'!$C$28</f>
        <v>5.5246704965361575</v>
      </c>
      <c r="J13" s="12">
        <f>J11*'Conversion Factors'!$C$28</f>
        <v>5.5031569821415465</v>
      </c>
      <c r="K13" s="12">
        <f>K11*'Conversion Factors'!$C$28</f>
        <v>5.4816434677469354</v>
      </c>
      <c r="L13" s="12">
        <f>L11*'Conversion Factors'!$C$28</f>
        <v>5.4579786019128624</v>
      </c>
      <c r="M13" s="12">
        <f>M11*'Conversion Factors'!$C$28</f>
        <v>5.4343137360787894</v>
      </c>
      <c r="N13" s="12">
        <f>N11*'Conversion Factors'!$C$28</f>
        <v>5.4106488702447182</v>
      </c>
      <c r="O13" s="12">
        <f>O11*'Conversion Factors'!$C$28</f>
        <v>5.3902110315698364</v>
      </c>
      <c r="P13" s="12">
        <f>P11*'Conversion Factors'!$C$28</f>
        <v>5.3740758957738786</v>
      </c>
      <c r="Q13" s="12">
        <f>Q11*'Conversion Factors'!$C$28</f>
        <v>5.3600921114173818</v>
      </c>
      <c r="R13" s="12">
        <f>R11*'Conversion Factors'!$C$28</f>
        <v>5.3536380570989985</v>
      </c>
      <c r="S13" s="12">
        <f>S11*'Conversion Factors'!$C$28</f>
        <v>5.3514867056595365</v>
      </c>
      <c r="T13" s="12">
        <f>T11*'Conversion Factors'!$C$28</f>
        <v>5.3493353542200754</v>
      </c>
      <c r="U13" s="12">
        <f>U11*'Conversion Factors'!$C$28</f>
        <v>5.3461083270608842</v>
      </c>
      <c r="V13" s="12">
        <f>V11*'Conversion Factors'!$C$28</f>
        <v>5.3428812999016921</v>
      </c>
      <c r="W13" s="12">
        <f>W11*'Conversion Factors'!$C$28</f>
        <v>5.3385785970227699</v>
      </c>
      <c r="X13" s="12">
        <f>X11*'Conversion Factors'!$C$28</f>
        <v>5.3321245427043866</v>
      </c>
      <c r="Y13" s="12">
        <f>Y11*'Conversion Factors'!$C$28</f>
        <v>5.320292109787351</v>
      </c>
      <c r="Z13" s="12">
        <f>Z11*'Conversion Factors'!$C$28</f>
        <v>5.3084596768703145</v>
      </c>
      <c r="AA13" s="12">
        <f>AA11*'Conversion Factors'!$C$28</f>
        <v>5.2944758925138178</v>
      </c>
      <c r="AB13" s="12">
        <f>AB11*'Conversion Factors'!$C$28</f>
        <v>5.2783407567178591</v>
      </c>
      <c r="AC13" s="12">
        <f>AC11*'Conversion Factors'!$C$28</f>
        <v>5.2622056209219004</v>
      </c>
      <c r="AD13" s="12">
        <f>AD11*'Conversion Factors'!$C$28</f>
        <v>5.2460704851259417</v>
      </c>
      <c r="AE13" s="12">
        <f>AE11*'Conversion Factors'!$C$28</f>
        <v>5.2363894036483671</v>
      </c>
      <c r="AF13" s="12">
        <f>AF11*'Conversion Factors'!$C$28</f>
        <v>5.2267083221707917</v>
      </c>
      <c r="AG13" s="12">
        <f>AG11*'Conversion Factors'!$C$28</f>
        <v>5.2213299435721385</v>
      </c>
      <c r="AH13" s="12">
        <f>AH11*'Conversion Factors'!$C$28</f>
        <v>5.2170272406932163</v>
      </c>
      <c r="AI13" s="12">
        <f>AI11*'Conversion Factors'!$C$28</f>
        <v>5.2094975106551029</v>
      </c>
      <c r="AJ13" s="7" t="s">
        <v>77</v>
      </c>
      <c r="AK13" s="7">
        <v>1</v>
      </c>
    </row>
    <row r="14" spans="1:41" ht="12.75" customHeight="1" x14ac:dyDescent="0.25">
      <c r="A14" s="24" t="s">
        <v>36</v>
      </c>
      <c r="B14" s="7" t="s">
        <v>75</v>
      </c>
      <c r="C14" s="7" t="s">
        <v>59</v>
      </c>
      <c r="D14" s="7" t="s">
        <v>83</v>
      </c>
      <c r="E14" s="7">
        <v>100</v>
      </c>
      <c r="F14" s="12">
        <f>$E14*'Conversion Factors'!D$11</f>
        <v>100.57596313835914</v>
      </c>
      <c r="G14" s="12">
        <f>$E14*'Conversion Factors'!E$11</f>
        <v>101.11352873416102</v>
      </c>
      <c r="H14" s="12">
        <f>$E14*'Conversion Factors'!F$11</f>
        <v>101.74068859592987</v>
      </c>
      <c r="I14" s="12">
        <f>$E14*'Conversion Factors'!G$11</f>
        <v>102.43184436196084</v>
      </c>
      <c r="J14" s="12">
        <f>$E14*'Conversion Factors'!H$11</f>
        <v>103.11020094713939</v>
      </c>
      <c r="K14" s="12">
        <f>$E14*'Conversion Factors'!I$11</f>
        <v>103.78855753231792</v>
      </c>
      <c r="L14" s="12">
        <f>$E14*'Conversion Factors'!J$11</f>
        <v>104.45411493664407</v>
      </c>
      <c r="M14" s="12">
        <f>$E14*'Conversion Factors'!K$11</f>
        <v>105.11967234097017</v>
      </c>
      <c r="N14" s="12">
        <f>$E14*'Conversion Factors'!L$11</f>
        <v>105.77243056444388</v>
      </c>
      <c r="O14" s="12">
        <f>$E14*'Conversion Factors'!M$11</f>
        <v>106.42518878791758</v>
      </c>
      <c r="P14" s="12">
        <f>$E14*'Conversion Factors'!N$11</f>
        <v>107.02675028798159</v>
      </c>
      <c r="Q14" s="12">
        <f>$E14*'Conversion Factors'!O$11</f>
        <v>107.51311916037373</v>
      </c>
      <c r="R14" s="12">
        <f>$E14*'Conversion Factors'!P$11</f>
        <v>107.93549212850377</v>
      </c>
      <c r="S14" s="12">
        <f>$E14*'Conversion Factors'!Q$11</f>
        <v>108.29386919237169</v>
      </c>
      <c r="T14" s="12">
        <f>$E14*'Conversion Factors'!R$11</f>
        <v>108.60104953282989</v>
      </c>
      <c r="U14" s="12">
        <f>$E14*'Conversion Factors'!S$11</f>
        <v>108.85703314987842</v>
      </c>
      <c r="V14" s="12">
        <f>$E14*'Conversion Factors'!T$11</f>
        <v>109.08741840522207</v>
      </c>
      <c r="W14" s="12">
        <f>$E14*'Conversion Factors'!U$11</f>
        <v>109.27940611800847</v>
      </c>
      <c r="X14" s="12">
        <f>$E14*'Conversion Factors'!V$11</f>
        <v>109.45859464994241</v>
      </c>
      <c r="Y14" s="12">
        <f>$E14*'Conversion Factors'!W$11</f>
        <v>109.62498400102393</v>
      </c>
      <c r="Z14" s="12">
        <f>$E14*'Conversion Factors'!X$11</f>
        <v>109.77857417125306</v>
      </c>
      <c r="AA14" s="12">
        <f>$E14*'Conversion Factors'!Y$11</f>
        <v>109.89376679892489</v>
      </c>
      <c r="AB14" s="12">
        <f>$E14*'Conversion Factors'!Z$11</f>
        <v>109.99616024574428</v>
      </c>
      <c r="AC14" s="12">
        <f>$E14*'Conversion Factors'!AA$11</f>
        <v>110.07295533085883</v>
      </c>
      <c r="AD14" s="12">
        <f>$E14*'Conversion Factors'!AB$11</f>
        <v>110.13695123512095</v>
      </c>
      <c r="AE14" s="12">
        <f>$E14*'Conversion Factors'!AC$11</f>
        <v>110.17534877767822</v>
      </c>
      <c r="AF14" s="12">
        <f>$E14*'Conversion Factors'!AD$11</f>
        <v>110.20094713938309</v>
      </c>
      <c r="AG14" s="12">
        <f>$E14*'Conversion Factors'!AE$11</f>
        <v>110.2137463202355</v>
      </c>
      <c r="AH14" s="12">
        <f>$E14*'Conversion Factors'!AF$11</f>
        <v>110.2137463202355</v>
      </c>
      <c r="AI14" s="12">
        <f>$E14*'Conversion Factors'!AG$11</f>
        <v>110.2137463202355</v>
      </c>
      <c r="AJ14" s="7" t="s">
        <v>84</v>
      </c>
      <c r="AK14" s="7">
        <v>1</v>
      </c>
    </row>
    <row r="15" spans="1:41" ht="12.75" customHeight="1" x14ac:dyDescent="0.25">
      <c r="A15" s="25"/>
      <c r="B15" s="7" t="s">
        <v>78</v>
      </c>
      <c r="C15" s="7" t="s">
        <v>59</v>
      </c>
      <c r="D15" s="7" t="s">
        <v>83</v>
      </c>
      <c r="E15" s="7">
        <v>100</v>
      </c>
      <c r="F15" s="12">
        <f>$E15*'Conversion Factors'!D$6</f>
        <v>100.95053147996731</v>
      </c>
      <c r="G15" s="12">
        <f>$E15*'Conversion Factors'!E$6</f>
        <v>101.81929681112021</v>
      </c>
      <c r="H15" s="12">
        <f>$E15*'Conversion Factors'!F$6</f>
        <v>102.5449713818479</v>
      </c>
      <c r="I15" s="12">
        <f>$E15*'Conversion Factors'!G$6</f>
        <v>103.11733442354864</v>
      </c>
      <c r="J15" s="12">
        <f>$E15*'Conversion Factors'!H$6</f>
        <v>103.5977105478332</v>
      </c>
      <c r="K15" s="12">
        <f>$E15*'Conversion Factors'!I$6</f>
        <v>104.03720359771054</v>
      </c>
      <c r="L15" s="12">
        <f>$E15*'Conversion Factors'!J$6</f>
        <v>104.52780049059689</v>
      </c>
      <c r="M15" s="12">
        <f>$E15*'Conversion Factors'!K$6</f>
        <v>105.07972199509403</v>
      </c>
      <c r="N15" s="12">
        <f>$E15*'Conversion Factors'!L$6</f>
        <v>105.63164349959118</v>
      </c>
      <c r="O15" s="12">
        <f>$E15*'Conversion Factors'!M$6</f>
        <v>106.21422730989372</v>
      </c>
      <c r="P15" s="12">
        <f>$E15*'Conversion Factors'!N$6</f>
        <v>106.77636958299266</v>
      </c>
      <c r="Q15" s="12">
        <f>$E15*'Conversion Factors'!O$6</f>
        <v>107.27718724448079</v>
      </c>
      <c r="R15" s="12">
        <f>$E15*'Conversion Factors'!P$6</f>
        <v>107.72690106295994</v>
      </c>
      <c r="S15" s="12">
        <f>$E15*'Conversion Factors'!Q$6</f>
        <v>108.1050695012265</v>
      </c>
      <c r="T15" s="12">
        <f>$E15*'Conversion Factors'!R$6</f>
        <v>108.42191332788225</v>
      </c>
      <c r="U15" s="12">
        <f>$E15*'Conversion Factors'!S$6</f>
        <v>108.68765331152903</v>
      </c>
      <c r="V15" s="12">
        <f>$E15*'Conversion Factors'!T$6</f>
        <v>108.92273098937039</v>
      </c>
      <c r="W15" s="12">
        <f>$E15*'Conversion Factors'!U$6</f>
        <v>109.08626328699917</v>
      </c>
      <c r="X15" s="12">
        <f>$E15*'Conversion Factors'!V$6</f>
        <v>109.20891251022078</v>
      </c>
      <c r="Y15" s="12">
        <f>$E15*'Conversion Factors'!W$6</f>
        <v>109.28045789043337</v>
      </c>
      <c r="Z15" s="12">
        <f>$E15*'Conversion Factors'!X$6</f>
        <v>109.31112019623876</v>
      </c>
      <c r="AA15" s="12">
        <f>$E15*'Conversion Factors'!Y$6</f>
        <v>109.32134096484054</v>
      </c>
      <c r="AB15" s="12">
        <f>$E15*'Conversion Factors'!Z$6</f>
        <v>109.39288634505316</v>
      </c>
      <c r="AC15" s="12">
        <f>$E15*'Conversion Factors'!AA$6</f>
        <v>109.46443172526574</v>
      </c>
      <c r="AD15" s="12">
        <f>$E15*'Conversion Factors'!AB$6</f>
        <v>109.51553556827474</v>
      </c>
      <c r="AE15" s="12">
        <f>$E15*'Conversion Factors'!AC$6</f>
        <v>109.54619787408014</v>
      </c>
      <c r="AF15" s="12">
        <f>$E15*'Conversion Factors'!AD$6</f>
        <v>109.55641864268193</v>
      </c>
      <c r="AG15" s="12">
        <f>$E15*'Conversion Factors'!AE$6</f>
        <v>109.58708094848733</v>
      </c>
      <c r="AH15" s="12">
        <f>$E15*'Conversion Factors'!AF$6</f>
        <v>109.63818479149631</v>
      </c>
      <c r="AI15" s="12">
        <f>$E15*'Conversion Factors'!AG$6</f>
        <v>109.70973017170893</v>
      </c>
      <c r="AJ15" s="7" t="s">
        <v>84</v>
      </c>
      <c r="AK15" s="7">
        <v>1</v>
      </c>
    </row>
    <row r="16" spans="1:41" ht="12.75" customHeight="1" x14ac:dyDescent="0.25">
      <c r="A16" s="25"/>
      <c r="B16" s="7" t="s">
        <v>70</v>
      </c>
      <c r="C16" s="7" t="s">
        <v>59</v>
      </c>
      <c r="D16" s="7" t="s">
        <v>83</v>
      </c>
      <c r="E16" s="7">
        <v>100</v>
      </c>
      <c r="F16" s="12">
        <f>$E16*'Conversion Factors'!D$16</f>
        <v>101.82160804020101</v>
      </c>
      <c r="G16" s="12">
        <f>$E16*'Conversion Factors'!E$16</f>
        <v>103.45477386934674</v>
      </c>
      <c r="H16" s="12">
        <f>$E16*'Conversion Factors'!F$16</f>
        <v>104.96231155778895</v>
      </c>
      <c r="I16" s="12">
        <f>$E16*'Conversion Factors'!G$16</f>
        <v>106.28140703517587</v>
      </c>
      <c r="J16" s="12">
        <f>$E16*'Conversion Factors'!H$16</f>
        <v>107.72613065326632</v>
      </c>
      <c r="K16" s="12">
        <f>$E16*'Conversion Factors'!I$16</f>
        <v>109.10804020100502</v>
      </c>
      <c r="L16" s="12">
        <f>$E16*'Conversion Factors'!J$16</f>
        <v>110.61557788944725</v>
      </c>
      <c r="M16" s="12">
        <f>$E16*'Conversion Factors'!K$16</f>
        <v>112.18592964824121</v>
      </c>
      <c r="N16" s="12">
        <f>$E16*'Conversion Factors'!L$16</f>
        <v>113.88190954773872</v>
      </c>
      <c r="O16" s="12">
        <f>$E16*'Conversion Factors'!M$16</f>
        <v>115.57788944723619</v>
      </c>
      <c r="P16" s="12">
        <f>$E16*'Conversion Factors'!N$16</f>
        <v>117.21105527638191</v>
      </c>
      <c r="Q16" s="12">
        <f>$E16*'Conversion Factors'!O$16</f>
        <v>118.84422110552764</v>
      </c>
      <c r="R16" s="12">
        <f>$E16*'Conversion Factors'!P$16</f>
        <v>120.47738693467338</v>
      </c>
      <c r="S16" s="12">
        <f>$E16*'Conversion Factors'!Q$16</f>
        <v>121.98492462311559</v>
      </c>
      <c r="T16" s="12">
        <f>$E16*'Conversion Factors'!R$16</f>
        <v>123.36683417085428</v>
      </c>
      <c r="U16" s="12">
        <f>$E16*'Conversion Factors'!S$16</f>
        <v>124.62311557788945</v>
      </c>
      <c r="V16" s="12">
        <f>$E16*'Conversion Factors'!T$16</f>
        <v>125.81658291457289</v>
      </c>
      <c r="W16" s="12">
        <f>$E16*'Conversion Factors'!U$16</f>
        <v>126.94723618090453</v>
      </c>
      <c r="X16" s="12">
        <f>$E16*'Conversion Factors'!V$16</f>
        <v>128.0778894472362</v>
      </c>
      <c r="Y16" s="12">
        <f>$E16*'Conversion Factors'!W$16</f>
        <v>129.02010050251258</v>
      </c>
      <c r="Z16" s="12">
        <f>$E16*'Conversion Factors'!X$16</f>
        <v>130.0251256281407</v>
      </c>
      <c r="AA16" s="12">
        <f>$E16*'Conversion Factors'!Y$16</f>
        <v>131.03015075376885</v>
      </c>
      <c r="AB16" s="12">
        <f>$E16*'Conversion Factors'!Z$16</f>
        <v>132.035175879397</v>
      </c>
      <c r="AC16" s="12">
        <f>$E16*'Conversion Factors'!AA$16</f>
        <v>133.1030150753769</v>
      </c>
      <c r="AD16" s="12">
        <f>$E16*'Conversion Factors'!AB$16</f>
        <v>134.1708542713568</v>
      </c>
      <c r="AE16" s="12">
        <f>$E16*'Conversion Factors'!AC$16</f>
        <v>135.2386934673367</v>
      </c>
      <c r="AF16" s="12">
        <f>$E16*'Conversion Factors'!AD$16</f>
        <v>136.3065326633166</v>
      </c>
      <c r="AG16" s="12">
        <f>$E16*'Conversion Factors'!AE$16</f>
        <v>137.43718592964825</v>
      </c>
      <c r="AH16" s="12">
        <f>$E16*'Conversion Factors'!AF$16</f>
        <v>138.5678391959799</v>
      </c>
      <c r="AI16" s="12">
        <f>$E16*'Conversion Factors'!AG$16</f>
        <v>139.76130653266333</v>
      </c>
      <c r="AJ16" s="7" t="s">
        <v>84</v>
      </c>
      <c r="AK16" s="7">
        <v>1</v>
      </c>
    </row>
    <row r="17" spans="1:37" ht="12.75" customHeight="1" x14ac:dyDescent="0.25">
      <c r="A17" s="25"/>
      <c r="B17" s="7" t="s">
        <v>79</v>
      </c>
      <c r="C17" s="7" t="s">
        <v>59</v>
      </c>
      <c r="D17" s="7" t="s">
        <v>83</v>
      </c>
      <c r="E17" s="7">
        <v>100</v>
      </c>
      <c r="F17" s="12">
        <f>$E17*'Conversion Factors'!D$21</f>
        <v>99.692485104747277</v>
      </c>
      <c r="G17" s="12">
        <f>$E17*'Conversion Factors'!E$21</f>
        <v>99.32731116663463</v>
      </c>
      <c r="H17" s="12">
        <f>$E17*'Conversion Factors'!F$21</f>
        <v>99.000576590428608</v>
      </c>
      <c r="I17" s="12">
        <f>$E17*'Conversion Factors'!G$21</f>
        <v>98.71228137612917</v>
      </c>
      <c r="J17" s="12">
        <f>$E17*'Conversion Factors'!H$21</f>
        <v>98.327887757063252</v>
      </c>
      <c r="K17" s="12">
        <f>$E17*'Conversion Factors'!I$21</f>
        <v>97.94349413799732</v>
      </c>
      <c r="L17" s="12">
        <f>$E17*'Conversion Factors'!J$21</f>
        <v>97.520661157024804</v>
      </c>
      <c r="M17" s="12">
        <f>$E17*'Conversion Factors'!K$21</f>
        <v>97.097828176052275</v>
      </c>
      <c r="N17" s="12">
        <f>$E17*'Conversion Factors'!L$21</f>
        <v>96.674995195079774</v>
      </c>
      <c r="O17" s="12">
        <f>$E17*'Conversion Factors'!M$21</f>
        <v>96.30982125696714</v>
      </c>
      <c r="P17" s="12">
        <f>$E17*'Conversion Factors'!N$21</f>
        <v>96.021526042667702</v>
      </c>
      <c r="Q17" s="12">
        <f>$E17*'Conversion Factors'!O$21</f>
        <v>95.771670190274847</v>
      </c>
      <c r="R17" s="12">
        <f>$E17*'Conversion Factors'!P$21</f>
        <v>95.656352104555083</v>
      </c>
      <c r="S17" s="12">
        <f>$E17*'Conversion Factors'!Q$21</f>
        <v>95.617912742648485</v>
      </c>
      <c r="T17" s="12">
        <f>$E17*'Conversion Factors'!R$21</f>
        <v>95.579473380741888</v>
      </c>
      <c r="U17" s="12">
        <f>$E17*'Conversion Factors'!S$21</f>
        <v>95.521814337882006</v>
      </c>
      <c r="V17" s="12">
        <f>$E17*'Conversion Factors'!T$21</f>
        <v>95.46415529502211</v>
      </c>
      <c r="W17" s="12">
        <f>$E17*'Conversion Factors'!U$21</f>
        <v>95.387276571208929</v>
      </c>
      <c r="X17" s="12">
        <f>$E17*'Conversion Factors'!V$21</f>
        <v>95.271958485489151</v>
      </c>
      <c r="Y17" s="12">
        <f>$E17*'Conversion Factors'!W$21</f>
        <v>95.060541995002907</v>
      </c>
      <c r="Z17" s="12">
        <f>$E17*'Conversion Factors'!X$21</f>
        <v>94.849125504516635</v>
      </c>
      <c r="AA17" s="12">
        <f>$E17*'Conversion Factors'!Y$21</f>
        <v>94.59926965212378</v>
      </c>
      <c r="AB17" s="12">
        <f>$E17*'Conversion Factors'!Z$21</f>
        <v>94.310974437824342</v>
      </c>
      <c r="AC17" s="12">
        <f>$E17*'Conversion Factors'!AA$21</f>
        <v>94.022679223524904</v>
      </c>
      <c r="AD17" s="12">
        <f>$E17*'Conversion Factors'!AB$21</f>
        <v>93.734384009225451</v>
      </c>
      <c r="AE17" s="12">
        <f>$E17*'Conversion Factors'!AC$21</f>
        <v>93.561406880645791</v>
      </c>
      <c r="AF17" s="12">
        <f>$E17*'Conversion Factors'!AD$21</f>
        <v>93.388429752066116</v>
      </c>
      <c r="AG17" s="12">
        <f>$E17*'Conversion Factors'!AE$21</f>
        <v>93.292331347299637</v>
      </c>
      <c r="AH17" s="12">
        <f>$E17*'Conversion Factors'!AF$21</f>
        <v>93.215452623486456</v>
      </c>
      <c r="AI17" s="12">
        <f>$E17*'Conversion Factors'!AG$21</f>
        <v>93.080914856813393</v>
      </c>
      <c r="AJ17" s="7" t="s">
        <v>84</v>
      </c>
      <c r="AK17" s="7"/>
    </row>
    <row r="18" spans="1:37" ht="12.75" customHeight="1" x14ac:dyDescent="0.25">
      <c r="A18" s="25"/>
      <c r="B18" s="7" t="s">
        <v>80</v>
      </c>
      <c r="C18" s="7" t="s">
        <v>59</v>
      </c>
      <c r="D18" s="7" t="s">
        <v>83</v>
      </c>
      <c r="E18" s="12">
        <f>E17*'Conversion Factors'!$C$27</f>
        <v>94.779159729703267</v>
      </c>
      <c r="F18" s="12">
        <f>F17*'Conversion Factors'!$C$27</f>
        <v>94.487699695939057</v>
      </c>
      <c r="G18" s="12">
        <f>G17*'Conversion Factors'!$C$27</f>
        <v>94.141590905844026</v>
      </c>
      <c r="H18" s="12">
        <f>H17*'Conversion Factors'!$C$27</f>
        <v>93.831914619969552</v>
      </c>
      <c r="I18" s="12">
        <f>I17*'Conversion Factors'!$C$27</f>
        <v>93.558670838315592</v>
      </c>
      <c r="J18" s="12">
        <f>J17*'Conversion Factors'!$C$27</f>
        <v>93.194345796110326</v>
      </c>
      <c r="K18" s="12">
        <f>K17*'Conversion Factors'!$C$27</f>
        <v>92.830020753905032</v>
      </c>
      <c r="L18" s="12">
        <f>L17*'Conversion Factors'!$C$27</f>
        <v>92.429263207479224</v>
      </c>
      <c r="M18" s="12">
        <f>M17*'Conversion Factors'!$C$27</f>
        <v>92.028505661053416</v>
      </c>
      <c r="N18" s="12">
        <f>N17*'Conversion Factors'!$C$27</f>
        <v>91.627748114627622</v>
      </c>
      <c r="O18" s="12">
        <f>O17*'Conversion Factors'!$C$27</f>
        <v>91.281639324532591</v>
      </c>
      <c r="P18" s="12">
        <f>P17*'Conversion Factors'!$C$27</f>
        <v>91.008395542878645</v>
      </c>
      <c r="Q18" s="12">
        <f>Q17*'Conversion Factors'!$C$27</f>
        <v>90.771584265445199</v>
      </c>
      <c r="R18" s="12">
        <f>R17*'Conversion Factors'!$C$27</f>
        <v>90.662286752783629</v>
      </c>
      <c r="S18" s="12">
        <f>S17*'Conversion Factors'!$C$27</f>
        <v>90.625854248563101</v>
      </c>
      <c r="T18" s="12">
        <f>T17*'Conversion Factors'!$C$27</f>
        <v>90.589421744342573</v>
      </c>
      <c r="U18" s="12">
        <f>U17*'Conversion Factors'!$C$27</f>
        <v>90.534772988011781</v>
      </c>
      <c r="V18" s="12">
        <f>V17*'Conversion Factors'!$C$27</f>
        <v>90.480124231680989</v>
      </c>
      <c r="W18" s="12">
        <f>W17*'Conversion Factors'!$C$27</f>
        <v>90.407259223239933</v>
      </c>
      <c r="X18" s="12">
        <f>X17*'Conversion Factors'!$C$27</f>
        <v>90.297961710578349</v>
      </c>
      <c r="Y18" s="12">
        <f>Y17*'Conversion Factors'!$C$27</f>
        <v>90.097582937365459</v>
      </c>
      <c r="Z18" s="12">
        <f>Z17*'Conversion Factors'!$C$27</f>
        <v>89.897204164152541</v>
      </c>
      <c r="AA18" s="12">
        <f>AA17*'Conversion Factors'!$C$27</f>
        <v>89.660392886719109</v>
      </c>
      <c r="AB18" s="12">
        <f>AB17*'Conversion Factors'!$C$27</f>
        <v>89.387149105065149</v>
      </c>
      <c r="AC18" s="12">
        <f>AC17*'Conversion Factors'!$C$27</f>
        <v>89.113905323411188</v>
      </c>
      <c r="AD18" s="12">
        <f>AD17*'Conversion Factors'!$C$27</f>
        <v>88.840661541757228</v>
      </c>
      <c r="AE18" s="12">
        <f>AE17*'Conversion Factors'!$C$27</f>
        <v>88.676715272764852</v>
      </c>
      <c r="AF18" s="12">
        <f>AF17*'Conversion Factors'!$C$27</f>
        <v>88.512769003772476</v>
      </c>
      <c r="AG18" s="12">
        <f>AG17*'Conversion Factors'!$C$27</f>
        <v>88.421687743221156</v>
      </c>
      <c r="AH18" s="12">
        <f>AH17*'Conversion Factors'!$C$27</f>
        <v>88.3488227347801</v>
      </c>
      <c r="AI18" s="12">
        <f>AI17*'Conversion Factors'!$C$27</f>
        <v>88.221308970008266</v>
      </c>
      <c r="AJ18" s="7" t="s">
        <v>84</v>
      </c>
      <c r="AK18" s="7">
        <v>1</v>
      </c>
    </row>
    <row r="19" spans="1:37" ht="12.75" customHeight="1" x14ac:dyDescent="0.25">
      <c r="A19" s="26"/>
      <c r="B19" s="7" t="s">
        <v>81</v>
      </c>
      <c r="C19" s="7" t="s">
        <v>59</v>
      </c>
      <c r="D19" s="7" t="s">
        <v>83</v>
      </c>
      <c r="E19" s="12">
        <f>E17*'Conversion Factors'!$C$28</f>
        <v>5.2208402702967387</v>
      </c>
      <c r="F19" s="12">
        <f>F17*'Conversion Factors'!$C$28</f>
        <v>5.2047854088082239</v>
      </c>
      <c r="G19" s="12">
        <f>G17*'Conversion Factors'!$C$28</f>
        <v>5.1857202607906103</v>
      </c>
      <c r="H19" s="12">
        <f>H17*'Conversion Factors'!$C$28</f>
        <v>5.1686619704590626</v>
      </c>
      <c r="I19" s="12">
        <f>I17*'Conversion Factors'!$C$28</f>
        <v>5.153610537813579</v>
      </c>
      <c r="J19" s="12">
        <f>J17*'Conversion Factors'!$C$28</f>
        <v>5.1335419609529351</v>
      </c>
      <c r="K19" s="12">
        <f>K17*'Conversion Factors'!$C$28</f>
        <v>5.1134733840922895</v>
      </c>
      <c r="L19" s="12">
        <f>L17*'Conversion Factors'!$C$28</f>
        <v>5.0913979495455806</v>
      </c>
      <c r="M19" s="12">
        <f>M17*'Conversion Factors'!$C$28</f>
        <v>5.0693225149988708</v>
      </c>
      <c r="N19" s="12">
        <f>N17*'Conversion Factors'!$C$28</f>
        <v>5.0472470804521619</v>
      </c>
      <c r="O19" s="12">
        <f>O17*'Conversion Factors'!$C$28</f>
        <v>5.0281819324345491</v>
      </c>
      <c r="P19" s="12">
        <f>P17*'Conversion Factors'!$C$28</f>
        <v>5.0131304997890656</v>
      </c>
      <c r="Q19" s="12">
        <f>Q17*'Conversion Factors'!$C$28</f>
        <v>5.0000859248296461</v>
      </c>
      <c r="R19" s="12">
        <f>R17*'Conversion Factors'!$C$28</f>
        <v>4.9940653517714537</v>
      </c>
      <c r="S19" s="12">
        <f>S17*'Conversion Factors'!$C$28</f>
        <v>4.9920584940853887</v>
      </c>
      <c r="T19" s="12">
        <f>T17*'Conversion Factors'!$C$28</f>
        <v>4.9900516363993246</v>
      </c>
      <c r="U19" s="12">
        <f>U17*'Conversion Factors'!$C$28</f>
        <v>4.9870413498702275</v>
      </c>
      <c r="V19" s="12">
        <f>V17*'Conversion Factors'!$C$28</f>
        <v>4.9840310633411304</v>
      </c>
      <c r="W19" s="12">
        <f>W17*'Conversion Factors'!$C$28</f>
        <v>4.9800173479690022</v>
      </c>
      <c r="X19" s="12">
        <f>X17*'Conversion Factors'!$C$28</f>
        <v>4.973996774910808</v>
      </c>
      <c r="Y19" s="12">
        <f>Y17*'Conversion Factors'!$C$28</f>
        <v>4.9629590576374545</v>
      </c>
      <c r="Z19" s="12">
        <f>Z17*'Conversion Factors'!$C$28</f>
        <v>4.9519213403640991</v>
      </c>
      <c r="AA19" s="12">
        <f>AA17*'Conversion Factors'!$C$28</f>
        <v>4.9388767654046797</v>
      </c>
      <c r="AB19" s="12">
        <f>AB17*'Conversion Factors'!$C$28</f>
        <v>4.9238253327591961</v>
      </c>
      <c r="AC19" s="12">
        <f>AC17*'Conversion Factors'!$C$28</f>
        <v>4.9087739001137134</v>
      </c>
      <c r="AD19" s="12">
        <f>AD17*'Conversion Factors'!$C$28</f>
        <v>4.8937224674682289</v>
      </c>
      <c r="AE19" s="12">
        <f>AE17*'Conversion Factors'!$C$28</f>
        <v>4.8846916078809395</v>
      </c>
      <c r="AF19" s="12">
        <f>AF17*'Conversion Factors'!$C$28</f>
        <v>4.8756607482936483</v>
      </c>
      <c r="AG19" s="12">
        <f>AG17*'Conversion Factors'!$C$28</f>
        <v>4.8706436040784871</v>
      </c>
      <c r="AH19" s="12">
        <f>AH17*'Conversion Factors'!$C$28</f>
        <v>4.8666298887063588</v>
      </c>
      <c r="AI19" s="12">
        <f>AI17*'Conversion Factors'!$C$28</f>
        <v>4.8596058868051335</v>
      </c>
      <c r="AJ19" s="7" t="s">
        <v>84</v>
      </c>
      <c r="AK19" s="7">
        <v>1</v>
      </c>
    </row>
  </sheetData>
  <mergeCells count="3">
    <mergeCell ref="A14:A19"/>
    <mergeCell ref="A8:A13"/>
    <mergeCell ref="A2:A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65529"/>
  <sheetViews>
    <sheetView showGridLines="0" zoomScale="80" zoomScaleNormal="80" workbookViewId="0">
      <selection activeCell="A6" sqref="A6"/>
    </sheetView>
  </sheetViews>
  <sheetFormatPr defaultColWidth="11.44140625" defaultRowHeight="13.2" x14ac:dyDescent="0.25"/>
  <cols>
    <col min="1" max="1" width="29" customWidth="1"/>
    <col min="3" max="3" width="15" customWidth="1"/>
    <col min="4" max="5" width="17.44140625" customWidth="1"/>
    <col min="6" max="6" width="15.88671875" customWidth="1"/>
  </cols>
  <sheetData>
    <row r="1" spans="1:39" ht="28.35" customHeight="1" x14ac:dyDescent="0.3">
      <c r="A1" s="9" t="s">
        <v>1</v>
      </c>
      <c r="B1" s="9" t="s">
        <v>48</v>
      </c>
      <c r="C1" s="9" t="s">
        <v>49</v>
      </c>
      <c r="D1" s="13" t="s">
        <v>85</v>
      </c>
      <c r="E1" s="13" t="s">
        <v>86</v>
      </c>
      <c r="F1" s="9" t="s">
        <v>50</v>
      </c>
      <c r="G1" s="9">
        <v>2020</v>
      </c>
      <c r="H1" s="9">
        <v>2021</v>
      </c>
      <c r="I1" s="9">
        <v>2022</v>
      </c>
      <c r="J1" s="9">
        <v>2023</v>
      </c>
      <c r="K1" s="9">
        <v>2024</v>
      </c>
      <c r="L1" s="9">
        <v>2025</v>
      </c>
      <c r="M1" s="9">
        <v>2026</v>
      </c>
      <c r="N1" s="9">
        <v>2027</v>
      </c>
      <c r="O1" s="9">
        <v>2028</v>
      </c>
      <c r="P1" s="9">
        <v>2029</v>
      </c>
      <c r="Q1" s="9">
        <v>2030</v>
      </c>
      <c r="R1" s="9">
        <v>2031</v>
      </c>
      <c r="S1" s="9">
        <v>2032</v>
      </c>
      <c r="T1" s="9">
        <v>2033</v>
      </c>
      <c r="U1" s="9">
        <v>2034</v>
      </c>
      <c r="V1" s="9">
        <v>2035</v>
      </c>
      <c r="W1" s="9">
        <v>2036</v>
      </c>
      <c r="X1" s="9">
        <v>2037</v>
      </c>
      <c r="Y1" s="9">
        <v>2038</v>
      </c>
      <c r="Z1" s="9">
        <v>2039</v>
      </c>
      <c r="AA1" s="9">
        <v>2040</v>
      </c>
      <c r="AB1" s="9">
        <v>2041</v>
      </c>
      <c r="AC1" s="9">
        <v>2042</v>
      </c>
      <c r="AD1" s="9">
        <v>2043</v>
      </c>
      <c r="AE1" s="9">
        <v>2044</v>
      </c>
      <c r="AF1" s="9">
        <v>2045</v>
      </c>
      <c r="AG1" s="9">
        <v>2046</v>
      </c>
      <c r="AH1" s="9">
        <v>2047</v>
      </c>
      <c r="AI1" s="9">
        <v>2048</v>
      </c>
      <c r="AJ1" s="9">
        <v>2049</v>
      </c>
      <c r="AK1" s="9">
        <v>2050</v>
      </c>
      <c r="AL1" s="9" t="s">
        <v>52</v>
      </c>
      <c r="AM1" s="9" t="s">
        <v>53</v>
      </c>
    </row>
    <row r="2" spans="1:39" ht="14.7" customHeight="1" x14ac:dyDescent="0.25">
      <c r="A2" s="7" t="s">
        <v>3</v>
      </c>
      <c r="B2" s="7" t="s">
        <v>54</v>
      </c>
      <c r="C2" s="7" t="s">
        <v>59</v>
      </c>
      <c r="D2" s="7" t="s">
        <v>26</v>
      </c>
      <c r="E2" s="7" t="s">
        <v>34</v>
      </c>
      <c r="F2" s="7" t="s">
        <v>59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1</v>
      </c>
      <c r="AJ2" s="7">
        <v>1</v>
      </c>
      <c r="AK2" s="7">
        <v>1</v>
      </c>
      <c r="AL2" s="7" t="s">
        <v>59</v>
      </c>
      <c r="AM2" s="7">
        <v>1</v>
      </c>
    </row>
    <row r="3" spans="1:39" ht="14.7" customHeight="1" x14ac:dyDescent="0.25">
      <c r="A3" s="7" t="s">
        <v>5</v>
      </c>
      <c r="B3" s="7" t="s">
        <v>69</v>
      </c>
      <c r="C3" s="7"/>
      <c r="D3" s="7" t="s">
        <v>26</v>
      </c>
      <c r="E3" s="7" t="s">
        <v>34</v>
      </c>
      <c r="F3" s="7" t="s">
        <v>59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 t="s">
        <v>59</v>
      </c>
      <c r="AM3" s="7">
        <v>1</v>
      </c>
    </row>
    <row r="4" spans="1:39" ht="14.7" customHeight="1" x14ac:dyDescent="0.25">
      <c r="A4" s="7" t="s">
        <v>7</v>
      </c>
      <c r="B4" s="7" t="s">
        <v>70</v>
      </c>
      <c r="C4" s="7"/>
      <c r="D4" s="7" t="s">
        <v>28</v>
      </c>
      <c r="E4" s="7" t="s">
        <v>34</v>
      </c>
      <c r="F4" s="7"/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 t="s">
        <v>59</v>
      </c>
      <c r="AM4" s="7">
        <v>1</v>
      </c>
    </row>
    <row r="5" spans="1:39" ht="14.7" customHeight="1" x14ac:dyDescent="0.25">
      <c r="A5" s="7" t="s">
        <v>9</v>
      </c>
      <c r="B5" s="7" t="s">
        <v>54</v>
      </c>
      <c r="C5" s="7"/>
      <c r="D5" s="7" t="s">
        <v>26</v>
      </c>
      <c r="E5" s="7" t="s">
        <v>34</v>
      </c>
      <c r="F5" s="7"/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 t="s">
        <v>59</v>
      </c>
      <c r="AM5" s="7">
        <v>1</v>
      </c>
    </row>
    <row r="6" spans="1:39" ht="14.7" customHeight="1" x14ac:dyDescent="0.25">
      <c r="A6" s="7" t="s">
        <v>11</v>
      </c>
      <c r="B6" s="7" t="s">
        <v>60</v>
      </c>
      <c r="C6" s="7"/>
      <c r="D6" s="7" t="s">
        <v>26</v>
      </c>
      <c r="E6" s="7" t="s">
        <v>34</v>
      </c>
      <c r="F6" s="7"/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7">
        <v>1</v>
      </c>
      <c r="AI6" s="7">
        <v>1</v>
      </c>
      <c r="AJ6" s="7">
        <v>1</v>
      </c>
      <c r="AK6" s="7">
        <v>1</v>
      </c>
      <c r="AL6" s="7" t="s">
        <v>59</v>
      </c>
      <c r="AM6" s="7">
        <v>1</v>
      </c>
    </row>
    <row r="7" spans="1:39" ht="14.7" customHeight="1" x14ac:dyDescent="0.25">
      <c r="A7" s="7" t="s">
        <v>13</v>
      </c>
      <c r="B7" s="7" t="s">
        <v>71</v>
      </c>
      <c r="C7" s="7"/>
      <c r="D7" s="7" t="s">
        <v>30</v>
      </c>
      <c r="E7" s="7" t="s">
        <v>34</v>
      </c>
      <c r="F7" s="7"/>
      <c r="G7" s="14" t="s">
        <v>57</v>
      </c>
      <c r="H7" s="14" t="s">
        <v>57</v>
      </c>
      <c r="I7" s="14" t="s">
        <v>57</v>
      </c>
      <c r="J7" s="14" t="s">
        <v>57</v>
      </c>
      <c r="K7" s="14" t="s">
        <v>57</v>
      </c>
      <c r="L7" s="14" t="s">
        <v>57</v>
      </c>
      <c r="M7" s="14" t="s">
        <v>57</v>
      </c>
      <c r="N7" s="14" t="s">
        <v>57</v>
      </c>
      <c r="O7" s="14" t="s">
        <v>57</v>
      </c>
      <c r="P7" s="14" t="s">
        <v>57</v>
      </c>
      <c r="Q7" s="14" t="s">
        <v>57</v>
      </c>
      <c r="R7" s="14" t="s">
        <v>57</v>
      </c>
      <c r="S7" s="14" t="s">
        <v>57</v>
      </c>
      <c r="T7" s="14" t="s">
        <v>57</v>
      </c>
      <c r="U7" s="14" t="s">
        <v>57</v>
      </c>
      <c r="V7" s="14" t="s">
        <v>57</v>
      </c>
      <c r="W7" s="14" t="s">
        <v>57</v>
      </c>
      <c r="X7" s="14" t="s">
        <v>57</v>
      </c>
      <c r="Y7" s="14" t="s">
        <v>57</v>
      </c>
      <c r="Z7" s="14" t="s">
        <v>57</v>
      </c>
      <c r="AA7" s="14" t="s">
        <v>57</v>
      </c>
      <c r="AB7" s="14" t="s">
        <v>57</v>
      </c>
      <c r="AC7" s="14" t="s">
        <v>57</v>
      </c>
      <c r="AD7" s="14" t="s">
        <v>57</v>
      </c>
      <c r="AE7" s="14" t="s">
        <v>57</v>
      </c>
      <c r="AF7" s="14" t="s">
        <v>57</v>
      </c>
      <c r="AG7" s="14" t="s">
        <v>57</v>
      </c>
      <c r="AH7" s="14" t="s">
        <v>57</v>
      </c>
      <c r="AI7" s="14" t="s">
        <v>57</v>
      </c>
      <c r="AJ7" s="14" t="s">
        <v>57</v>
      </c>
      <c r="AK7" s="14" t="s">
        <v>57</v>
      </c>
      <c r="AL7" s="7" t="s">
        <v>59</v>
      </c>
      <c r="AM7" s="7">
        <v>1</v>
      </c>
    </row>
    <row r="8" spans="1:39" ht="14.7" customHeight="1" x14ac:dyDescent="0.25">
      <c r="A8" s="7" t="s">
        <v>15</v>
      </c>
      <c r="B8" s="7" t="s">
        <v>60</v>
      </c>
      <c r="C8" s="7"/>
      <c r="D8" s="7" t="s">
        <v>32</v>
      </c>
      <c r="E8" s="7" t="s">
        <v>34</v>
      </c>
      <c r="F8" s="7"/>
      <c r="G8" s="14" t="s">
        <v>57</v>
      </c>
      <c r="H8" s="14" t="s">
        <v>57</v>
      </c>
      <c r="I8" s="14" t="s">
        <v>57</v>
      </c>
      <c r="J8" s="14" t="s">
        <v>57</v>
      </c>
      <c r="K8" s="14" t="s">
        <v>57</v>
      </c>
      <c r="L8" s="14" t="s">
        <v>57</v>
      </c>
      <c r="M8" s="14" t="s">
        <v>57</v>
      </c>
      <c r="N8" s="14" t="s">
        <v>57</v>
      </c>
      <c r="O8" s="14" t="s">
        <v>57</v>
      </c>
      <c r="P8" s="14" t="s">
        <v>57</v>
      </c>
      <c r="Q8" s="14" t="s">
        <v>57</v>
      </c>
      <c r="R8" s="14" t="s">
        <v>57</v>
      </c>
      <c r="S8" s="14" t="s">
        <v>57</v>
      </c>
      <c r="T8" s="14" t="s">
        <v>57</v>
      </c>
      <c r="U8" s="14" t="s">
        <v>57</v>
      </c>
      <c r="V8" s="14" t="s">
        <v>57</v>
      </c>
      <c r="W8" s="14" t="s">
        <v>57</v>
      </c>
      <c r="X8" s="14" t="s">
        <v>57</v>
      </c>
      <c r="Y8" s="14" t="s">
        <v>57</v>
      </c>
      <c r="Z8" s="14" t="s">
        <v>57</v>
      </c>
      <c r="AA8" s="14" t="s">
        <v>57</v>
      </c>
      <c r="AB8" s="14" t="s">
        <v>57</v>
      </c>
      <c r="AC8" s="14" t="s">
        <v>57</v>
      </c>
      <c r="AD8" s="14" t="s">
        <v>57</v>
      </c>
      <c r="AE8" s="14" t="s">
        <v>57</v>
      </c>
      <c r="AF8" s="14" t="s">
        <v>57</v>
      </c>
      <c r="AG8" s="14" t="s">
        <v>57</v>
      </c>
      <c r="AH8" s="14" t="s">
        <v>57</v>
      </c>
      <c r="AI8" s="14" t="s">
        <v>57</v>
      </c>
      <c r="AJ8" s="14" t="s">
        <v>57</v>
      </c>
      <c r="AK8" s="14" t="s">
        <v>57</v>
      </c>
      <c r="AL8" s="7" t="s">
        <v>59</v>
      </c>
      <c r="AM8" s="7">
        <v>1</v>
      </c>
    </row>
    <row r="9" spans="1:39" ht="14.7" customHeight="1" x14ac:dyDescent="0.25">
      <c r="A9" s="24" t="s">
        <v>17</v>
      </c>
      <c r="B9" s="7" t="s">
        <v>60</v>
      </c>
      <c r="C9" s="7"/>
      <c r="D9" s="7" t="s">
        <v>24</v>
      </c>
      <c r="E9" s="7" t="s">
        <v>26</v>
      </c>
      <c r="F9" s="7"/>
      <c r="G9" s="14" t="s">
        <v>57</v>
      </c>
      <c r="H9" s="14" t="s">
        <v>57</v>
      </c>
      <c r="I9" s="14" t="s">
        <v>57</v>
      </c>
      <c r="J9" s="14" t="s">
        <v>57</v>
      </c>
      <c r="K9" s="14" t="s">
        <v>57</v>
      </c>
      <c r="L9" s="14" t="s">
        <v>57</v>
      </c>
      <c r="M9" s="14" t="s">
        <v>57</v>
      </c>
      <c r="N9" s="14" t="s">
        <v>57</v>
      </c>
      <c r="O9" s="14" t="s">
        <v>57</v>
      </c>
      <c r="P9" s="14" t="s">
        <v>57</v>
      </c>
      <c r="Q9" s="14" t="s">
        <v>57</v>
      </c>
      <c r="R9" s="14" t="s">
        <v>57</v>
      </c>
      <c r="S9" s="14" t="s">
        <v>57</v>
      </c>
      <c r="T9" s="14" t="s">
        <v>57</v>
      </c>
      <c r="U9" s="14" t="s">
        <v>57</v>
      </c>
      <c r="V9" s="14" t="s">
        <v>57</v>
      </c>
      <c r="W9" s="14" t="s">
        <v>57</v>
      </c>
      <c r="X9" s="14" t="s">
        <v>57</v>
      </c>
      <c r="Y9" s="14" t="s">
        <v>57</v>
      </c>
      <c r="Z9" s="14" t="s">
        <v>57</v>
      </c>
      <c r="AA9" s="14" t="s">
        <v>57</v>
      </c>
      <c r="AB9" s="14" t="s">
        <v>57</v>
      </c>
      <c r="AC9" s="14" t="s">
        <v>57</v>
      </c>
      <c r="AD9" s="14" t="s">
        <v>57</v>
      </c>
      <c r="AE9" s="14" t="s">
        <v>57</v>
      </c>
      <c r="AF9" s="14" t="s">
        <v>57</v>
      </c>
      <c r="AG9" s="14" t="s">
        <v>57</v>
      </c>
      <c r="AH9" s="14" t="s">
        <v>57</v>
      </c>
      <c r="AI9" s="14" t="s">
        <v>57</v>
      </c>
      <c r="AJ9" s="14" t="s">
        <v>57</v>
      </c>
      <c r="AK9" s="14" t="s">
        <v>57</v>
      </c>
      <c r="AL9" s="7" t="s">
        <v>59</v>
      </c>
      <c r="AM9" s="7">
        <v>1</v>
      </c>
    </row>
    <row r="10" spans="1:39" ht="14.7" customHeight="1" x14ac:dyDescent="0.25">
      <c r="A10" s="25"/>
      <c r="B10" s="7" t="s">
        <v>60</v>
      </c>
      <c r="C10" s="7"/>
      <c r="D10" s="7" t="s">
        <v>24</v>
      </c>
      <c r="E10" s="7" t="s">
        <v>30</v>
      </c>
      <c r="F10" s="7"/>
      <c r="G10" s="14" t="s">
        <v>57</v>
      </c>
      <c r="H10" s="14" t="s">
        <v>57</v>
      </c>
      <c r="I10" s="14" t="s">
        <v>57</v>
      </c>
      <c r="J10" s="14" t="s">
        <v>57</v>
      </c>
      <c r="K10" s="14" t="s">
        <v>57</v>
      </c>
      <c r="L10" s="14" t="s">
        <v>57</v>
      </c>
      <c r="M10" s="14" t="s">
        <v>57</v>
      </c>
      <c r="N10" s="14" t="s">
        <v>57</v>
      </c>
      <c r="O10" s="14" t="s">
        <v>57</v>
      </c>
      <c r="P10" s="14" t="s">
        <v>57</v>
      </c>
      <c r="Q10" s="14" t="s">
        <v>57</v>
      </c>
      <c r="R10" s="14" t="s">
        <v>57</v>
      </c>
      <c r="S10" s="14" t="s">
        <v>57</v>
      </c>
      <c r="T10" s="14" t="s">
        <v>57</v>
      </c>
      <c r="U10" s="14" t="s">
        <v>57</v>
      </c>
      <c r="V10" s="14" t="s">
        <v>57</v>
      </c>
      <c r="W10" s="14" t="s">
        <v>57</v>
      </c>
      <c r="X10" s="14" t="s">
        <v>57</v>
      </c>
      <c r="Y10" s="14" t="s">
        <v>57</v>
      </c>
      <c r="Z10" s="14" t="s">
        <v>57</v>
      </c>
      <c r="AA10" s="14" t="s">
        <v>57</v>
      </c>
      <c r="AB10" s="14" t="s">
        <v>57</v>
      </c>
      <c r="AC10" s="14" t="s">
        <v>57</v>
      </c>
      <c r="AD10" s="14" t="s">
        <v>57</v>
      </c>
      <c r="AE10" s="14" t="s">
        <v>57</v>
      </c>
      <c r="AF10" s="14" t="s">
        <v>57</v>
      </c>
      <c r="AG10" s="14" t="s">
        <v>57</v>
      </c>
      <c r="AH10" s="14" t="s">
        <v>57</v>
      </c>
      <c r="AI10" s="14" t="s">
        <v>57</v>
      </c>
      <c r="AJ10" s="14" t="s">
        <v>57</v>
      </c>
      <c r="AK10" s="14" t="s">
        <v>57</v>
      </c>
      <c r="AL10" s="7" t="s">
        <v>59</v>
      </c>
      <c r="AM10" s="7">
        <v>1</v>
      </c>
    </row>
    <row r="11" spans="1:39" ht="14.7" customHeight="1" x14ac:dyDescent="0.25">
      <c r="A11" s="25"/>
      <c r="B11" s="7" t="s">
        <v>60</v>
      </c>
      <c r="C11" s="7"/>
      <c r="D11" s="7" t="s">
        <v>24</v>
      </c>
      <c r="E11" s="7" t="s">
        <v>32</v>
      </c>
      <c r="F11" s="7"/>
      <c r="G11" s="14" t="s">
        <v>57</v>
      </c>
      <c r="H11" s="14" t="s">
        <v>57</v>
      </c>
      <c r="I11" s="14" t="s">
        <v>57</v>
      </c>
      <c r="J11" s="14" t="s">
        <v>57</v>
      </c>
      <c r="K11" s="14" t="s">
        <v>57</v>
      </c>
      <c r="L11" s="14" t="s">
        <v>57</v>
      </c>
      <c r="M11" s="14" t="s">
        <v>57</v>
      </c>
      <c r="N11" s="14" t="s">
        <v>57</v>
      </c>
      <c r="O11" s="14" t="s">
        <v>57</v>
      </c>
      <c r="P11" s="14" t="s">
        <v>57</v>
      </c>
      <c r="Q11" s="14" t="s">
        <v>57</v>
      </c>
      <c r="R11" s="14" t="s">
        <v>57</v>
      </c>
      <c r="S11" s="14" t="s">
        <v>57</v>
      </c>
      <c r="T11" s="14" t="s">
        <v>57</v>
      </c>
      <c r="U11" s="14" t="s">
        <v>57</v>
      </c>
      <c r="V11" s="14" t="s">
        <v>57</v>
      </c>
      <c r="W11" s="14" t="s">
        <v>57</v>
      </c>
      <c r="X11" s="14" t="s">
        <v>57</v>
      </c>
      <c r="Y11" s="14" t="s">
        <v>57</v>
      </c>
      <c r="Z11" s="14" t="s">
        <v>57</v>
      </c>
      <c r="AA11" s="14" t="s">
        <v>57</v>
      </c>
      <c r="AB11" s="14" t="s">
        <v>57</v>
      </c>
      <c r="AC11" s="14" t="s">
        <v>57</v>
      </c>
      <c r="AD11" s="14" t="s">
        <v>57</v>
      </c>
      <c r="AE11" s="14" t="s">
        <v>57</v>
      </c>
      <c r="AF11" s="14" t="s">
        <v>57</v>
      </c>
      <c r="AG11" s="14" t="s">
        <v>57</v>
      </c>
      <c r="AH11" s="14" t="s">
        <v>57</v>
      </c>
      <c r="AI11" s="14" t="s">
        <v>57</v>
      </c>
      <c r="AJ11" s="14" t="s">
        <v>57</v>
      </c>
      <c r="AK11" s="14" t="s">
        <v>57</v>
      </c>
      <c r="AL11" s="7" t="s">
        <v>59</v>
      </c>
      <c r="AM11" s="7">
        <v>1</v>
      </c>
    </row>
    <row r="12" spans="1:39" ht="14.7" customHeight="1" x14ac:dyDescent="0.25">
      <c r="A12" s="26"/>
      <c r="B12" s="7" t="s">
        <v>60</v>
      </c>
      <c r="C12" s="7"/>
      <c r="D12" s="7" t="s">
        <v>24</v>
      </c>
      <c r="E12" s="7" t="s">
        <v>28</v>
      </c>
      <c r="F12" s="7"/>
      <c r="G12" s="14" t="s">
        <v>57</v>
      </c>
      <c r="H12" s="14" t="s">
        <v>57</v>
      </c>
      <c r="I12" s="14" t="s">
        <v>57</v>
      </c>
      <c r="J12" s="14" t="s">
        <v>57</v>
      </c>
      <c r="K12" s="14" t="s">
        <v>57</v>
      </c>
      <c r="L12" s="14" t="s">
        <v>57</v>
      </c>
      <c r="M12" s="14" t="s">
        <v>57</v>
      </c>
      <c r="N12" s="14" t="s">
        <v>57</v>
      </c>
      <c r="O12" s="14" t="s">
        <v>57</v>
      </c>
      <c r="P12" s="14" t="s">
        <v>57</v>
      </c>
      <c r="Q12" s="14" t="s">
        <v>57</v>
      </c>
      <c r="R12" s="14" t="s">
        <v>57</v>
      </c>
      <c r="S12" s="14" t="s">
        <v>57</v>
      </c>
      <c r="T12" s="14" t="s">
        <v>57</v>
      </c>
      <c r="U12" s="14" t="s">
        <v>57</v>
      </c>
      <c r="V12" s="14" t="s">
        <v>57</v>
      </c>
      <c r="W12" s="14" t="s">
        <v>57</v>
      </c>
      <c r="X12" s="14" t="s">
        <v>57</v>
      </c>
      <c r="Y12" s="14" t="s">
        <v>57</v>
      </c>
      <c r="Z12" s="14" t="s">
        <v>57</v>
      </c>
      <c r="AA12" s="14" t="s">
        <v>57</v>
      </c>
      <c r="AB12" s="14" t="s">
        <v>57</v>
      </c>
      <c r="AC12" s="14" t="s">
        <v>57</v>
      </c>
      <c r="AD12" s="14" t="s">
        <v>57</v>
      </c>
      <c r="AE12" s="14" t="s">
        <v>57</v>
      </c>
      <c r="AF12" s="14" t="s">
        <v>57</v>
      </c>
      <c r="AG12" s="14" t="s">
        <v>57</v>
      </c>
      <c r="AH12" s="14" t="s">
        <v>57</v>
      </c>
      <c r="AI12" s="14" t="s">
        <v>57</v>
      </c>
      <c r="AJ12" s="14" t="s">
        <v>57</v>
      </c>
      <c r="AK12" s="14" t="s">
        <v>57</v>
      </c>
      <c r="AL12" s="7" t="s">
        <v>59</v>
      </c>
      <c r="AM12" s="7">
        <v>1</v>
      </c>
    </row>
    <row r="13" spans="1:39" ht="14.7" customHeight="1" x14ac:dyDescent="0.25">
      <c r="A13" s="7" t="s">
        <v>19</v>
      </c>
      <c r="B13" s="7" t="s">
        <v>60</v>
      </c>
      <c r="C13" s="7"/>
      <c r="D13" s="7" t="s">
        <v>24</v>
      </c>
      <c r="E13" s="7" t="s">
        <v>38</v>
      </c>
      <c r="F13" s="7"/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14" t="s">
        <v>57</v>
      </c>
      <c r="M13" s="14" t="s">
        <v>57</v>
      </c>
      <c r="N13" s="14" t="s">
        <v>57</v>
      </c>
      <c r="O13" s="14" t="s">
        <v>57</v>
      </c>
      <c r="P13" s="14" t="s">
        <v>57</v>
      </c>
      <c r="Q13" s="14" t="s">
        <v>57</v>
      </c>
      <c r="R13" s="14" t="s">
        <v>57</v>
      </c>
      <c r="S13" s="14" t="s">
        <v>57</v>
      </c>
      <c r="T13" s="14" t="s">
        <v>57</v>
      </c>
      <c r="U13" s="14" t="s">
        <v>57</v>
      </c>
      <c r="V13" s="14" t="s">
        <v>57</v>
      </c>
      <c r="W13" s="14" t="s">
        <v>57</v>
      </c>
      <c r="X13" s="14" t="s">
        <v>57</v>
      </c>
      <c r="Y13" s="14" t="s">
        <v>57</v>
      </c>
      <c r="Z13" s="14" t="s">
        <v>57</v>
      </c>
      <c r="AA13" s="14" t="s">
        <v>57</v>
      </c>
      <c r="AB13" s="14" t="s">
        <v>57</v>
      </c>
      <c r="AC13" s="14" t="s">
        <v>57</v>
      </c>
      <c r="AD13" s="14" t="s">
        <v>57</v>
      </c>
      <c r="AE13" s="14" t="s">
        <v>57</v>
      </c>
      <c r="AF13" s="14" t="s">
        <v>57</v>
      </c>
      <c r="AG13" s="14" t="s">
        <v>57</v>
      </c>
      <c r="AH13" s="14" t="s">
        <v>57</v>
      </c>
      <c r="AI13" s="14" t="s">
        <v>57</v>
      </c>
      <c r="AJ13" s="14" t="s">
        <v>57</v>
      </c>
      <c r="AK13" s="14" t="s">
        <v>57</v>
      </c>
      <c r="AL13" s="7" t="s">
        <v>59</v>
      </c>
      <c r="AM13" s="7">
        <v>1</v>
      </c>
    </row>
    <row r="14" spans="1:39" ht="14.7" customHeight="1" x14ac:dyDescent="0.25">
      <c r="A14" s="7" t="s">
        <v>21</v>
      </c>
      <c r="B14" s="7" t="s">
        <v>60</v>
      </c>
      <c r="C14" s="7"/>
      <c r="D14" s="7" t="s">
        <v>24</v>
      </c>
      <c r="E14" s="7" t="s">
        <v>36</v>
      </c>
      <c r="F14" s="7"/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14" t="s">
        <v>57</v>
      </c>
      <c r="M14" s="14" t="s">
        <v>57</v>
      </c>
      <c r="N14" s="14" t="s">
        <v>57</v>
      </c>
      <c r="O14" s="14" t="s">
        <v>57</v>
      </c>
      <c r="P14" s="14" t="s">
        <v>57</v>
      </c>
      <c r="Q14" s="14" t="s">
        <v>57</v>
      </c>
      <c r="R14" s="14" t="s">
        <v>57</v>
      </c>
      <c r="S14" s="14" t="s">
        <v>57</v>
      </c>
      <c r="T14" s="14" t="s">
        <v>57</v>
      </c>
      <c r="U14" s="14" t="s">
        <v>57</v>
      </c>
      <c r="V14" s="14" t="s">
        <v>57</v>
      </c>
      <c r="W14" s="14" t="s">
        <v>57</v>
      </c>
      <c r="X14" s="14" t="s">
        <v>57</v>
      </c>
      <c r="Y14" s="14" t="s">
        <v>57</v>
      </c>
      <c r="Z14" s="14" t="s">
        <v>57</v>
      </c>
      <c r="AA14" s="14" t="s">
        <v>57</v>
      </c>
      <c r="AB14" s="14" t="s">
        <v>57</v>
      </c>
      <c r="AC14" s="14" t="s">
        <v>57</v>
      </c>
      <c r="AD14" s="14" t="s">
        <v>57</v>
      </c>
      <c r="AE14" s="14" t="s">
        <v>57</v>
      </c>
      <c r="AF14" s="14" t="s">
        <v>57</v>
      </c>
      <c r="AG14" s="14" t="s">
        <v>57</v>
      </c>
      <c r="AH14" s="14" t="s">
        <v>57</v>
      </c>
      <c r="AI14" s="14" t="s">
        <v>57</v>
      </c>
      <c r="AJ14" s="14" t="s">
        <v>57</v>
      </c>
      <c r="AK14" s="14" t="s">
        <v>57</v>
      </c>
      <c r="AL14" s="7" t="s">
        <v>59</v>
      </c>
      <c r="AM14" s="7">
        <v>1</v>
      </c>
    </row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</sheetData>
  <mergeCells count="1">
    <mergeCell ref="A9:A12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09"/>
  <sheetViews>
    <sheetView showGridLines="0" zoomScale="80" zoomScaleNormal="80" workbookViewId="0">
      <selection activeCell="M75" sqref="M75"/>
    </sheetView>
  </sheetViews>
  <sheetFormatPr defaultColWidth="11.44140625" defaultRowHeight="13.2" x14ac:dyDescent="0.25"/>
  <cols>
    <col min="1" max="1" width="24" customWidth="1"/>
    <col min="4" max="4" width="18.109375" customWidth="1"/>
    <col min="6" max="6" width="16.5546875" customWidth="1"/>
    <col min="7" max="7" width="17.6640625" customWidth="1"/>
    <col min="39" max="39" width="49.88671875" customWidth="1"/>
  </cols>
  <sheetData>
    <row r="1" spans="1:42" ht="45.75" customHeight="1" x14ac:dyDescent="0.3">
      <c r="A1" s="15" t="s">
        <v>1</v>
      </c>
      <c r="B1" s="15" t="s">
        <v>48</v>
      </c>
      <c r="C1" s="15" t="s">
        <v>49</v>
      </c>
      <c r="D1" s="15" t="s">
        <v>50</v>
      </c>
      <c r="E1" s="15" t="s">
        <v>87</v>
      </c>
      <c r="F1" s="15" t="s">
        <v>85</v>
      </c>
      <c r="G1" s="15" t="s">
        <v>86</v>
      </c>
      <c r="H1" s="15">
        <v>2020</v>
      </c>
      <c r="I1" s="15">
        <v>2021</v>
      </c>
      <c r="J1" s="15">
        <v>2022</v>
      </c>
      <c r="K1" s="15">
        <v>2023</v>
      </c>
      <c r="L1" s="15">
        <v>2024</v>
      </c>
      <c r="M1" s="15">
        <v>2025</v>
      </c>
      <c r="N1" s="15">
        <v>2026</v>
      </c>
      <c r="O1" s="15">
        <v>2027</v>
      </c>
      <c r="P1" s="15">
        <v>2028</v>
      </c>
      <c r="Q1" s="15">
        <v>2029</v>
      </c>
      <c r="R1" s="15">
        <v>2030</v>
      </c>
      <c r="S1" s="15">
        <v>2031</v>
      </c>
      <c r="T1" s="15">
        <v>2032</v>
      </c>
      <c r="U1" s="15">
        <v>2033</v>
      </c>
      <c r="V1" s="15">
        <v>2034</v>
      </c>
      <c r="W1" s="15">
        <v>2035</v>
      </c>
      <c r="X1" s="15">
        <v>2036</v>
      </c>
      <c r="Y1" s="15">
        <v>2037</v>
      </c>
      <c r="Z1" s="15">
        <v>2038</v>
      </c>
      <c r="AA1" s="15">
        <v>2039</v>
      </c>
      <c r="AB1" s="15">
        <v>2040</v>
      </c>
      <c r="AC1" s="15">
        <v>2041</v>
      </c>
      <c r="AD1" s="15">
        <v>2042</v>
      </c>
      <c r="AE1" s="15">
        <v>2043</v>
      </c>
      <c r="AF1" s="15">
        <v>2044</v>
      </c>
      <c r="AG1" s="15">
        <v>2045</v>
      </c>
      <c r="AH1" s="15">
        <v>2046</v>
      </c>
      <c r="AI1" s="15">
        <v>2047</v>
      </c>
      <c r="AJ1" s="15">
        <v>2048</v>
      </c>
      <c r="AK1" s="15">
        <v>2049</v>
      </c>
      <c r="AL1" s="15">
        <v>2050</v>
      </c>
      <c r="AM1" s="15" t="s">
        <v>52</v>
      </c>
      <c r="AN1" s="15" t="s">
        <v>53</v>
      </c>
    </row>
    <row r="2" spans="1:42" ht="14.7" customHeight="1" x14ac:dyDescent="0.25">
      <c r="A2" s="24" t="s">
        <v>3</v>
      </c>
      <c r="B2" s="7" t="s">
        <v>80</v>
      </c>
      <c r="C2" s="7" t="s">
        <v>59</v>
      </c>
      <c r="D2" s="7" t="s">
        <v>88</v>
      </c>
      <c r="E2" s="7" t="s">
        <v>46</v>
      </c>
      <c r="F2" s="7" t="s">
        <v>26</v>
      </c>
      <c r="G2" s="7" t="s">
        <v>34</v>
      </c>
      <c r="H2" s="14">
        <v>6.4976127026799405E-2</v>
      </c>
      <c r="I2" s="14">
        <v>6.4976127026799405E-2</v>
      </c>
      <c r="J2" s="14">
        <v>6.4976127026799405E-2</v>
      </c>
      <c r="K2" s="14">
        <v>6.4976127026799405E-2</v>
      </c>
      <c r="L2" s="14">
        <v>6.4976127026799405E-2</v>
      </c>
      <c r="M2" s="14" t="s">
        <v>57</v>
      </c>
      <c r="N2" s="14" t="s">
        <v>57</v>
      </c>
      <c r="O2" s="14" t="s">
        <v>57</v>
      </c>
      <c r="P2" s="14" t="s">
        <v>57</v>
      </c>
      <c r="Q2" s="14" t="s">
        <v>57</v>
      </c>
      <c r="R2" s="14" t="s">
        <v>57</v>
      </c>
      <c r="S2" s="14" t="s">
        <v>57</v>
      </c>
      <c r="T2" s="14" t="s">
        <v>57</v>
      </c>
      <c r="U2" s="14" t="s">
        <v>57</v>
      </c>
      <c r="V2" s="14" t="s">
        <v>57</v>
      </c>
      <c r="W2" s="14" t="s">
        <v>57</v>
      </c>
      <c r="X2" s="14" t="s">
        <v>57</v>
      </c>
      <c r="Y2" s="14" t="s">
        <v>57</v>
      </c>
      <c r="Z2" s="14" t="s">
        <v>57</v>
      </c>
      <c r="AA2" s="14" t="s">
        <v>57</v>
      </c>
      <c r="AB2" s="14" t="s">
        <v>57</v>
      </c>
      <c r="AC2" s="14" t="s">
        <v>57</v>
      </c>
      <c r="AD2" s="14" t="s">
        <v>57</v>
      </c>
      <c r="AE2" s="14" t="s">
        <v>57</v>
      </c>
      <c r="AF2" s="14" t="s">
        <v>57</v>
      </c>
      <c r="AG2" s="14" t="s">
        <v>57</v>
      </c>
      <c r="AH2" s="14" t="s">
        <v>57</v>
      </c>
      <c r="AI2" s="14" t="s">
        <v>57</v>
      </c>
      <c r="AJ2" s="14" t="s">
        <v>57</v>
      </c>
      <c r="AK2" s="14" t="s">
        <v>57</v>
      </c>
      <c r="AL2" s="14" t="s">
        <v>57</v>
      </c>
      <c r="AM2" s="7" t="s">
        <v>89</v>
      </c>
      <c r="AN2" s="7">
        <v>1</v>
      </c>
    </row>
    <row r="3" spans="1:42" ht="14.7" customHeight="1" x14ac:dyDescent="0.25">
      <c r="A3" s="25"/>
      <c r="B3" s="7" t="s">
        <v>80</v>
      </c>
      <c r="C3" s="7"/>
      <c r="D3" s="7" t="s">
        <v>88</v>
      </c>
      <c r="E3" s="7" t="s">
        <v>42</v>
      </c>
      <c r="F3" s="7" t="s">
        <v>26</v>
      </c>
      <c r="G3" s="7" t="s">
        <v>34</v>
      </c>
      <c r="H3" s="14">
        <v>1.6244031756699799</v>
      </c>
      <c r="I3" s="14">
        <v>1.6244031756699799</v>
      </c>
      <c r="J3" s="14">
        <v>1.6244031756699799</v>
      </c>
      <c r="K3" s="14">
        <v>1.6244031756699799</v>
      </c>
      <c r="L3" s="14">
        <v>1.6244031756699799</v>
      </c>
      <c r="M3" s="14" t="s">
        <v>57</v>
      </c>
      <c r="N3" s="14" t="s">
        <v>57</v>
      </c>
      <c r="O3" s="14" t="s">
        <v>57</v>
      </c>
      <c r="P3" s="14" t="s">
        <v>57</v>
      </c>
      <c r="Q3" s="14" t="s">
        <v>57</v>
      </c>
      <c r="R3" s="14" t="s">
        <v>57</v>
      </c>
      <c r="S3" s="14" t="s">
        <v>57</v>
      </c>
      <c r="T3" s="14" t="s">
        <v>57</v>
      </c>
      <c r="U3" s="14" t="s">
        <v>57</v>
      </c>
      <c r="V3" s="14" t="s">
        <v>57</v>
      </c>
      <c r="W3" s="14" t="s">
        <v>57</v>
      </c>
      <c r="X3" s="14" t="s">
        <v>57</v>
      </c>
      <c r="Y3" s="14" t="s">
        <v>57</v>
      </c>
      <c r="Z3" s="14" t="s">
        <v>57</v>
      </c>
      <c r="AA3" s="14" t="s">
        <v>57</v>
      </c>
      <c r="AB3" s="14" t="s">
        <v>57</v>
      </c>
      <c r="AC3" s="14" t="s">
        <v>57</v>
      </c>
      <c r="AD3" s="14" t="s">
        <v>57</v>
      </c>
      <c r="AE3" s="14" t="s">
        <v>57</v>
      </c>
      <c r="AF3" s="14" t="s">
        <v>57</v>
      </c>
      <c r="AG3" s="14" t="s">
        <v>57</v>
      </c>
      <c r="AH3" s="14" t="s">
        <v>57</v>
      </c>
      <c r="AI3" s="14" t="s">
        <v>57</v>
      </c>
      <c r="AJ3" s="14" t="s">
        <v>57</v>
      </c>
      <c r="AK3" s="14" t="s">
        <v>57</v>
      </c>
      <c r="AL3" s="14" t="s">
        <v>57</v>
      </c>
      <c r="AM3" s="7" t="s">
        <v>89</v>
      </c>
      <c r="AN3" s="7">
        <v>1</v>
      </c>
      <c r="AP3">
        <f>H3/H2</f>
        <v>24.999999999999922</v>
      </c>
    </row>
    <row r="4" spans="1:42" ht="14.7" customHeight="1" x14ac:dyDescent="0.25">
      <c r="A4" s="25"/>
      <c r="B4" s="7" t="s">
        <v>81</v>
      </c>
      <c r="C4" s="7"/>
      <c r="D4" s="7" t="s">
        <v>88</v>
      </c>
      <c r="E4" s="7" t="s">
        <v>46</v>
      </c>
      <c r="F4" s="7" t="s">
        <v>26</v>
      </c>
      <c r="G4" s="7" t="s">
        <v>34</v>
      </c>
      <c r="H4" s="14">
        <v>6.4976127026799405E-2</v>
      </c>
      <c r="I4" s="14">
        <v>6.4976127026799405E-2</v>
      </c>
      <c r="J4" s="14">
        <v>6.4976127026799405E-2</v>
      </c>
      <c r="K4" s="14">
        <v>6.4976127026799405E-2</v>
      </c>
      <c r="L4" s="14">
        <v>6.4976127026799405E-2</v>
      </c>
      <c r="M4" s="14" t="s">
        <v>57</v>
      </c>
      <c r="N4" s="14" t="s">
        <v>57</v>
      </c>
      <c r="O4" s="14" t="s">
        <v>57</v>
      </c>
      <c r="P4" s="14" t="s">
        <v>57</v>
      </c>
      <c r="Q4" s="14" t="s">
        <v>57</v>
      </c>
      <c r="R4" s="14" t="s">
        <v>57</v>
      </c>
      <c r="S4" s="14" t="s">
        <v>57</v>
      </c>
      <c r="T4" s="14" t="s">
        <v>57</v>
      </c>
      <c r="U4" s="14" t="s">
        <v>57</v>
      </c>
      <c r="V4" s="14" t="s">
        <v>57</v>
      </c>
      <c r="W4" s="14" t="s">
        <v>57</v>
      </c>
      <c r="X4" s="14" t="s">
        <v>57</v>
      </c>
      <c r="Y4" s="14" t="s">
        <v>57</v>
      </c>
      <c r="Z4" s="14" t="s">
        <v>57</v>
      </c>
      <c r="AA4" s="14" t="s">
        <v>57</v>
      </c>
      <c r="AB4" s="14" t="s">
        <v>57</v>
      </c>
      <c r="AC4" s="14" t="s">
        <v>57</v>
      </c>
      <c r="AD4" s="14" t="s">
        <v>57</v>
      </c>
      <c r="AE4" s="14" t="s">
        <v>57</v>
      </c>
      <c r="AF4" s="14" t="s">
        <v>57</v>
      </c>
      <c r="AG4" s="14" t="s">
        <v>57</v>
      </c>
      <c r="AH4" s="14" t="s">
        <v>57</v>
      </c>
      <c r="AI4" s="14" t="s">
        <v>57</v>
      </c>
      <c r="AJ4" s="14" t="s">
        <v>57</v>
      </c>
      <c r="AK4" s="14" t="s">
        <v>57</v>
      </c>
      <c r="AL4" s="14" t="s">
        <v>57</v>
      </c>
      <c r="AM4" s="7" t="s">
        <v>89</v>
      </c>
      <c r="AN4" s="7">
        <v>1</v>
      </c>
    </row>
    <row r="5" spans="1:42" ht="14.7" customHeight="1" x14ac:dyDescent="0.25">
      <c r="A5" s="25"/>
      <c r="B5" s="7" t="s">
        <v>81</v>
      </c>
      <c r="C5" s="7"/>
      <c r="D5" s="7" t="s">
        <v>88</v>
      </c>
      <c r="E5" s="7" t="s">
        <v>42</v>
      </c>
      <c r="F5" s="7" t="s">
        <v>26</v>
      </c>
      <c r="G5" s="7" t="s">
        <v>34</v>
      </c>
      <c r="H5" s="14">
        <v>1.6244031756699799</v>
      </c>
      <c r="I5" s="14">
        <v>1.6244031756699799</v>
      </c>
      <c r="J5" s="14">
        <v>1.6244031756699799</v>
      </c>
      <c r="K5" s="14">
        <v>1.6244031756699799</v>
      </c>
      <c r="L5" s="14">
        <v>1.6244031756699799</v>
      </c>
      <c r="M5" s="14" t="s">
        <v>57</v>
      </c>
      <c r="N5" s="14" t="s">
        <v>57</v>
      </c>
      <c r="O5" s="14" t="s">
        <v>57</v>
      </c>
      <c r="P5" s="14" t="s">
        <v>57</v>
      </c>
      <c r="Q5" s="14" t="s">
        <v>57</v>
      </c>
      <c r="R5" s="14" t="s">
        <v>57</v>
      </c>
      <c r="S5" s="14" t="s">
        <v>57</v>
      </c>
      <c r="T5" s="14" t="s">
        <v>57</v>
      </c>
      <c r="U5" s="14" t="s">
        <v>57</v>
      </c>
      <c r="V5" s="14" t="s">
        <v>57</v>
      </c>
      <c r="W5" s="14" t="s">
        <v>57</v>
      </c>
      <c r="X5" s="14" t="s">
        <v>57</v>
      </c>
      <c r="Y5" s="14" t="s">
        <v>57</v>
      </c>
      <c r="Z5" s="14" t="s">
        <v>57</v>
      </c>
      <c r="AA5" s="14" t="s">
        <v>57</v>
      </c>
      <c r="AB5" s="14" t="s">
        <v>57</v>
      </c>
      <c r="AC5" s="14" t="s">
        <v>57</v>
      </c>
      <c r="AD5" s="14" t="s">
        <v>57</v>
      </c>
      <c r="AE5" s="14" t="s">
        <v>57</v>
      </c>
      <c r="AF5" s="14" t="s">
        <v>57</v>
      </c>
      <c r="AG5" s="14" t="s">
        <v>57</v>
      </c>
      <c r="AH5" s="14" t="s">
        <v>57</v>
      </c>
      <c r="AI5" s="14" t="s">
        <v>57</v>
      </c>
      <c r="AJ5" s="14" t="s">
        <v>57</v>
      </c>
      <c r="AK5" s="14" t="s">
        <v>57</v>
      </c>
      <c r="AL5" s="14" t="s">
        <v>57</v>
      </c>
      <c r="AM5" s="7" t="s">
        <v>89</v>
      </c>
      <c r="AN5" s="7">
        <v>1</v>
      </c>
    </row>
    <row r="6" spans="1:42" ht="14.7" customHeight="1" x14ac:dyDescent="0.25">
      <c r="A6" s="25"/>
      <c r="B6" s="7" t="s">
        <v>70</v>
      </c>
      <c r="C6" s="7"/>
      <c r="D6" s="7" t="s">
        <v>88</v>
      </c>
      <c r="E6" s="7" t="s">
        <v>46</v>
      </c>
      <c r="F6" s="7" t="s">
        <v>26</v>
      </c>
      <c r="G6" s="7" t="s">
        <v>34</v>
      </c>
      <c r="H6" s="14">
        <v>0.121729320264496</v>
      </c>
      <c r="I6" s="14">
        <v>0.121729320264496</v>
      </c>
      <c r="J6" s="14">
        <v>0.121729320264496</v>
      </c>
      <c r="K6" s="14">
        <v>0.121729320264496</v>
      </c>
      <c r="L6" s="14">
        <v>0.121729320264496</v>
      </c>
      <c r="M6" s="14" t="s">
        <v>57</v>
      </c>
      <c r="N6" s="14" t="s">
        <v>57</v>
      </c>
      <c r="O6" s="14" t="s">
        <v>57</v>
      </c>
      <c r="P6" s="14" t="s">
        <v>57</v>
      </c>
      <c r="Q6" s="14" t="s">
        <v>57</v>
      </c>
      <c r="R6" s="14" t="s">
        <v>57</v>
      </c>
      <c r="S6" s="14" t="s">
        <v>57</v>
      </c>
      <c r="T6" s="14" t="s">
        <v>57</v>
      </c>
      <c r="U6" s="14" t="s">
        <v>57</v>
      </c>
      <c r="V6" s="14" t="s">
        <v>57</v>
      </c>
      <c r="W6" s="14" t="s">
        <v>57</v>
      </c>
      <c r="X6" s="14" t="s">
        <v>57</v>
      </c>
      <c r="Y6" s="14" t="s">
        <v>57</v>
      </c>
      <c r="Z6" s="14" t="s">
        <v>57</v>
      </c>
      <c r="AA6" s="14" t="s">
        <v>57</v>
      </c>
      <c r="AB6" s="14" t="s">
        <v>57</v>
      </c>
      <c r="AC6" s="14" t="s">
        <v>57</v>
      </c>
      <c r="AD6" s="14" t="s">
        <v>57</v>
      </c>
      <c r="AE6" s="14" t="s">
        <v>57</v>
      </c>
      <c r="AF6" s="14" t="s">
        <v>57</v>
      </c>
      <c r="AG6" s="14" t="s">
        <v>57</v>
      </c>
      <c r="AH6" s="14" t="s">
        <v>57</v>
      </c>
      <c r="AI6" s="14" t="s">
        <v>57</v>
      </c>
      <c r="AJ6" s="14" t="s">
        <v>57</v>
      </c>
      <c r="AK6" s="14" t="s">
        <v>57</v>
      </c>
      <c r="AL6" s="14" t="s">
        <v>57</v>
      </c>
      <c r="AM6" s="7" t="s">
        <v>89</v>
      </c>
      <c r="AN6" s="7">
        <v>1</v>
      </c>
    </row>
    <row r="7" spans="1:42" ht="14.7" customHeight="1" x14ac:dyDescent="0.25">
      <c r="A7" s="26"/>
      <c r="B7" s="7" t="s">
        <v>70</v>
      </c>
      <c r="C7" s="7"/>
      <c r="D7" s="7" t="s">
        <v>88</v>
      </c>
      <c r="E7" s="7" t="s">
        <v>42</v>
      </c>
      <c r="F7" s="7" t="s">
        <v>26</v>
      </c>
      <c r="G7" s="7" t="s">
        <v>34</v>
      </c>
      <c r="H7" s="14">
        <v>3.04323300661241</v>
      </c>
      <c r="I7" s="14">
        <v>3.04323300661241</v>
      </c>
      <c r="J7" s="14">
        <v>3.04323300661241</v>
      </c>
      <c r="K7" s="14">
        <v>3.04323300661241</v>
      </c>
      <c r="L7" s="14">
        <v>3.04323300661241</v>
      </c>
      <c r="M7" s="14" t="s">
        <v>57</v>
      </c>
      <c r="N7" s="14" t="s">
        <v>57</v>
      </c>
      <c r="O7" s="14" t="s">
        <v>57</v>
      </c>
      <c r="P7" s="14" t="s">
        <v>57</v>
      </c>
      <c r="Q7" s="14" t="s">
        <v>57</v>
      </c>
      <c r="R7" s="14" t="s">
        <v>57</v>
      </c>
      <c r="S7" s="14" t="s">
        <v>57</v>
      </c>
      <c r="T7" s="14" t="s">
        <v>57</v>
      </c>
      <c r="U7" s="14" t="s">
        <v>57</v>
      </c>
      <c r="V7" s="14" t="s">
        <v>57</v>
      </c>
      <c r="W7" s="14" t="s">
        <v>57</v>
      </c>
      <c r="X7" s="14" t="s">
        <v>57</v>
      </c>
      <c r="Y7" s="14" t="s">
        <v>57</v>
      </c>
      <c r="Z7" s="14" t="s">
        <v>57</v>
      </c>
      <c r="AA7" s="14" t="s">
        <v>57</v>
      </c>
      <c r="AB7" s="14" t="s">
        <v>57</v>
      </c>
      <c r="AC7" s="14" t="s">
        <v>57</v>
      </c>
      <c r="AD7" s="14" t="s">
        <v>57</v>
      </c>
      <c r="AE7" s="14" t="s">
        <v>57</v>
      </c>
      <c r="AF7" s="14" t="s">
        <v>57</v>
      </c>
      <c r="AG7" s="14" t="s">
        <v>57</v>
      </c>
      <c r="AH7" s="14" t="s">
        <v>57</v>
      </c>
      <c r="AI7" s="14" t="s">
        <v>57</v>
      </c>
      <c r="AJ7" s="14" t="s">
        <v>57</v>
      </c>
      <c r="AK7" s="14" t="s">
        <v>57</v>
      </c>
      <c r="AL7" s="14" t="s">
        <v>57</v>
      </c>
      <c r="AM7" s="7" t="s">
        <v>89</v>
      </c>
      <c r="AN7" s="7">
        <v>1</v>
      </c>
    </row>
    <row r="8" spans="1:42" ht="14.7" customHeight="1" x14ac:dyDescent="0.25">
      <c r="A8" s="24" t="s">
        <v>5</v>
      </c>
      <c r="B8" s="7" t="s">
        <v>75</v>
      </c>
      <c r="C8" s="7"/>
      <c r="D8" s="7" t="s">
        <v>88</v>
      </c>
      <c r="E8" s="7" t="s">
        <v>46</v>
      </c>
      <c r="F8" s="7" t="s">
        <v>26</v>
      </c>
      <c r="G8" s="7" t="s">
        <v>34</v>
      </c>
      <c r="H8" s="14">
        <v>3.5361918511546499E-2</v>
      </c>
      <c r="I8" s="14">
        <v>3.5361918511546499E-2</v>
      </c>
      <c r="J8" s="14">
        <v>3.5361918511546499E-2</v>
      </c>
      <c r="K8" s="14">
        <v>3.5361918511546499E-2</v>
      </c>
      <c r="L8" s="14">
        <v>3.5361918511546499E-2</v>
      </c>
      <c r="M8" s="14" t="s">
        <v>57</v>
      </c>
      <c r="N8" s="14" t="s">
        <v>57</v>
      </c>
      <c r="O8" s="14" t="s">
        <v>57</v>
      </c>
      <c r="P8" s="14" t="s">
        <v>57</v>
      </c>
      <c r="Q8" s="14" t="s">
        <v>57</v>
      </c>
      <c r="R8" s="14" t="s">
        <v>57</v>
      </c>
      <c r="S8" s="14" t="s">
        <v>57</v>
      </c>
      <c r="T8" s="14" t="s">
        <v>57</v>
      </c>
      <c r="U8" s="14" t="s">
        <v>57</v>
      </c>
      <c r="V8" s="14" t="s">
        <v>57</v>
      </c>
      <c r="W8" s="14" t="s">
        <v>57</v>
      </c>
      <c r="X8" s="14" t="s">
        <v>57</v>
      </c>
      <c r="Y8" s="14" t="s">
        <v>57</v>
      </c>
      <c r="Z8" s="14" t="s">
        <v>57</v>
      </c>
      <c r="AA8" s="14" t="s">
        <v>57</v>
      </c>
      <c r="AB8" s="14" t="s">
        <v>57</v>
      </c>
      <c r="AC8" s="14" t="s">
        <v>57</v>
      </c>
      <c r="AD8" s="14" t="s">
        <v>57</v>
      </c>
      <c r="AE8" s="14" t="s">
        <v>57</v>
      </c>
      <c r="AF8" s="14" t="s">
        <v>57</v>
      </c>
      <c r="AG8" s="14" t="s">
        <v>57</v>
      </c>
      <c r="AH8" s="14" t="s">
        <v>57</v>
      </c>
      <c r="AI8" s="14" t="s">
        <v>57</v>
      </c>
      <c r="AJ8" s="14" t="s">
        <v>57</v>
      </c>
      <c r="AK8" s="14" t="s">
        <v>57</v>
      </c>
      <c r="AL8" s="14" t="s">
        <v>57</v>
      </c>
      <c r="AM8" s="7" t="s">
        <v>89</v>
      </c>
      <c r="AN8" s="7">
        <v>1</v>
      </c>
    </row>
    <row r="9" spans="1:42" ht="14.7" customHeight="1" x14ac:dyDescent="0.25">
      <c r="A9" s="25"/>
      <c r="B9" s="7" t="s">
        <v>75</v>
      </c>
      <c r="C9" s="7"/>
      <c r="D9" s="7" t="s">
        <v>88</v>
      </c>
      <c r="E9" s="7" t="s">
        <v>42</v>
      </c>
      <c r="F9" s="7" t="s">
        <v>26</v>
      </c>
      <c r="G9" s="7" t="s">
        <v>34</v>
      </c>
      <c r="H9" s="14">
        <v>0.88404796278866304</v>
      </c>
      <c r="I9" s="14">
        <v>0.88404796278866304</v>
      </c>
      <c r="J9" s="14">
        <v>0.88404796278866304</v>
      </c>
      <c r="K9" s="14">
        <v>0.88404796278866304</v>
      </c>
      <c r="L9" s="14">
        <v>0.88404796278866304</v>
      </c>
      <c r="M9" s="14" t="s">
        <v>57</v>
      </c>
      <c r="N9" s="14" t="s">
        <v>57</v>
      </c>
      <c r="O9" s="14" t="s">
        <v>57</v>
      </c>
      <c r="P9" s="14" t="s">
        <v>57</v>
      </c>
      <c r="Q9" s="14" t="s">
        <v>57</v>
      </c>
      <c r="R9" s="14" t="s">
        <v>57</v>
      </c>
      <c r="S9" s="14" t="s">
        <v>57</v>
      </c>
      <c r="T9" s="14" t="s">
        <v>57</v>
      </c>
      <c r="U9" s="14" t="s">
        <v>57</v>
      </c>
      <c r="V9" s="14" t="s">
        <v>57</v>
      </c>
      <c r="W9" s="14" t="s">
        <v>57</v>
      </c>
      <c r="X9" s="14" t="s">
        <v>57</v>
      </c>
      <c r="Y9" s="14" t="s">
        <v>57</v>
      </c>
      <c r="Z9" s="14" t="s">
        <v>57</v>
      </c>
      <c r="AA9" s="14" t="s">
        <v>57</v>
      </c>
      <c r="AB9" s="14" t="s">
        <v>57</v>
      </c>
      <c r="AC9" s="14" t="s">
        <v>57</v>
      </c>
      <c r="AD9" s="14" t="s">
        <v>57</v>
      </c>
      <c r="AE9" s="14" t="s">
        <v>57</v>
      </c>
      <c r="AF9" s="14" t="s">
        <v>57</v>
      </c>
      <c r="AG9" s="14" t="s">
        <v>57</v>
      </c>
      <c r="AH9" s="14" t="s">
        <v>57</v>
      </c>
      <c r="AI9" s="14" t="s">
        <v>57</v>
      </c>
      <c r="AJ9" s="14" t="s">
        <v>57</v>
      </c>
      <c r="AK9" s="14" t="s">
        <v>57</v>
      </c>
      <c r="AL9" s="14" t="s">
        <v>57</v>
      </c>
      <c r="AM9" s="7" t="s">
        <v>89</v>
      </c>
      <c r="AN9" s="7">
        <v>1</v>
      </c>
    </row>
    <row r="10" spans="1:42" ht="14.7" customHeight="1" x14ac:dyDescent="0.25">
      <c r="A10" s="25"/>
      <c r="B10" s="7" t="s">
        <v>78</v>
      </c>
      <c r="C10" s="7"/>
      <c r="D10" s="7" t="s">
        <v>88</v>
      </c>
      <c r="E10" s="7" t="s">
        <v>46</v>
      </c>
      <c r="F10" s="7" t="s">
        <v>26</v>
      </c>
      <c r="G10" s="7" t="s">
        <v>34</v>
      </c>
      <c r="H10" s="14">
        <v>5.1525533082448498E-2</v>
      </c>
      <c r="I10" s="14">
        <v>5.1525533082448498E-2</v>
      </c>
      <c r="J10" s="14">
        <v>5.1525533082448498E-2</v>
      </c>
      <c r="K10" s="14">
        <v>5.1525533082448498E-2</v>
      </c>
      <c r="L10" s="14">
        <v>5.1525533082448498E-2</v>
      </c>
      <c r="M10" s="14" t="s">
        <v>57</v>
      </c>
      <c r="N10" s="14" t="s">
        <v>57</v>
      </c>
      <c r="O10" s="14" t="s">
        <v>57</v>
      </c>
      <c r="P10" s="14" t="s">
        <v>57</v>
      </c>
      <c r="Q10" s="14" t="s">
        <v>57</v>
      </c>
      <c r="R10" s="14" t="s">
        <v>57</v>
      </c>
      <c r="S10" s="14" t="s">
        <v>57</v>
      </c>
      <c r="T10" s="14" t="s">
        <v>57</v>
      </c>
      <c r="U10" s="14" t="s">
        <v>57</v>
      </c>
      <c r="V10" s="14" t="s">
        <v>57</v>
      </c>
      <c r="W10" s="14" t="s">
        <v>57</v>
      </c>
      <c r="X10" s="14" t="s">
        <v>57</v>
      </c>
      <c r="Y10" s="14" t="s">
        <v>57</v>
      </c>
      <c r="Z10" s="14" t="s">
        <v>57</v>
      </c>
      <c r="AA10" s="14" t="s">
        <v>57</v>
      </c>
      <c r="AB10" s="14" t="s">
        <v>57</v>
      </c>
      <c r="AC10" s="14" t="s">
        <v>57</v>
      </c>
      <c r="AD10" s="14" t="s">
        <v>57</v>
      </c>
      <c r="AE10" s="14" t="s">
        <v>57</v>
      </c>
      <c r="AF10" s="14" t="s">
        <v>57</v>
      </c>
      <c r="AG10" s="14" t="s">
        <v>57</v>
      </c>
      <c r="AH10" s="14" t="s">
        <v>57</v>
      </c>
      <c r="AI10" s="14" t="s">
        <v>57</v>
      </c>
      <c r="AJ10" s="14" t="s">
        <v>57</v>
      </c>
      <c r="AK10" s="14" t="s">
        <v>57</v>
      </c>
      <c r="AL10" s="14" t="s">
        <v>57</v>
      </c>
      <c r="AM10" s="7" t="s">
        <v>89</v>
      </c>
      <c r="AN10" s="7">
        <v>1</v>
      </c>
    </row>
    <row r="11" spans="1:42" ht="14.7" customHeight="1" x14ac:dyDescent="0.25">
      <c r="A11" s="26"/>
      <c r="B11" s="7" t="s">
        <v>78</v>
      </c>
      <c r="C11" s="7"/>
      <c r="D11" s="7" t="s">
        <v>88</v>
      </c>
      <c r="E11" s="7" t="s">
        <v>42</v>
      </c>
      <c r="F11" s="7" t="s">
        <v>26</v>
      </c>
      <c r="G11" s="7" t="s">
        <v>34</v>
      </c>
      <c r="H11" s="14">
        <v>1.2881383270612099</v>
      </c>
      <c r="I11" s="14">
        <v>1.2881383270612099</v>
      </c>
      <c r="J11" s="14">
        <v>1.2881383270612099</v>
      </c>
      <c r="K11" s="14">
        <v>1.2881383270612099</v>
      </c>
      <c r="L11" s="14">
        <v>1.2881383270612099</v>
      </c>
      <c r="M11" s="14" t="s">
        <v>57</v>
      </c>
      <c r="N11" s="14" t="s">
        <v>57</v>
      </c>
      <c r="O11" s="14" t="s">
        <v>57</v>
      </c>
      <c r="P11" s="14" t="s">
        <v>57</v>
      </c>
      <c r="Q11" s="14" t="s">
        <v>57</v>
      </c>
      <c r="R11" s="14" t="s">
        <v>57</v>
      </c>
      <c r="S11" s="14" t="s">
        <v>57</v>
      </c>
      <c r="T11" s="14" t="s">
        <v>57</v>
      </c>
      <c r="U11" s="14" t="s">
        <v>57</v>
      </c>
      <c r="V11" s="14" t="s">
        <v>57</v>
      </c>
      <c r="W11" s="14" t="s">
        <v>57</v>
      </c>
      <c r="X11" s="14" t="s">
        <v>57</v>
      </c>
      <c r="Y11" s="14" t="s">
        <v>57</v>
      </c>
      <c r="Z11" s="14" t="s">
        <v>57</v>
      </c>
      <c r="AA11" s="14" t="s">
        <v>57</v>
      </c>
      <c r="AB11" s="14" t="s">
        <v>57</v>
      </c>
      <c r="AC11" s="14" t="s">
        <v>57</v>
      </c>
      <c r="AD11" s="14" t="s">
        <v>57</v>
      </c>
      <c r="AE11" s="14" t="s">
        <v>57</v>
      </c>
      <c r="AF11" s="14" t="s">
        <v>57</v>
      </c>
      <c r="AG11" s="14" t="s">
        <v>57</v>
      </c>
      <c r="AH11" s="14" t="s">
        <v>57</v>
      </c>
      <c r="AI11" s="14" t="s">
        <v>57</v>
      </c>
      <c r="AJ11" s="14" t="s">
        <v>57</v>
      </c>
      <c r="AK11" s="14" t="s">
        <v>57</v>
      </c>
      <c r="AL11" s="14" t="s">
        <v>57</v>
      </c>
      <c r="AM11" s="7" t="s">
        <v>89</v>
      </c>
      <c r="AN11" s="7">
        <v>1</v>
      </c>
    </row>
    <row r="12" spans="1:42" ht="14.7" customHeight="1" x14ac:dyDescent="0.25">
      <c r="A12" s="24" t="s">
        <v>7</v>
      </c>
      <c r="B12" s="7" t="s">
        <v>70</v>
      </c>
      <c r="C12" s="7"/>
      <c r="D12" s="7" t="s">
        <v>88</v>
      </c>
      <c r="E12" s="7" t="s">
        <v>46</v>
      </c>
      <c r="F12" s="7" t="s">
        <v>28</v>
      </c>
      <c r="G12" s="7" t="s">
        <v>34</v>
      </c>
      <c r="H12" s="14">
        <v>4.0216853718850999E-4</v>
      </c>
      <c r="I12" s="14">
        <v>4.0216853718850999E-4</v>
      </c>
      <c r="J12" s="14">
        <v>4.0216853718850999E-4</v>
      </c>
      <c r="K12" s="14">
        <v>4.0216853718850999E-4</v>
      </c>
      <c r="L12" s="14">
        <v>4.0216853718850999E-4</v>
      </c>
      <c r="M12" s="14" t="s">
        <v>57</v>
      </c>
      <c r="N12" s="14" t="s">
        <v>57</v>
      </c>
      <c r="O12" s="14" t="s">
        <v>57</v>
      </c>
      <c r="P12" s="14" t="s">
        <v>57</v>
      </c>
      <c r="Q12" s="14" t="s">
        <v>57</v>
      </c>
      <c r="R12" s="14" t="s">
        <v>57</v>
      </c>
      <c r="S12" s="14" t="s">
        <v>57</v>
      </c>
      <c r="T12" s="14" t="s">
        <v>57</v>
      </c>
      <c r="U12" s="14" t="s">
        <v>57</v>
      </c>
      <c r="V12" s="14" t="s">
        <v>57</v>
      </c>
      <c r="W12" s="14" t="s">
        <v>57</v>
      </c>
      <c r="X12" s="14" t="s">
        <v>57</v>
      </c>
      <c r="Y12" s="14" t="s">
        <v>57</v>
      </c>
      <c r="Z12" s="14" t="s">
        <v>57</v>
      </c>
      <c r="AA12" s="14" t="s">
        <v>57</v>
      </c>
      <c r="AB12" s="14" t="s">
        <v>57</v>
      </c>
      <c r="AC12" s="14" t="s">
        <v>57</v>
      </c>
      <c r="AD12" s="14" t="s">
        <v>57</v>
      </c>
      <c r="AE12" s="14" t="s">
        <v>57</v>
      </c>
      <c r="AF12" s="14" t="s">
        <v>57</v>
      </c>
      <c r="AG12" s="14" t="s">
        <v>57</v>
      </c>
      <c r="AH12" s="14" t="s">
        <v>57</v>
      </c>
      <c r="AI12" s="14" t="s">
        <v>57</v>
      </c>
      <c r="AJ12" s="14" t="s">
        <v>57</v>
      </c>
      <c r="AK12" s="14" t="s">
        <v>57</v>
      </c>
      <c r="AL12" s="14" t="s">
        <v>57</v>
      </c>
      <c r="AM12" s="7" t="s">
        <v>89</v>
      </c>
      <c r="AN12" s="7">
        <v>1</v>
      </c>
    </row>
    <row r="13" spans="1:42" ht="14.7" customHeight="1" x14ac:dyDescent="0.25">
      <c r="A13" s="25"/>
      <c r="B13" s="7" t="s">
        <v>70</v>
      </c>
      <c r="C13" s="7"/>
      <c r="D13" s="7" t="s">
        <v>88</v>
      </c>
      <c r="E13" s="7" t="s">
        <v>44</v>
      </c>
      <c r="F13" s="7" t="s">
        <v>28</v>
      </c>
      <c r="G13" s="7" t="s">
        <v>34</v>
      </c>
      <c r="H13" s="14">
        <v>1.16492295986304E-4</v>
      </c>
      <c r="I13" s="14">
        <v>1.16492295986304E-4</v>
      </c>
      <c r="J13" s="14">
        <v>1.16492295986304E-4</v>
      </c>
      <c r="K13" s="14">
        <v>1.16492295986304E-4</v>
      </c>
      <c r="L13" s="14">
        <v>1.16492295986304E-4</v>
      </c>
      <c r="M13" s="14" t="s">
        <v>57</v>
      </c>
      <c r="N13" s="14" t="s">
        <v>57</v>
      </c>
      <c r="O13" s="14" t="s">
        <v>57</v>
      </c>
      <c r="P13" s="14" t="s">
        <v>57</v>
      </c>
      <c r="Q13" s="14" t="s">
        <v>57</v>
      </c>
      <c r="R13" s="14" t="s">
        <v>57</v>
      </c>
      <c r="S13" s="14" t="s">
        <v>57</v>
      </c>
      <c r="T13" s="14" t="s">
        <v>57</v>
      </c>
      <c r="U13" s="14" t="s">
        <v>57</v>
      </c>
      <c r="V13" s="14" t="s">
        <v>57</v>
      </c>
      <c r="W13" s="14" t="s">
        <v>57</v>
      </c>
      <c r="X13" s="14" t="s">
        <v>57</v>
      </c>
      <c r="Y13" s="14" t="s">
        <v>57</v>
      </c>
      <c r="Z13" s="14" t="s">
        <v>57</v>
      </c>
      <c r="AA13" s="14" t="s">
        <v>57</v>
      </c>
      <c r="AB13" s="14" t="s">
        <v>57</v>
      </c>
      <c r="AC13" s="14" t="s">
        <v>57</v>
      </c>
      <c r="AD13" s="14" t="s">
        <v>57</v>
      </c>
      <c r="AE13" s="14" t="s">
        <v>57</v>
      </c>
      <c r="AF13" s="14" t="s">
        <v>57</v>
      </c>
      <c r="AG13" s="14" t="s">
        <v>57</v>
      </c>
      <c r="AH13" s="14" t="s">
        <v>57</v>
      </c>
      <c r="AI13" s="14" t="s">
        <v>57</v>
      </c>
      <c r="AJ13" s="14" t="s">
        <v>57</v>
      </c>
      <c r="AK13" s="14" t="s">
        <v>57</v>
      </c>
      <c r="AL13" s="14" t="s">
        <v>57</v>
      </c>
      <c r="AM13" s="7" t="s">
        <v>89</v>
      </c>
      <c r="AN13" s="7">
        <v>1</v>
      </c>
    </row>
    <row r="14" spans="1:42" ht="14.7" customHeight="1" x14ac:dyDescent="0.25">
      <c r="A14" s="25"/>
      <c r="B14" s="7" t="s">
        <v>70</v>
      </c>
      <c r="C14" s="7"/>
      <c r="D14" s="7" t="s">
        <v>88</v>
      </c>
      <c r="E14" s="7" t="s">
        <v>40</v>
      </c>
      <c r="F14" s="7" t="s">
        <v>28</v>
      </c>
      <c r="G14" s="7" t="s">
        <v>34</v>
      </c>
      <c r="H14" s="14">
        <v>1.0693853528628501</v>
      </c>
      <c r="I14" s="14">
        <v>1.0693853528628501</v>
      </c>
      <c r="J14" s="14">
        <v>1.0693853528628501</v>
      </c>
      <c r="K14" s="14">
        <v>1.0693853528628501</v>
      </c>
      <c r="L14" s="14">
        <v>1.0693853528628501</v>
      </c>
      <c r="M14" s="14" t="s">
        <v>57</v>
      </c>
      <c r="N14" s="14" t="s">
        <v>57</v>
      </c>
      <c r="O14" s="14" t="s">
        <v>57</v>
      </c>
      <c r="P14" s="14" t="s">
        <v>57</v>
      </c>
      <c r="Q14" s="14" t="s">
        <v>57</v>
      </c>
      <c r="R14" s="14" t="s">
        <v>57</v>
      </c>
      <c r="S14" s="14" t="s">
        <v>57</v>
      </c>
      <c r="T14" s="14" t="s">
        <v>57</v>
      </c>
      <c r="U14" s="14" t="s">
        <v>57</v>
      </c>
      <c r="V14" s="14" t="s">
        <v>57</v>
      </c>
      <c r="W14" s="14" t="s">
        <v>57</v>
      </c>
      <c r="X14" s="14" t="s">
        <v>57</v>
      </c>
      <c r="Y14" s="14" t="s">
        <v>57</v>
      </c>
      <c r="Z14" s="14" t="s">
        <v>57</v>
      </c>
      <c r="AA14" s="14" t="s">
        <v>57</v>
      </c>
      <c r="AB14" s="14" t="s">
        <v>57</v>
      </c>
      <c r="AC14" s="14" t="s">
        <v>57</v>
      </c>
      <c r="AD14" s="14" t="s">
        <v>57</v>
      </c>
      <c r="AE14" s="14" t="s">
        <v>57</v>
      </c>
      <c r="AF14" s="14" t="s">
        <v>57</v>
      </c>
      <c r="AG14" s="14" t="s">
        <v>57</v>
      </c>
      <c r="AH14" s="14" t="s">
        <v>57</v>
      </c>
      <c r="AI14" s="14" t="s">
        <v>57</v>
      </c>
      <c r="AJ14" s="14" t="s">
        <v>57</v>
      </c>
      <c r="AK14" s="14" t="s">
        <v>57</v>
      </c>
      <c r="AL14" s="14" t="s">
        <v>57</v>
      </c>
      <c r="AM14" s="7" t="s">
        <v>89</v>
      </c>
      <c r="AN14" s="7">
        <v>1</v>
      </c>
    </row>
    <row r="15" spans="1:42" ht="14.7" customHeight="1" x14ac:dyDescent="0.25">
      <c r="A15" s="26"/>
      <c r="B15" s="7" t="s">
        <v>70</v>
      </c>
      <c r="C15" s="7"/>
      <c r="D15" s="7" t="s">
        <v>88</v>
      </c>
      <c r="E15" s="7" t="s">
        <v>42</v>
      </c>
      <c r="F15" s="7" t="s">
        <v>28</v>
      </c>
      <c r="G15" s="7" t="s">
        <v>34</v>
      </c>
      <c r="H15" s="14">
        <v>1.11415427049648</v>
      </c>
      <c r="I15" s="14">
        <v>1.11415427049648</v>
      </c>
      <c r="J15" s="14">
        <v>1.11415427049648</v>
      </c>
      <c r="K15" s="14">
        <v>1.11415427049648</v>
      </c>
      <c r="L15" s="14">
        <v>1.11415427049648</v>
      </c>
      <c r="M15" s="14" t="s">
        <v>57</v>
      </c>
      <c r="N15" s="14" t="s">
        <v>57</v>
      </c>
      <c r="O15" s="14" t="s">
        <v>57</v>
      </c>
      <c r="P15" s="14" t="s">
        <v>57</v>
      </c>
      <c r="Q15" s="14" t="s">
        <v>57</v>
      </c>
      <c r="R15" s="14" t="s">
        <v>57</v>
      </c>
      <c r="S15" s="14" t="s">
        <v>57</v>
      </c>
      <c r="T15" s="14" t="s">
        <v>57</v>
      </c>
      <c r="U15" s="14" t="s">
        <v>57</v>
      </c>
      <c r="V15" s="14" t="s">
        <v>57</v>
      </c>
      <c r="W15" s="14" t="s">
        <v>57</v>
      </c>
      <c r="X15" s="14" t="s">
        <v>57</v>
      </c>
      <c r="Y15" s="14" t="s">
        <v>57</v>
      </c>
      <c r="Z15" s="14" t="s">
        <v>57</v>
      </c>
      <c r="AA15" s="14" t="s">
        <v>57</v>
      </c>
      <c r="AB15" s="14" t="s">
        <v>57</v>
      </c>
      <c r="AC15" s="14" t="s">
        <v>57</v>
      </c>
      <c r="AD15" s="14" t="s">
        <v>57</v>
      </c>
      <c r="AE15" s="14" t="s">
        <v>57</v>
      </c>
      <c r="AF15" s="14" t="s">
        <v>57</v>
      </c>
      <c r="AG15" s="14" t="s">
        <v>57</v>
      </c>
      <c r="AH15" s="14" t="s">
        <v>57</v>
      </c>
      <c r="AI15" s="14" t="s">
        <v>57</v>
      </c>
      <c r="AJ15" s="14" t="s">
        <v>57</v>
      </c>
      <c r="AK15" s="14" t="s">
        <v>57</v>
      </c>
      <c r="AL15" s="14" t="s">
        <v>57</v>
      </c>
      <c r="AM15" s="7" t="s">
        <v>89</v>
      </c>
      <c r="AN15" s="7">
        <v>1</v>
      </c>
    </row>
    <row r="16" spans="1:42" ht="14.7" customHeight="1" x14ac:dyDescent="0.25">
      <c r="A16" s="24" t="s">
        <v>13</v>
      </c>
      <c r="B16" s="7" t="s">
        <v>75</v>
      </c>
      <c r="C16" s="7"/>
      <c r="D16" s="7" t="s">
        <v>88</v>
      </c>
      <c r="E16" s="7" t="s">
        <v>46</v>
      </c>
      <c r="F16" s="7" t="s">
        <v>30</v>
      </c>
      <c r="G16" s="7" t="s">
        <v>34</v>
      </c>
      <c r="H16" s="14">
        <v>7.2261779538169398E-3</v>
      </c>
      <c r="I16" s="14">
        <v>7.2261779538169398E-3</v>
      </c>
      <c r="J16" s="14">
        <v>7.2261779538169398E-3</v>
      </c>
      <c r="K16" s="14">
        <v>7.2261779538169398E-3</v>
      </c>
      <c r="L16" s="14">
        <v>7.2261779538169398E-3</v>
      </c>
      <c r="M16" s="14" t="s">
        <v>57</v>
      </c>
      <c r="N16" s="14" t="s">
        <v>57</v>
      </c>
      <c r="O16" s="14" t="s">
        <v>57</v>
      </c>
      <c r="P16" s="14" t="s">
        <v>57</v>
      </c>
      <c r="Q16" s="14" t="s">
        <v>57</v>
      </c>
      <c r="R16" s="14" t="s">
        <v>57</v>
      </c>
      <c r="S16" s="14" t="s">
        <v>57</v>
      </c>
      <c r="T16" s="14" t="s">
        <v>57</v>
      </c>
      <c r="U16" s="14" t="s">
        <v>57</v>
      </c>
      <c r="V16" s="14" t="s">
        <v>57</v>
      </c>
      <c r="W16" s="14" t="s">
        <v>57</v>
      </c>
      <c r="X16" s="14" t="s">
        <v>57</v>
      </c>
      <c r="Y16" s="14" t="s">
        <v>57</v>
      </c>
      <c r="Z16" s="14" t="s">
        <v>57</v>
      </c>
      <c r="AA16" s="14" t="s">
        <v>57</v>
      </c>
      <c r="AB16" s="14" t="s">
        <v>57</v>
      </c>
      <c r="AC16" s="14" t="s">
        <v>57</v>
      </c>
      <c r="AD16" s="14" t="s">
        <v>57</v>
      </c>
      <c r="AE16" s="14" t="s">
        <v>57</v>
      </c>
      <c r="AF16" s="14" t="s">
        <v>57</v>
      </c>
      <c r="AG16" s="14" t="s">
        <v>57</v>
      </c>
      <c r="AH16" s="14" t="s">
        <v>57</v>
      </c>
      <c r="AI16" s="14" t="s">
        <v>57</v>
      </c>
      <c r="AJ16" s="14" t="s">
        <v>57</v>
      </c>
      <c r="AK16" s="14" t="s">
        <v>57</v>
      </c>
      <c r="AL16" s="14" t="s">
        <v>57</v>
      </c>
      <c r="AM16" s="7" t="s">
        <v>89</v>
      </c>
      <c r="AN16" s="7">
        <v>1</v>
      </c>
    </row>
    <row r="17" spans="1:40" ht="14.7" customHeight="1" x14ac:dyDescent="0.25">
      <c r="A17" s="25"/>
      <c r="B17" s="7" t="s">
        <v>75</v>
      </c>
      <c r="C17" s="7"/>
      <c r="D17" s="7" t="s">
        <v>88</v>
      </c>
      <c r="E17" s="7" t="s">
        <v>44</v>
      </c>
      <c r="F17" s="7" t="s">
        <v>30</v>
      </c>
      <c r="G17" s="7" t="s">
        <v>34</v>
      </c>
      <c r="H17" s="14">
        <v>5.2131872843463498E-4</v>
      </c>
      <c r="I17" s="14">
        <v>5.2131872843463498E-4</v>
      </c>
      <c r="J17" s="14">
        <v>5.2131872843463498E-4</v>
      </c>
      <c r="K17" s="14">
        <v>5.2131872843463498E-4</v>
      </c>
      <c r="L17" s="14">
        <v>5.2131872843463498E-4</v>
      </c>
      <c r="M17" s="14" t="s">
        <v>57</v>
      </c>
      <c r="N17" s="14" t="s">
        <v>57</v>
      </c>
      <c r="O17" s="14" t="s">
        <v>57</v>
      </c>
      <c r="P17" s="14" t="s">
        <v>57</v>
      </c>
      <c r="Q17" s="14" t="s">
        <v>57</v>
      </c>
      <c r="R17" s="14" t="s">
        <v>57</v>
      </c>
      <c r="S17" s="14" t="s">
        <v>57</v>
      </c>
      <c r="T17" s="14" t="s">
        <v>57</v>
      </c>
      <c r="U17" s="14" t="s">
        <v>57</v>
      </c>
      <c r="V17" s="14" t="s">
        <v>57</v>
      </c>
      <c r="W17" s="14" t="s">
        <v>57</v>
      </c>
      <c r="X17" s="14" t="s">
        <v>57</v>
      </c>
      <c r="Y17" s="14" t="s">
        <v>57</v>
      </c>
      <c r="Z17" s="14" t="s">
        <v>57</v>
      </c>
      <c r="AA17" s="14" t="s">
        <v>57</v>
      </c>
      <c r="AB17" s="14" t="s">
        <v>57</v>
      </c>
      <c r="AC17" s="14" t="s">
        <v>57</v>
      </c>
      <c r="AD17" s="14" t="s">
        <v>57</v>
      </c>
      <c r="AE17" s="14" t="s">
        <v>57</v>
      </c>
      <c r="AF17" s="14" t="s">
        <v>57</v>
      </c>
      <c r="AG17" s="14" t="s">
        <v>57</v>
      </c>
      <c r="AH17" s="14" t="s">
        <v>57</v>
      </c>
      <c r="AI17" s="14" t="s">
        <v>57</v>
      </c>
      <c r="AJ17" s="14" t="s">
        <v>57</v>
      </c>
      <c r="AK17" s="14" t="s">
        <v>57</v>
      </c>
      <c r="AL17" s="14" t="s">
        <v>57</v>
      </c>
      <c r="AM17" s="7" t="s">
        <v>89</v>
      </c>
      <c r="AN17" s="7">
        <v>1</v>
      </c>
    </row>
    <row r="18" spans="1:40" ht="14.7" customHeight="1" x14ac:dyDescent="0.25">
      <c r="A18" s="25"/>
      <c r="B18" s="7" t="s">
        <v>75</v>
      </c>
      <c r="C18" s="7"/>
      <c r="D18" s="7" t="s">
        <v>88</v>
      </c>
      <c r="E18" s="7" t="s">
        <v>42</v>
      </c>
      <c r="F18" s="7" t="s">
        <v>30</v>
      </c>
      <c r="G18" s="7" t="s">
        <v>34</v>
      </c>
      <c r="H18" s="14">
        <v>0.336007429918945</v>
      </c>
      <c r="I18" s="14">
        <v>0.336007429918945</v>
      </c>
      <c r="J18" s="14">
        <v>0.336007429918945</v>
      </c>
      <c r="K18" s="14">
        <v>0.336007429918945</v>
      </c>
      <c r="L18" s="14">
        <v>0.336007429918945</v>
      </c>
      <c r="M18" s="14" t="s">
        <v>57</v>
      </c>
      <c r="N18" s="14" t="s">
        <v>57</v>
      </c>
      <c r="O18" s="14" t="s">
        <v>57</v>
      </c>
      <c r="P18" s="14" t="s">
        <v>57</v>
      </c>
      <c r="Q18" s="14" t="s">
        <v>57</v>
      </c>
      <c r="R18" s="14" t="s">
        <v>57</v>
      </c>
      <c r="S18" s="14" t="s">
        <v>57</v>
      </c>
      <c r="T18" s="14" t="s">
        <v>57</v>
      </c>
      <c r="U18" s="14" t="s">
        <v>57</v>
      </c>
      <c r="V18" s="14" t="s">
        <v>57</v>
      </c>
      <c r="W18" s="14" t="s">
        <v>57</v>
      </c>
      <c r="X18" s="14" t="s">
        <v>57</v>
      </c>
      <c r="Y18" s="14" t="s">
        <v>57</v>
      </c>
      <c r="Z18" s="14" t="s">
        <v>57</v>
      </c>
      <c r="AA18" s="14" t="s">
        <v>57</v>
      </c>
      <c r="AB18" s="14" t="s">
        <v>57</v>
      </c>
      <c r="AC18" s="14" t="s">
        <v>57</v>
      </c>
      <c r="AD18" s="14" t="s">
        <v>57</v>
      </c>
      <c r="AE18" s="14" t="s">
        <v>57</v>
      </c>
      <c r="AF18" s="14" t="s">
        <v>57</v>
      </c>
      <c r="AG18" s="14" t="s">
        <v>57</v>
      </c>
      <c r="AH18" s="14" t="s">
        <v>57</v>
      </c>
      <c r="AI18" s="14" t="s">
        <v>57</v>
      </c>
      <c r="AJ18" s="14" t="s">
        <v>57</v>
      </c>
      <c r="AK18" s="14" t="s">
        <v>57</v>
      </c>
      <c r="AL18" s="14" t="s">
        <v>57</v>
      </c>
      <c r="AM18" s="7" t="s">
        <v>89</v>
      </c>
      <c r="AN18" s="7">
        <v>1</v>
      </c>
    </row>
    <row r="19" spans="1:40" ht="14.7" customHeight="1" x14ac:dyDescent="0.25">
      <c r="A19" s="25"/>
      <c r="B19" s="7" t="s">
        <v>78</v>
      </c>
      <c r="C19" s="7"/>
      <c r="D19" s="7" t="s">
        <v>88</v>
      </c>
      <c r="E19" s="7" t="s">
        <v>46</v>
      </c>
      <c r="F19" s="7" t="s">
        <v>30</v>
      </c>
      <c r="G19" s="7" t="s">
        <v>34</v>
      </c>
      <c r="H19" s="14">
        <v>4.6489011347164502E-3</v>
      </c>
      <c r="I19" s="14">
        <v>4.6489011347164502E-3</v>
      </c>
      <c r="J19" s="14">
        <v>4.6489011347164502E-3</v>
      </c>
      <c r="K19" s="14">
        <v>4.6489011347164502E-3</v>
      </c>
      <c r="L19" s="14">
        <v>4.6489011347164502E-3</v>
      </c>
      <c r="M19" s="14" t="s">
        <v>57</v>
      </c>
      <c r="N19" s="14" t="s">
        <v>57</v>
      </c>
      <c r="O19" s="14" t="s">
        <v>57</v>
      </c>
      <c r="P19" s="14" t="s">
        <v>57</v>
      </c>
      <c r="Q19" s="14" t="s">
        <v>57</v>
      </c>
      <c r="R19" s="14" t="s">
        <v>57</v>
      </c>
      <c r="S19" s="14" t="s">
        <v>57</v>
      </c>
      <c r="T19" s="14" t="s">
        <v>57</v>
      </c>
      <c r="U19" s="14" t="s">
        <v>57</v>
      </c>
      <c r="V19" s="14" t="s">
        <v>57</v>
      </c>
      <c r="W19" s="14" t="s">
        <v>57</v>
      </c>
      <c r="X19" s="14" t="s">
        <v>57</v>
      </c>
      <c r="Y19" s="14" t="s">
        <v>57</v>
      </c>
      <c r="Z19" s="14" t="s">
        <v>57</v>
      </c>
      <c r="AA19" s="14" t="s">
        <v>57</v>
      </c>
      <c r="AB19" s="14" t="s">
        <v>57</v>
      </c>
      <c r="AC19" s="14" t="s">
        <v>57</v>
      </c>
      <c r="AD19" s="14" t="s">
        <v>57</v>
      </c>
      <c r="AE19" s="14" t="s">
        <v>57</v>
      </c>
      <c r="AF19" s="14" t="s">
        <v>57</v>
      </c>
      <c r="AG19" s="14" t="s">
        <v>57</v>
      </c>
      <c r="AH19" s="14" t="s">
        <v>57</v>
      </c>
      <c r="AI19" s="14" t="s">
        <v>57</v>
      </c>
      <c r="AJ19" s="14" t="s">
        <v>57</v>
      </c>
      <c r="AK19" s="14" t="s">
        <v>57</v>
      </c>
      <c r="AL19" s="14" t="s">
        <v>57</v>
      </c>
      <c r="AM19" s="7" t="s">
        <v>89</v>
      </c>
      <c r="AN19" s="7">
        <v>1</v>
      </c>
    </row>
    <row r="20" spans="1:40" ht="14.7" customHeight="1" x14ac:dyDescent="0.25">
      <c r="A20" s="25"/>
      <c r="B20" s="7" t="s">
        <v>78</v>
      </c>
      <c r="C20" s="7"/>
      <c r="D20" s="7" t="s">
        <v>88</v>
      </c>
      <c r="E20" s="7" t="s">
        <v>44</v>
      </c>
      <c r="F20" s="7" t="s">
        <v>30</v>
      </c>
      <c r="G20" s="7" t="s">
        <v>34</v>
      </c>
      <c r="H20" s="14">
        <v>3.3121581323474001E-4</v>
      </c>
      <c r="I20" s="14">
        <v>3.3121581323474001E-4</v>
      </c>
      <c r="J20" s="14">
        <v>3.3121581323474001E-4</v>
      </c>
      <c r="K20" s="14">
        <v>3.3121581323474001E-4</v>
      </c>
      <c r="L20" s="14">
        <v>3.3121581323474001E-4</v>
      </c>
      <c r="M20" s="14" t="s">
        <v>57</v>
      </c>
      <c r="N20" s="14" t="s">
        <v>57</v>
      </c>
      <c r="O20" s="14" t="s">
        <v>57</v>
      </c>
      <c r="P20" s="14" t="s">
        <v>57</v>
      </c>
      <c r="Q20" s="14" t="s">
        <v>57</v>
      </c>
      <c r="R20" s="14" t="s">
        <v>57</v>
      </c>
      <c r="S20" s="14" t="s">
        <v>57</v>
      </c>
      <c r="T20" s="14" t="s">
        <v>57</v>
      </c>
      <c r="U20" s="14" t="s">
        <v>57</v>
      </c>
      <c r="V20" s="14" t="s">
        <v>57</v>
      </c>
      <c r="W20" s="14" t="s">
        <v>57</v>
      </c>
      <c r="X20" s="14" t="s">
        <v>57</v>
      </c>
      <c r="Y20" s="14" t="s">
        <v>57</v>
      </c>
      <c r="Z20" s="14" t="s">
        <v>57</v>
      </c>
      <c r="AA20" s="14" t="s">
        <v>57</v>
      </c>
      <c r="AB20" s="14" t="s">
        <v>57</v>
      </c>
      <c r="AC20" s="14" t="s">
        <v>57</v>
      </c>
      <c r="AD20" s="14" t="s">
        <v>57</v>
      </c>
      <c r="AE20" s="14" t="s">
        <v>57</v>
      </c>
      <c r="AF20" s="14" t="s">
        <v>57</v>
      </c>
      <c r="AG20" s="14" t="s">
        <v>57</v>
      </c>
      <c r="AH20" s="14" t="s">
        <v>57</v>
      </c>
      <c r="AI20" s="14" t="s">
        <v>57</v>
      </c>
      <c r="AJ20" s="14" t="s">
        <v>57</v>
      </c>
      <c r="AK20" s="14" t="s">
        <v>57</v>
      </c>
      <c r="AL20" s="14" t="s">
        <v>57</v>
      </c>
      <c r="AM20" s="7" t="s">
        <v>89</v>
      </c>
      <c r="AN20" s="7">
        <v>1</v>
      </c>
    </row>
    <row r="21" spans="1:40" ht="14.7" customHeight="1" x14ac:dyDescent="0.25">
      <c r="A21" s="25"/>
      <c r="B21" s="7" t="s">
        <v>78</v>
      </c>
      <c r="C21" s="7"/>
      <c r="D21" s="7" t="s">
        <v>88</v>
      </c>
      <c r="E21" s="7" t="s">
        <v>42</v>
      </c>
      <c r="F21" s="7" t="s">
        <v>30</v>
      </c>
      <c r="G21" s="7" t="s">
        <v>34</v>
      </c>
      <c r="H21" s="14">
        <v>0.21492484071186399</v>
      </c>
      <c r="I21" s="14">
        <v>0.21492484071186399</v>
      </c>
      <c r="J21" s="14">
        <v>0.21492484071186399</v>
      </c>
      <c r="K21" s="14">
        <v>0.21492484071186399</v>
      </c>
      <c r="L21" s="14">
        <v>0.21492484071186399</v>
      </c>
      <c r="M21" s="14" t="s">
        <v>57</v>
      </c>
      <c r="N21" s="14" t="s">
        <v>57</v>
      </c>
      <c r="O21" s="14" t="s">
        <v>57</v>
      </c>
      <c r="P21" s="14" t="s">
        <v>57</v>
      </c>
      <c r="Q21" s="14" t="s">
        <v>57</v>
      </c>
      <c r="R21" s="14" t="s">
        <v>57</v>
      </c>
      <c r="S21" s="14" t="s">
        <v>57</v>
      </c>
      <c r="T21" s="14" t="s">
        <v>57</v>
      </c>
      <c r="U21" s="14" t="s">
        <v>57</v>
      </c>
      <c r="V21" s="14" t="s">
        <v>57</v>
      </c>
      <c r="W21" s="14" t="s">
        <v>57</v>
      </c>
      <c r="X21" s="14" t="s">
        <v>57</v>
      </c>
      <c r="Y21" s="14" t="s">
        <v>57</v>
      </c>
      <c r="Z21" s="14" t="s">
        <v>57</v>
      </c>
      <c r="AA21" s="14" t="s">
        <v>57</v>
      </c>
      <c r="AB21" s="14" t="s">
        <v>57</v>
      </c>
      <c r="AC21" s="14" t="s">
        <v>57</v>
      </c>
      <c r="AD21" s="14" t="s">
        <v>57</v>
      </c>
      <c r="AE21" s="14" t="s">
        <v>57</v>
      </c>
      <c r="AF21" s="14" t="s">
        <v>57</v>
      </c>
      <c r="AG21" s="14" t="s">
        <v>57</v>
      </c>
      <c r="AH21" s="14" t="s">
        <v>57</v>
      </c>
      <c r="AI21" s="14" t="s">
        <v>57</v>
      </c>
      <c r="AJ21" s="14" t="s">
        <v>57</v>
      </c>
      <c r="AK21" s="14" t="s">
        <v>57</v>
      </c>
      <c r="AL21" s="14" t="s">
        <v>57</v>
      </c>
      <c r="AM21" s="7" t="s">
        <v>89</v>
      </c>
      <c r="AN21" s="7">
        <v>1</v>
      </c>
    </row>
    <row r="22" spans="1:40" ht="14.7" customHeight="1" x14ac:dyDescent="0.25">
      <c r="A22" s="25"/>
      <c r="B22" s="7" t="s">
        <v>70</v>
      </c>
      <c r="C22" s="7"/>
      <c r="D22" s="7" t="s">
        <v>88</v>
      </c>
      <c r="E22" s="7" t="s">
        <v>46</v>
      </c>
      <c r="F22" s="7" t="s">
        <v>30</v>
      </c>
      <c r="G22" s="7" t="s">
        <v>34</v>
      </c>
      <c r="H22" s="14">
        <v>1.4957068199461499E-3</v>
      </c>
      <c r="I22" s="14">
        <v>1.4957068199461499E-3</v>
      </c>
      <c r="J22" s="14">
        <v>1.4957068199461499E-3</v>
      </c>
      <c r="K22" s="14">
        <v>1.4957068199461499E-3</v>
      </c>
      <c r="L22" s="14">
        <v>1.4957068199461499E-3</v>
      </c>
      <c r="M22" s="14" t="s">
        <v>57</v>
      </c>
      <c r="N22" s="14" t="s">
        <v>57</v>
      </c>
      <c r="O22" s="14" t="s">
        <v>57</v>
      </c>
      <c r="P22" s="14" t="s">
        <v>57</v>
      </c>
      <c r="Q22" s="14" t="s">
        <v>57</v>
      </c>
      <c r="R22" s="14" t="s">
        <v>57</v>
      </c>
      <c r="S22" s="14" t="s">
        <v>57</v>
      </c>
      <c r="T22" s="14" t="s">
        <v>57</v>
      </c>
      <c r="U22" s="14" t="s">
        <v>57</v>
      </c>
      <c r="V22" s="14" t="s">
        <v>57</v>
      </c>
      <c r="W22" s="14" t="s">
        <v>57</v>
      </c>
      <c r="X22" s="14" t="s">
        <v>57</v>
      </c>
      <c r="Y22" s="14" t="s">
        <v>57</v>
      </c>
      <c r="Z22" s="14" t="s">
        <v>57</v>
      </c>
      <c r="AA22" s="14" t="s">
        <v>57</v>
      </c>
      <c r="AB22" s="14" t="s">
        <v>57</v>
      </c>
      <c r="AC22" s="14" t="s">
        <v>57</v>
      </c>
      <c r="AD22" s="14" t="s">
        <v>57</v>
      </c>
      <c r="AE22" s="14" t="s">
        <v>57</v>
      </c>
      <c r="AF22" s="14" t="s">
        <v>57</v>
      </c>
      <c r="AG22" s="14" t="s">
        <v>57</v>
      </c>
      <c r="AH22" s="14" t="s">
        <v>57</v>
      </c>
      <c r="AI22" s="14" t="s">
        <v>57</v>
      </c>
      <c r="AJ22" s="14" t="s">
        <v>57</v>
      </c>
      <c r="AK22" s="14" t="s">
        <v>57</v>
      </c>
      <c r="AL22" s="14" t="s">
        <v>57</v>
      </c>
      <c r="AM22" s="7" t="s">
        <v>89</v>
      </c>
      <c r="AN22" s="7">
        <v>1</v>
      </c>
    </row>
    <row r="23" spans="1:40" ht="14.7" customHeight="1" x14ac:dyDescent="0.25">
      <c r="A23" s="25"/>
      <c r="B23" s="7" t="s">
        <v>70</v>
      </c>
      <c r="C23" s="7"/>
      <c r="D23" s="7" t="s">
        <v>88</v>
      </c>
      <c r="E23" s="7" t="s">
        <v>44</v>
      </c>
      <c r="F23" s="7" t="s">
        <v>30</v>
      </c>
      <c r="G23" s="7" t="s">
        <v>34</v>
      </c>
      <c r="H23" s="14">
        <v>1.6946632971606999E-4</v>
      </c>
      <c r="I23" s="14">
        <v>1.6946632971606999E-4</v>
      </c>
      <c r="J23" s="14">
        <v>1.6946632971606999E-4</v>
      </c>
      <c r="K23" s="14">
        <v>1.6946632971606999E-4</v>
      </c>
      <c r="L23" s="14">
        <v>1.6946632971606999E-4</v>
      </c>
      <c r="M23" s="14" t="s">
        <v>57</v>
      </c>
      <c r="N23" s="14" t="s">
        <v>57</v>
      </c>
      <c r="O23" s="14" t="s">
        <v>57</v>
      </c>
      <c r="P23" s="14" t="s">
        <v>57</v>
      </c>
      <c r="Q23" s="14" t="s">
        <v>57</v>
      </c>
      <c r="R23" s="14" t="s">
        <v>57</v>
      </c>
      <c r="S23" s="14" t="s">
        <v>57</v>
      </c>
      <c r="T23" s="14" t="s">
        <v>57</v>
      </c>
      <c r="U23" s="14" t="s">
        <v>57</v>
      </c>
      <c r="V23" s="14" t="s">
        <v>57</v>
      </c>
      <c r="W23" s="14" t="s">
        <v>57</v>
      </c>
      <c r="X23" s="14" t="s">
        <v>57</v>
      </c>
      <c r="Y23" s="14" t="s">
        <v>57</v>
      </c>
      <c r="Z23" s="14" t="s">
        <v>57</v>
      </c>
      <c r="AA23" s="14" t="s">
        <v>57</v>
      </c>
      <c r="AB23" s="14" t="s">
        <v>57</v>
      </c>
      <c r="AC23" s="14" t="s">
        <v>57</v>
      </c>
      <c r="AD23" s="14" t="s">
        <v>57</v>
      </c>
      <c r="AE23" s="14" t="s">
        <v>57</v>
      </c>
      <c r="AF23" s="14" t="s">
        <v>57</v>
      </c>
      <c r="AG23" s="14" t="s">
        <v>57</v>
      </c>
      <c r="AH23" s="14" t="s">
        <v>57</v>
      </c>
      <c r="AI23" s="14" t="s">
        <v>57</v>
      </c>
      <c r="AJ23" s="14" t="s">
        <v>57</v>
      </c>
      <c r="AK23" s="14" t="s">
        <v>57</v>
      </c>
      <c r="AL23" s="14" t="s">
        <v>57</v>
      </c>
      <c r="AM23" s="7" t="s">
        <v>89</v>
      </c>
      <c r="AN23" s="7">
        <v>1</v>
      </c>
    </row>
    <row r="24" spans="1:40" ht="14.7" customHeight="1" x14ac:dyDescent="0.25">
      <c r="A24" s="26"/>
      <c r="B24" s="7" t="s">
        <v>70</v>
      </c>
      <c r="C24" s="7"/>
      <c r="D24" s="7" t="s">
        <v>88</v>
      </c>
      <c r="E24" s="7" t="s">
        <v>42</v>
      </c>
      <c r="F24" s="7" t="s">
        <v>30</v>
      </c>
      <c r="G24" s="7" t="s">
        <v>34</v>
      </c>
      <c r="H24" s="14">
        <v>8.7893636754042603E-2</v>
      </c>
      <c r="I24" s="14">
        <v>8.7893636754042603E-2</v>
      </c>
      <c r="J24" s="14">
        <v>8.7893636754042603E-2</v>
      </c>
      <c r="K24" s="14">
        <v>8.7893636754042603E-2</v>
      </c>
      <c r="L24" s="14">
        <v>8.7893636754042603E-2</v>
      </c>
      <c r="M24" s="14" t="s">
        <v>57</v>
      </c>
      <c r="N24" s="14" t="s">
        <v>57</v>
      </c>
      <c r="O24" s="14" t="s">
        <v>57</v>
      </c>
      <c r="P24" s="14" t="s">
        <v>57</v>
      </c>
      <c r="Q24" s="14" t="s">
        <v>57</v>
      </c>
      <c r="R24" s="14" t="s">
        <v>57</v>
      </c>
      <c r="S24" s="14" t="s">
        <v>57</v>
      </c>
      <c r="T24" s="14" t="s">
        <v>57</v>
      </c>
      <c r="U24" s="14" t="s">
        <v>57</v>
      </c>
      <c r="V24" s="14" t="s">
        <v>57</v>
      </c>
      <c r="W24" s="14" t="s">
        <v>57</v>
      </c>
      <c r="X24" s="14" t="s">
        <v>57</v>
      </c>
      <c r="Y24" s="14" t="s">
        <v>57</v>
      </c>
      <c r="Z24" s="14" t="s">
        <v>57</v>
      </c>
      <c r="AA24" s="14" t="s">
        <v>57</v>
      </c>
      <c r="AB24" s="14" t="s">
        <v>57</v>
      </c>
      <c r="AC24" s="14" t="s">
        <v>57</v>
      </c>
      <c r="AD24" s="14" t="s">
        <v>57</v>
      </c>
      <c r="AE24" s="14" t="s">
        <v>57</v>
      </c>
      <c r="AF24" s="14" t="s">
        <v>57</v>
      </c>
      <c r="AG24" s="14" t="s">
        <v>57</v>
      </c>
      <c r="AH24" s="14" t="s">
        <v>57</v>
      </c>
      <c r="AI24" s="14" t="s">
        <v>57</v>
      </c>
      <c r="AJ24" s="14" t="s">
        <v>57</v>
      </c>
      <c r="AK24" s="14" t="s">
        <v>57</v>
      </c>
      <c r="AL24" s="14" t="s">
        <v>57</v>
      </c>
      <c r="AM24" s="7" t="s">
        <v>89</v>
      </c>
      <c r="AN24" s="7">
        <v>1</v>
      </c>
    </row>
    <row r="25" spans="1:40" ht="14.7" customHeight="1" x14ac:dyDescent="0.25">
      <c r="A25" s="24" t="s">
        <v>15</v>
      </c>
      <c r="B25" s="7" t="s">
        <v>60</v>
      </c>
      <c r="C25" s="7"/>
      <c r="D25" s="7" t="s">
        <v>88</v>
      </c>
      <c r="E25" s="7" t="s">
        <v>46</v>
      </c>
      <c r="F25" s="7" t="s">
        <v>32</v>
      </c>
      <c r="G25" s="7" t="s">
        <v>34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 t="s">
        <v>57</v>
      </c>
      <c r="N25" s="14" t="s">
        <v>57</v>
      </c>
      <c r="O25" s="14" t="s">
        <v>57</v>
      </c>
      <c r="P25" s="14" t="s">
        <v>57</v>
      </c>
      <c r="Q25" s="14" t="s">
        <v>57</v>
      </c>
      <c r="R25" s="14" t="s">
        <v>57</v>
      </c>
      <c r="S25" s="14" t="s">
        <v>57</v>
      </c>
      <c r="T25" s="14" t="s">
        <v>57</v>
      </c>
      <c r="U25" s="14" t="s">
        <v>57</v>
      </c>
      <c r="V25" s="14" t="s">
        <v>57</v>
      </c>
      <c r="W25" s="14" t="s">
        <v>57</v>
      </c>
      <c r="X25" s="14" t="s">
        <v>57</v>
      </c>
      <c r="Y25" s="14" t="s">
        <v>57</v>
      </c>
      <c r="Z25" s="14" t="s">
        <v>57</v>
      </c>
      <c r="AA25" s="14" t="s">
        <v>57</v>
      </c>
      <c r="AB25" s="14" t="s">
        <v>57</v>
      </c>
      <c r="AC25" s="14" t="s">
        <v>57</v>
      </c>
      <c r="AD25" s="14" t="s">
        <v>57</v>
      </c>
      <c r="AE25" s="14" t="s">
        <v>57</v>
      </c>
      <c r="AF25" s="14" t="s">
        <v>57</v>
      </c>
      <c r="AG25" s="14" t="s">
        <v>57</v>
      </c>
      <c r="AH25" s="14" t="s">
        <v>57</v>
      </c>
      <c r="AI25" s="14" t="s">
        <v>57</v>
      </c>
      <c r="AJ25" s="14" t="s">
        <v>57</v>
      </c>
      <c r="AK25" s="14" t="s">
        <v>57</v>
      </c>
      <c r="AL25" s="14" t="s">
        <v>57</v>
      </c>
      <c r="AM25" s="7" t="s">
        <v>89</v>
      </c>
      <c r="AN25" s="7"/>
    </row>
    <row r="26" spans="1:40" ht="14.7" customHeight="1" x14ac:dyDescent="0.25">
      <c r="A26" s="26"/>
      <c r="B26" s="7" t="s">
        <v>60</v>
      </c>
      <c r="C26" s="7"/>
      <c r="D26" s="7" t="s">
        <v>88</v>
      </c>
      <c r="E26" s="7" t="s">
        <v>42</v>
      </c>
      <c r="F26" s="7" t="s">
        <v>32</v>
      </c>
      <c r="G26" s="7" t="s">
        <v>34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 t="s">
        <v>57</v>
      </c>
      <c r="N26" s="14" t="s">
        <v>57</v>
      </c>
      <c r="O26" s="14" t="s">
        <v>57</v>
      </c>
      <c r="P26" s="14" t="s">
        <v>57</v>
      </c>
      <c r="Q26" s="14" t="s">
        <v>57</v>
      </c>
      <c r="R26" s="14" t="s">
        <v>57</v>
      </c>
      <c r="S26" s="14" t="s">
        <v>57</v>
      </c>
      <c r="T26" s="14" t="s">
        <v>57</v>
      </c>
      <c r="U26" s="14" t="s">
        <v>57</v>
      </c>
      <c r="V26" s="14" t="s">
        <v>57</v>
      </c>
      <c r="W26" s="14" t="s">
        <v>57</v>
      </c>
      <c r="X26" s="14" t="s">
        <v>57</v>
      </c>
      <c r="Y26" s="14" t="s">
        <v>57</v>
      </c>
      <c r="Z26" s="14" t="s">
        <v>57</v>
      </c>
      <c r="AA26" s="14" t="s">
        <v>57</v>
      </c>
      <c r="AB26" s="14" t="s">
        <v>57</v>
      </c>
      <c r="AC26" s="14" t="s">
        <v>57</v>
      </c>
      <c r="AD26" s="14" t="s">
        <v>57</v>
      </c>
      <c r="AE26" s="14" t="s">
        <v>57</v>
      </c>
      <c r="AF26" s="14" t="s">
        <v>57</v>
      </c>
      <c r="AG26" s="14" t="s">
        <v>57</v>
      </c>
      <c r="AH26" s="14" t="s">
        <v>57</v>
      </c>
      <c r="AI26" s="14" t="s">
        <v>57</v>
      </c>
      <c r="AJ26" s="14" t="s">
        <v>57</v>
      </c>
      <c r="AK26" s="14" t="s">
        <v>57</v>
      </c>
      <c r="AL26" s="14" t="s">
        <v>57</v>
      </c>
      <c r="AM26" s="7" t="s">
        <v>89</v>
      </c>
      <c r="AN26" s="7"/>
    </row>
    <row r="27" spans="1:40" ht="14.7" customHeight="1" x14ac:dyDescent="0.25">
      <c r="A27" s="24" t="s">
        <v>9</v>
      </c>
      <c r="B27" s="7" t="s">
        <v>80</v>
      </c>
      <c r="C27" s="7" t="s">
        <v>55</v>
      </c>
      <c r="D27" s="7" t="s">
        <v>88</v>
      </c>
      <c r="E27" s="7" t="s">
        <v>46</v>
      </c>
      <c r="F27" s="7" t="s">
        <v>26</v>
      </c>
      <c r="G27" s="7" t="s">
        <v>34</v>
      </c>
      <c r="H27" s="14">
        <v>3.2488063513399702E-2</v>
      </c>
      <c r="I27" s="14">
        <v>3.2488063513399702E-2</v>
      </c>
      <c r="J27" s="14">
        <v>3.2488063513399702E-2</v>
      </c>
      <c r="K27" s="14">
        <v>3.2488063513399702E-2</v>
      </c>
      <c r="L27" s="14">
        <v>3.2488063513399702E-2</v>
      </c>
      <c r="M27" s="14">
        <v>3.2488063513399702E-2</v>
      </c>
      <c r="N27" s="14">
        <v>3.2488063513399702E-2</v>
      </c>
      <c r="O27" s="14">
        <v>3.2488063513399702E-2</v>
      </c>
      <c r="P27" s="14">
        <v>3.2488063513399702E-2</v>
      </c>
      <c r="Q27" s="14">
        <v>3.2488063513399702E-2</v>
      </c>
      <c r="R27" s="14">
        <v>3.2488063513399702E-2</v>
      </c>
      <c r="S27" s="14">
        <v>3.2488063513399702E-2</v>
      </c>
      <c r="T27" s="14">
        <v>3.2488063513399702E-2</v>
      </c>
      <c r="U27" s="14">
        <v>3.2488063513399702E-2</v>
      </c>
      <c r="V27" s="14">
        <v>3.2488063513399702E-2</v>
      </c>
      <c r="W27" s="14">
        <v>3.2488063513399702E-2</v>
      </c>
      <c r="X27" s="14">
        <v>3.2488063513399702E-2</v>
      </c>
      <c r="Y27" s="14">
        <v>3.2488063513399702E-2</v>
      </c>
      <c r="Z27" s="14">
        <v>3.2488063513399702E-2</v>
      </c>
      <c r="AA27" s="14">
        <v>3.2488063513399702E-2</v>
      </c>
      <c r="AB27" s="14">
        <v>3.2488063513399702E-2</v>
      </c>
      <c r="AC27" s="14">
        <v>3.2488063513399702E-2</v>
      </c>
      <c r="AD27" s="14">
        <v>3.2488063513399702E-2</v>
      </c>
      <c r="AE27" s="14">
        <v>3.2488063513399702E-2</v>
      </c>
      <c r="AF27" s="14">
        <v>3.2488063513399702E-2</v>
      </c>
      <c r="AG27" s="14">
        <v>3.2488063513399702E-2</v>
      </c>
      <c r="AH27" s="14">
        <v>3.2488063513399702E-2</v>
      </c>
      <c r="AI27" s="14">
        <v>3.2488063513399702E-2</v>
      </c>
      <c r="AJ27" s="14">
        <v>3.2488063513399702E-2</v>
      </c>
      <c r="AK27" s="14">
        <v>3.2488063513399702E-2</v>
      </c>
      <c r="AL27" s="14">
        <v>3.2488063513399702E-2</v>
      </c>
      <c r="AM27" s="7" t="s">
        <v>90</v>
      </c>
      <c r="AN27" s="7">
        <v>1</v>
      </c>
    </row>
    <row r="28" spans="1:40" ht="14.7" customHeight="1" x14ac:dyDescent="0.25">
      <c r="A28" s="25"/>
      <c r="B28" s="7" t="s">
        <v>80</v>
      </c>
      <c r="C28" s="7" t="s">
        <v>55</v>
      </c>
      <c r="D28" s="7" t="s">
        <v>88</v>
      </c>
      <c r="E28" s="7" t="s">
        <v>42</v>
      </c>
      <c r="F28" s="7" t="s">
        <v>26</v>
      </c>
      <c r="G28" s="7" t="s">
        <v>34</v>
      </c>
      <c r="H28" s="14">
        <v>0.81220158783499197</v>
      </c>
      <c r="I28" s="14">
        <v>0.81220158783499197</v>
      </c>
      <c r="J28" s="14">
        <v>0.81220158783499197</v>
      </c>
      <c r="K28" s="14">
        <v>0.81220158783499197</v>
      </c>
      <c r="L28" s="14">
        <v>0.81220158783499197</v>
      </c>
      <c r="M28" s="14">
        <v>0.81220158783499197</v>
      </c>
      <c r="N28" s="14">
        <v>0.81220158783499197</v>
      </c>
      <c r="O28" s="14">
        <v>0.81220158783499197</v>
      </c>
      <c r="P28" s="14">
        <v>0.81220158783499197</v>
      </c>
      <c r="Q28" s="14">
        <v>0.81220158783499197</v>
      </c>
      <c r="R28" s="14">
        <v>0.81220158783499197</v>
      </c>
      <c r="S28" s="14">
        <v>0.81220158783499197</v>
      </c>
      <c r="T28" s="14">
        <v>0.81220158783499197</v>
      </c>
      <c r="U28" s="14">
        <v>0.81220158783499197</v>
      </c>
      <c r="V28" s="14">
        <v>0.81220158783499197</v>
      </c>
      <c r="W28" s="14">
        <v>0.81220158783499197</v>
      </c>
      <c r="X28" s="14">
        <v>0.81220158783499197</v>
      </c>
      <c r="Y28" s="14">
        <v>0.81220158783499197</v>
      </c>
      <c r="Z28" s="14">
        <v>0.81220158783499197</v>
      </c>
      <c r="AA28" s="14">
        <v>0.81220158783499197</v>
      </c>
      <c r="AB28" s="14">
        <v>0.81220158783499197</v>
      </c>
      <c r="AC28" s="14">
        <v>0.81220158783499197</v>
      </c>
      <c r="AD28" s="14">
        <v>0.81220158783499197</v>
      </c>
      <c r="AE28" s="14">
        <v>0.81220158783499197</v>
      </c>
      <c r="AF28" s="14">
        <v>0.81220158783499197</v>
      </c>
      <c r="AG28" s="14">
        <v>0.81220158783499197</v>
      </c>
      <c r="AH28" s="14">
        <v>0.81220158783499197</v>
      </c>
      <c r="AI28" s="14">
        <v>0.81220158783499197</v>
      </c>
      <c r="AJ28" s="14">
        <v>0.81220158783499197</v>
      </c>
      <c r="AK28" s="14">
        <v>0.81220158783499197</v>
      </c>
      <c r="AL28" s="14">
        <v>0.81220158783499197</v>
      </c>
      <c r="AM28" s="7" t="s">
        <v>90</v>
      </c>
      <c r="AN28" s="7">
        <v>1</v>
      </c>
    </row>
    <row r="29" spans="1:40" ht="14.7" customHeight="1" x14ac:dyDescent="0.25">
      <c r="A29" s="25"/>
      <c r="B29" s="7" t="s">
        <v>81</v>
      </c>
      <c r="C29" s="7" t="s">
        <v>55</v>
      </c>
      <c r="D29" s="7" t="s">
        <v>88</v>
      </c>
      <c r="E29" s="7" t="s">
        <v>46</v>
      </c>
      <c r="F29" s="7" t="s">
        <v>26</v>
      </c>
      <c r="G29" s="7" t="s">
        <v>34</v>
      </c>
      <c r="H29" s="14">
        <v>3.2488063513399702E-2</v>
      </c>
      <c r="I29" s="14">
        <v>3.2488063513399702E-2</v>
      </c>
      <c r="J29" s="14">
        <v>3.2488063513399702E-2</v>
      </c>
      <c r="K29" s="14">
        <v>3.2488063513399702E-2</v>
      </c>
      <c r="L29" s="14">
        <v>3.2488063513399702E-2</v>
      </c>
      <c r="M29" s="14">
        <v>3.2488063513399702E-2</v>
      </c>
      <c r="N29" s="14">
        <v>3.2488063513399702E-2</v>
      </c>
      <c r="O29" s="14">
        <v>3.2488063513399702E-2</v>
      </c>
      <c r="P29" s="14">
        <v>3.2488063513399702E-2</v>
      </c>
      <c r="Q29" s="14">
        <v>3.2488063513399702E-2</v>
      </c>
      <c r="R29" s="14">
        <v>3.2488063513399702E-2</v>
      </c>
      <c r="S29" s="14">
        <v>3.2488063513399702E-2</v>
      </c>
      <c r="T29" s="14">
        <v>3.2488063513399702E-2</v>
      </c>
      <c r="U29" s="14">
        <v>3.2488063513399702E-2</v>
      </c>
      <c r="V29" s="14">
        <v>3.2488063513399702E-2</v>
      </c>
      <c r="W29" s="14">
        <v>3.2488063513399702E-2</v>
      </c>
      <c r="X29" s="14">
        <v>3.2488063513399702E-2</v>
      </c>
      <c r="Y29" s="14">
        <v>3.2488063513399702E-2</v>
      </c>
      <c r="Z29" s="14">
        <v>3.2488063513399702E-2</v>
      </c>
      <c r="AA29" s="14">
        <v>3.2488063513399702E-2</v>
      </c>
      <c r="AB29" s="14">
        <v>3.2488063513399702E-2</v>
      </c>
      <c r="AC29" s="14">
        <v>3.2488063513399702E-2</v>
      </c>
      <c r="AD29" s="14">
        <v>3.2488063513399702E-2</v>
      </c>
      <c r="AE29" s="14">
        <v>3.2488063513399702E-2</v>
      </c>
      <c r="AF29" s="14">
        <v>3.2488063513399702E-2</v>
      </c>
      <c r="AG29" s="14">
        <v>3.2488063513399702E-2</v>
      </c>
      <c r="AH29" s="14">
        <v>3.2488063513399702E-2</v>
      </c>
      <c r="AI29" s="14">
        <v>3.2488063513399702E-2</v>
      </c>
      <c r="AJ29" s="14">
        <v>3.2488063513399702E-2</v>
      </c>
      <c r="AK29" s="14">
        <v>3.2488063513399702E-2</v>
      </c>
      <c r="AL29" s="14">
        <v>3.2488063513399702E-2</v>
      </c>
      <c r="AM29" s="7" t="s">
        <v>90</v>
      </c>
      <c r="AN29" s="7">
        <v>1</v>
      </c>
    </row>
    <row r="30" spans="1:40" ht="14.7" customHeight="1" x14ac:dyDescent="0.25">
      <c r="A30" s="25"/>
      <c r="B30" s="7" t="s">
        <v>81</v>
      </c>
      <c r="C30" s="7" t="s">
        <v>55</v>
      </c>
      <c r="D30" s="7" t="s">
        <v>88</v>
      </c>
      <c r="E30" s="7" t="s">
        <v>42</v>
      </c>
      <c r="F30" s="7" t="s">
        <v>26</v>
      </c>
      <c r="G30" s="7" t="s">
        <v>34</v>
      </c>
      <c r="H30" s="14">
        <v>0.81220158783499197</v>
      </c>
      <c r="I30" s="14">
        <v>0.81220158783499197</v>
      </c>
      <c r="J30" s="14">
        <v>0.81220158783499197</v>
      </c>
      <c r="K30" s="14">
        <v>0.81220158783499197</v>
      </c>
      <c r="L30" s="14">
        <v>0.81220158783499197</v>
      </c>
      <c r="M30" s="14">
        <v>0.81220158783499197</v>
      </c>
      <c r="N30" s="14">
        <v>0.81220158783499197</v>
      </c>
      <c r="O30" s="14">
        <v>0.81220158783499197</v>
      </c>
      <c r="P30" s="14">
        <v>0.81220158783499197</v>
      </c>
      <c r="Q30" s="14">
        <v>0.81220158783499197</v>
      </c>
      <c r="R30" s="14">
        <v>0.81220158783499197</v>
      </c>
      <c r="S30" s="14">
        <v>0.81220158783499197</v>
      </c>
      <c r="T30" s="14">
        <v>0.81220158783499197</v>
      </c>
      <c r="U30" s="14">
        <v>0.81220158783499197</v>
      </c>
      <c r="V30" s="14">
        <v>0.81220158783499197</v>
      </c>
      <c r="W30" s="14">
        <v>0.81220158783499197</v>
      </c>
      <c r="X30" s="14">
        <v>0.81220158783499197</v>
      </c>
      <c r="Y30" s="14">
        <v>0.81220158783499197</v>
      </c>
      <c r="Z30" s="14">
        <v>0.81220158783499197</v>
      </c>
      <c r="AA30" s="14">
        <v>0.81220158783499197</v>
      </c>
      <c r="AB30" s="14">
        <v>0.81220158783499197</v>
      </c>
      <c r="AC30" s="14">
        <v>0.81220158783499197</v>
      </c>
      <c r="AD30" s="14">
        <v>0.81220158783499197</v>
      </c>
      <c r="AE30" s="14">
        <v>0.81220158783499197</v>
      </c>
      <c r="AF30" s="14">
        <v>0.81220158783499197</v>
      </c>
      <c r="AG30" s="14">
        <v>0.81220158783499197</v>
      </c>
      <c r="AH30" s="14">
        <v>0.81220158783499197</v>
      </c>
      <c r="AI30" s="14">
        <v>0.81220158783499197</v>
      </c>
      <c r="AJ30" s="14">
        <v>0.81220158783499197</v>
      </c>
      <c r="AK30" s="14">
        <v>0.81220158783499197</v>
      </c>
      <c r="AL30" s="14">
        <v>0.81220158783499197</v>
      </c>
      <c r="AM30" s="7" t="s">
        <v>90</v>
      </c>
      <c r="AN30" s="7">
        <v>1</v>
      </c>
    </row>
    <row r="31" spans="1:40" ht="14.7" customHeight="1" x14ac:dyDescent="0.25">
      <c r="A31" s="25"/>
      <c r="B31" s="7" t="s">
        <v>70</v>
      </c>
      <c r="C31" s="7" t="s">
        <v>55</v>
      </c>
      <c r="D31" s="7" t="s">
        <v>88</v>
      </c>
      <c r="E31" s="7" t="s">
        <v>46</v>
      </c>
      <c r="F31" s="7" t="s">
        <v>26</v>
      </c>
      <c r="G31" s="7" t="s">
        <v>34</v>
      </c>
      <c r="H31" s="14">
        <v>6.0864660132248199E-2</v>
      </c>
      <c r="I31" s="14">
        <v>6.0864660132248199E-2</v>
      </c>
      <c r="J31" s="14">
        <v>6.0864660132248199E-2</v>
      </c>
      <c r="K31" s="14">
        <v>6.0864660132248199E-2</v>
      </c>
      <c r="L31" s="14">
        <v>6.0864660132248199E-2</v>
      </c>
      <c r="M31" s="14">
        <v>6.0864660132248199E-2</v>
      </c>
      <c r="N31" s="14">
        <v>6.0864660132248199E-2</v>
      </c>
      <c r="O31" s="14">
        <v>6.0864660132248199E-2</v>
      </c>
      <c r="P31" s="14">
        <v>6.0864660132248199E-2</v>
      </c>
      <c r="Q31" s="14">
        <v>6.0864660132248199E-2</v>
      </c>
      <c r="R31" s="14">
        <v>6.0864660132248199E-2</v>
      </c>
      <c r="S31" s="14">
        <v>6.0864660132248199E-2</v>
      </c>
      <c r="T31" s="14">
        <v>6.0864660132248199E-2</v>
      </c>
      <c r="U31" s="14">
        <v>6.0864660132248199E-2</v>
      </c>
      <c r="V31" s="14">
        <v>6.0864660132248199E-2</v>
      </c>
      <c r="W31" s="14">
        <v>6.0864660132248199E-2</v>
      </c>
      <c r="X31" s="14">
        <v>6.0864660132248199E-2</v>
      </c>
      <c r="Y31" s="14">
        <v>6.0864660132248199E-2</v>
      </c>
      <c r="Z31" s="14">
        <v>6.0864660132248199E-2</v>
      </c>
      <c r="AA31" s="14">
        <v>6.0864660132248199E-2</v>
      </c>
      <c r="AB31" s="14">
        <v>6.0864660132248199E-2</v>
      </c>
      <c r="AC31" s="14">
        <v>6.0864660132248199E-2</v>
      </c>
      <c r="AD31" s="14">
        <v>6.0864660132248199E-2</v>
      </c>
      <c r="AE31" s="14">
        <v>6.0864660132248199E-2</v>
      </c>
      <c r="AF31" s="14">
        <v>6.0864660132248199E-2</v>
      </c>
      <c r="AG31" s="14">
        <v>6.0864660132248199E-2</v>
      </c>
      <c r="AH31" s="14">
        <v>6.0864660132248199E-2</v>
      </c>
      <c r="AI31" s="14">
        <v>6.0864660132248199E-2</v>
      </c>
      <c r="AJ31" s="14">
        <v>6.0864660132248199E-2</v>
      </c>
      <c r="AK31" s="14">
        <v>6.0864660132248199E-2</v>
      </c>
      <c r="AL31" s="14">
        <v>6.0864660132248199E-2</v>
      </c>
      <c r="AM31" s="7" t="s">
        <v>90</v>
      </c>
      <c r="AN31" s="7">
        <v>1</v>
      </c>
    </row>
    <row r="32" spans="1:40" ht="14.7" customHeight="1" x14ac:dyDescent="0.25">
      <c r="A32" s="26"/>
      <c r="B32" s="7" t="s">
        <v>70</v>
      </c>
      <c r="C32" s="7" t="s">
        <v>55</v>
      </c>
      <c r="D32" s="7" t="s">
        <v>88</v>
      </c>
      <c r="E32" s="7" t="s">
        <v>42</v>
      </c>
      <c r="F32" s="7" t="s">
        <v>26</v>
      </c>
      <c r="G32" s="7" t="s">
        <v>34</v>
      </c>
      <c r="H32" s="14">
        <v>1.5216165033061999</v>
      </c>
      <c r="I32" s="14">
        <v>1.5216165033061999</v>
      </c>
      <c r="J32" s="14">
        <v>1.5216165033061999</v>
      </c>
      <c r="K32" s="14">
        <v>1.5216165033061999</v>
      </c>
      <c r="L32" s="14">
        <v>1.5216165033061999</v>
      </c>
      <c r="M32" s="14">
        <v>1.5216165033061999</v>
      </c>
      <c r="N32" s="14">
        <v>1.5216165033061999</v>
      </c>
      <c r="O32" s="14">
        <v>1.5216165033061999</v>
      </c>
      <c r="P32" s="14">
        <v>1.5216165033061999</v>
      </c>
      <c r="Q32" s="14">
        <v>1.5216165033061999</v>
      </c>
      <c r="R32" s="14">
        <v>1.5216165033061999</v>
      </c>
      <c r="S32" s="14">
        <v>1.5216165033061999</v>
      </c>
      <c r="T32" s="14">
        <v>1.5216165033061999</v>
      </c>
      <c r="U32" s="14">
        <v>1.5216165033061999</v>
      </c>
      <c r="V32" s="14">
        <v>1.5216165033061999</v>
      </c>
      <c r="W32" s="14">
        <v>1.5216165033061999</v>
      </c>
      <c r="X32" s="14">
        <v>1.5216165033061999</v>
      </c>
      <c r="Y32" s="14">
        <v>1.5216165033061999</v>
      </c>
      <c r="Z32" s="14">
        <v>1.5216165033061999</v>
      </c>
      <c r="AA32" s="14">
        <v>1.5216165033061999</v>
      </c>
      <c r="AB32" s="14">
        <v>1.5216165033061999</v>
      </c>
      <c r="AC32" s="14">
        <v>1.5216165033061999</v>
      </c>
      <c r="AD32" s="14">
        <v>1.5216165033061999</v>
      </c>
      <c r="AE32" s="14">
        <v>1.5216165033061999</v>
      </c>
      <c r="AF32" s="14">
        <v>1.5216165033061999</v>
      </c>
      <c r="AG32" s="14">
        <v>1.5216165033061999</v>
      </c>
      <c r="AH32" s="14">
        <v>1.5216165033061999</v>
      </c>
      <c r="AI32" s="14">
        <v>1.5216165033061999</v>
      </c>
      <c r="AJ32" s="14">
        <v>1.5216165033061999</v>
      </c>
      <c r="AK32" s="14">
        <v>1.5216165033061999</v>
      </c>
      <c r="AL32" s="14">
        <v>1.5216165033061999</v>
      </c>
      <c r="AM32" s="7" t="s">
        <v>90</v>
      </c>
      <c r="AN32" s="7">
        <v>1</v>
      </c>
    </row>
    <row r="33" spans="1:40" ht="14.7" customHeight="1" x14ac:dyDescent="0.25">
      <c r="A33" s="24" t="s">
        <v>11</v>
      </c>
      <c r="B33" s="7" t="s">
        <v>75</v>
      </c>
      <c r="C33" s="7" t="s">
        <v>55</v>
      </c>
      <c r="D33" s="7" t="s">
        <v>88</v>
      </c>
      <c r="E33" s="7" t="s">
        <v>46</v>
      </c>
      <c r="F33" s="7" t="s">
        <v>26</v>
      </c>
      <c r="G33" s="7" t="s">
        <v>34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 t="s">
        <v>91</v>
      </c>
      <c r="AN33" s="7">
        <v>0</v>
      </c>
    </row>
    <row r="34" spans="1:40" ht="14.7" customHeight="1" x14ac:dyDescent="0.25">
      <c r="A34" s="25"/>
      <c r="B34" s="7" t="s">
        <v>75</v>
      </c>
      <c r="C34" s="7" t="s">
        <v>55</v>
      </c>
      <c r="D34" s="7" t="s">
        <v>88</v>
      </c>
      <c r="E34" s="7" t="s">
        <v>42</v>
      </c>
      <c r="F34" s="7" t="s">
        <v>26</v>
      </c>
      <c r="G34" s="7" t="s">
        <v>34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 t="s">
        <v>91</v>
      </c>
      <c r="AN34" s="7">
        <v>0</v>
      </c>
    </row>
    <row r="35" spans="1:40" ht="14.7" customHeight="1" x14ac:dyDescent="0.25">
      <c r="A35" s="25"/>
      <c r="B35" s="7" t="s">
        <v>78</v>
      </c>
      <c r="C35" s="7" t="s">
        <v>55</v>
      </c>
      <c r="D35" s="7" t="s">
        <v>88</v>
      </c>
      <c r="E35" s="7" t="s">
        <v>46</v>
      </c>
      <c r="F35" s="7" t="s">
        <v>26</v>
      </c>
      <c r="G35" s="7" t="s">
        <v>34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 t="s">
        <v>91</v>
      </c>
      <c r="AN35" s="7">
        <v>0</v>
      </c>
    </row>
    <row r="36" spans="1:40" ht="14.7" customHeight="1" x14ac:dyDescent="0.25">
      <c r="A36" s="25"/>
      <c r="B36" s="7" t="s">
        <v>78</v>
      </c>
      <c r="C36" s="7" t="s">
        <v>55</v>
      </c>
      <c r="D36" s="7" t="s">
        <v>88</v>
      </c>
      <c r="E36" s="7" t="s">
        <v>42</v>
      </c>
      <c r="F36" s="7" t="s">
        <v>26</v>
      </c>
      <c r="G36" s="7" t="s">
        <v>34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 t="s">
        <v>91</v>
      </c>
      <c r="AN36" s="7">
        <v>0</v>
      </c>
    </row>
    <row r="37" spans="1:40" ht="14.85" customHeight="1" x14ac:dyDescent="0.25">
      <c r="A37" s="25"/>
      <c r="B37" s="7" t="s">
        <v>70</v>
      </c>
      <c r="C37" s="7" t="s">
        <v>55</v>
      </c>
      <c r="D37" s="7" t="s">
        <v>88</v>
      </c>
      <c r="E37" s="7" t="s">
        <v>46</v>
      </c>
      <c r="F37" s="7" t="s">
        <v>26</v>
      </c>
      <c r="G37" s="7" t="s">
        <v>34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 t="s">
        <v>91</v>
      </c>
      <c r="AN37" s="7">
        <v>0</v>
      </c>
    </row>
    <row r="38" spans="1:40" ht="14.7" customHeight="1" x14ac:dyDescent="0.25">
      <c r="A38" s="25"/>
      <c r="B38" s="7" t="s">
        <v>70</v>
      </c>
      <c r="C38" s="7" t="s">
        <v>55</v>
      </c>
      <c r="D38" s="7" t="s">
        <v>88</v>
      </c>
      <c r="E38" s="7" t="s">
        <v>42</v>
      </c>
      <c r="F38" s="7" t="s">
        <v>26</v>
      </c>
      <c r="G38" s="7" t="s">
        <v>34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 t="s">
        <v>91</v>
      </c>
      <c r="AN38" s="7">
        <v>0</v>
      </c>
    </row>
    <row r="39" spans="1:40" ht="14.7" customHeight="1" x14ac:dyDescent="0.25">
      <c r="A39" s="25"/>
      <c r="B39" s="7" t="s">
        <v>80</v>
      </c>
      <c r="C39" s="7" t="s">
        <v>55</v>
      </c>
      <c r="D39" s="7" t="s">
        <v>88</v>
      </c>
      <c r="E39" s="7" t="s">
        <v>46</v>
      </c>
      <c r="F39" s="7" t="s">
        <v>26</v>
      </c>
      <c r="G39" s="7" t="s">
        <v>34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 t="s">
        <v>91</v>
      </c>
      <c r="AN39" s="7">
        <v>0</v>
      </c>
    </row>
    <row r="40" spans="1:40" ht="14.7" customHeight="1" x14ac:dyDescent="0.25">
      <c r="A40" s="25"/>
      <c r="B40" s="7" t="s">
        <v>80</v>
      </c>
      <c r="C40" s="7" t="s">
        <v>55</v>
      </c>
      <c r="D40" s="7" t="s">
        <v>88</v>
      </c>
      <c r="E40" s="7" t="s">
        <v>42</v>
      </c>
      <c r="F40" s="7" t="s">
        <v>26</v>
      </c>
      <c r="G40" s="7" t="s">
        <v>34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 t="s">
        <v>91</v>
      </c>
      <c r="AN40" s="7">
        <v>0</v>
      </c>
    </row>
    <row r="41" spans="1:40" ht="14.7" customHeight="1" x14ac:dyDescent="0.25">
      <c r="A41" s="25"/>
      <c r="B41" s="7" t="s">
        <v>81</v>
      </c>
      <c r="C41" s="7" t="s">
        <v>55</v>
      </c>
      <c r="D41" s="7" t="s">
        <v>88</v>
      </c>
      <c r="E41" s="7" t="s">
        <v>46</v>
      </c>
      <c r="F41" s="7" t="s">
        <v>26</v>
      </c>
      <c r="G41" s="7" t="s">
        <v>34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 t="s">
        <v>91</v>
      </c>
      <c r="AN41" s="7">
        <v>0</v>
      </c>
    </row>
    <row r="42" spans="1:40" ht="14.85" customHeight="1" x14ac:dyDescent="0.25">
      <c r="A42" s="25"/>
      <c r="B42" s="7" t="s">
        <v>81</v>
      </c>
      <c r="C42" s="7" t="s">
        <v>55</v>
      </c>
      <c r="D42" s="7" t="s">
        <v>88</v>
      </c>
      <c r="E42" s="7" t="s">
        <v>42</v>
      </c>
      <c r="F42" s="7" t="s">
        <v>26</v>
      </c>
      <c r="G42" s="7" t="s">
        <v>34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 t="s">
        <v>91</v>
      </c>
      <c r="AN42" s="7">
        <v>0</v>
      </c>
    </row>
    <row r="43" spans="1:40" ht="14.7" customHeight="1" x14ac:dyDescent="0.25">
      <c r="A43" s="26"/>
      <c r="B43" s="7" t="s">
        <v>81</v>
      </c>
      <c r="C43" s="7" t="s">
        <v>55</v>
      </c>
      <c r="D43" s="7" t="s">
        <v>88</v>
      </c>
      <c r="E43" s="7" t="s">
        <v>46</v>
      </c>
      <c r="F43" s="7" t="s">
        <v>26</v>
      </c>
      <c r="G43" s="7" t="s">
        <v>34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 t="s">
        <v>91</v>
      </c>
      <c r="AN43" s="7">
        <v>0</v>
      </c>
    </row>
    <row r="44" spans="1:40" ht="14.7" customHeight="1" x14ac:dyDescent="0.25">
      <c r="A44" s="24" t="s">
        <v>19</v>
      </c>
      <c r="B44" s="7" t="s">
        <v>75</v>
      </c>
      <c r="C44" s="7" t="s">
        <v>59</v>
      </c>
      <c r="D44" s="7" t="s">
        <v>92</v>
      </c>
      <c r="E44" s="7" t="s">
        <v>46</v>
      </c>
      <c r="F44" s="7" t="s">
        <v>24</v>
      </c>
      <c r="G44" s="7" t="s">
        <v>38</v>
      </c>
      <c r="H44" s="14">
        <v>1.0265716066490399E-2</v>
      </c>
      <c r="I44" s="14">
        <v>1.0265716066490399E-2</v>
      </c>
      <c r="J44" s="14">
        <v>1.0265716066490399E-2</v>
      </c>
      <c r="K44" s="14">
        <v>1.0265716066490399E-2</v>
      </c>
      <c r="L44" s="14">
        <v>1.0265716066490399E-2</v>
      </c>
      <c r="M44" s="14" t="s">
        <v>57</v>
      </c>
      <c r="N44" s="14" t="s">
        <v>57</v>
      </c>
      <c r="O44" s="14" t="s">
        <v>57</v>
      </c>
      <c r="P44" s="14" t="s">
        <v>57</v>
      </c>
      <c r="Q44" s="14" t="s">
        <v>57</v>
      </c>
      <c r="R44" s="14" t="s">
        <v>57</v>
      </c>
      <c r="S44" s="14" t="s">
        <v>57</v>
      </c>
      <c r="T44" s="14" t="s">
        <v>57</v>
      </c>
      <c r="U44" s="14" t="s">
        <v>57</v>
      </c>
      <c r="V44" s="14" t="s">
        <v>57</v>
      </c>
      <c r="W44" s="14" t="s">
        <v>57</v>
      </c>
      <c r="X44" s="14" t="s">
        <v>57</v>
      </c>
      <c r="Y44" s="14" t="s">
        <v>57</v>
      </c>
      <c r="Z44" s="14" t="s">
        <v>57</v>
      </c>
      <c r="AA44" s="14" t="s">
        <v>57</v>
      </c>
      <c r="AB44" s="14" t="s">
        <v>57</v>
      </c>
      <c r="AC44" s="14" t="s">
        <v>57</v>
      </c>
      <c r="AD44" s="14" t="s">
        <v>57</v>
      </c>
      <c r="AE44" s="14" t="s">
        <v>57</v>
      </c>
      <c r="AF44" s="14" t="s">
        <v>57</v>
      </c>
      <c r="AG44" s="14" t="s">
        <v>57</v>
      </c>
      <c r="AH44" s="14" t="s">
        <v>57</v>
      </c>
      <c r="AI44" s="14" t="s">
        <v>57</v>
      </c>
      <c r="AJ44" s="14" t="s">
        <v>57</v>
      </c>
      <c r="AK44" s="14" t="s">
        <v>57</v>
      </c>
      <c r="AL44" s="14" t="s">
        <v>57</v>
      </c>
      <c r="AM44" s="7" t="s">
        <v>89</v>
      </c>
      <c r="AN44" s="7">
        <v>1</v>
      </c>
    </row>
    <row r="45" spans="1:40" ht="14.7" customHeight="1" x14ac:dyDescent="0.25">
      <c r="A45" s="25"/>
      <c r="B45" s="7" t="s">
        <v>75</v>
      </c>
      <c r="C45" s="7"/>
      <c r="D45" s="7" t="s">
        <v>92</v>
      </c>
      <c r="E45" s="7" t="s">
        <v>44</v>
      </c>
      <c r="F45" s="7" t="s">
        <v>24</v>
      </c>
      <c r="G45" s="7" t="s">
        <v>38</v>
      </c>
      <c r="H45" s="14">
        <v>3.2589825168398401E-4</v>
      </c>
      <c r="I45" s="14">
        <v>3.2589825168398401E-4</v>
      </c>
      <c r="J45" s="14">
        <v>3.2589825168398401E-4</v>
      </c>
      <c r="K45" s="14">
        <v>3.2589825168398401E-4</v>
      </c>
      <c r="L45" s="14">
        <v>3.2589825168398401E-4</v>
      </c>
      <c r="M45" s="14" t="s">
        <v>57</v>
      </c>
      <c r="N45" s="14" t="s">
        <v>57</v>
      </c>
      <c r="O45" s="14" t="s">
        <v>57</v>
      </c>
      <c r="P45" s="14" t="s">
        <v>57</v>
      </c>
      <c r="Q45" s="14" t="s">
        <v>57</v>
      </c>
      <c r="R45" s="14" t="s">
        <v>57</v>
      </c>
      <c r="S45" s="14" t="s">
        <v>57</v>
      </c>
      <c r="T45" s="14" t="s">
        <v>57</v>
      </c>
      <c r="U45" s="14" t="s">
        <v>57</v>
      </c>
      <c r="V45" s="14" t="s">
        <v>57</v>
      </c>
      <c r="W45" s="14" t="s">
        <v>57</v>
      </c>
      <c r="X45" s="14" t="s">
        <v>57</v>
      </c>
      <c r="Y45" s="14" t="s">
        <v>57</v>
      </c>
      <c r="Z45" s="14" t="s">
        <v>57</v>
      </c>
      <c r="AA45" s="14" t="s">
        <v>57</v>
      </c>
      <c r="AB45" s="14" t="s">
        <v>57</v>
      </c>
      <c r="AC45" s="14" t="s">
        <v>57</v>
      </c>
      <c r="AD45" s="14" t="s">
        <v>57</v>
      </c>
      <c r="AE45" s="14" t="s">
        <v>57</v>
      </c>
      <c r="AF45" s="14" t="s">
        <v>57</v>
      </c>
      <c r="AG45" s="14" t="s">
        <v>57</v>
      </c>
      <c r="AH45" s="14" t="s">
        <v>57</v>
      </c>
      <c r="AI45" s="14" t="s">
        <v>57</v>
      </c>
      <c r="AJ45" s="14" t="s">
        <v>57</v>
      </c>
      <c r="AK45" s="14" t="s">
        <v>57</v>
      </c>
      <c r="AL45" s="14" t="s">
        <v>57</v>
      </c>
      <c r="AM45" s="7" t="s">
        <v>89</v>
      </c>
      <c r="AN45" s="7">
        <v>1</v>
      </c>
    </row>
    <row r="46" spans="1:40" ht="14.7" customHeight="1" x14ac:dyDescent="0.25">
      <c r="A46" s="25"/>
      <c r="B46" s="7" t="s">
        <v>75</v>
      </c>
      <c r="C46" s="7"/>
      <c r="D46" s="7" t="s">
        <v>92</v>
      </c>
      <c r="E46" s="7" t="s">
        <v>42</v>
      </c>
      <c r="F46" s="7" t="s">
        <v>24</v>
      </c>
      <c r="G46" s="7" t="s">
        <v>38</v>
      </c>
      <c r="H46" s="14">
        <v>0.353760580664088</v>
      </c>
      <c r="I46" s="14">
        <v>0.353760580664088</v>
      </c>
      <c r="J46" s="14">
        <v>0.353760580664088</v>
      </c>
      <c r="K46" s="14">
        <v>0.353760580664088</v>
      </c>
      <c r="L46" s="14">
        <v>0.353760580664088</v>
      </c>
      <c r="M46" s="14" t="s">
        <v>57</v>
      </c>
      <c r="N46" s="14" t="s">
        <v>57</v>
      </c>
      <c r="O46" s="14" t="s">
        <v>57</v>
      </c>
      <c r="P46" s="14" t="s">
        <v>57</v>
      </c>
      <c r="Q46" s="14" t="s">
        <v>57</v>
      </c>
      <c r="R46" s="14" t="s">
        <v>57</v>
      </c>
      <c r="S46" s="14" t="s">
        <v>57</v>
      </c>
      <c r="T46" s="14" t="s">
        <v>57</v>
      </c>
      <c r="U46" s="14" t="s">
        <v>57</v>
      </c>
      <c r="V46" s="14" t="s">
        <v>57</v>
      </c>
      <c r="W46" s="14" t="s">
        <v>57</v>
      </c>
      <c r="X46" s="14" t="s">
        <v>57</v>
      </c>
      <c r="Y46" s="14" t="s">
        <v>57</v>
      </c>
      <c r="Z46" s="14" t="s">
        <v>57</v>
      </c>
      <c r="AA46" s="14" t="s">
        <v>57</v>
      </c>
      <c r="AB46" s="14" t="s">
        <v>57</v>
      </c>
      <c r="AC46" s="14" t="s">
        <v>57</v>
      </c>
      <c r="AD46" s="14" t="s">
        <v>57</v>
      </c>
      <c r="AE46" s="14" t="s">
        <v>57</v>
      </c>
      <c r="AF46" s="14" t="s">
        <v>57</v>
      </c>
      <c r="AG46" s="14" t="s">
        <v>57</v>
      </c>
      <c r="AH46" s="14" t="s">
        <v>57</v>
      </c>
      <c r="AI46" s="14" t="s">
        <v>57</v>
      </c>
      <c r="AJ46" s="14" t="s">
        <v>57</v>
      </c>
      <c r="AK46" s="14" t="s">
        <v>57</v>
      </c>
      <c r="AL46" s="14" t="s">
        <v>57</v>
      </c>
      <c r="AM46" s="7" t="s">
        <v>89</v>
      </c>
      <c r="AN46" s="7">
        <v>1</v>
      </c>
    </row>
    <row r="47" spans="1:40" ht="14.7" customHeight="1" x14ac:dyDescent="0.25">
      <c r="A47" s="25"/>
      <c r="B47" s="7" t="s">
        <v>78</v>
      </c>
      <c r="C47" s="7"/>
      <c r="D47" s="7" t="s">
        <v>92</v>
      </c>
      <c r="E47" s="7" t="s">
        <v>46</v>
      </c>
      <c r="F47" s="7" t="s">
        <v>24</v>
      </c>
      <c r="G47" s="7" t="s">
        <v>38</v>
      </c>
      <c r="H47" s="14">
        <v>6.58821762855708E-3</v>
      </c>
      <c r="I47" s="14">
        <v>6.58821762855708E-3</v>
      </c>
      <c r="J47" s="14">
        <v>6.58821762855708E-3</v>
      </c>
      <c r="K47" s="14">
        <v>6.58821762855708E-3</v>
      </c>
      <c r="L47" s="14">
        <v>6.58821762855708E-3</v>
      </c>
      <c r="M47" s="14" t="s">
        <v>57</v>
      </c>
      <c r="N47" s="14" t="s">
        <v>57</v>
      </c>
      <c r="O47" s="14" t="s">
        <v>57</v>
      </c>
      <c r="P47" s="14" t="s">
        <v>57</v>
      </c>
      <c r="Q47" s="14" t="s">
        <v>57</v>
      </c>
      <c r="R47" s="14" t="s">
        <v>57</v>
      </c>
      <c r="S47" s="14" t="s">
        <v>57</v>
      </c>
      <c r="T47" s="14" t="s">
        <v>57</v>
      </c>
      <c r="U47" s="14" t="s">
        <v>57</v>
      </c>
      <c r="V47" s="14" t="s">
        <v>57</v>
      </c>
      <c r="W47" s="14" t="s">
        <v>57</v>
      </c>
      <c r="X47" s="14" t="s">
        <v>57</v>
      </c>
      <c r="Y47" s="14" t="s">
        <v>57</v>
      </c>
      <c r="Z47" s="14" t="s">
        <v>57</v>
      </c>
      <c r="AA47" s="14" t="s">
        <v>57</v>
      </c>
      <c r="AB47" s="14" t="s">
        <v>57</v>
      </c>
      <c r="AC47" s="14" t="s">
        <v>57</v>
      </c>
      <c r="AD47" s="14" t="s">
        <v>57</v>
      </c>
      <c r="AE47" s="14" t="s">
        <v>57</v>
      </c>
      <c r="AF47" s="14" t="s">
        <v>57</v>
      </c>
      <c r="AG47" s="14" t="s">
        <v>57</v>
      </c>
      <c r="AH47" s="14" t="s">
        <v>57</v>
      </c>
      <c r="AI47" s="14" t="s">
        <v>57</v>
      </c>
      <c r="AJ47" s="14" t="s">
        <v>57</v>
      </c>
      <c r="AK47" s="14" t="s">
        <v>57</v>
      </c>
      <c r="AL47" s="14" t="s">
        <v>57</v>
      </c>
      <c r="AM47" s="7" t="s">
        <v>89</v>
      </c>
      <c r="AN47" s="7">
        <v>1</v>
      </c>
    </row>
    <row r="48" spans="1:40" ht="14.7" customHeight="1" x14ac:dyDescent="0.25">
      <c r="A48" s="25"/>
      <c r="B48" s="7" t="s">
        <v>78</v>
      </c>
      <c r="C48" s="7"/>
      <c r="D48" s="7" t="s">
        <v>92</v>
      </c>
      <c r="E48" s="7" t="s">
        <v>44</v>
      </c>
      <c r="F48" s="7" t="s">
        <v>24</v>
      </c>
      <c r="G48" s="7" t="s">
        <v>38</v>
      </c>
      <c r="H48" s="14">
        <v>2.5712228705426597E-4</v>
      </c>
      <c r="I48" s="14">
        <v>2.5712228705426597E-4</v>
      </c>
      <c r="J48" s="14">
        <v>2.5712228705426597E-4</v>
      </c>
      <c r="K48" s="14">
        <v>2.5712228705426597E-4</v>
      </c>
      <c r="L48" s="14">
        <v>2.5712228705426597E-4</v>
      </c>
      <c r="M48" s="14" t="s">
        <v>57</v>
      </c>
      <c r="N48" s="14" t="s">
        <v>57</v>
      </c>
      <c r="O48" s="14" t="s">
        <v>57</v>
      </c>
      <c r="P48" s="14" t="s">
        <v>57</v>
      </c>
      <c r="Q48" s="14" t="s">
        <v>57</v>
      </c>
      <c r="R48" s="14" t="s">
        <v>57</v>
      </c>
      <c r="S48" s="14" t="s">
        <v>57</v>
      </c>
      <c r="T48" s="14" t="s">
        <v>57</v>
      </c>
      <c r="U48" s="14" t="s">
        <v>57</v>
      </c>
      <c r="V48" s="14" t="s">
        <v>57</v>
      </c>
      <c r="W48" s="14" t="s">
        <v>57</v>
      </c>
      <c r="X48" s="14" t="s">
        <v>57</v>
      </c>
      <c r="Y48" s="14" t="s">
        <v>57</v>
      </c>
      <c r="Z48" s="14" t="s">
        <v>57</v>
      </c>
      <c r="AA48" s="14" t="s">
        <v>57</v>
      </c>
      <c r="AB48" s="14" t="s">
        <v>57</v>
      </c>
      <c r="AC48" s="14" t="s">
        <v>57</v>
      </c>
      <c r="AD48" s="14" t="s">
        <v>57</v>
      </c>
      <c r="AE48" s="14" t="s">
        <v>57</v>
      </c>
      <c r="AF48" s="14" t="s">
        <v>57</v>
      </c>
      <c r="AG48" s="14" t="s">
        <v>57</v>
      </c>
      <c r="AH48" s="14" t="s">
        <v>57</v>
      </c>
      <c r="AI48" s="14" t="s">
        <v>57</v>
      </c>
      <c r="AJ48" s="14" t="s">
        <v>57</v>
      </c>
      <c r="AK48" s="14" t="s">
        <v>57</v>
      </c>
      <c r="AL48" s="14" t="s">
        <v>57</v>
      </c>
      <c r="AM48" s="7" t="s">
        <v>89</v>
      </c>
      <c r="AN48" s="7">
        <v>1</v>
      </c>
    </row>
    <row r="49" spans="1:40" ht="14.7" customHeight="1" x14ac:dyDescent="0.25">
      <c r="A49" s="25"/>
      <c r="B49" s="7" t="s">
        <v>78</v>
      </c>
      <c r="C49" s="7"/>
      <c r="D49" s="7" t="s">
        <v>92</v>
      </c>
      <c r="E49" s="7" t="s">
        <v>42</v>
      </c>
      <c r="F49" s="7" t="s">
        <v>24</v>
      </c>
      <c r="G49" s="7" t="s">
        <v>38</v>
      </c>
      <c r="H49" s="14">
        <v>0.241327882256098</v>
      </c>
      <c r="I49" s="14">
        <v>0.241327882256098</v>
      </c>
      <c r="J49" s="14">
        <v>0.241327882256098</v>
      </c>
      <c r="K49" s="14">
        <v>0.241327882256098</v>
      </c>
      <c r="L49" s="14">
        <v>0.241327882256098</v>
      </c>
      <c r="M49" s="14" t="s">
        <v>57</v>
      </c>
      <c r="N49" s="14" t="s">
        <v>57</v>
      </c>
      <c r="O49" s="14" t="s">
        <v>57</v>
      </c>
      <c r="P49" s="14" t="s">
        <v>57</v>
      </c>
      <c r="Q49" s="14" t="s">
        <v>57</v>
      </c>
      <c r="R49" s="14" t="s">
        <v>57</v>
      </c>
      <c r="S49" s="14" t="s">
        <v>57</v>
      </c>
      <c r="T49" s="14" t="s">
        <v>57</v>
      </c>
      <c r="U49" s="14" t="s">
        <v>57</v>
      </c>
      <c r="V49" s="14" t="s">
        <v>57</v>
      </c>
      <c r="W49" s="14" t="s">
        <v>57</v>
      </c>
      <c r="X49" s="14" t="s">
        <v>57</v>
      </c>
      <c r="Y49" s="14" t="s">
        <v>57</v>
      </c>
      <c r="Z49" s="14" t="s">
        <v>57</v>
      </c>
      <c r="AA49" s="14" t="s">
        <v>57</v>
      </c>
      <c r="AB49" s="14" t="s">
        <v>57</v>
      </c>
      <c r="AC49" s="14" t="s">
        <v>57</v>
      </c>
      <c r="AD49" s="14" t="s">
        <v>57</v>
      </c>
      <c r="AE49" s="14" t="s">
        <v>57</v>
      </c>
      <c r="AF49" s="14" t="s">
        <v>57</v>
      </c>
      <c r="AG49" s="14" t="s">
        <v>57</v>
      </c>
      <c r="AH49" s="14" t="s">
        <v>57</v>
      </c>
      <c r="AI49" s="14" t="s">
        <v>57</v>
      </c>
      <c r="AJ49" s="14" t="s">
        <v>57</v>
      </c>
      <c r="AK49" s="14" t="s">
        <v>57</v>
      </c>
      <c r="AL49" s="14" t="s">
        <v>57</v>
      </c>
      <c r="AM49" s="7" t="s">
        <v>89</v>
      </c>
      <c r="AN49" s="7">
        <v>1</v>
      </c>
    </row>
    <row r="50" spans="1:40" ht="14.7" customHeight="1" x14ac:dyDescent="0.25">
      <c r="A50" s="25"/>
      <c r="B50" s="7" t="s">
        <v>70</v>
      </c>
      <c r="C50" s="7"/>
      <c r="D50" s="7" t="s">
        <v>92</v>
      </c>
      <c r="E50" s="7" t="s">
        <v>46</v>
      </c>
      <c r="F50" s="7" t="s">
        <v>24</v>
      </c>
      <c r="G50" s="7" t="s">
        <v>38</v>
      </c>
      <c r="H50" s="14">
        <v>1.7053354529763899E-2</v>
      </c>
      <c r="I50" s="14">
        <v>1.7053354529763899E-2</v>
      </c>
      <c r="J50" s="14">
        <v>1.7053354529763899E-2</v>
      </c>
      <c r="K50" s="14">
        <v>1.7053354529763899E-2</v>
      </c>
      <c r="L50" s="14">
        <v>1.7053354529763899E-2</v>
      </c>
      <c r="M50" s="14" t="s">
        <v>57</v>
      </c>
      <c r="N50" s="14" t="s">
        <v>57</v>
      </c>
      <c r="O50" s="14" t="s">
        <v>57</v>
      </c>
      <c r="P50" s="14" t="s">
        <v>57</v>
      </c>
      <c r="Q50" s="14" t="s">
        <v>57</v>
      </c>
      <c r="R50" s="14" t="s">
        <v>57</v>
      </c>
      <c r="S50" s="14" t="s">
        <v>57</v>
      </c>
      <c r="T50" s="14" t="s">
        <v>57</v>
      </c>
      <c r="U50" s="14" t="s">
        <v>57</v>
      </c>
      <c r="V50" s="14" t="s">
        <v>57</v>
      </c>
      <c r="W50" s="14" t="s">
        <v>57</v>
      </c>
      <c r="X50" s="14" t="s">
        <v>57</v>
      </c>
      <c r="Y50" s="14" t="s">
        <v>57</v>
      </c>
      <c r="Z50" s="14" t="s">
        <v>57</v>
      </c>
      <c r="AA50" s="14" t="s">
        <v>57</v>
      </c>
      <c r="AB50" s="14" t="s">
        <v>57</v>
      </c>
      <c r="AC50" s="14" t="s">
        <v>57</v>
      </c>
      <c r="AD50" s="14" t="s">
        <v>57</v>
      </c>
      <c r="AE50" s="14" t="s">
        <v>57</v>
      </c>
      <c r="AF50" s="14" t="s">
        <v>57</v>
      </c>
      <c r="AG50" s="14" t="s">
        <v>57</v>
      </c>
      <c r="AH50" s="14" t="s">
        <v>57</v>
      </c>
      <c r="AI50" s="14" t="s">
        <v>57</v>
      </c>
      <c r="AJ50" s="14" t="s">
        <v>57</v>
      </c>
      <c r="AK50" s="14" t="s">
        <v>57</v>
      </c>
      <c r="AL50" s="14" t="s">
        <v>57</v>
      </c>
      <c r="AM50" s="7" t="s">
        <v>89</v>
      </c>
      <c r="AN50" s="7">
        <v>1</v>
      </c>
    </row>
    <row r="51" spans="1:40" ht="14.7" customHeight="1" x14ac:dyDescent="0.25">
      <c r="A51" s="25"/>
      <c r="B51" s="7" t="s">
        <v>70</v>
      </c>
      <c r="C51" s="7"/>
      <c r="D51" s="7" t="s">
        <v>92</v>
      </c>
      <c r="E51" s="7" t="s">
        <v>44</v>
      </c>
      <c r="F51" s="7" t="s">
        <v>24</v>
      </c>
      <c r="G51" s="7" t="s">
        <v>38</v>
      </c>
      <c r="H51" s="14">
        <v>4.6995734354800001E-4</v>
      </c>
      <c r="I51" s="14">
        <v>4.6995734354800001E-4</v>
      </c>
      <c r="J51" s="14">
        <v>4.6995734354800001E-4</v>
      </c>
      <c r="K51" s="14">
        <v>4.6995734354800001E-4</v>
      </c>
      <c r="L51" s="14">
        <v>4.6995734354800001E-4</v>
      </c>
      <c r="M51" s="14" t="s">
        <v>57</v>
      </c>
      <c r="N51" s="14" t="s">
        <v>57</v>
      </c>
      <c r="O51" s="14" t="s">
        <v>57</v>
      </c>
      <c r="P51" s="14" t="s">
        <v>57</v>
      </c>
      <c r="Q51" s="14" t="s">
        <v>57</v>
      </c>
      <c r="R51" s="14" t="s">
        <v>57</v>
      </c>
      <c r="S51" s="14" t="s">
        <v>57</v>
      </c>
      <c r="T51" s="14" t="s">
        <v>57</v>
      </c>
      <c r="U51" s="14" t="s">
        <v>57</v>
      </c>
      <c r="V51" s="14" t="s">
        <v>57</v>
      </c>
      <c r="W51" s="14" t="s">
        <v>57</v>
      </c>
      <c r="X51" s="14" t="s">
        <v>57</v>
      </c>
      <c r="Y51" s="14" t="s">
        <v>57</v>
      </c>
      <c r="Z51" s="14" t="s">
        <v>57</v>
      </c>
      <c r="AA51" s="14" t="s">
        <v>57</v>
      </c>
      <c r="AB51" s="14" t="s">
        <v>57</v>
      </c>
      <c r="AC51" s="14" t="s">
        <v>57</v>
      </c>
      <c r="AD51" s="14" t="s">
        <v>57</v>
      </c>
      <c r="AE51" s="14" t="s">
        <v>57</v>
      </c>
      <c r="AF51" s="14" t="s">
        <v>57</v>
      </c>
      <c r="AG51" s="14" t="s">
        <v>57</v>
      </c>
      <c r="AH51" s="14" t="s">
        <v>57</v>
      </c>
      <c r="AI51" s="14" t="s">
        <v>57</v>
      </c>
      <c r="AJ51" s="14" t="s">
        <v>57</v>
      </c>
      <c r="AK51" s="14" t="s">
        <v>57</v>
      </c>
      <c r="AL51" s="14" t="s">
        <v>57</v>
      </c>
      <c r="AM51" s="7" t="s">
        <v>89</v>
      </c>
      <c r="AN51" s="7">
        <v>1</v>
      </c>
    </row>
    <row r="52" spans="1:40" ht="14.7" customHeight="1" x14ac:dyDescent="0.25">
      <c r="A52" s="25"/>
      <c r="B52" s="7" t="s">
        <v>70</v>
      </c>
      <c r="C52" s="7"/>
      <c r="D52" s="7" t="s">
        <v>92</v>
      </c>
      <c r="E52" s="7" t="s">
        <v>42</v>
      </c>
      <c r="F52" s="7" t="s">
        <v>24</v>
      </c>
      <c r="G52" s="7" t="s">
        <v>38</v>
      </c>
      <c r="H52" s="14">
        <v>0.56638115162140201</v>
      </c>
      <c r="I52" s="14">
        <v>0.56638115162140201</v>
      </c>
      <c r="J52" s="14">
        <v>0.56638115162140201</v>
      </c>
      <c r="K52" s="14">
        <v>0.56638115162140201</v>
      </c>
      <c r="L52" s="14">
        <v>0.56638115162140201</v>
      </c>
      <c r="M52" s="14" t="s">
        <v>57</v>
      </c>
      <c r="N52" s="14" t="s">
        <v>57</v>
      </c>
      <c r="O52" s="14" t="s">
        <v>57</v>
      </c>
      <c r="P52" s="14" t="s">
        <v>57</v>
      </c>
      <c r="Q52" s="14" t="s">
        <v>57</v>
      </c>
      <c r="R52" s="14" t="s">
        <v>57</v>
      </c>
      <c r="S52" s="14" t="s">
        <v>57</v>
      </c>
      <c r="T52" s="14" t="s">
        <v>57</v>
      </c>
      <c r="U52" s="14" t="s">
        <v>57</v>
      </c>
      <c r="V52" s="14" t="s">
        <v>57</v>
      </c>
      <c r="W52" s="14" t="s">
        <v>57</v>
      </c>
      <c r="X52" s="14" t="s">
        <v>57</v>
      </c>
      <c r="Y52" s="14" t="s">
        <v>57</v>
      </c>
      <c r="Z52" s="14" t="s">
        <v>57</v>
      </c>
      <c r="AA52" s="14" t="s">
        <v>57</v>
      </c>
      <c r="AB52" s="14" t="s">
        <v>57</v>
      </c>
      <c r="AC52" s="14" t="s">
        <v>57</v>
      </c>
      <c r="AD52" s="14" t="s">
        <v>57</v>
      </c>
      <c r="AE52" s="14" t="s">
        <v>57</v>
      </c>
      <c r="AF52" s="14" t="s">
        <v>57</v>
      </c>
      <c r="AG52" s="14" t="s">
        <v>57</v>
      </c>
      <c r="AH52" s="14" t="s">
        <v>57</v>
      </c>
      <c r="AI52" s="14" t="s">
        <v>57</v>
      </c>
      <c r="AJ52" s="14" t="s">
        <v>57</v>
      </c>
      <c r="AK52" s="14" t="s">
        <v>57</v>
      </c>
      <c r="AL52" s="14" t="s">
        <v>57</v>
      </c>
      <c r="AM52" s="7" t="s">
        <v>89</v>
      </c>
      <c r="AN52" s="7">
        <v>1</v>
      </c>
    </row>
    <row r="53" spans="1:40" ht="14.7" customHeight="1" x14ac:dyDescent="0.25">
      <c r="A53" s="25"/>
      <c r="B53" s="7" t="s">
        <v>80</v>
      </c>
      <c r="C53" s="7"/>
      <c r="D53" s="7" t="s">
        <v>92</v>
      </c>
      <c r="E53" s="7" t="s">
        <v>46</v>
      </c>
      <c r="F53" s="7" t="s">
        <v>24</v>
      </c>
      <c r="G53" s="7" t="s">
        <v>38</v>
      </c>
      <c r="H53" s="14">
        <v>5.2548092918541E-3</v>
      </c>
      <c r="I53" s="14">
        <v>5.2548092918541E-3</v>
      </c>
      <c r="J53" s="14">
        <v>5.2548092918541E-3</v>
      </c>
      <c r="K53" s="14">
        <v>5.2548092918541E-3</v>
      </c>
      <c r="L53" s="14">
        <v>5.2548092918541E-3</v>
      </c>
      <c r="M53" s="14" t="s">
        <v>57</v>
      </c>
      <c r="N53" s="14" t="s">
        <v>57</v>
      </c>
      <c r="O53" s="14" t="s">
        <v>57</v>
      </c>
      <c r="P53" s="14" t="s">
        <v>57</v>
      </c>
      <c r="Q53" s="14" t="s">
        <v>57</v>
      </c>
      <c r="R53" s="14" t="s">
        <v>57</v>
      </c>
      <c r="S53" s="14" t="s">
        <v>57</v>
      </c>
      <c r="T53" s="14" t="s">
        <v>57</v>
      </c>
      <c r="U53" s="14" t="s">
        <v>57</v>
      </c>
      <c r="V53" s="14" t="s">
        <v>57</v>
      </c>
      <c r="W53" s="14" t="s">
        <v>57</v>
      </c>
      <c r="X53" s="14" t="s">
        <v>57</v>
      </c>
      <c r="Y53" s="14" t="s">
        <v>57</v>
      </c>
      <c r="Z53" s="14" t="s">
        <v>57</v>
      </c>
      <c r="AA53" s="14" t="s">
        <v>57</v>
      </c>
      <c r="AB53" s="14" t="s">
        <v>57</v>
      </c>
      <c r="AC53" s="14" t="s">
        <v>57</v>
      </c>
      <c r="AD53" s="14" t="s">
        <v>57</v>
      </c>
      <c r="AE53" s="14" t="s">
        <v>57</v>
      </c>
      <c r="AF53" s="14" t="s">
        <v>57</v>
      </c>
      <c r="AG53" s="14" t="s">
        <v>57</v>
      </c>
      <c r="AH53" s="14" t="s">
        <v>57</v>
      </c>
      <c r="AI53" s="14" t="s">
        <v>57</v>
      </c>
      <c r="AJ53" s="14" t="s">
        <v>57</v>
      </c>
      <c r="AK53" s="14" t="s">
        <v>57</v>
      </c>
      <c r="AL53" s="14" t="s">
        <v>57</v>
      </c>
      <c r="AM53" s="7" t="s">
        <v>89</v>
      </c>
      <c r="AN53" s="7">
        <v>1</v>
      </c>
    </row>
    <row r="54" spans="1:40" ht="14.7" customHeight="1" x14ac:dyDescent="0.25">
      <c r="A54" s="25"/>
      <c r="B54" s="7" t="s">
        <v>80</v>
      </c>
      <c r="C54" s="7"/>
      <c r="D54" s="7" t="s">
        <v>92</v>
      </c>
      <c r="E54" s="7" t="s">
        <v>44</v>
      </c>
      <c r="F54" s="7" t="s">
        <v>24</v>
      </c>
      <c r="G54" s="7" t="s">
        <v>38</v>
      </c>
      <c r="H54" s="14">
        <v>2.1590801150363101E-4</v>
      </c>
      <c r="I54" s="14">
        <v>2.1590801150363101E-4</v>
      </c>
      <c r="J54" s="14">
        <v>2.1590801150363101E-4</v>
      </c>
      <c r="K54" s="14">
        <v>2.1590801150363101E-4</v>
      </c>
      <c r="L54" s="14">
        <v>2.1590801150363101E-4</v>
      </c>
      <c r="M54" s="14" t="s">
        <v>57</v>
      </c>
      <c r="N54" s="14" t="s">
        <v>57</v>
      </c>
      <c r="O54" s="14" t="s">
        <v>57</v>
      </c>
      <c r="P54" s="14" t="s">
        <v>57</v>
      </c>
      <c r="Q54" s="14" t="s">
        <v>57</v>
      </c>
      <c r="R54" s="14" t="s">
        <v>57</v>
      </c>
      <c r="S54" s="14" t="s">
        <v>57</v>
      </c>
      <c r="T54" s="14" t="s">
        <v>57</v>
      </c>
      <c r="U54" s="14" t="s">
        <v>57</v>
      </c>
      <c r="V54" s="14" t="s">
        <v>57</v>
      </c>
      <c r="W54" s="14" t="s">
        <v>57</v>
      </c>
      <c r="X54" s="14" t="s">
        <v>57</v>
      </c>
      <c r="Y54" s="14" t="s">
        <v>57</v>
      </c>
      <c r="Z54" s="14" t="s">
        <v>57</v>
      </c>
      <c r="AA54" s="14" t="s">
        <v>57</v>
      </c>
      <c r="AB54" s="14" t="s">
        <v>57</v>
      </c>
      <c r="AC54" s="14" t="s">
        <v>57</v>
      </c>
      <c r="AD54" s="14" t="s">
        <v>57</v>
      </c>
      <c r="AE54" s="14" t="s">
        <v>57</v>
      </c>
      <c r="AF54" s="14" t="s">
        <v>57</v>
      </c>
      <c r="AG54" s="14" t="s">
        <v>57</v>
      </c>
      <c r="AH54" s="14" t="s">
        <v>57</v>
      </c>
      <c r="AI54" s="14" t="s">
        <v>57</v>
      </c>
      <c r="AJ54" s="14" t="s">
        <v>57</v>
      </c>
      <c r="AK54" s="14" t="s">
        <v>57</v>
      </c>
      <c r="AL54" s="14" t="s">
        <v>57</v>
      </c>
      <c r="AM54" s="7" t="s">
        <v>89</v>
      </c>
      <c r="AN54" s="7">
        <v>1</v>
      </c>
    </row>
    <row r="55" spans="1:40" ht="14.7" customHeight="1" x14ac:dyDescent="0.25">
      <c r="A55" s="25"/>
      <c r="B55" s="7" t="s">
        <v>80</v>
      </c>
      <c r="C55" s="7"/>
      <c r="D55" s="7" t="s">
        <v>92</v>
      </c>
      <c r="E55" s="7" t="s">
        <v>42</v>
      </c>
      <c r="F55" s="7" t="s">
        <v>24</v>
      </c>
      <c r="G55" s="7" t="s">
        <v>38</v>
      </c>
      <c r="H55" s="14">
        <v>0.19571081972443499</v>
      </c>
      <c r="I55" s="14">
        <v>0.19571081972443499</v>
      </c>
      <c r="J55" s="14">
        <v>0.19571081972443499</v>
      </c>
      <c r="K55" s="14">
        <v>0.19571081972443499</v>
      </c>
      <c r="L55" s="14">
        <v>0.19571081972443499</v>
      </c>
      <c r="M55" s="14" t="s">
        <v>57</v>
      </c>
      <c r="N55" s="14" t="s">
        <v>57</v>
      </c>
      <c r="O55" s="14" t="s">
        <v>57</v>
      </c>
      <c r="P55" s="14" t="s">
        <v>57</v>
      </c>
      <c r="Q55" s="14" t="s">
        <v>57</v>
      </c>
      <c r="R55" s="14" t="s">
        <v>57</v>
      </c>
      <c r="S55" s="14" t="s">
        <v>57</v>
      </c>
      <c r="T55" s="14" t="s">
        <v>57</v>
      </c>
      <c r="U55" s="14" t="s">
        <v>57</v>
      </c>
      <c r="V55" s="14" t="s">
        <v>57</v>
      </c>
      <c r="W55" s="14" t="s">
        <v>57</v>
      </c>
      <c r="X55" s="14" t="s">
        <v>57</v>
      </c>
      <c r="Y55" s="14" t="s">
        <v>57</v>
      </c>
      <c r="Z55" s="14" t="s">
        <v>57</v>
      </c>
      <c r="AA55" s="14" t="s">
        <v>57</v>
      </c>
      <c r="AB55" s="14" t="s">
        <v>57</v>
      </c>
      <c r="AC55" s="14" t="s">
        <v>57</v>
      </c>
      <c r="AD55" s="14" t="s">
        <v>57</v>
      </c>
      <c r="AE55" s="14" t="s">
        <v>57</v>
      </c>
      <c r="AF55" s="14" t="s">
        <v>57</v>
      </c>
      <c r="AG55" s="14" t="s">
        <v>57</v>
      </c>
      <c r="AH55" s="14" t="s">
        <v>57</v>
      </c>
      <c r="AI55" s="14" t="s">
        <v>57</v>
      </c>
      <c r="AJ55" s="14" t="s">
        <v>57</v>
      </c>
      <c r="AK55" s="14" t="s">
        <v>57</v>
      </c>
      <c r="AL55" s="14" t="s">
        <v>57</v>
      </c>
      <c r="AM55" s="7" t="s">
        <v>89</v>
      </c>
      <c r="AN55" s="7">
        <v>1</v>
      </c>
    </row>
    <row r="56" spans="1:40" ht="14.7" customHeight="1" x14ac:dyDescent="0.25">
      <c r="A56" s="25"/>
      <c r="B56" s="7" t="s">
        <v>81</v>
      </c>
      <c r="C56" s="7"/>
      <c r="D56" s="7" t="s">
        <v>92</v>
      </c>
      <c r="E56" s="7" t="s">
        <v>46</v>
      </c>
      <c r="F56" s="7" t="s">
        <v>24</v>
      </c>
      <c r="G56" s="7" t="s">
        <v>38</v>
      </c>
      <c r="H56" s="14">
        <v>5.2548092918541E-3</v>
      </c>
      <c r="I56" s="14">
        <v>5.2548092918541E-3</v>
      </c>
      <c r="J56" s="14">
        <v>5.2548092918541E-3</v>
      </c>
      <c r="K56" s="14">
        <v>5.2548092918541E-3</v>
      </c>
      <c r="L56" s="14">
        <v>5.2548092918541E-3</v>
      </c>
      <c r="M56" s="14" t="s">
        <v>57</v>
      </c>
      <c r="N56" s="14" t="s">
        <v>57</v>
      </c>
      <c r="O56" s="14" t="s">
        <v>57</v>
      </c>
      <c r="P56" s="14" t="s">
        <v>57</v>
      </c>
      <c r="Q56" s="14" t="s">
        <v>57</v>
      </c>
      <c r="R56" s="14" t="s">
        <v>57</v>
      </c>
      <c r="S56" s="14" t="s">
        <v>57</v>
      </c>
      <c r="T56" s="14" t="s">
        <v>57</v>
      </c>
      <c r="U56" s="14" t="s">
        <v>57</v>
      </c>
      <c r="V56" s="14" t="s">
        <v>57</v>
      </c>
      <c r="W56" s="14" t="s">
        <v>57</v>
      </c>
      <c r="X56" s="14" t="s">
        <v>57</v>
      </c>
      <c r="Y56" s="14" t="s">
        <v>57</v>
      </c>
      <c r="Z56" s="14" t="s">
        <v>57</v>
      </c>
      <c r="AA56" s="14" t="s">
        <v>57</v>
      </c>
      <c r="AB56" s="14" t="s">
        <v>57</v>
      </c>
      <c r="AC56" s="14" t="s">
        <v>57</v>
      </c>
      <c r="AD56" s="14" t="s">
        <v>57</v>
      </c>
      <c r="AE56" s="14" t="s">
        <v>57</v>
      </c>
      <c r="AF56" s="14" t="s">
        <v>57</v>
      </c>
      <c r="AG56" s="14" t="s">
        <v>57</v>
      </c>
      <c r="AH56" s="14" t="s">
        <v>57</v>
      </c>
      <c r="AI56" s="14" t="s">
        <v>57</v>
      </c>
      <c r="AJ56" s="14" t="s">
        <v>57</v>
      </c>
      <c r="AK56" s="14" t="s">
        <v>57</v>
      </c>
      <c r="AL56" s="14" t="s">
        <v>57</v>
      </c>
      <c r="AM56" s="7" t="s">
        <v>89</v>
      </c>
      <c r="AN56" s="7">
        <v>1</v>
      </c>
    </row>
    <row r="57" spans="1:40" ht="14.85" customHeight="1" x14ac:dyDescent="0.25">
      <c r="A57" s="25"/>
      <c r="B57" s="7" t="s">
        <v>81</v>
      </c>
      <c r="C57" s="7"/>
      <c r="D57" s="7" t="s">
        <v>92</v>
      </c>
      <c r="E57" s="7" t="s">
        <v>44</v>
      </c>
      <c r="F57" s="7" t="s">
        <v>24</v>
      </c>
      <c r="G57" s="7" t="s">
        <v>38</v>
      </c>
      <c r="H57" s="14">
        <v>2.1590801150363101E-4</v>
      </c>
      <c r="I57" s="14">
        <v>2.1590801150363101E-4</v>
      </c>
      <c r="J57" s="14">
        <v>2.1590801150363101E-4</v>
      </c>
      <c r="K57" s="14">
        <v>2.1590801150363101E-4</v>
      </c>
      <c r="L57" s="14">
        <v>2.1590801150363101E-4</v>
      </c>
      <c r="M57" s="14" t="s">
        <v>57</v>
      </c>
      <c r="N57" s="14" t="s">
        <v>57</v>
      </c>
      <c r="O57" s="14" t="s">
        <v>57</v>
      </c>
      <c r="P57" s="14" t="s">
        <v>57</v>
      </c>
      <c r="Q57" s="14" t="s">
        <v>57</v>
      </c>
      <c r="R57" s="14" t="s">
        <v>57</v>
      </c>
      <c r="S57" s="14" t="s">
        <v>57</v>
      </c>
      <c r="T57" s="14" t="s">
        <v>57</v>
      </c>
      <c r="U57" s="14" t="s">
        <v>57</v>
      </c>
      <c r="V57" s="14" t="s">
        <v>57</v>
      </c>
      <c r="W57" s="14" t="s">
        <v>57</v>
      </c>
      <c r="X57" s="14" t="s">
        <v>57</v>
      </c>
      <c r="Y57" s="14" t="s">
        <v>57</v>
      </c>
      <c r="Z57" s="14" t="s">
        <v>57</v>
      </c>
      <c r="AA57" s="14" t="s">
        <v>57</v>
      </c>
      <c r="AB57" s="14" t="s">
        <v>57</v>
      </c>
      <c r="AC57" s="14" t="s">
        <v>57</v>
      </c>
      <c r="AD57" s="14" t="s">
        <v>57</v>
      </c>
      <c r="AE57" s="14" t="s">
        <v>57</v>
      </c>
      <c r="AF57" s="14" t="s">
        <v>57</v>
      </c>
      <c r="AG57" s="14" t="s">
        <v>57</v>
      </c>
      <c r="AH57" s="14" t="s">
        <v>57</v>
      </c>
      <c r="AI57" s="14" t="s">
        <v>57</v>
      </c>
      <c r="AJ57" s="14" t="s">
        <v>57</v>
      </c>
      <c r="AK57" s="14" t="s">
        <v>57</v>
      </c>
      <c r="AL57" s="14" t="s">
        <v>57</v>
      </c>
      <c r="AM57" s="7" t="s">
        <v>89</v>
      </c>
      <c r="AN57" s="7">
        <v>1</v>
      </c>
    </row>
    <row r="58" spans="1:40" ht="14.85" customHeight="1" x14ac:dyDescent="0.25">
      <c r="A58" s="26"/>
      <c r="B58" s="7" t="s">
        <v>81</v>
      </c>
      <c r="C58" s="7"/>
      <c r="D58" s="7" t="s">
        <v>92</v>
      </c>
      <c r="E58" s="7" t="s">
        <v>42</v>
      </c>
      <c r="F58" s="7" t="s">
        <v>24</v>
      </c>
      <c r="G58" s="7" t="s">
        <v>38</v>
      </c>
      <c r="H58" s="14">
        <v>0.19571081972443499</v>
      </c>
      <c r="I58" s="14">
        <v>0.19571081972443499</v>
      </c>
      <c r="J58" s="14">
        <v>0.19571081972443499</v>
      </c>
      <c r="K58" s="14">
        <v>0.19571081972443499</v>
      </c>
      <c r="L58" s="14">
        <v>0.19571081972443499</v>
      </c>
      <c r="M58" s="14" t="s">
        <v>57</v>
      </c>
      <c r="N58" s="14" t="s">
        <v>57</v>
      </c>
      <c r="O58" s="14" t="s">
        <v>57</v>
      </c>
      <c r="P58" s="14" t="s">
        <v>57</v>
      </c>
      <c r="Q58" s="14" t="s">
        <v>57</v>
      </c>
      <c r="R58" s="14" t="s">
        <v>57</v>
      </c>
      <c r="S58" s="14" t="s">
        <v>57</v>
      </c>
      <c r="T58" s="14" t="s">
        <v>57</v>
      </c>
      <c r="U58" s="14" t="s">
        <v>57</v>
      </c>
      <c r="V58" s="14" t="s">
        <v>57</v>
      </c>
      <c r="W58" s="14" t="s">
        <v>57</v>
      </c>
      <c r="X58" s="14" t="s">
        <v>57</v>
      </c>
      <c r="Y58" s="14" t="s">
        <v>57</v>
      </c>
      <c r="Z58" s="14" t="s">
        <v>57</v>
      </c>
      <c r="AA58" s="14" t="s">
        <v>57</v>
      </c>
      <c r="AB58" s="14" t="s">
        <v>57</v>
      </c>
      <c r="AC58" s="14" t="s">
        <v>57</v>
      </c>
      <c r="AD58" s="14" t="s">
        <v>57</v>
      </c>
      <c r="AE58" s="14" t="s">
        <v>57</v>
      </c>
      <c r="AF58" s="14" t="s">
        <v>57</v>
      </c>
      <c r="AG58" s="14" t="s">
        <v>57</v>
      </c>
      <c r="AH58" s="14" t="s">
        <v>57</v>
      </c>
      <c r="AI58" s="14" t="s">
        <v>57</v>
      </c>
      <c r="AJ58" s="14" t="s">
        <v>57</v>
      </c>
      <c r="AK58" s="14" t="s">
        <v>57</v>
      </c>
      <c r="AL58" s="14" t="s">
        <v>57</v>
      </c>
      <c r="AM58" s="7" t="s">
        <v>89</v>
      </c>
      <c r="AN58" s="7">
        <v>1</v>
      </c>
    </row>
    <row r="59" spans="1:40" ht="14.7" customHeight="1" x14ac:dyDescent="0.25">
      <c r="A59" s="24" t="s">
        <v>21</v>
      </c>
      <c r="B59" s="7" t="s">
        <v>75</v>
      </c>
      <c r="C59" s="7"/>
      <c r="D59" s="7" t="s">
        <v>88</v>
      </c>
      <c r="E59" s="7" t="s">
        <v>46</v>
      </c>
      <c r="F59" s="7" t="s">
        <v>24</v>
      </c>
      <c r="G59" s="7" t="s">
        <v>36</v>
      </c>
      <c r="H59" s="14">
        <v>1.7373464147400298E-2</v>
      </c>
      <c r="I59" s="14">
        <v>1.7373464147400298E-2</v>
      </c>
      <c r="J59" s="14">
        <v>1.7373464147400298E-2</v>
      </c>
      <c r="K59" s="14">
        <v>1.7373464147400298E-2</v>
      </c>
      <c r="L59" s="14">
        <v>1.7373464147400298E-2</v>
      </c>
      <c r="M59" s="14" t="s">
        <v>57</v>
      </c>
      <c r="N59" s="14" t="s">
        <v>57</v>
      </c>
      <c r="O59" s="14" t="s">
        <v>57</v>
      </c>
      <c r="P59" s="14" t="s">
        <v>57</v>
      </c>
      <c r="Q59" s="14" t="s">
        <v>57</v>
      </c>
      <c r="R59" s="14" t="s">
        <v>57</v>
      </c>
      <c r="S59" s="14" t="s">
        <v>57</v>
      </c>
      <c r="T59" s="14" t="s">
        <v>57</v>
      </c>
      <c r="U59" s="14" t="s">
        <v>57</v>
      </c>
      <c r="V59" s="14" t="s">
        <v>57</v>
      </c>
      <c r="W59" s="14" t="s">
        <v>57</v>
      </c>
      <c r="X59" s="14" t="s">
        <v>57</v>
      </c>
      <c r="Y59" s="14" t="s">
        <v>57</v>
      </c>
      <c r="Z59" s="14" t="s">
        <v>57</v>
      </c>
      <c r="AA59" s="14" t="s">
        <v>57</v>
      </c>
      <c r="AB59" s="14" t="s">
        <v>57</v>
      </c>
      <c r="AC59" s="14" t="s">
        <v>57</v>
      </c>
      <c r="AD59" s="14" t="s">
        <v>57</v>
      </c>
      <c r="AE59" s="14" t="s">
        <v>57</v>
      </c>
      <c r="AF59" s="14" t="s">
        <v>57</v>
      </c>
      <c r="AG59" s="14" t="s">
        <v>57</v>
      </c>
      <c r="AH59" s="14" t="s">
        <v>57</v>
      </c>
      <c r="AI59" s="14" t="s">
        <v>57</v>
      </c>
      <c r="AJ59" s="14" t="s">
        <v>57</v>
      </c>
      <c r="AK59" s="14" t="s">
        <v>57</v>
      </c>
      <c r="AL59" s="14" t="s">
        <v>57</v>
      </c>
      <c r="AM59" s="7" t="s">
        <v>89</v>
      </c>
      <c r="AN59" s="7">
        <v>1</v>
      </c>
    </row>
    <row r="60" spans="1:40" ht="14.7" customHeight="1" x14ac:dyDescent="0.25">
      <c r="A60" s="25"/>
      <c r="B60" s="7" t="s">
        <v>75</v>
      </c>
      <c r="C60" s="7"/>
      <c r="D60" s="7" t="s">
        <v>88</v>
      </c>
      <c r="E60" s="7" t="s">
        <v>42</v>
      </c>
      <c r="F60" s="7" t="s">
        <v>24</v>
      </c>
      <c r="G60" s="7" t="s">
        <v>36</v>
      </c>
      <c r="H60" s="14">
        <v>0.43433660368500698</v>
      </c>
      <c r="I60" s="14">
        <v>0.43433660368500698</v>
      </c>
      <c r="J60" s="14">
        <v>0.43433660368500698</v>
      </c>
      <c r="K60" s="14">
        <v>0.43433660368500698</v>
      </c>
      <c r="L60" s="14">
        <v>0.43433660368500698</v>
      </c>
      <c r="M60" s="14" t="s">
        <v>57</v>
      </c>
      <c r="N60" s="14" t="s">
        <v>57</v>
      </c>
      <c r="O60" s="14" t="s">
        <v>57</v>
      </c>
      <c r="P60" s="14" t="s">
        <v>57</v>
      </c>
      <c r="Q60" s="14" t="s">
        <v>57</v>
      </c>
      <c r="R60" s="14" t="s">
        <v>57</v>
      </c>
      <c r="S60" s="14" t="s">
        <v>57</v>
      </c>
      <c r="T60" s="14" t="s">
        <v>57</v>
      </c>
      <c r="U60" s="14" t="s">
        <v>57</v>
      </c>
      <c r="V60" s="14" t="s">
        <v>57</v>
      </c>
      <c r="W60" s="14" t="s">
        <v>57</v>
      </c>
      <c r="X60" s="14" t="s">
        <v>57</v>
      </c>
      <c r="Y60" s="14" t="s">
        <v>57</v>
      </c>
      <c r="Z60" s="14" t="s">
        <v>57</v>
      </c>
      <c r="AA60" s="14" t="s">
        <v>57</v>
      </c>
      <c r="AB60" s="14" t="s">
        <v>57</v>
      </c>
      <c r="AC60" s="14" t="s">
        <v>57</v>
      </c>
      <c r="AD60" s="14" t="s">
        <v>57</v>
      </c>
      <c r="AE60" s="14" t="s">
        <v>57</v>
      </c>
      <c r="AF60" s="14" t="s">
        <v>57</v>
      </c>
      <c r="AG60" s="14" t="s">
        <v>57</v>
      </c>
      <c r="AH60" s="14" t="s">
        <v>57</v>
      </c>
      <c r="AI60" s="14" t="s">
        <v>57</v>
      </c>
      <c r="AJ60" s="14" t="s">
        <v>57</v>
      </c>
      <c r="AK60" s="14" t="s">
        <v>57</v>
      </c>
      <c r="AL60" s="14" t="s">
        <v>57</v>
      </c>
      <c r="AM60" s="7" t="s">
        <v>89</v>
      </c>
      <c r="AN60" s="7">
        <v>1</v>
      </c>
    </row>
    <row r="61" spans="1:40" ht="14.7" customHeight="1" x14ac:dyDescent="0.25">
      <c r="A61" s="25"/>
      <c r="B61" s="7" t="s">
        <v>78</v>
      </c>
      <c r="C61" s="7"/>
      <c r="D61" s="7" t="s">
        <v>88</v>
      </c>
      <c r="E61" s="7" t="s">
        <v>46</v>
      </c>
      <c r="F61" s="7" t="s">
        <v>24</v>
      </c>
      <c r="G61" s="7" t="s">
        <v>36</v>
      </c>
      <c r="H61" s="14">
        <v>1.8579772232558099E-2</v>
      </c>
      <c r="I61" s="14">
        <v>1.8579772232558099E-2</v>
      </c>
      <c r="J61" s="14">
        <v>1.8579772232558099E-2</v>
      </c>
      <c r="K61" s="14">
        <v>1.8579772232558099E-2</v>
      </c>
      <c r="L61" s="14">
        <v>1.8579772232558099E-2</v>
      </c>
      <c r="M61" s="14" t="s">
        <v>57</v>
      </c>
      <c r="N61" s="14" t="s">
        <v>57</v>
      </c>
      <c r="O61" s="14" t="s">
        <v>57</v>
      </c>
      <c r="P61" s="14" t="s">
        <v>57</v>
      </c>
      <c r="Q61" s="14" t="s">
        <v>57</v>
      </c>
      <c r="R61" s="14" t="s">
        <v>57</v>
      </c>
      <c r="S61" s="14" t="s">
        <v>57</v>
      </c>
      <c r="T61" s="14" t="s">
        <v>57</v>
      </c>
      <c r="U61" s="14" t="s">
        <v>57</v>
      </c>
      <c r="V61" s="14" t="s">
        <v>57</v>
      </c>
      <c r="W61" s="14" t="s">
        <v>57</v>
      </c>
      <c r="X61" s="14" t="s">
        <v>57</v>
      </c>
      <c r="Y61" s="14" t="s">
        <v>57</v>
      </c>
      <c r="Z61" s="14" t="s">
        <v>57</v>
      </c>
      <c r="AA61" s="14" t="s">
        <v>57</v>
      </c>
      <c r="AB61" s="14" t="s">
        <v>57</v>
      </c>
      <c r="AC61" s="14" t="s">
        <v>57</v>
      </c>
      <c r="AD61" s="14" t="s">
        <v>57</v>
      </c>
      <c r="AE61" s="14" t="s">
        <v>57</v>
      </c>
      <c r="AF61" s="14" t="s">
        <v>57</v>
      </c>
      <c r="AG61" s="14" t="s">
        <v>57</v>
      </c>
      <c r="AH61" s="14" t="s">
        <v>57</v>
      </c>
      <c r="AI61" s="14" t="s">
        <v>57</v>
      </c>
      <c r="AJ61" s="14" t="s">
        <v>57</v>
      </c>
      <c r="AK61" s="14" t="s">
        <v>57</v>
      </c>
      <c r="AL61" s="14" t="s">
        <v>57</v>
      </c>
      <c r="AM61" s="7" t="s">
        <v>89</v>
      </c>
      <c r="AN61" s="7">
        <v>1</v>
      </c>
    </row>
    <row r="62" spans="1:40" ht="14.7" customHeight="1" x14ac:dyDescent="0.25">
      <c r="A62" s="25"/>
      <c r="B62" s="7" t="s">
        <v>78</v>
      </c>
      <c r="C62" s="7"/>
      <c r="D62" s="7" t="s">
        <v>88</v>
      </c>
      <c r="E62" s="7" t="s">
        <v>42</v>
      </c>
      <c r="F62" s="7" t="s">
        <v>24</v>
      </c>
      <c r="G62" s="7" t="s">
        <v>36</v>
      </c>
      <c r="H62" s="14">
        <v>0.46449430581395201</v>
      </c>
      <c r="I62" s="14">
        <v>0.46449430581395201</v>
      </c>
      <c r="J62" s="14">
        <v>0.46449430581395201</v>
      </c>
      <c r="K62" s="14">
        <v>0.46449430581395201</v>
      </c>
      <c r="L62" s="14">
        <v>0.46449430581395201</v>
      </c>
      <c r="M62" s="14" t="s">
        <v>57</v>
      </c>
      <c r="N62" s="14" t="s">
        <v>57</v>
      </c>
      <c r="O62" s="14" t="s">
        <v>57</v>
      </c>
      <c r="P62" s="14" t="s">
        <v>57</v>
      </c>
      <c r="Q62" s="14" t="s">
        <v>57</v>
      </c>
      <c r="R62" s="14" t="s">
        <v>57</v>
      </c>
      <c r="S62" s="14" t="s">
        <v>57</v>
      </c>
      <c r="T62" s="14" t="s">
        <v>57</v>
      </c>
      <c r="U62" s="14" t="s">
        <v>57</v>
      </c>
      <c r="V62" s="14" t="s">
        <v>57</v>
      </c>
      <c r="W62" s="14" t="s">
        <v>57</v>
      </c>
      <c r="X62" s="14" t="s">
        <v>57</v>
      </c>
      <c r="Y62" s="14" t="s">
        <v>57</v>
      </c>
      <c r="Z62" s="14" t="s">
        <v>57</v>
      </c>
      <c r="AA62" s="14" t="s">
        <v>57</v>
      </c>
      <c r="AB62" s="14" t="s">
        <v>57</v>
      </c>
      <c r="AC62" s="14" t="s">
        <v>57</v>
      </c>
      <c r="AD62" s="14" t="s">
        <v>57</v>
      </c>
      <c r="AE62" s="14" t="s">
        <v>57</v>
      </c>
      <c r="AF62" s="14" t="s">
        <v>57</v>
      </c>
      <c r="AG62" s="14" t="s">
        <v>57</v>
      </c>
      <c r="AH62" s="14" t="s">
        <v>57</v>
      </c>
      <c r="AI62" s="14" t="s">
        <v>57</v>
      </c>
      <c r="AJ62" s="14" t="s">
        <v>57</v>
      </c>
      <c r="AK62" s="14" t="s">
        <v>57</v>
      </c>
      <c r="AL62" s="14" t="s">
        <v>57</v>
      </c>
      <c r="AM62" s="7" t="s">
        <v>89</v>
      </c>
      <c r="AN62" s="7">
        <v>1</v>
      </c>
    </row>
    <row r="63" spans="1:40" ht="14.7" customHeight="1" x14ac:dyDescent="0.25">
      <c r="A63" s="25"/>
      <c r="B63" s="7" t="s">
        <v>70</v>
      </c>
      <c r="C63" s="7"/>
      <c r="D63" s="7" t="s">
        <v>88</v>
      </c>
      <c r="E63" s="7" t="s">
        <v>46</v>
      </c>
      <c r="F63" s="7" t="s">
        <v>24</v>
      </c>
      <c r="G63" s="7" t="s">
        <v>36</v>
      </c>
      <c r="H63" s="14">
        <v>1.9585009246537901E-4</v>
      </c>
      <c r="I63" s="14">
        <v>1.9585009246537901E-4</v>
      </c>
      <c r="J63" s="14">
        <v>1.9585009246537901E-4</v>
      </c>
      <c r="K63" s="14">
        <v>1.9585009246537901E-4</v>
      </c>
      <c r="L63" s="14">
        <v>1.9585009246537901E-4</v>
      </c>
      <c r="M63" s="14" t="s">
        <v>57</v>
      </c>
      <c r="N63" s="14" t="s">
        <v>57</v>
      </c>
      <c r="O63" s="14" t="s">
        <v>57</v>
      </c>
      <c r="P63" s="14" t="s">
        <v>57</v>
      </c>
      <c r="Q63" s="14" t="s">
        <v>57</v>
      </c>
      <c r="R63" s="14" t="s">
        <v>57</v>
      </c>
      <c r="S63" s="14" t="s">
        <v>57</v>
      </c>
      <c r="T63" s="14" t="s">
        <v>57</v>
      </c>
      <c r="U63" s="14" t="s">
        <v>57</v>
      </c>
      <c r="V63" s="14" t="s">
        <v>57</v>
      </c>
      <c r="W63" s="14" t="s">
        <v>57</v>
      </c>
      <c r="X63" s="14" t="s">
        <v>57</v>
      </c>
      <c r="Y63" s="14" t="s">
        <v>57</v>
      </c>
      <c r="Z63" s="14" t="s">
        <v>57</v>
      </c>
      <c r="AA63" s="14" t="s">
        <v>57</v>
      </c>
      <c r="AB63" s="14" t="s">
        <v>57</v>
      </c>
      <c r="AC63" s="14" t="s">
        <v>57</v>
      </c>
      <c r="AD63" s="14" t="s">
        <v>57</v>
      </c>
      <c r="AE63" s="14" t="s">
        <v>57</v>
      </c>
      <c r="AF63" s="14" t="s">
        <v>57</v>
      </c>
      <c r="AG63" s="14" t="s">
        <v>57</v>
      </c>
      <c r="AH63" s="14" t="s">
        <v>57</v>
      </c>
      <c r="AI63" s="14" t="s">
        <v>57</v>
      </c>
      <c r="AJ63" s="14" t="s">
        <v>57</v>
      </c>
      <c r="AK63" s="14" t="s">
        <v>57</v>
      </c>
      <c r="AL63" s="14" t="s">
        <v>57</v>
      </c>
      <c r="AM63" s="7" t="s">
        <v>89</v>
      </c>
      <c r="AN63" s="7">
        <v>1</v>
      </c>
    </row>
    <row r="64" spans="1:40" ht="14.7" customHeight="1" x14ac:dyDescent="0.25">
      <c r="A64" s="25"/>
      <c r="B64" s="7" t="s">
        <v>70</v>
      </c>
      <c r="C64" s="7"/>
      <c r="D64" s="7" t="s">
        <v>88</v>
      </c>
      <c r="E64" s="7" t="s">
        <v>42</v>
      </c>
      <c r="F64" s="7" t="s">
        <v>24</v>
      </c>
      <c r="G64" s="7" t="s">
        <v>36</v>
      </c>
      <c r="H64" s="14">
        <v>4.8962523116344797E-3</v>
      </c>
      <c r="I64" s="14">
        <v>4.8962523116344797E-3</v>
      </c>
      <c r="J64" s="14">
        <v>4.8962523116344797E-3</v>
      </c>
      <c r="K64" s="14">
        <v>4.8962523116344797E-3</v>
      </c>
      <c r="L64" s="14">
        <v>4.8962523116344797E-3</v>
      </c>
      <c r="M64" s="14" t="s">
        <v>57</v>
      </c>
      <c r="N64" s="14" t="s">
        <v>57</v>
      </c>
      <c r="O64" s="14" t="s">
        <v>57</v>
      </c>
      <c r="P64" s="14" t="s">
        <v>57</v>
      </c>
      <c r="Q64" s="14" t="s">
        <v>57</v>
      </c>
      <c r="R64" s="14" t="s">
        <v>57</v>
      </c>
      <c r="S64" s="14" t="s">
        <v>57</v>
      </c>
      <c r="T64" s="14" t="s">
        <v>57</v>
      </c>
      <c r="U64" s="14" t="s">
        <v>57</v>
      </c>
      <c r="V64" s="14" t="s">
        <v>57</v>
      </c>
      <c r="W64" s="14" t="s">
        <v>57</v>
      </c>
      <c r="X64" s="14" t="s">
        <v>57</v>
      </c>
      <c r="Y64" s="14" t="s">
        <v>57</v>
      </c>
      <c r="Z64" s="14" t="s">
        <v>57</v>
      </c>
      <c r="AA64" s="14" t="s">
        <v>57</v>
      </c>
      <c r="AB64" s="14" t="s">
        <v>57</v>
      </c>
      <c r="AC64" s="14" t="s">
        <v>57</v>
      </c>
      <c r="AD64" s="14" t="s">
        <v>57</v>
      </c>
      <c r="AE64" s="14" t="s">
        <v>57</v>
      </c>
      <c r="AF64" s="14" t="s">
        <v>57</v>
      </c>
      <c r="AG64" s="14" t="s">
        <v>57</v>
      </c>
      <c r="AH64" s="14" t="s">
        <v>57</v>
      </c>
      <c r="AI64" s="14" t="s">
        <v>57</v>
      </c>
      <c r="AJ64" s="14" t="s">
        <v>57</v>
      </c>
      <c r="AK64" s="14" t="s">
        <v>57</v>
      </c>
      <c r="AL64" s="14" t="s">
        <v>57</v>
      </c>
      <c r="AM64" s="7" t="s">
        <v>89</v>
      </c>
      <c r="AN64" s="7">
        <v>1</v>
      </c>
    </row>
    <row r="65" spans="1:40" ht="14.7" customHeight="1" x14ac:dyDescent="0.25">
      <c r="A65" s="25"/>
      <c r="B65" s="7" t="s">
        <v>80</v>
      </c>
      <c r="C65" s="7"/>
      <c r="D65" s="7" t="s">
        <v>88</v>
      </c>
      <c r="E65" s="7" t="s">
        <v>46</v>
      </c>
      <c r="F65" s="7" t="s">
        <v>24</v>
      </c>
      <c r="G65" s="7" t="s">
        <v>36</v>
      </c>
      <c r="H65" s="14">
        <v>1.7009372203227902E-2</v>
      </c>
      <c r="I65" s="14">
        <v>1.7009372203227902E-2</v>
      </c>
      <c r="J65" s="14">
        <v>1.7009372203227902E-2</v>
      </c>
      <c r="K65" s="14">
        <v>1.7009372203227902E-2</v>
      </c>
      <c r="L65" s="14">
        <v>1.7009372203227902E-2</v>
      </c>
      <c r="M65" s="14" t="s">
        <v>57</v>
      </c>
      <c r="N65" s="14" t="s">
        <v>57</v>
      </c>
      <c r="O65" s="14" t="s">
        <v>57</v>
      </c>
      <c r="P65" s="14" t="s">
        <v>57</v>
      </c>
      <c r="Q65" s="14" t="s">
        <v>57</v>
      </c>
      <c r="R65" s="14" t="s">
        <v>57</v>
      </c>
      <c r="S65" s="14" t="s">
        <v>57</v>
      </c>
      <c r="T65" s="14" t="s">
        <v>57</v>
      </c>
      <c r="U65" s="14" t="s">
        <v>57</v>
      </c>
      <c r="V65" s="14" t="s">
        <v>57</v>
      </c>
      <c r="W65" s="14" t="s">
        <v>57</v>
      </c>
      <c r="X65" s="14" t="s">
        <v>57</v>
      </c>
      <c r="Y65" s="14" t="s">
        <v>57</v>
      </c>
      <c r="Z65" s="14" t="s">
        <v>57</v>
      </c>
      <c r="AA65" s="14" t="s">
        <v>57</v>
      </c>
      <c r="AB65" s="14" t="s">
        <v>57</v>
      </c>
      <c r="AC65" s="14" t="s">
        <v>57</v>
      </c>
      <c r="AD65" s="14" t="s">
        <v>57</v>
      </c>
      <c r="AE65" s="14" t="s">
        <v>57</v>
      </c>
      <c r="AF65" s="14" t="s">
        <v>57</v>
      </c>
      <c r="AG65" s="14" t="s">
        <v>57</v>
      </c>
      <c r="AH65" s="14" t="s">
        <v>57</v>
      </c>
      <c r="AI65" s="14" t="s">
        <v>57</v>
      </c>
      <c r="AJ65" s="14" t="s">
        <v>57</v>
      </c>
      <c r="AK65" s="14" t="s">
        <v>57</v>
      </c>
      <c r="AL65" s="14" t="s">
        <v>57</v>
      </c>
      <c r="AM65" s="7" t="s">
        <v>89</v>
      </c>
      <c r="AN65" s="7">
        <v>1</v>
      </c>
    </row>
    <row r="66" spans="1:40" ht="14.7" customHeight="1" x14ac:dyDescent="0.25">
      <c r="A66" s="25"/>
      <c r="B66" s="7" t="s">
        <v>80</v>
      </c>
      <c r="C66" s="7"/>
      <c r="D66" s="7" t="s">
        <v>88</v>
      </c>
      <c r="E66" s="7" t="s">
        <v>42</v>
      </c>
      <c r="F66" s="7" t="s">
        <v>24</v>
      </c>
      <c r="G66" s="7" t="s">
        <v>36</v>
      </c>
      <c r="H66" s="14">
        <v>0.42523430508069698</v>
      </c>
      <c r="I66" s="14">
        <v>0.42523430508069698</v>
      </c>
      <c r="J66" s="14">
        <v>0.42523430508069698</v>
      </c>
      <c r="K66" s="14">
        <v>0.42523430508069698</v>
      </c>
      <c r="L66" s="14">
        <v>0.42523430508069698</v>
      </c>
      <c r="M66" s="14" t="s">
        <v>57</v>
      </c>
      <c r="N66" s="14" t="s">
        <v>57</v>
      </c>
      <c r="O66" s="14" t="s">
        <v>57</v>
      </c>
      <c r="P66" s="14" t="s">
        <v>57</v>
      </c>
      <c r="Q66" s="14" t="s">
        <v>57</v>
      </c>
      <c r="R66" s="14" t="s">
        <v>57</v>
      </c>
      <c r="S66" s="14" t="s">
        <v>57</v>
      </c>
      <c r="T66" s="14" t="s">
        <v>57</v>
      </c>
      <c r="U66" s="14" t="s">
        <v>57</v>
      </c>
      <c r="V66" s="14" t="s">
        <v>57</v>
      </c>
      <c r="W66" s="14" t="s">
        <v>57</v>
      </c>
      <c r="X66" s="14" t="s">
        <v>57</v>
      </c>
      <c r="Y66" s="14" t="s">
        <v>57</v>
      </c>
      <c r="Z66" s="14" t="s">
        <v>57</v>
      </c>
      <c r="AA66" s="14" t="s">
        <v>57</v>
      </c>
      <c r="AB66" s="14" t="s">
        <v>57</v>
      </c>
      <c r="AC66" s="14" t="s">
        <v>57</v>
      </c>
      <c r="AD66" s="14" t="s">
        <v>57</v>
      </c>
      <c r="AE66" s="14" t="s">
        <v>57</v>
      </c>
      <c r="AF66" s="14" t="s">
        <v>57</v>
      </c>
      <c r="AG66" s="14" t="s">
        <v>57</v>
      </c>
      <c r="AH66" s="14" t="s">
        <v>57</v>
      </c>
      <c r="AI66" s="14" t="s">
        <v>57</v>
      </c>
      <c r="AJ66" s="14" t="s">
        <v>57</v>
      </c>
      <c r="AK66" s="14" t="s">
        <v>57</v>
      </c>
      <c r="AL66" s="14" t="s">
        <v>57</v>
      </c>
      <c r="AM66" s="7" t="s">
        <v>89</v>
      </c>
      <c r="AN66" s="7">
        <v>1</v>
      </c>
    </row>
    <row r="67" spans="1:40" ht="14.7" customHeight="1" x14ac:dyDescent="0.25">
      <c r="A67" s="25"/>
      <c r="B67" s="7" t="s">
        <v>81</v>
      </c>
      <c r="C67" s="7"/>
      <c r="D67" s="7" t="s">
        <v>88</v>
      </c>
      <c r="E67" s="7" t="s">
        <v>46</v>
      </c>
      <c r="F67" s="7" t="s">
        <v>24</v>
      </c>
      <c r="G67" s="7" t="s">
        <v>36</v>
      </c>
      <c r="H67" s="14">
        <v>1.7009372203227902E-2</v>
      </c>
      <c r="I67" s="14">
        <v>1.7009372203227902E-2</v>
      </c>
      <c r="J67" s="14">
        <v>1.7009372203227902E-2</v>
      </c>
      <c r="K67" s="14">
        <v>1.7009372203227902E-2</v>
      </c>
      <c r="L67" s="14">
        <v>1.7009372203227902E-2</v>
      </c>
      <c r="M67" s="14" t="s">
        <v>57</v>
      </c>
      <c r="N67" s="14" t="s">
        <v>57</v>
      </c>
      <c r="O67" s="14" t="s">
        <v>57</v>
      </c>
      <c r="P67" s="14" t="s">
        <v>57</v>
      </c>
      <c r="Q67" s="14" t="s">
        <v>57</v>
      </c>
      <c r="R67" s="14" t="s">
        <v>57</v>
      </c>
      <c r="S67" s="14" t="s">
        <v>57</v>
      </c>
      <c r="T67" s="14" t="s">
        <v>57</v>
      </c>
      <c r="U67" s="14" t="s">
        <v>57</v>
      </c>
      <c r="V67" s="14" t="s">
        <v>57</v>
      </c>
      <c r="W67" s="14" t="s">
        <v>57</v>
      </c>
      <c r="X67" s="14" t="s">
        <v>57</v>
      </c>
      <c r="Y67" s="14" t="s">
        <v>57</v>
      </c>
      <c r="Z67" s="14" t="s">
        <v>57</v>
      </c>
      <c r="AA67" s="14" t="s">
        <v>57</v>
      </c>
      <c r="AB67" s="14" t="s">
        <v>57</v>
      </c>
      <c r="AC67" s="14" t="s">
        <v>57</v>
      </c>
      <c r="AD67" s="14" t="s">
        <v>57</v>
      </c>
      <c r="AE67" s="14" t="s">
        <v>57</v>
      </c>
      <c r="AF67" s="14" t="s">
        <v>57</v>
      </c>
      <c r="AG67" s="14" t="s">
        <v>57</v>
      </c>
      <c r="AH67" s="14" t="s">
        <v>57</v>
      </c>
      <c r="AI67" s="14" t="s">
        <v>57</v>
      </c>
      <c r="AJ67" s="14" t="s">
        <v>57</v>
      </c>
      <c r="AK67" s="14" t="s">
        <v>57</v>
      </c>
      <c r="AL67" s="14" t="s">
        <v>57</v>
      </c>
      <c r="AM67" s="7" t="s">
        <v>89</v>
      </c>
      <c r="AN67" s="7">
        <v>1</v>
      </c>
    </row>
    <row r="68" spans="1:40" ht="14.7" customHeight="1" x14ac:dyDescent="0.25">
      <c r="A68" s="26"/>
      <c r="B68" s="7" t="s">
        <v>81</v>
      </c>
      <c r="C68" s="7"/>
      <c r="D68" s="7" t="s">
        <v>88</v>
      </c>
      <c r="E68" s="7" t="s">
        <v>42</v>
      </c>
      <c r="F68" s="7" t="s">
        <v>24</v>
      </c>
      <c r="G68" s="7" t="s">
        <v>36</v>
      </c>
      <c r="H68" s="14">
        <v>0.42523430508069698</v>
      </c>
      <c r="I68" s="14">
        <v>0.42523430508069698</v>
      </c>
      <c r="J68" s="14">
        <v>0.42523430508069698</v>
      </c>
      <c r="K68" s="14">
        <v>0.42523430508069698</v>
      </c>
      <c r="L68" s="14">
        <v>0.42523430508069698</v>
      </c>
      <c r="M68" s="14" t="s">
        <v>57</v>
      </c>
      <c r="N68" s="14" t="s">
        <v>57</v>
      </c>
      <c r="O68" s="14" t="s">
        <v>57</v>
      </c>
      <c r="P68" s="14" t="s">
        <v>57</v>
      </c>
      <c r="Q68" s="14" t="s">
        <v>57</v>
      </c>
      <c r="R68" s="14" t="s">
        <v>57</v>
      </c>
      <c r="S68" s="14" t="s">
        <v>57</v>
      </c>
      <c r="T68" s="14" t="s">
        <v>57</v>
      </c>
      <c r="U68" s="14" t="s">
        <v>57</v>
      </c>
      <c r="V68" s="14" t="s">
        <v>57</v>
      </c>
      <c r="W68" s="14" t="s">
        <v>57</v>
      </c>
      <c r="X68" s="14" t="s">
        <v>57</v>
      </c>
      <c r="Y68" s="14" t="s">
        <v>57</v>
      </c>
      <c r="Z68" s="14" t="s">
        <v>57</v>
      </c>
      <c r="AA68" s="14" t="s">
        <v>57</v>
      </c>
      <c r="AB68" s="14" t="s">
        <v>57</v>
      </c>
      <c r="AC68" s="14" t="s">
        <v>57</v>
      </c>
      <c r="AD68" s="14" t="s">
        <v>57</v>
      </c>
      <c r="AE68" s="14" t="s">
        <v>57</v>
      </c>
      <c r="AF68" s="14" t="s">
        <v>57</v>
      </c>
      <c r="AG68" s="14" t="s">
        <v>57</v>
      </c>
      <c r="AH68" s="14" t="s">
        <v>57</v>
      </c>
      <c r="AI68" s="14" t="s">
        <v>57</v>
      </c>
      <c r="AJ68" s="14" t="s">
        <v>57</v>
      </c>
      <c r="AK68" s="14" t="s">
        <v>57</v>
      </c>
      <c r="AL68" s="14" t="s">
        <v>57</v>
      </c>
      <c r="AM68" s="7" t="s">
        <v>89</v>
      </c>
      <c r="AN68" s="7">
        <v>1</v>
      </c>
    </row>
    <row r="69" spans="1:40" ht="14.7" customHeight="1" x14ac:dyDescent="0.25">
      <c r="C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40" ht="14.7" customHeight="1" x14ac:dyDescent="0.25">
      <c r="C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40" ht="14.7" customHeight="1" x14ac:dyDescent="0.25">
      <c r="C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40" ht="14.7" customHeight="1" x14ac:dyDescent="0.25">
      <c r="C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40" ht="14.7" customHeight="1" x14ac:dyDescent="0.25">
      <c r="C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40" ht="14.7" customHeight="1" x14ac:dyDescent="0.25">
      <c r="C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40" ht="12.75" customHeight="1" x14ac:dyDescent="0.25">
      <c r="C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40" ht="12.75" customHeight="1" x14ac:dyDescent="0.25">
      <c r="C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40" ht="12.75" customHeight="1" x14ac:dyDescent="0.25">
      <c r="C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40" ht="12.75" customHeight="1" x14ac:dyDescent="0.25">
      <c r="C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40" ht="12.75" customHeight="1" x14ac:dyDescent="0.25">
      <c r="C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40" ht="14.7" customHeight="1" x14ac:dyDescent="0.25">
      <c r="C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3:38" ht="14.7" customHeight="1" x14ac:dyDescent="0.25">
      <c r="C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3:38" ht="14.7" customHeight="1" x14ac:dyDescent="0.25">
      <c r="C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3:38" ht="14.85" customHeight="1" x14ac:dyDescent="0.25">
      <c r="C83" s="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3:38" ht="14.7" customHeight="1" x14ac:dyDescent="0.25">
      <c r="C84" s="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3:38" ht="14.7" customHeight="1" x14ac:dyDescent="0.25">
      <c r="C85" s="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3:38" ht="14.7" customHeight="1" x14ac:dyDescent="0.25">
      <c r="C86" s="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3:38" ht="14.7" customHeight="1" x14ac:dyDescent="0.25">
      <c r="C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3:38" ht="14.7" customHeight="1" x14ac:dyDescent="0.25">
      <c r="C88" s="5"/>
    </row>
    <row r="89" spans="3:38" ht="14.7" customHeight="1" x14ac:dyDescent="0.25">
      <c r="C89" s="5"/>
    </row>
    <row r="90" spans="3:38" ht="14.7" customHeight="1" x14ac:dyDescent="0.25">
      <c r="C90" s="5"/>
    </row>
    <row r="91" spans="3:38" ht="14.7" customHeight="1" x14ac:dyDescent="0.25">
      <c r="C91" s="5"/>
    </row>
    <row r="92" spans="3:38" ht="14.7" customHeight="1" x14ac:dyDescent="0.25">
      <c r="C92" s="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3:38" ht="14.7" customHeight="1" x14ac:dyDescent="0.25">
      <c r="C93" s="5"/>
    </row>
    <row r="94" spans="3:38" ht="14.7" customHeight="1" x14ac:dyDescent="0.25">
      <c r="C94" s="5"/>
    </row>
    <row r="95" spans="3:38" ht="14.7" customHeight="1" x14ac:dyDescent="0.25">
      <c r="C95" s="5"/>
    </row>
    <row r="96" spans="3:38" ht="14.7" customHeight="1" x14ac:dyDescent="0.25">
      <c r="C96" s="5"/>
    </row>
    <row r="97" ht="14.7" customHeight="1" x14ac:dyDescent="0.25"/>
    <row r="98" ht="14.7" customHeight="1" x14ac:dyDescent="0.25"/>
    <row r="99" ht="14.7" customHeight="1" x14ac:dyDescent="0.25"/>
    <row r="100" ht="14.7" customHeight="1" x14ac:dyDescent="0.25"/>
    <row r="101" ht="14.7" customHeight="1" x14ac:dyDescent="0.25"/>
    <row r="102" ht="14.7" customHeight="1" x14ac:dyDescent="0.25"/>
    <row r="103" ht="14.7" customHeight="1" x14ac:dyDescent="0.25"/>
    <row r="104" ht="14.7" customHeight="1" x14ac:dyDescent="0.25"/>
    <row r="105" ht="14.7" customHeight="1" x14ac:dyDescent="0.25"/>
    <row r="106" ht="14.7" customHeight="1" x14ac:dyDescent="0.25"/>
    <row r="107" ht="14.7" customHeight="1" x14ac:dyDescent="0.25"/>
    <row r="108" ht="14.7" customHeight="1" x14ac:dyDescent="0.25"/>
    <row r="109" ht="14.7" customHeight="1" x14ac:dyDescent="0.25"/>
  </sheetData>
  <mergeCells count="9">
    <mergeCell ref="A12:A15"/>
    <mergeCell ref="A8:A11"/>
    <mergeCell ref="A2:A7"/>
    <mergeCell ref="A59:A68"/>
    <mergeCell ref="A44:A58"/>
    <mergeCell ref="A33:A43"/>
    <mergeCell ref="A27:A32"/>
    <mergeCell ref="A25:A26"/>
    <mergeCell ref="A16:A24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41"/>
  <sheetViews>
    <sheetView showGridLines="0" zoomScale="80" zoomScaleNormal="80" workbookViewId="0">
      <selection activeCell="E26" sqref="E26"/>
    </sheetView>
  </sheetViews>
  <sheetFormatPr defaultColWidth="11.44140625" defaultRowHeight="13.2" x14ac:dyDescent="0.25"/>
  <cols>
    <col min="1" max="1" width="18.5546875" customWidth="1"/>
    <col min="5" max="5" width="21" customWidth="1"/>
  </cols>
  <sheetData>
    <row r="1" spans="1:39" ht="46.8" x14ac:dyDescent="0.3">
      <c r="A1" s="9" t="s">
        <v>1</v>
      </c>
      <c r="B1" s="9" t="s">
        <v>48</v>
      </c>
      <c r="C1" s="9" t="s">
        <v>49</v>
      </c>
      <c r="D1" s="13" t="s">
        <v>85</v>
      </c>
      <c r="E1" s="13" t="s">
        <v>86</v>
      </c>
      <c r="F1" s="9" t="s">
        <v>50</v>
      </c>
      <c r="G1" s="9">
        <v>2020</v>
      </c>
      <c r="H1" s="9">
        <v>2021</v>
      </c>
      <c r="I1" s="9">
        <v>2022</v>
      </c>
      <c r="J1" s="9">
        <v>2023</v>
      </c>
      <c r="K1" s="9">
        <v>2024</v>
      </c>
      <c r="L1" s="9">
        <v>2025</v>
      </c>
      <c r="M1" s="9">
        <v>2026</v>
      </c>
      <c r="N1" s="9">
        <v>2027</v>
      </c>
      <c r="O1" s="9">
        <v>2028</v>
      </c>
      <c r="P1" s="9">
        <v>2029</v>
      </c>
      <c r="Q1" s="9">
        <v>2030</v>
      </c>
      <c r="R1" s="9">
        <v>2031</v>
      </c>
      <c r="S1" s="9">
        <v>2032</v>
      </c>
      <c r="T1" s="9">
        <v>2033</v>
      </c>
      <c r="U1" s="9">
        <v>2034</v>
      </c>
      <c r="V1" s="9">
        <v>2035</v>
      </c>
      <c r="W1" s="9">
        <v>2036</v>
      </c>
      <c r="X1" s="9">
        <v>2037</v>
      </c>
      <c r="Y1" s="9">
        <v>2038</v>
      </c>
      <c r="Z1" s="9">
        <v>2039</v>
      </c>
      <c r="AA1" s="9">
        <v>2040</v>
      </c>
      <c r="AB1" s="9">
        <v>2041</v>
      </c>
      <c r="AC1" s="9">
        <v>2042</v>
      </c>
      <c r="AD1" s="9">
        <v>2043</v>
      </c>
      <c r="AE1" s="9">
        <v>2044</v>
      </c>
      <c r="AF1" s="9">
        <v>2045</v>
      </c>
      <c r="AG1" s="9">
        <v>2046</v>
      </c>
      <c r="AH1" s="9">
        <v>2047</v>
      </c>
      <c r="AI1" s="9">
        <v>2048</v>
      </c>
      <c r="AJ1" s="9">
        <v>2049</v>
      </c>
      <c r="AK1" s="9">
        <v>2050</v>
      </c>
      <c r="AL1" s="9" t="s">
        <v>52</v>
      </c>
      <c r="AM1" s="9" t="s">
        <v>53</v>
      </c>
    </row>
    <row r="2" spans="1:39" x14ac:dyDescent="0.25">
      <c r="A2" s="27" t="s">
        <v>17</v>
      </c>
      <c r="B2" s="7" t="s">
        <v>75</v>
      </c>
      <c r="C2" s="7" t="s">
        <v>76</v>
      </c>
      <c r="D2" s="7" t="s">
        <v>24</v>
      </c>
      <c r="E2" s="7" t="s">
        <v>26</v>
      </c>
      <c r="F2" s="7" t="s">
        <v>93</v>
      </c>
      <c r="G2" s="14">
        <v>0.76877985568415597</v>
      </c>
      <c r="H2" s="14">
        <v>0.76877985568415597</v>
      </c>
      <c r="I2" s="14">
        <v>0.76877985568415597</v>
      </c>
      <c r="J2" s="14">
        <v>0.76877985568415597</v>
      </c>
      <c r="K2" s="14">
        <v>0.76877985568415597</v>
      </c>
      <c r="L2" s="14">
        <v>0.76877985568415597</v>
      </c>
      <c r="M2" s="14">
        <v>0.76877985568415597</v>
      </c>
      <c r="N2" s="14">
        <v>0.76877985568415597</v>
      </c>
      <c r="O2" s="14">
        <v>0.76877985568415597</v>
      </c>
      <c r="P2" s="14">
        <v>0.76877985568415597</v>
      </c>
      <c r="Q2" s="14">
        <v>0.76877985568415597</v>
      </c>
      <c r="R2" s="14">
        <v>0.76877985568415597</v>
      </c>
      <c r="S2" s="14">
        <v>0.76877985568415597</v>
      </c>
      <c r="T2" s="14">
        <v>0.76877985568415597</v>
      </c>
      <c r="U2" s="14">
        <v>0.76877985568415597</v>
      </c>
      <c r="V2" s="14">
        <v>0.76877985568415597</v>
      </c>
      <c r="W2" s="14">
        <v>0.76877985568415597</v>
      </c>
      <c r="X2" s="14">
        <v>0.76877985568415597</v>
      </c>
      <c r="Y2" s="14">
        <v>0.76877985568415597</v>
      </c>
      <c r="Z2" s="14">
        <v>0.76877985568415597</v>
      </c>
      <c r="AA2" s="14">
        <v>0.76877985568415597</v>
      </c>
      <c r="AB2" s="14">
        <v>0.76877985568415597</v>
      </c>
      <c r="AC2" s="14">
        <v>0.76877985568415597</v>
      </c>
      <c r="AD2" s="14">
        <v>0.76877985568415597</v>
      </c>
      <c r="AE2" s="14">
        <v>0.76877985568415597</v>
      </c>
      <c r="AF2" s="14">
        <v>0.76877985568415597</v>
      </c>
      <c r="AG2" s="14">
        <v>0.76877985568415597</v>
      </c>
      <c r="AH2" s="14">
        <v>0.76877985568415597</v>
      </c>
      <c r="AI2" s="14">
        <v>0.76877985568415597</v>
      </c>
      <c r="AJ2" s="14">
        <v>0.76877985568415597</v>
      </c>
      <c r="AK2" s="14">
        <v>0.76877985568415597</v>
      </c>
      <c r="AL2" s="7" t="s">
        <v>94</v>
      </c>
      <c r="AM2" s="7">
        <v>1</v>
      </c>
    </row>
    <row r="3" spans="1:39" x14ac:dyDescent="0.25">
      <c r="A3" s="27"/>
      <c r="B3" s="7"/>
      <c r="C3" s="7" t="s">
        <v>95</v>
      </c>
      <c r="D3" s="7" t="s">
        <v>24</v>
      </c>
      <c r="E3" s="7" t="s">
        <v>30</v>
      </c>
      <c r="F3" s="7" t="s">
        <v>93</v>
      </c>
      <c r="G3" s="14">
        <v>0.149691777786607</v>
      </c>
      <c r="H3" s="14">
        <v>0.149691777786607</v>
      </c>
      <c r="I3" s="14">
        <v>0.149691777786607</v>
      </c>
      <c r="J3" s="14">
        <v>0.149691777786607</v>
      </c>
      <c r="K3" s="14">
        <v>0.149691777786607</v>
      </c>
      <c r="L3" s="14">
        <v>0.149691777786607</v>
      </c>
      <c r="M3" s="14">
        <v>0.149691777786607</v>
      </c>
      <c r="N3" s="14">
        <v>0.149691777786607</v>
      </c>
      <c r="O3" s="14">
        <v>0.149691777786607</v>
      </c>
      <c r="P3" s="14">
        <v>0.149691777786607</v>
      </c>
      <c r="Q3" s="14">
        <v>0.149691777786607</v>
      </c>
      <c r="R3" s="14">
        <v>0.149691777786607</v>
      </c>
      <c r="S3" s="14">
        <v>0.149691777786607</v>
      </c>
      <c r="T3" s="14">
        <v>0.149691777786607</v>
      </c>
      <c r="U3" s="14">
        <v>0.149691777786607</v>
      </c>
      <c r="V3" s="14">
        <v>0.149691777786607</v>
      </c>
      <c r="W3" s="14">
        <v>0.149691777786607</v>
      </c>
      <c r="X3" s="14">
        <v>0.149691777786607</v>
      </c>
      <c r="Y3" s="14">
        <v>0.149691777786607</v>
      </c>
      <c r="Z3" s="14">
        <v>0.149691777786607</v>
      </c>
      <c r="AA3" s="14">
        <v>0.149691777786607</v>
      </c>
      <c r="AB3" s="14">
        <v>0.149691777786607</v>
      </c>
      <c r="AC3" s="14">
        <v>0.149691777786607</v>
      </c>
      <c r="AD3" s="14">
        <v>0.149691777786607</v>
      </c>
      <c r="AE3" s="14">
        <v>0.149691777786607</v>
      </c>
      <c r="AF3" s="14">
        <v>0.149691777786607</v>
      </c>
      <c r="AG3" s="14">
        <v>0.149691777786607</v>
      </c>
      <c r="AH3" s="14">
        <v>0.149691777786607</v>
      </c>
      <c r="AI3" s="14">
        <v>0.149691777786607</v>
      </c>
      <c r="AJ3" s="14">
        <v>0.149691777786607</v>
      </c>
      <c r="AK3" s="14">
        <v>0.149691777786607</v>
      </c>
      <c r="AL3" s="7" t="s">
        <v>94</v>
      </c>
      <c r="AM3" s="7">
        <v>1</v>
      </c>
    </row>
    <row r="4" spans="1:39" x14ac:dyDescent="0.25">
      <c r="A4" s="27"/>
      <c r="B4" s="7"/>
      <c r="C4" s="7" t="s">
        <v>95</v>
      </c>
      <c r="D4" s="7" t="s">
        <v>24</v>
      </c>
      <c r="E4" s="7" t="s">
        <v>32</v>
      </c>
      <c r="F4" s="7" t="s">
        <v>93</v>
      </c>
      <c r="G4" s="14">
        <v>8.1528366529237603E-2</v>
      </c>
      <c r="H4" s="14">
        <v>8.1528366529237603E-2</v>
      </c>
      <c r="I4" s="14">
        <v>8.1528366529237603E-2</v>
      </c>
      <c r="J4" s="14">
        <v>8.1528366529237603E-2</v>
      </c>
      <c r="K4" s="14">
        <v>8.1528366529237603E-2</v>
      </c>
      <c r="L4" s="14">
        <v>8.1528366529237603E-2</v>
      </c>
      <c r="M4" s="14">
        <v>8.1528366529237603E-2</v>
      </c>
      <c r="N4" s="14">
        <v>8.1528366529237603E-2</v>
      </c>
      <c r="O4" s="14">
        <v>8.1528366529237603E-2</v>
      </c>
      <c r="P4" s="14">
        <v>8.1528366529237603E-2</v>
      </c>
      <c r="Q4" s="14">
        <v>8.1528366529237603E-2</v>
      </c>
      <c r="R4" s="14">
        <v>8.1528366529237603E-2</v>
      </c>
      <c r="S4" s="14">
        <v>8.1528366529237603E-2</v>
      </c>
      <c r="T4" s="14">
        <v>8.1528366529237603E-2</v>
      </c>
      <c r="U4" s="14">
        <v>8.1528366529237603E-2</v>
      </c>
      <c r="V4" s="14">
        <v>8.1528366529237603E-2</v>
      </c>
      <c r="W4" s="14">
        <v>8.1528366529237603E-2</v>
      </c>
      <c r="X4" s="14">
        <v>8.1528366529237603E-2</v>
      </c>
      <c r="Y4" s="14">
        <v>8.1528366529237603E-2</v>
      </c>
      <c r="Z4" s="14">
        <v>8.1528366529237603E-2</v>
      </c>
      <c r="AA4" s="14">
        <v>8.1528366529237603E-2</v>
      </c>
      <c r="AB4" s="14">
        <v>8.1528366529237603E-2</v>
      </c>
      <c r="AC4" s="14">
        <v>8.1528366529237603E-2</v>
      </c>
      <c r="AD4" s="14">
        <v>8.1528366529237603E-2</v>
      </c>
      <c r="AE4" s="14">
        <v>8.1528366529237603E-2</v>
      </c>
      <c r="AF4" s="14">
        <v>8.1528366529237603E-2</v>
      </c>
      <c r="AG4" s="14">
        <v>8.1528366529237603E-2</v>
      </c>
      <c r="AH4" s="14">
        <v>8.1528366529237603E-2</v>
      </c>
      <c r="AI4" s="14">
        <v>8.1528366529237603E-2</v>
      </c>
      <c r="AJ4" s="14">
        <v>8.1528366529237603E-2</v>
      </c>
      <c r="AK4" s="14">
        <v>8.1528366529237603E-2</v>
      </c>
      <c r="AL4" s="7" t="s">
        <v>94</v>
      </c>
      <c r="AM4" s="7">
        <v>1</v>
      </c>
    </row>
    <row r="5" spans="1:39" x14ac:dyDescent="0.25">
      <c r="A5" s="27"/>
      <c r="B5" s="7"/>
      <c r="C5" s="7" t="s">
        <v>95</v>
      </c>
      <c r="D5" s="7" t="s">
        <v>24</v>
      </c>
      <c r="E5" s="7" t="s">
        <v>28</v>
      </c>
      <c r="F5" s="7" t="s">
        <v>93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7" t="s">
        <v>94</v>
      </c>
      <c r="AM5" s="7">
        <v>1</v>
      </c>
    </row>
    <row r="6" spans="1:39" x14ac:dyDescent="0.25">
      <c r="A6" s="27"/>
      <c r="B6" s="7" t="s">
        <v>78</v>
      </c>
      <c r="C6" s="7" t="s">
        <v>95</v>
      </c>
      <c r="D6" s="7" t="s">
        <v>24</v>
      </c>
      <c r="E6" s="7" t="s">
        <v>26</v>
      </c>
      <c r="F6" s="7" t="s">
        <v>93</v>
      </c>
      <c r="G6" s="14">
        <v>0.56141017509005797</v>
      </c>
      <c r="H6" s="14">
        <v>0.56141017509005797</v>
      </c>
      <c r="I6" s="14">
        <v>0.56141017509005797</v>
      </c>
      <c r="J6" s="14">
        <v>0.56141017509005797</v>
      </c>
      <c r="K6" s="14">
        <v>0.56141017509005797</v>
      </c>
      <c r="L6" s="14">
        <v>0.56141017509005797</v>
      </c>
      <c r="M6" s="14">
        <v>0.56141017509005797</v>
      </c>
      <c r="N6" s="14">
        <v>0.56141017509005797</v>
      </c>
      <c r="O6" s="14">
        <v>0.56141017509005797</v>
      </c>
      <c r="P6" s="14">
        <v>0.56141017509005797</v>
      </c>
      <c r="Q6" s="14">
        <v>0.56141017509005797</v>
      </c>
      <c r="R6" s="14">
        <v>0.56141017509005797</v>
      </c>
      <c r="S6" s="14">
        <v>0.56141017509005797</v>
      </c>
      <c r="T6" s="14">
        <v>0.56141017509005797</v>
      </c>
      <c r="U6" s="14">
        <v>0.56141017509005797</v>
      </c>
      <c r="V6" s="14">
        <v>0.56141017509005797</v>
      </c>
      <c r="W6" s="14">
        <v>0.56141017509005797</v>
      </c>
      <c r="X6" s="14">
        <v>0.56141017509005797</v>
      </c>
      <c r="Y6" s="14">
        <v>0.56141017509005797</v>
      </c>
      <c r="Z6" s="14">
        <v>0.56141017509005797</v>
      </c>
      <c r="AA6" s="14">
        <v>0.56141017509005797</v>
      </c>
      <c r="AB6" s="14">
        <v>0.56141017509005797</v>
      </c>
      <c r="AC6" s="14">
        <v>0.56141017509005797</v>
      </c>
      <c r="AD6" s="14">
        <v>0.56141017509005797</v>
      </c>
      <c r="AE6" s="14">
        <v>0.56141017509005797</v>
      </c>
      <c r="AF6" s="14">
        <v>0.56141017509005797</v>
      </c>
      <c r="AG6" s="14">
        <v>0.56141017509005797</v>
      </c>
      <c r="AH6" s="14">
        <v>0.56141017509005797</v>
      </c>
      <c r="AI6" s="14">
        <v>0.56141017509005797</v>
      </c>
      <c r="AJ6" s="14">
        <v>0.56141017509005797</v>
      </c>
      <c r="AK6" s="14">
        <v>0.56141017509005797</v>
      </c>
      <c r="AL6" s="7" t="s">
        <v>94</v>
      </c>
      <c r="AM6" s="7">
        <v>1</v>
      </c>
    </row>
    <row r="7" spans="1:39" x14ac:dyDescent="0.25">
      <c r="A7" s="27"/>
      <c r="B7" s="7"/>
      <c r="C7" s="7" t="s">
        <v>95</v>
      </c>
      <c r="D7" s="7" t="s">
        <v>24</v>
      </c>
      <c r="E7" s="7" t="s">
        <v>30</v>
      </c>
      <c r="F7" s="7" t="s">
        <v>93</v>
      </c>
      <c r="G7" s="14">
        <v>0.23427570401043599</v>
      </c>
      <c r="H7" s="14">
        <v>0.23427570401043599</v>
      </c>
      <c r="I7" s="14">
        <v>0.23427570401043599</v>
      </c>
      <c r="J7" s="14">
        <v>0.23427570401043599</v>
      </c>
      <c r="K7" s="14">
        <v>0.23427570401043599</v>
      </c>
      <c r="L7" s="14">
        <v>0.23427570401043599</v>
      </c>
      <c r="M7" s="14">
        <v>0.23427570401043599</v>
      </c>
      <c r="N7" s="14">
        <v>0.23427570401043599</v>
      </c>
      <c r="O7" s="14">
        <v>0.23427570401043599</v>
      </c>
      <c r="P7" s="14">
        <v>0.23427570401043599</v>
      </c>
      <c r="Q7" s="14">
        <v>0.23427570401043599</v>
      </c>
      <c r="R7" s="14">
        <v>0.23427570401043599</v>
      </c>
      <c r="S7" s="14">
        <v>0.23427570401043599</v>
      </c>
      <c r="T7" s="14">
        <v>0.23427570401043599</v>
      </c>
      <c r="U7" s="14">
        <v>0.23427570401043599</v>
      </c>
      <c r="V7" s="14">
        <v>0.23427570401043599</v>
      </c>
      <c r="W7" s="14">
        <v>0.23427570401043599</v>
      </c>
      <c r="X7" s="14">
        <v>0.23427570401043599</v>
      </c>
      <c r="Y7" s="14">
        <v>0.23427570401043599</v>
      </c>
      <c r="Z7" s="14">
        <v>0.23427570401043599</v>
      </c>
      <c r="AA7" s="14">
        <v>0.23427570401043599</v>
      </c>
      <c r="AB7" s="14">
        <v>0.23427570401043599</v>
      </c>
      <c r="AC7" s="14">
        <v>0.23427570401043599</v>
      </c>
      <c r="AD7" s="14">
        <v>0.23427570401043599</v>
      </c>
      <c r="AE7" s="14">
        <v>0.23427570401043599</v>
      </c>
      <c r="AF7" s="14">
        <v>0.23427570401043599</v>
      </c>
      <c r="AG7" s="14">
        <v>0.23427570401043599</v>
      </c>
      <c r="AH7" s="14">
        <v>0.23427570401043599</v>
      </c>
      <c r="AI7" s="14">
        <v>0.23427570401043599</v>
      </c>
      <c r="AJ7" s="14">
        <v>0.23427570401043599</v>
      </c>
      <c r="AK7" s="14">
        <v>0.23427570401043599</v>
      </c>
      <c r="AL7" s="7" t="s">
        <v>94</v>
      </c>
      <c r="AM7" s="7">
        <v>1</v>
      </c>
    </row>
    <row r="8" spans="1:39" x14ac:dyDescent="0.25">
      <c r="A8" s="27"/>
      <c r="B8" s="7"/>
      <c r="C8" s="7" t="s">
        <v>95</v>
      </c>
      <c r="D8" s="7" t="s">
        <v>24</v>
      </c>
      <c r="E8" s="7" t="s">
        <v>32</v>
      </c>
      <c r="F8" s="7" t="s">
        <v>93</v>
      </c>
      <c r="G8" s="14">
        <v>0.20431412089950601</v>
      </c>
      <c r="H8" s="14">
        <v>0.20431412089950601</v>
      </c>
      <c r="I8" s="14">
        <v>0.20431412089950601</v>
      </c>
      <c r="J8" s="14">
        <v>0.20431412089950601</v>
      </c>
      <c r="K8" s="14">
        <v>0.20431412089950601</v>
      </c>
      <c r="L8" s="14">
        <v>0.20431412089950601</v>
      </c>
      <c r="M8" s="14">
        <v>0.20431412089950601</v>
      </c>
      <c r="N8" s="14">
        <v>0.20431412089950601</v>
      </c>
      <c r="O8" s="14">
        <v>0.20431412089950601</v>
      </c>
      <c r="P8" s="14">
        <v>0.20431412089950601</v>
      </c>
      <c r="Q8" s="14">
        <v>0.20431412089950601</v>
      </c>
      <c r="R8" s="14">
        <v>0.20431412089950601</v>
      </c>
      <c r="S8" s="14">
        <v>0.20431412089950601</v>
      </c>
      <c r="T8" s="14">
        <v>0.20431412089950601</v>
      </c>
      <c r="U8" s="14">
        <v>0.20431412089950601</v>
      </c>
      <c r="V8" s="14">
        <v>0.20431412089950601</v>
      </c>
      <c r="W8" s="14">
        <v>0.20431412089950601</v>
      </c>
      <c r="X8" s="14">
        <v>0.20431412089950601</v>
      </c>
      <c r="Y8" s="14">
        <v>0.20431412089950601</v>
      </c>
      <c r="Z8" s="14">
        <v>0.20431412089950601</v>
      </c>
      <c r="AA8" s="14">
        <v>0.20431412089950601</v>
      </c>
      <c r="AB8" s="14">
        <v>0.20431412089950601</v>
      </c>
      <c r="AC8" s="14">
        <v>0.20431412089950601</v>
      </c>
      <c r="AD8" s="14">
        <v>0.20431412089950601</v>
      </c>
      <c r="AE8" s="14">
        <v>0.20431412089950601</v>
      </c>
      <c r="AF8" s="14">
        <v>0.20431412089950601</v>
      </c>
      <c r="AG8" s="14">
        <v>0.20431412089950601</v>
      </c>
      <c r="AH8" s="14">
        <v>0.20431412089950601</v>
      </c>
      <c r="AI8" s="14">
        <v>0.20431412089950601</v>
      </c>
      <c r="AJ8" s="14">
        <v>0.20431412089950601</v>
      </c>
      <c r="AK8" s="14">
        <v>0.20431412089950601</v>
      </c>
      <c r="AL8" s="7" t="s">
        <v>94</v>
      </c>
      <c r="AM8" s="7">
        <v>1</v>
      </c>
    </row>
    <row r="9" spans="1:39" x14ac:dyDescent="0.25">
      <c r="A9" s="27"/>
      <c r="B9" s="7"/>
      <c r="C9" s="7" t="s">
        <v>95</v>
      </c>
      <c r="D9" s="7" t="s">
        <v>24</v>
      </c>
      <c r="E9" s="7" t="s">
        <v>28</v>
      </c>
      <c r="F9" s="7" t="s">
        <v>93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7" t="s">
        <v>94</v>
      </c>
      <c r="AM9" s="7">
        <v>1</v>
      </c>
    </row>
    <row r="10" spans="1:39" x14ac:dyDescent="0.25">
      <c r="A10" s="27"/>
      <c r="B10" s="7" t="s">
        <v>70</v>
      </c>
      <c r="C10" s="7" t="s">
        <v>95</v>
      </c>
      <c r="D10" s="7" t="s">
        <v>24</v>
      </c>
      <c r="E10" s="7" t="s">
        <v>26</v>
      </c>
      <c r="F10" s="7" t="s">
        <v>93</v>
      </c>
      <c r="G10" s="14">
        <v>0.26747398471314099</v>
      </c>
      <c r="H10" s="14">
        <v>0.26747398471314099</v>
      </c>
      <c r="I10" s="14">
        <v>0.26747398471314099</v>
      </c>
      <c r="J10" s="14">
        <v>0.26747398471314099</v>
      </c>
      <c r="K10" s="14">
        <v>0.26747398471314099</v>
      </c>
      <c r="L10" s="14">
        <v>0.26747398471314099</v>
      </c>
      <c r="M10" s="14">
        <v>0.26747398471314099</v>
      </c>
      <c r="N10" s="14">
        <v>0.26747398471314099</v>
      </c>
      <c r="O10" s="14">
        <v>0.26747398471314099</v>
      </c>
      <c r="P10" s="14">
        <v>0.26747398471314099</v>
      </c>
      <c r="Q10" s="14">
        <v>0.26747398471314099</v>
      </c>
      <c r="R10" s="14">
        <v>0.26747398471314099</v>
      </c>
      <c r="S10" s="14">
        <v>0.26747398471314099</v>
      </c>
      <c r="T10" s="14">
        <v>0.26747398471314099</v>
      </c>
      <c r="U10" s="14">
        <v>0.26747398471314099</v>
      </c>
      <c r="V10" s="14">
        <v>0.26747398471314099</v>
      </c>
      <c r="W10" s="14">
        <v>0.26747398471314099</v>
      </c>
      <c r="X10" s="14">
        <v>0.26747398471314099</v>
      </c>
      <c r="Y10" s="14">
        <v>0.26747398471314099</v>
      </c>
      <c r="Z10" s="14">
        <v>0.26747398471314099</v>
      </c>
      <c r="AA10" s="14">
        <v>0.26747398471314099</v>
      </c>
      <c r="AB10" s="14">
        <v>0.26747398471314099</v>
      </c>
      <c r="AC10" s="14">
        <v>0.26747398471314099</v>
      </c>
      <c r="AD10" s="14">
        <v>0.26747398471314099</v>
      </c>
      <c r="AE10" s="14">
        <v>0.26747398471314099</v>
      </c>
      <c r="AF10" s="14">
        <v>0.26747398471314099</v>
      </c>
      <c r="AG10" s="14">
        <v>0.26747398471314099</v>
      </c>
      <c r="AH10" s="14">
        <v>0.26747398471314099</v>
      </c>
      <c r="AI10" s="14">
        <v>0.26747398471314099</v>
      </c>
      <c r="AJ10" s="14">
        <v>0.26747398471314099</v>
      </c>
      <c r="AK10" s="14">
        <v>0.26747398471314099</v>
      </c>
      <c r="AL10" s="7" t="s">
        <v>94</v>
      </c>
      <c r="AM10" s="7">
        <v>1</v>
      </c>
    </row>
    <row r="11" spans="1:39" x14ac:dyDescent="0.25">
      <c r="A11" s="27"/>
      <c r="B11" s="7"/>
      <c r="C11" s="7" t="s">
        <v>95</v>
      </c>
      <c r="D11" s="7" t="s">
        <v>24</v>
      </c>
      <c r="E11" s="7" t="s">
        <v>30</v>
      </c>
      <c r="F11" s="7" t="s">
        <v>93</v>
      </c>
      <c r="G11" s="14">
        <v>0.185845842158578</v>
      </c>
      <c r="H11" s="14">
        <v>0.185845842158578</v>
      </c>
      <c r="I11" s="14">
        <v>0.185845842158578</v>
      </c>
      <c r="J11" s="14">
        <v>0.185845842158578</v>
      </c>
      <c r="K11" s="14">
        <v>0.185845842158578</v>
      </c>
      <c r="L11" s="14">
        <v>0.185845842158578</v>
      </c>
      <c r="M11" s="14">
        <v>0.185845842158578</v>
      </c>
      <c r="N11" s="14">
        <v>0.185845842158578</v>
      </c>
      <c r="O11" s="14">
        <v>0.185845842158578</v>
      </c>
      <c r="P11" s="14">
        <v>0.185845842158578</v>
      </c>
      <c r="Q11" s="14">
        <v>0.185845842158578</v>
      </c>
      <c r="R11" s="14">
        <v>0.185845842158578</v>
      </c>
      <c r="S11" s="14">
        <v>0.185845842158578</v>
      </c>
      <c r="T11" s="14">
        <v>0.185845842158578</v>
      </c>
      <c r="U11" s="14">
        <v>0.185845842158578</v>
      </c>
      <c r="V11" s="14">
        <v>0.185845842158578</v>
      </c>
      <c r="W11" s="14">
        <v>0.185845842158578</v>
      </c>
      <c r="X11" s="14">
        <v>0.185845842158578</v>
      </c>
      <c r="Y11" s="14">
        <v>0.185845842158578</v>
      </c>
      <c r="Z11" s="14">
        <v>0.185845842158578</v>
      </c>
      <c r="AA11" s="14">
        <v>0.185845842158578</v>
      </c>
      <c r="AB11" s="14">
        <v>0.185845842158578</v>
      </c>
      <c r="AC11" s="14">
        <v>0.185845842158578</v>
      </c>
      <c r="AD11" s="14">
        <v>0.185845842158578</v>
      </c>
      <c r="AE11" s="14">
        <v>0.185845842158578</v>
      </c>
      <c r="AF11" s="14">
        <v>0.185845842158578</v>
      </c>
      <c r="AG11" s="14">
        <v>0.185845842158578</v>
      </c>
      <c r="AH11" s="14">
        <v>0.185845842158578</v>
      </c>
      <c r="AI11" s="14">
        <v>0.185845842158578</v>
      </c>
      <c r="AJ11" s="14">
        <v>0.185845842158578</v>
      </c>
      <c r="AK11" s="14">
        <v>0.185845842158578</v>
      </c>
      <c r="AL11" s="7" t="s">
        <v>94</v>
      </c>
      <c r="AM11" s="7">
        <v>1</v>
      </c>
    </row>
    <row r="12" spans="1:39" x14ac:dyDescent="0.25">
      <c r="A12" s="27"/>
      <c r="B12" s="7"/>
      <c r="C12" s="7" t="s">
        <v>95</v>
      </c>
      <c r="D12" s="7" t="s">
        <v>24</v>
      </c>
      <c r="E12" s="7" t="s">
        <v>32</v>
      </c>
      <c r="F12" s="7" t="s">
        <v>93</v>
      </c>
      <c r="G12" s="14">
        <v>0.304632102403536</v>
      </c>
      <c r="H12" s="14">
        <v>0.304632102403536</v>
      </c>
      <c r="I12" s="14">
        <v>0.304632102403536</v>
      </c>
      <c r="J12" s="14">
        <v>0.304632102403536</v>
      </c>
      <c r="K12" s="14">
        <v>0.304632102403536</v>
      </c>
      <c r="L12" s="14">
        <v>0.304632102403536</v>
      </c>
      <c r="M12" s="14">
        <v>0.304632102403536</v>
      </c>
      <c r="N12" s="14">
        <v>0.304632102403536</v>
      </c>
      <c r="O12" s="14">
        <v>0.304632102403536</v>
      </c>
      <c r="P12" s="14">
        <v>0.304632102403536</v>
      </c>
      <c r="Q12" s="14">
        <v>0.304632102403536</v>
      </c>
      <c r="R12" s="14">
        <v>0.304632102403536</v>
      </c>
      <c r="S12" s="14">
        <v>0.304632102403536</v>
      </c>
      <c r="T12" s="14">
        <v>0.304632102403536</v>
      </c>
      <c r="U12" s="14">
        <v>0.304632102403536</v>
      </c>
      <c r="V12" s="14">
        <v>0.304632102403536</v>
      </c>
      <c r="W12" s="14">
        <v>0.304632102403536</v>
      </c>
      <c r="X12" s="14">
        <v>0.304632102403536</v>
      </c>
      <c r="Y12" s="14">
        <v>0.304632102403536</v>
      </c>
      <c r="Z12" s="14">
        <v>0.304632102403536</v>
      </c>
      <c r="AA12" s="14">
        <v>0.304632102403536</v>
      </c>
      <c r="AB12" s="14">
        <v>0.304632102403536</v>
      </c>
      <c r="AC12" s="14">
        <v>0.304632102403536</v>
      </c>
      <c r="AD12" s="14">
        <v>0.304632102403536</v>
      </c>
      <c r="AE12" s="14">
        <v>0.304632102403536</v>
      </c>
      <c r="AF12" s="14">
        <v>0.304632102403536</v>
      </c>
      <c r="AG12" s="14">
        <v>0.304632102403536</v>
      </c>
      <c r="AH12" s="14">
        <v>0.304632102403536</v>
      </c>
      <c r="AI12" s="14">
        <v>0.304632102403536</v>
      </c>
      <c r="AJ12" s="14">
        <v>0.304632102403536</v>
      </c>
      <c r="AK12" s="14">
        <v>0.304632102403536</v>
      </c>
      <c r="AL12" s="7" t="s">
        <v>94</v>
      </c>
      <c r="AM12" s="7">
        <v>1</v>
      </c>
    </row>
    <row r="13" spans="1:39" x14ac:dyDescent="0.25">
      <c r="A13" s="27"/>
      <c r="B13" s="7"/>
      <c r="C13" s="7" t="s">
        <v>95</v>
      </c>
      <c r="D13" s="7" t="s">
        <v>24</v>
      </c>
      <c r="E13" s="7" t="s">
        <v>28</v>
      </c>
      <c r="F13" s="7" t="s">
        <v>93</v>
      </c>
      <c r="G13" s="14">
        <v>0.24204807072474399</v>
      </c>
      <c r="H13" s="14">
        <v>0.24204807072474399</v>
      </c>
      <c r="I13" s="14">
        <v>0.24204807072474399</v>
      </c>
      <c r="J13" s="14">
        <v>0.24204807072474399</v>
      </c>
      <c r="K13" s="14">
        <v>0.24204807072474399</v>
      </c>
      <c r="L13" s="14">
        <v>0.24204807072474399</v>
      </c>
      <c r="M13" s="14">
        <v>0.24204807072474399</v>
      </c>
      <c r="N13" s="14">
        <v>0.24204807072474399</v>
      </c>
      <c r="O13" s="14">
        <v>0.24204807072474399</v>
      </c>
      <c r="P13" s="14">
        <v>0.24204807072474399</v>
      </c>
      <c r="Q13" s="14">
        <v>0.24204807072474399</v>
      </c>
      <c r="R13" s="14">
        <v>0.24204807072474399</v>
      </c>
      <c r="S13" s="14">
        <v>0.24204807072474399</v>
      </c>
      <c r="T13" s="14">
        <v>0.24204807072474399</v>
      </c>
      <c r="U13" s="14">
        <v>0.24204807072474399</v>
      </c>
      <c r="V13" s="14">
        <v>0.24204807072474399</v>
      </c>
      <c r="W13" s="14">
        <v>0.24204807072474399</v>
      </c>
      <c r="X13" s="14">
        <v>0.24204807072474399</v>
      </c>
      <c r="Y13" s="14">
        <v>0.24204807072474399</v>
      </c>
      <c r="Z13" s="14">
        <v>0.24204807072474399</v>
      </c>
      <c r="AA13" s="14">
        <v>0.24204807072474399</v>
      </c>
      <c r="AB13" s="14">
        <v>0.24204807072474399</v>
      </c>
      <c r="AC13" s="14">
        <v>0.24204807072474399</v>
      </c>
      <c r="AD13" s="14">
        <v>0.24204807072474399</v>
      </c>
      <c r="AE13" s="14">
        <v>0.24204807072474399</v>
      </c>
      <c r="AF13" s="14">
        <v>0.24204807072474399</v>
      </c>
      <c r="AG13" s="14">
        <v>0.24204807072474399</v>
      </c>
      <c r="AH13" s="14">
        <v>0.24204807072474399</v>
      </c>
      <c r="AI13" s="14">
        <v>0.24204807072474399</v>
      </c>
      <c r="AJ13" s="14">
        <v>0.24204807072474399</v>
      </c>
      <c r="AK13" s="14">
        <v>0.24204807072474399</v>
      </c>
      <c r="AL13" s="7" t="s">
        <v>94</v>
      </c>
      <c r="AM13" s="7">
        <v>1</v>
      </c>
    </row>
    <row r="14" spans="1:39" x14ac:dyDescent="0.25">
      <c r="A14" s="27"/>
      <c r="B14" s="7" t="s">
        <v>80</v>
      </c>
      <c r="C14" s="7" t="s">
        <v>95</v>
      </c>
      <c r="D14" s="7" t="s">
        <v>24</v>
      </c>
      <c r="E14" s="7" t="s">
        <v>26</v>
      </c>
      <c r="F14" s="7" t="s">
        <v>93</v>
      </c>
      <c r="G14" s="14">
        <v>0.90935711525367602</v>
      </c>
      <c r="H14" s="14">
        <v>0.90935711525367602</v>
      </c>
      <c r="I14" s="14">
        <v>0.90935711525367602</v>
      </c>
      <c r="J14" s="14">
        <v>0.90935711525367602</v>
      </c>
      <c r="K14" s="14">
        <v>0.90935711525367602</v>
      </c>
      <c r="L14" s="14">
        <v>0.90935711525367602</v>
      </c>
      <c r="M14" s="14">
        <v>0.90935711525367602</v>
      </c>
      <c r="N14" s="14">
        <v>0.90935711525367602</v>
      </c>
      <c r="O14" s="14">
        <v>0.90935711525367602</v>
      </c>
      <c r="P14" s="14">
        <v>0.90935711525367602</v>
      </c>
      <c r="Q14" s="14">
        <v>0.90935711525367602</v>
      </c>
      <c r="R14" s="14">
        <v>0.90935711525367602</v>
      </c>
      <c r="S14" s="14">
        <v>0.90935711525367602</v>
      </c>
      <c r="T14" s="14">
        <v>0.90935711525367602</v>
      </c>
      <c r="U14" s="14">
        <v>0.90935711525367602</v>
      </c>
      <c r="V14" s="14">
        <v>0.90935711525367602</v>
      </c>
      <c r="W14" s="14">
        <v>0.90935711525367602</v>
      </c>
      <c r="X14" s="14">
        <v>0.90935711525367602</v>
      </c>
      <c r="Y14" s="14">
        <v>0.90935711525367602</v>
      </c>
      <c r="Z14" s="14">
        <v>0.90935711525367602</v>
      </c>
      <c r="AA14" s="14">
        <v>0.90935711525367602</v>
      </c>
      <c r="AB14" s="14">
        <v>0.90935711525367602</v>
      </c>
      <c r="AC14" s="14">
        <v>0.90935711525367602</v>
      </c>
      <c r="AD14" s="14">
        <v>0.90935711525367602</v>
      </c>
      <c r="AE14" s="14">
        <v>0.90935711525367602</v>
      </c>
      <c r="AF14" s="14">
        <v>0.90935711525367602</v>
      </c>
      <c r="AG14" s="14">
        <v>0.90935711525367602</v>
      </c>
      <c r="AH14" s="14">
        <v>0.90935711525367602</v>
      </c>
      <c r="AI14" s="14">
        <v>0.90935711525367602</v>
      </c>
      <c r="AJ14" s="14">
        <v>0.90935711525367602</v>
      </c>
      <c r="AK14" s="14">
        <v>0.90935711525367602</v>
      </c>
      <c r="AL14" s="7" t="s">
        <v>94</v>
      </c>
      <c r="AM14" s="7">
        <v>1</v>
      </c>
    </row>
    <row r="15" spans="1:39" x14ac:dyDescent="0.25">
      <c r="A15" s="27"/>
      <c r="B15" s="7"/>
      <c r="C15" s="7" t="s">
        <v>95</v>
      </c>
      <c r="D15" s="7" t="s">
        <v>24</v>
      </c>
      <c r="E15" s="7" t="s">
        <v>30</v>
      </c>
      <c r="F15" s="7" t="s">
        <v>93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7" t="s">
        <v>94</v>
      </c>
      <c r="AM15" s="7">
        <v>1</v>
      </c>
    </row>
    <row r="16" spans="1:39" x14ac:dyDescent="0.25">
      <c r="A16" s="27"/>
      <c r="B16" s="7"/>
      <c r="C16" s="7" t="s">
        <v>95</v>
      </c>
      <c r="D16" s="7" t="s">
        <v>24</v>
      </c>
      <c r="E16" s="7" t="s">
        <v>32</v>
      </c>
      <c r="F16" s="7" t="s">
        <v>93</v>
      </c>
      <c r="G16" s="14">
        <v>9.0642884746324107E-2</v>
      </c>
      <c r="H16" s="14">
        <v>9.0642884746324107E-2</v>
      </c>
      <c r="I16" s="14">
        <v>9.0642884746324107E-2</v>
      </c>
      <c r="J16" s="14">
        <v>9.0642884746324107E-2</v>
      </c>
      <c r="K16" s="14">
        <v>9.0642884746324107E-2</v>
      </c>
      <c r="L16" s="14">
        <v>9.0642884746324107E-2</v>
      </c>
      <c r="M16" s="14">
        <v>9.0642884746324107E-2</v>
      </c>
      <c r="N16" s="14">
        <v>9.0642884746324107E-2</v>
      </c>
      <c r="O16" s="14">
        <v>9.0642884746324107E-2</v>
      </c>
      <c r="P16" s="14">
        <v>9.0642884746324107E-2</v>
      </c>
      <c r="Q16" s="14">
        <v>9.0642884746324107E-2</v>
      </c>
      <c r="R16" s="14">
        <v>9.0642884746324107E-2</v>
      </c>
      <c r="S16" s="14">
        <v>9.0642884746324107E-2</v>
      </c>
      <c r="T16" s="14">
        <v>9.0642884746324107E-2</v>
      </c>
      <c r="U16" s="14">
        <v>9.0642884746324107E-2</v>
      </c>
      <c r="V16" s="14">
        <v>9.0642884746324107E-2</v>
      </c>
      <c r="W16" s="14">
        <v>9.0642884746324107E-2</v>
      </c>
      <c r="X16" s="14">
        <v>9.0642884746324107E-2</v>
      </c>
      <c r="Y16" s="14">
        <v>9.0642884746324107E-2</v>
      </c>
      <c r="Z16" s="14">
        <v>9.0642884746324107E-2</v>
      </c>
      <c r="AA16" s="14">
        <v>9.0642884746324107E-2</v>
      </c>
      <c r="AB16" s="14">
        <v>9.0642884746324107E-2</v>
      </c>
      <c r="AC16" s="14">
        <v>9.0642884746324107E-2</v>
      </c>
      <c r="AD16" s="14">
        <v>9.0642884746324107E-2</v>
      </c>
      <c r="AE16" s="14">
        <v>9.0642884746324107E-2</v>
      </c>
      <c r="AF16" s="14">
        <v>9.0642884746324107E-2</v>
      </c>
      <c r="AG16" s="14">
        <v>9.0642884746324107E-2</v>
      </c>
      <c r="AH16" s="14">
        <v>9.0642884746324107E-2</v>
      </c>
      <c r="AI16" s="14">
        <v>9.0642884746324107E-2</v>
      </c>
      <c r="AJ16" s="14">
        <v>9.0642884746324107E-2</v>
      </c>
      <c r="AK16" s="14">
        <v>9.0642884746324107E-2</v>
      </c>
      <c r="AL16" s="7" t="s">
        <v>94</v>
      </c>
      <c r="AM16" s="7">
        <v>1</v>
      </c>
    </row>
    <row r="17" spans="1:39" x14ac:dyDescent="0.25">
      <c r="A17" s="27"/>
      <c r="B17" s="7"/>
      <c r="C17" s="7" t="s">
        <v>95</v>
      </c>
      <c r="D17" s="7" t="s">
        <v>24</v>
      </c>
      <c r="E17" s="7" t="s">
        <v>28</v>
      </c>
      <c r="F17" s="7" t="s">
        <v>93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7" t="s">
        <v>94</v>
      </c>
      <c r="AM17" s="7">
        <v>1</v>
      </c>
    </row>
    <row r="18" spans="1:39" x14ac:dyDescent="0.25">
      <c r="A18" s="27"/>
      <c r="B18" s="7" t="s">
        <v>81</v>
      </c>
      <c r="C18" s="7" t="s">
        <v>95</v>
      </c>
      <c r="D18" s="7" t="s">
        <v>24</v>
      </c>
      <c r="E18" s="7" t="s">
        <v>26</v>
      </c>
      <c r="F18" s="7" t="s">
        <v>93</v>
      </c>
      <c r="G18" s="14">
        <v>0.90935711525367602</v>
      </c>
      <c r="H18" s="14">
        <v>0.90935711525367602</v>
      </c>
      <c r="I18" s="14">
        <v>0.90935711525367602</v>
      </c>
      <c r="J18" s="14">
        <v>0.90935711525367602</v>
      </c>
      <c r="K18" s="14">
        <v>0.90935711525367602</v>
      </c>
      <c r="L18" s="14">
        <v>0.90935711525367602</v>
      </c>
      <c r="M18" s="14">
        <v>0.90935711525367602</v>
      </c>
      <c r="N18" s="14">
        <v>0.90935711525367602</v>
      </c>
      <c r="O18" s="14">
        <v>0.90935711525367602</v>
      </c>
      <c r="P18" s="14">
        <v>0.90935711525367602</v>
      </c>
      <c r="Q18" s="14">
        <v>0.90935711525367602</v>
      </c>
      <c r="R18" s="14">
        <v>0.90935711525367602</v>
      </c>
      <c r="S18" s="14">
        <v>0.90935711525367602</v>
      </c>
      <c r="T18" s="14">
        <v>0.90935711525367602</v>
      </c>
      <c r="U18" s="14">
        <v>0.90935711525367602</v>
      </c>
      <c r="V18" s="14">
        <v>0.90935711525367602</v>
      </c>
      <c r="W18" s="14">
        <v>0.90935711525367602</v>
      </c>
      <c r="X18" s="14">
        <v>0.90935711525367602</v>
      </c>
      <c r="Y18" s="14">
        <v>0.90935711525367602</v>
      </c>
      <c r="Z18" s="14">
        <v>0.90935711525367602</v>
      </c>
      <c r="AA18" s="14">
        <v>0.90935711525367602</v>
      </c>
      <c r="AB18" s="14">
        <v>0.90935711525367602</v>
      </c>
      <c r="AC18" s="14">
        <v>0.90935711525367602</v>
      </c>
      <c r="AD18" s="14">
        <v>0.90935711525367602</v>
      </c>
      <c r="AE18" s="14">
        <v>0.90935711525367602</v>
      </c>
      <c r="AF18" s="14">
        <v>0.90935711525367602</v>
      </c>
      <c r="AG18" s="14">
        <v>0.90935711525367602</v>
      </c>
      <c r="AH18" s="14">
        <v>0.90935711525367602</v>
      </c>
      <c r="AI18" s="14">
        <v>0.90935711525367602</v>
      </c>
      <c r="AJ18" s="14">
        <v>0.90935711525367602</v>
      </c>
      <c r="AK18" s="14">
        <v>0.90935711525367602</v>
      </c>
      <c r="AL18" s="7" t="s">
        <v>94</v>
      </c>
      <c r="AM18" s="7">
        <v>1</v>
      </c>
    </row>
    <row r="19" spans="1:39" x14ac:dyDescent="0.25">
      <c r="A19" s="27"/>
      <c r="B19" s="7"/>
      <c r="C19" s="7" t="s">
        <v>95</v>
      </c>
      <c r="D19" s="7" t="s">
        <v>24</v>
      </c>
      <c r="E19" s="7" t="s">
        <v>30</v>
      </c>
      <c r="F19" s="7" t="s">
        <v>93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7" t="s">
        <v>94</v>
      </c>
      <c r="AM19" s="7">
        <v>1</v>
      </c>
    </row>
    <row r="20" spans="1:39" x14ac:dyDescent="0.25">
      <c r="A20" s="27"/>
      <c r="B20" s="7"/>
      <c r="C20" s="7" t="s">
        <v>95</v>
      </c>
      <c r="D20" s="7" t="s">
        <v>24</v>
      </c>
      <c r="E20" s="7" t="s">
        <v>32</v>
      </c>
      <c r="F20" s="7" t="s">
        <v>93</v>
      </c>
      <c r="G20" s="14">
        <v>9.0642884746324107E-2</v>
      </c>
      <c r="H20" s="14">
        <v>9.0642884746324107E-2</v>
      </c>
      <c r="I20" s="14">
        <v>9.0642884746324107E-2</v>
      </c>
      <c r="J20" s="14">
        <v>9.0642884746324107E-2</v>
      </c>
      <c r="K20" s="14">
        <v>9.0642884746324107E-2</v>
      </c>
      <c r="L20" s="14">
        <v>9.0642884746324107E-2</v>
      </c>
      <c r="M20" s="14">
        <v>9.0642884746324107E-2</v>
      </c>
      <c r="N20" s="14">
        <v>9.0642884746324107E-2</v>
      </c>
      <c r="O20" s="14">
        <v>9.0642884746324107E-2</v>
      </c>
      <c r="P20" s="14">
        <v>9.0642884746324107E-2</v>
      </c>
      <c r="Q20" s="14">
        <v>9.0642884746324107E-2</v>
      </c>
      <c r="R20" s="14">
        <v>9.0642884746324107E-2</v>
      </c>
      <c r="S20" s="14">
        <v>9.0642884746324107E-2</v>
      </c>
      <c r="T20" s="14">
        <v>9.0642884746324107E-2</v>
      </c>
      <c r="U20" s="14">
        <v>9.0642884746324107E-2</v>
      </c>
      <c r="V20" s="14">
        <v>9.0642884746324107E-2</v>
      </c>
      <c r="W20" s="14">
        <v>9.0642884746324107E-2</v>
      </c>
      <c r="X20" s="14">
        <v>9.0642884746324107E-2</v>
      </c>
      <c r="Y20" s="14">
        <v>9.0642884746324107E-2</v>
      </c>
      <c r="Z20" s="14">
        <v>9.0642884746324107E-2</v>
      </c>
      <c r="AA20" s="14">
        <v>9.0642884746324107E-2</v>
      </c>
      <c r="AB20" s="14">
        <v>9.0642884746324107E-2</v>
      </c>
      <c r="AC20" s="14">
        <v>9.0642884746324107E-2</v>
      </c>
      <c r="AD20" s="14">
        <v>9.0642884746324107E-2</v>
      </c>
      <c r="AE20" s="14">
        <v>9.0642884746324107E-2</v>
      </c>
      <c r="AF20" s="14">
        <v>9.0642884746324107E-2</v>
      </c>
      <c r="AG20" s="14">
        <v>9.0642884746324107E-2</v>
      </c>
      <c r="AH20" s="14">
        <v>9.0642884746324107E-2</v>
      </c>
      <c r="AI20" s="14">
        <v>9.0642884746324107E-2</v>
      </c>
      <c r="AJ20" s="14">
        <v>9.0642884746324107E-2</v>
      </c>
      <c r="AK20" s="14">
        <v>9.0642884746324107E-2</v>
      </c>
      <c r="AL20" s="7" t="s">
        <v>94</v>
      </c>
      <c r="AM20" s="7">
        <v>1</v>
      </c>
    </row>
    <row r="21" spans="1:39" x14ac:dyDescent="0.25">
      <c r="A21" s="27"/>
      <c r="B21" s="7"/>
      <c r="C21" s="7" t="s">
        <v>95</v>
      </c>
      <c r="D21" s="7" t="s">
        <v>24</v>
      </c>
      <c r="E21" s="7" t="s">
        <v>28</v>
      </c>
      <c r="F21" s="7" t="s">
        <v>93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7" t="s">
        <v>94</v>
      </c>
      <c r="AM21" s="7">
        <v>1</v>
      </c>
    </row>
    <row r="22" spans="1:39" x14ac:dyDescent="0.25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9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9" x14ac:dyDescent="0.25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9" x14ac:dyDescent="0.25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9" x14ac:dyDescent="0.25"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9" x14ac:dyDescent="0.25"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9" x14ac:dyDescent="0.25"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9" x14ac:dyDescent="0.25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9" x14ac:dyDescent="0.25"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9" x14ac:dyDescent="0.25"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9" x14ac:dyDescent="0.25"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7:37" x14ac:dyDescent="0.25"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7:37" x14ac:dyDescent="0.25"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7:37" x14ac:dyDescent="0.25"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7:37" x14ac:dyDescent="0.25"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7:37" x14ac:dyDescent="0.25"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7:37" x14ac:dyDescent="0.25"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7:37" x14ac:dyDescent="0.25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7:37" x14ac:dyDescent="0.25"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7:37" x14ac:dyDescent="0.25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</sheetData>
  <mergeCells count="1">
    <mergeCell ref="A2:A2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showGridLines="0" zoomScale="80" zoomScaleNormal="80" workbookViewId="0">
      <selection activeCell="J10" sqref="J10"/>
    </sheetView>
  </sheetViews>
  <sheetFormatPr defaultColWidth="11.44140625" defaultRowHeight="13.2" x14ac:dyDescent="0.25"/>
  <cols>
    <col min="1" max="1" width="25.44140625" customWidth="1"/>
    <col min="5" max="5" width="23" customWidth="1"/>
    <col min="6" max="6" width="21.6640625" customWidth="1"/>
  </cols>
  <sheetData>
    <row r="1" spans="1:8" ht="17.100000000000001" customHeight="1" x14ac:dyDescent="0.3">
      <c r="A1" s="16" t="s">
        <v>1</v>
      </c>
      <c r="B1" s="9" t="s">
        <v>48</v>
      </c>
      <c r="C1" s="9" t="s">
        <v>49</v>
      </c>
      <c r="D1" s="9" t="s">
        <v>50</v>
      </c>
      <c r="E1" s="9" t="s">
        <v>96</v>
      </c>
      <c r="F1" s="9" t="s">
        <v>52</v>
      </c>
      <c r="G1" s="9" t="s">
        <v>53</v>
      </c>
    </row>
    <row r="2" spans="1:8" ht="14.7" customHeight="1" x14ac:dyDescent="0.25">
      <c r="A2" s="7" t="s">
        <v>3</v>
      </c>
      <c r="B2" s="7" t="s">
        <v>54</v>
      </c>
      <c r="C2" s="7" t="s">
        <v>59</v>
      </c>
      <c r="D2" s="7" t="s">
        <v>97</v>
      </c>
      <c r="E2" s="7">
        <v>200</v>
      </c>
      <c r="F2" s="7" t="s">
        <v>98</v>
      </c>
      <c r="G2" s="7">
        <v>1</v>
      </c>
    </row>
    <row r="3" spans="1:8" ht="14.7" customHeight="1" x14ac:dyDescent="0.25">
      <c r="A3" s="7" t="s">
        <v>5</v>
      </c>
      <c r="B3" s="7" t="s">
        <v>69</v>
      </c>
      <c r="C3" s="7"/>
      <c r="D3" s="7" t="s">
        <v>97</v>
      </c>
      <c r="E3" s="7">
        <v>200</v>
      </c>
      <c r="F3" s="7" t="s">
        <v>98</v>
      </c>
      <c r="G3" s="7">
        <v>1</v>
      </c>
    </row>
    <row r="4" spans="1:8" ht="14.7" customHeight="1" x14ac:dyDescent="0.25">
      <c r="A4" s="7" t="s">
        <v>7</v>
      </c>
      <c r="B4" s="7" t="s">
        <v>70</v>
      </c>
      <c r="C4" s="7"/>
      <c r="D4" s="7" t="s">
        <v>97</v>
      </c>
      <c r="E4" s="7">
        <v>200</v>
      </c>
      <c r="F4" s="7" t="s">
        <v>98</v>
      </c>
      <c r="G4" s="7">
        <v>1</v>
      </c>
    </row>
    <row r="5" spans="1:8" ht="14.7" customHeight="1" x14ac:dyDescent="0.25">
      <c r="A5" s="7" t="s">
        <v>9</v>
      </c>
      <c r="B5" s="7" t="s">
        <v>54</v>
      </c>
      <c r="C5" s="7"/>
      <c r="D5" s="7" t="s">
        <v>97</v>
      </c>
      <c r="E5" s="7">
        <v>200</v>
      </c>
      <c r="F5" s="7" t="s">
        <v>98</v>
      </c>
      <c r="G5" s="7">
        <v>1</v>
      </c>
    </row>
    <row r="6" spans="1:8" ht="14.7" customHeight="1" x14ac:dyDescent="0.25">
      <c r="A6" s="7" t="s">
        <v>11</v>
      </c>
      <c r="B6" s="7" t="s">
        <v>60</v>
      </c>
      <c r="C6" s="7"/>
      <c r="D6" s="7" t="s">
        <v>97</v>
      </c>
      <c r="E6" s="7">
        <v>200</v>
      </c>
      <c r="F6" s="7" t="s">
        <v>98</v>
      </c>
      <c r="G6" s="7">
        <v>1</v>
      </c>
    </row>
    <row r="7" spans="1:8" ht="14.7" customHeight="1" x14ac:dyDescent="0.25">
      <c r="A7" s="7" t="s">
        <v>13</v>
      </c>
      <c r="B7" s="7" t="s">
        <v>71</v>
      </c>
      <c r="C7" s="7"/>
      <c r="D7" s="7" t="s">
        <v>97</v>
      </c>
      <c r="E7" s="7">
        <v>200</v>
      </c>
      <c r="F7" s="7" t="s">
        <v>98</v>
      </c>
      <c r="G7" s="7">
        <v>1</v>
      </c>
    </row>
    <row r="8" spans="1:8" ht="14.7" customHeight="1" x14ac:dyDescent="0.25">
      <c r="A8" s="7" t="s">
        <v>15</v>
      </c>
      <c r="B8" s="7" t="s">
        <v>60</v>
      </c>
      <c r="C8" s="7"/>
      <c r="D8" s="7" t="s">
        <v>97</v>
      </c>
      <c r="E8" s="7">
        <v>200</v>
      </c>
      <c r="F8" s="7" t="s">
        <v>98</v>
      </c>
      <c r="G8" s="7">
        <v>1</v>
      </c>
    </row>
    <row r="9" spans="1:8" ht="14.7" customHeight="1" x14ac:dyDescent="0.25">
      <c r="A9" s="7" t="s">
        <v>17</v>
      </c>
      <c r="B9" s="7" t="s">
        <v>60</v>
      </c>
      <c r="C9" s="7"/>
      <c r="D9" s="7" t="s">
        <v>97</v>
      </c>
      <c r="E9" s="7">
        <v>200</v>
      </c>
      <c r="F9" s="7" t="s">
        <v>98</v>
      </c>
      <c r="G9" s="7">
        <v>1</v>
      </c>
    </row>
    <row r="10" spans="1:8" ht="14.7" customHeight="1" x14ac:dyDescent="0.25">
      <c r="A10" s="7" t="s">
        <v>19</v>
      </c>
      <c r="B10" s="7" t="s">
        <v>60</v>
      </c>
      <c r="C10" s="7"/>
      <c r="D10" s="7" t="s">
        <v>97</v>
      </c>
      <c r="E10" s="7">
        <v>200</v>
      </c>
      <c r="F10" s="7" t="s">
        <v>98</v>
      </c>
      <c r="G10" s="7">
        <v>1</v>
      </c>
    </row>
    <row r="11" spans="1:8" ht="14.7" customHeight="1" x14ac:dyDescent="0.25">
      <c r="A11" s="7" t="s">
        <v>21</v>
      </c>
      <c r="B11" s="7" t="s">
        <v>60</v>
      </c>
      <c r="C11" s="7"/>
      <c r="D11" s="7" t="s">
        <v>97</v>
      </c>
      <c r="E11" s="7">
        <v>200</v>
      </c>
      <c r="F11" s="7" t="s">
        <v>98</v>
      </c>
      <c r="G11" s="7">
        <v>1</v>
      </c>
    </row>
    <row r="12" spans="1:8" ht="14.7" customHeight="1" x14ac:dyDescent="0.25"/>
    <row r="13" spans="1:8" ht="14.7" customHeight="1" x14ac:dyDescent="0.25"/>
    <row r="14" spans="1:8" ht="14.7" customHeight="1" x14ac:dyDescent="0.25">
      <c r="G14" s="1"/>
      <c r="H14" s="1"/>
    </row>
    <row r="15" spans="1:8" ht="14.7" customHeight="1" x14ac:dyDescent="0.25">
      <c r="G15" s="1"/>
      <c r="H15" s="1"/>
    </row>
    <row r="16" spans="1:8" ht="14.7" customHeight="1" x14ac:dyDescent="0.25">
      <c r="G16" s="1"/>
      <c r="H16" s="1"/>
    </row>
    <row r="17" spans="7:8" ht="14.7" customHeight="1" x14ac:dyDescent="0.25">
      <c r="G17" s="1"/>
      <c r="H17" s="1"/>
    </row>
    <row r="18" spans="7:8" ht="14.7" customHeight="1" x14ac:dyDescent="0.25">
      <c r="G18" s="1"/>
      <c r="H18" s="1"/>
    </row>
    <row r="19" spans="7:8" ht="14.7" customHeight="1" x14ac:dyDescent="0.25"/>
    <row r="20" spans="7:8" ht="14.7" customHeight="1" x14ac:dyDescent="0.25"/>
    <row r="21" spans="7:8" ht="14.7" customHeight="1" x14ac:dyDescent="0.25"/>
    <row r="22" spans="7:8" ht="14.7" customHeight="1" x14ac:dyDescent="0.25"/>
    <row r="23" spans="7:8" ht="14.7" customHeight="1" x14ac:dyDescent="0.25"/>
    <row r="24" spans="7:8" ht="14.7" customHeight="1" x14ac:dyDescent="0.25"/>
    <row r="25" spans="7:8" ht="14.7" customHeight="1" x14ac:dyDescent="0.25"/>
    <row r="26" spans="7:8" ht="14.7" customHeight="1" x14ac:dyDescent="0.25"/>
    <row r="27" spans="7:8" ht="14.7" customHeight="1" x14ac:dyDescent="0.25"/>
    <row r="28" spans="7:8" ht="14.7" customHeight="1" x14ac:dyDescent="0.25"/>
    <row r="29" spans="7:8" ht="14.7" customHeight="1" x14ac:dyDescent="0.25"/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showGridLines="0" zoomScale="80" zoomScaleNormal="80" workbookViewId="0">
      <selection activeCell="J10" sqref="J10"/>
    </sheetView>
  </sheetViews>
  <sheetFormatPr defaultColWidth="11.5546875" defaultRowHeight="13.2" x14ac:dyDescent="0.25"/>
  <cols>
    <col min="1" max="1" width="22" customWidth="1"/>
  </cols>
  <sheetData>
    <row r="1" spans="1:7" ht="15.6" x14ac:dyDescent="0.3">
      <c r="A1" s="16" t="s">
        <v>1</v>
      </c>
      <c r="B1" s="9" t="s">
        <v>48</v>
      </c>
      <c r="C1" s="9" t="s">
        <v>49</v>
      </c>
      <c r="D1" s="9" t="s">
        <v>50</v>
      </c>
      <c r="E1" s="9" t="s">
        <v>99</v>
      </c>
      <c r="F1" s="9" t="s">
        <v>52</v>
      </c>
      <c r="G1" s="9" t="s">
        <v>53</v>
      </c>
    </row>
    <row r="2" spans="1:7" x14ac:dyDescent="0.25">
      <c r="A2" s="7" t="s">
        <v>9</v>
      </c>
      <c r="B2" s="7" t="s">
        <v>54</v>
      </c>
      <c r="C2" s="7" t="s">
        <v>55</v>
      </c>
      <c r="D2" s="7" t="s">
        <v>97</v>
      </c>
      <c r="E2" s="7">
        <v>15</v>
      </c>
      <c r="F2" s="7" t="s">
        <v>59</v>
      </c>
      <c r="G2" s="7">
        <v>1</v>
      </c>
    </row>
    <row r="3" spans="1:7" x14ac:dyDescent="0.25">
      <c r="A3" s="7" t="s">
        <v>11</v>
      </c>
      <c r="B3" s="7" t="s">
        <v>60</v>
      </c>
      <c r="C3" s="7" t="s">
        <v>55</v>
      </c>
      <c r="D3" s="7" t="s">
        <v>97</v>
      </c>
      <c r="E3" s="7">
        <v>15</v>
      </c>
      <c r="F3" s="7" t="s">
        <v>59</v>
      </c>
      <c r="G3" s="7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C47C0FEC610A438B3CE38F3ABBF3D4" ma:contentTypeVersion="16" ma:contentTypeDescription="Create a new document." ma:contentTypeScope="" ma:versionID="14d2bc4218f30eb57a3e1bfe59b790a6">
  <xsd:schema xmlns:xsd="http://www.w3.org/2001/XMLSchema" xmlns:xs="http://www.w3.org/2001/XMLSchema" xmlns:p="http://schemas.microsoft.com/office/2006/metadata/properties" xmlns:ns2="3d656e31-2e6a-4bdb-9709-48792e633f72" xmlns:ns3="a0c6938d-8f78-4840-b210-76a7d568cf3c" targetNamespace="http://schemas.microsoft.com/office/2006/metadata/properties" ma:root="true" ma:fieldsID="0afc90f2a621f07d6638efa3d1d4e8e3" ns2:_="" ns3:_="">
    <xsd:import namespace="3d656e31-2e6a-4bdb-9709-48792e633f72"/>
    <xsd:import namespace="a0c6938d-8f78-4840-b210-76a7d568cf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56e31-2e6a-4bdb-9709-48792e633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c6938d-8f78-4840-b210-76a7d568cf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7EB37D-0300-40F0-9CFD-91FB3487E0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94D599-3AB8-434D-AC58-460A24323F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230002-8831-4064-ABA7-3CAAA19B7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656e31-2e6a-4bdb-9709-48792e633f72"/>
    <ds:schemaRef ds:uri="a0c6938d-8f78-4840-b210-76a7d568cf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Technologies and Commodities</vt:lpstr>
      <vt:lpstr>CostInvest</vt:lpstr>
      <vt:lpstr>CapacityToActivity</vt:lpstr>
      <vt:lpstr>Demand</vt:lpstr>
      <vt:lpstr>Efficiency</vt:lpstr>
      <vt:lpstr>EmissionActivity</vt:lpstr>
      <vt:lpstr>TechOutputSplit</vt:lpstr>
      <vt:lpstr>LifetimeTech</vt:lpstr>
      <vt:lpstr>LifetimeLoanTech</vt:lpstr>
      <vt:lpstr>ExistingCapacity</vt:lpstr>
      <vt:lpstr>Data Sources</vt:lpstr>
      <vt:lpstr>Conversion 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Cameron Wade</dc:creator>
  <dc:description/>
  <cp:lastModifiedBy>Mohammed Alkatheri</cp:lastModifiedBy>
  <cp:revision>584</cp:revision>
  <cp:lastPrinted>1601-01-01T00:00:00Z</cp:lastPrinted>
  <dcterms:created xsi:type="dcterms:W3CDTF">2021-07-22T11:21:08Z</dcterms:created>
  <dcterms:modified xsi:type="dcterms:W3CDTF">2023-01-13T08:15:26Z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te">
    <vt:lpwstr>YYYY-09-DDT11:35:25.619</vt:lpwstr>
  </property>
  <property fmtid="{D5CDD505-2E9C-101B-9397-08002B2CF9AE}" pid="3" name="ContentTypeId">
    <vt:lpwstr>0x0101009FC47C0FEC610A438B3CE38F3ABBF3D4</vt:lpwstr>
  </property>
</Properties>
</file>