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hmi Mohotti\Desktop\Level 6\Operational Research\revision\"/>
    </mc:Choice>
  </mc:AlternateContent>
  <xr:revisionPtr revIDLastSave="0" documentId="13_ncr:1_{0E93E0DB-32E2-4FE5-8B0C-713B702B984E}" xr6:coauthVersionLast="47" xr6:coauthVersionMax="47" xr10:uidLastSave="{00000000-0000-0000-0000-000000000000}"/>
  <bookViews>
    <workbookView xWindow="11424" yWindow="0" windowWidth="11712" windowHeight="12336" activeTab="3" xr2:uid="{BABB6FFB-FC6E-4707-9F31-4D9B98054CED}"/>
  </bookViews>
  <sheets>
    <sheet name="Q1" sheetId="1" r:id="rId1"/>
    <sheet name="Q3" sheetId="3" r:id="rId2"/>
    <sheet name="Q4" sheetId="2" r:id="rId3"/>
    <sheet name="IP question" sheetId="4" r:id="rId4"/>
    <sheet name="IP question (2)" sheetId="5" r:id="rId5"/>
  </sheets>
  <definedNames>
    <definedName name="_xlchart.v1.0" hidden="1">'Q4'!$B$1</definedName>
    <definedName name="_xlchart.v1.1" hidden="1">'Q4'!$B$2:$B$11</definedName>
    <definedName name="_xlchart.v1.2" hidden="1">'Q4'!$C$1</definedName>
    <definedName name="_xlchart.v1.3" hidden="1">'Q4'!$C$2:$C$11</definedName>
    <definedName name="solver_adj" localSheetId="3" hidden="1">'IP question'!$E$2:$E$17</definedName>
    <definedName name="solver_adj" localSheetId="4" hidden="1">'IP question (2)'!$E$2:$E$9</definedName>
    <definedName name="solver_adj" localSheetId="0" hidden="1">'Q1'!$B$3:$C$3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3" hidden="1">1</definedName>
    <definedName name="solver_drv" localSheetId="4" hidden="1">1</definedName>
    <definedName name="solver_drv" localSheetId="0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3" hidden="1">'IP question'!$E$2:$E$17</definedName>
    <definedName name="solver_lhs1" localSheetId="4" hidden="1">'IP question (2)'!$I$10:$I$14</definedName>
    <definedName name="solver_lhs1" localSheetId="0" hidden="1">'Q1'!$B$12</definedName>
    <definedName name="solver_lhs2" localSheetId="3" hidden="1">'IP question'!$E$2:$E$17</definedName>
    <definedName name="solver_lhs2" localSheetId="4" hidden="1">'IP question (2)'!$I$2:$I$6</definedName>
    <definedName name="solver_lhs2" localSheetId="0" hidden="1">'Q1'!$B$13</definedName>
    <definedName name="solver_lhs3" localSheetId="3" hidden="1">'IP question'!$I$2:$I$6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3" hidden="1">3</definedName>
    <definedName name="solver_num" localSheetId="4" hidden="1">2</definedName>
    <definedName name="solver_num" localSheetId="0" hidden="1">2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opt" localSheetId="3" hidden="1">'IP question'!$I$11</definedName>
    <definedName name="solver_opt" localSheetId="4" hidden="1">'IP question (2)'!$I$19</definedName>
    <definedName name="solver_opt" localSheetId="0" hidden="1">'Q1'!$B$8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3" hidden="1">1</definedName>
    <definedName name="solver_rbv" localSheetId="4" hidden="1">1</definedName>
    <definedName name="solver_rbv" localSheetId="0" hidden="1">2</definedName>
    <definedName name="solver_rel1" localSheetId="3" hidden="1">1</definedName>
    <definedName name="solver_rel1" localSheetId="4" hidden="1">2</definedName>
    <definedName name="solver_rel1" localSheetId="0" hidden="1">3</definedName>
    <definedName name="solver_rel2" localSheetId="3" hidden="1">5</definedName>
    <definedName name="solver_rel2" localSheetId="4" hidden="1">2</definedName>
    <definedName name="solver_rel2" localSheetId="0" hidden="1">1</definedName>
    <definedName name="solver_rel3" localSheetId="3" hidden="1">2</definedName>
    <definedName name="solver_rhs1" localSheetId="3" hidden="1">'IP question'!$C$2:$C$17</definedName>
    <definedName name="solver_rhs1" localSheetId="4" hidden="1">'IP question (2)'!$K$10:$K$14</definedName>
    <definedName name="solver_rhs1" localSheetId="0" hidden="1">-2</definedName>
    <definedName name="solver_rhs2" localSheetId="3" hidden="1">"binary"</definedName>
    <definedName name="solver_rhs2" localSheetId="4" hidden="1">'IP question (2)'!$K$2:$K$6</definedName>
    <definedName name="solver_rhs2" localSheetId="0" hidden="1">'Q1'!$D$13</definedName>
    <definedName name="solver_rhs3" localSheetId="3" hidden="1">'IP question'!$K$2:$K$6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3" hidden="1">1</definedName>
    <definedName name="solver_scl" localSheetId="4" hidden="1">1</definedName>
    <definedName name="solver_scl" localSheetId="0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3" hidden="1">0</definedName>
    <definedName name="solver_tol" localSheetId="4" hidden="1">0.01</definedName>
    <definedName name="solver_tol" localSheetId="0" hidden="1">0.01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3" hidden="1">3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1" i="4"/>
  <c r="I19" i="5"/>
  <c r="I14" i="5"/>
  <c r="I13" i="5"/>
  <c r="I12" i="5"/>
  <c r="I11" i="5"/>
  <c r="I10" i="5"/>
  <c r="I6" i="5"/>
  <c r="I5" i="5"/>
  <c r="I4" i="5"/>
  <c r="I3" i="5"/>
  <c r="I2" i="5"/>
  <c r="I4" i="4"/>
  <c r="I6" i="4"/>
  <c r="I5" i="4"/>
  <c r="I3" i="4"/>
  <c r="I2" i="4"/>
  <c r="C12" i="2" l="1"/>
  <c r="B12" i="2"/>
  <c r="C11" i="2"/>
  <c r="C10" i="2"/>
  <c r="E20" i="2"/>
  <c r="E19" i="2"/>
  <c r="B8" i="1" l="1"/>
  <c r="B15" i="1"/>
  <c r="B14" i="1"/>
  <c r="B13" i="1"/>
  <c r="B12" i="1"/>
</calcChain>
</file>

<file path=xl/sharedStrings.xml><?xml version="1.0" encoding="utf-8"?>
<sst xmlns="http://schemas.openxmlformats.org/spreadsheetml/2006/main" count="145" uniqueCount="80">
  <si>
    <t>Decision variable</t>
  </si>
  <si>
    <t>X1</t>
  </si>
  <si>
    <t>X2</t>
  </si>
  <si>
    <t>x1 - x2 &gt;= -2</t>
  </si>
  <si>
    <t>x1 + x2&lt;= 4</t>
  </si>
  <si>
    <t>x1 &lt;= 2.5</t>
  </si>
  <si>
    <t>x2 &lt;= 3</t>
  </si>
  <si>
    <t>&gt;=</t>
  </si>
  <si>
    <t>&lt;=</t>
  </si>
  <si>
    <t>Max</t>
  </si>
  <si>
    <t>x1 + 2x2</t>
  </si>
  <si>
    <t>Month</t>
  </si>
  <si>
    <t>x</t>
  </si>
  <si>
    <t>y</t>
  </si>
  <si>
    <t>March</t>
  </si>
  <si>
    <t>April</t>
  </si>
  <si>
    <t>May</t>
  </si>
  <si>
    <t>June</t>
  </si>
  <si>
    <t>July</t>
  </si>
  <si>
    <t>Aug</t>
  </si>
  <si>
    <t>Sept</t>
  </si>
  <si>
    <t>Oct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</si>
  <si>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</si>
  <si>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</si>
  <si>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</si>
  <si>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</si>
  <si>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</si>
  <si>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</si>
  <si>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</si>
  <si>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</si>
  <si>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</si>
  <si>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</si>
  <si>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</si>
  <si>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</si>
  <si>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</si>
  <si>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</si>
  <si>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</si>
  <si>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</si>
  <si>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</si>
  <si>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</si>
  <si>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</si>
  <si>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</si>
  <si>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</si>
  <si>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</si>
  <si>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</si>
  <si>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</si>
  <si>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</si>
  <si>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</si>
  <si>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Predicted y</t>
  </si>
  <si>
    <t>Residuals</t>
  </si>
  <si>
    <t>PROBABILITY OUTPUT</t>
  </si>
  <si>
    <t>Percentile</t>
  </si>
  <si>
    <t xml:space="preserve">yhat = 27. 86 + 0.21x </t>
  </si>
  <si>
    <t>a)</t>
  </si>
  <si>
    <t>b)</t>
  </si>
  <si>
    <t>Nov</t>
  </si>
  <si>
    <t>Dec</t>
  </si>
  <si>
    <t xml:space="preserve">yNOV = </t>
  </si>
  <si>
    <t xml:space="preserve">yDEC = </t>
  </si>
  <si>
    <t>mean</t>
  </si>
  <si>
    <t>A</t>
  </si>
  <si>
    <t>B</t>
  </si>
  <si>
    <t>C</t>
  </si>
  <si>
    <t>D</t>
  </si>
  <si>
    <t>E</t>
  </si>
  <si>
    <t>FROM</t>
  </si>
  <si>
    <t>TO</t>
  </si>
  <si>
    <t>Capacity</t>
  </si>
  <si>
    <t>Flow</t>
  </si>
  <si>
    <t>Node</t>
  </si>
  <si>
    <t>Netflow</t>
  </si>
  <si>
    <t>b1</t>
  </si>
  <si>
    <t xml:space="preserve"> = </t>
  </si>
  <si>
    <t xml:space="preserve">Z = </t>
  </si>
  <si>
    <t>Min:</t>
  </si>
  <si>
    <t>Nodes</t>
  </si>
  <si>
    <t>Inflow</t>
  </si>
  <si>
    <t>Outflow</t>
  </si>
  <si>
    <t>Minimum</t>
  </si>
  <si>
    <t>Z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</si>
</sst>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4" borderId="0" xfId="0" applyNumberFormat="1" applyFill="1" applyBorder="1" applyAlignment="1"/>
    <xf numFmtId="2" fontId="0" fillId="4" borderId="1" xfId="0" applyNumberFormat="1" applyFill="1" applyBorder="1" applyAlignment="1"/>
    <xf numFmtId="0" fontId="0" fillId="0" borderId="0" xfId="0" applyAlignment="1">
      <alignment horizontal="right"/>
    </xf>
    <xf numFmtId="0" fontId="0" fillId="0" borderId="0" xfId="0" applyNumberFormat="1" applyFill="1" applyBorder="1" applyAlignment="1"/>
    <xf numFmtId="0" fontId="1" fillId="0" borderId="0" xfId="0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5" borderId="0" xfId="0" applyFill="1"/>
    <xf numFmtId="0" fontId="0" fillId="0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'Q4'!$E$38:$E$45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'Q4'!$F$38:$F$45</c:f>
              <c:numCache>
                <c:formatCode>General</c:formatCode>
                <c:ptCount val="8"/>
                <c:pt idx="0">
                  <c:v>37</c:v>
                </c:pt>
                <c:pt idx="1">
                  <c:v>48</c:v>
                </c:pt>
                <c:pt idx="2">
                  <c:v>60</c:v>
                </c:pt>
                <c:pt idx="3">
                  <c:v>71</c:v>
                </c:pt>
                <c:pt idx="4">
                  <c:v>80</c:v>
                </c:pt>
                <c:pt idx="5">
                  <c:v>90</c:v>
                </c:pt>
                <c:pt idx="6">
                  <c:v>102</c:v>
                </c:pt>
                <c:pt idx="7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D-4B97-B10B-6643964D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0287"/>
        <c:axId val="674041119"/>
      </c:scatterChart>
      <c:valAx>
        <c:axId val="19134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041119"/>
        <c:crosses val="autoZero"/>
        <c:crossBetween val="midCat"/>
      </c:valAx>
      <c:valAx>
        <c:axId val="6740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40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C236A611-FEF9-4D99-B074-A64AD0E6DE43}">
          <cx:tx>
            <cx:txData>
              <cx:f>_xlchart.v1.0</cx:f>
              <cx:v>x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9A3AAE-23CA-4672-8440-3946194C2623}">
          <cx:tx>
            <cx:txData>
              <cx:f>_xlchart.v1.2</cx:f>
              <cx:v>y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83018</xdr:colOff>
      <xdr:row>22</xdr:row>
      <xdr:rowOff>38902</xdr:rowOff>
    </xdr:from>
    <xdr:to>
      <xdr:col>7</xdr:col>
      <xdr:colOff>83018</xdr:colOff>
      <xdr:row>32</xdr:row>
      <xdr:rowOff>30881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CB573-23C0-B696-0479-8EAC9A55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594987</xdr:colOff>
      <xdr:row>1</xdr:row>
      <xdr:rowOff>84552</xdr:rowOff>
    </xdr:from>
    <xdr:to>
      <xdr:col>13</xdr:col>
      <xdr:colOff>229644</xdr:colOff>
      <xdr:row>16</xdr:row>
      <xdr:rowOff>9395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46FD96-D7FB-7A24-D286-BE0DDA626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9562" y="27244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DED9-1EBC-47DA-8FDD-642D5451FDA8}">
  <dimension ref="A2:D15"/>
  <sheetViews>
    <sheetView workbookViewId="0">
      <selection activeCell="A20" sqref="A20"/>
    </sheetView>
  </sheetViews>
  <sheetFormatPr defaultRowHeight="14.4" x14ac:dyDescent="0.3"/>
  <cols>
    <col min="1" max="1" width="15.109375" customWidth="1"/>
  </cols>
  <sheetData>
    <row r="2" spans="1:4" x14ac:dyDescent="0.3">
      <c r="B2" t="s">
        <v>1</v>
      </c>
      <c r="C2" t="s">
        <v>2</v>
      </c>
    </row>
    <row r="3" spans="1:4" x14ac:dyDescent="0.3">
      <c r="A3" t="s">
        <v>0</v>
      </c>
      <c r="B3" s="1">
        <v>1</v>
      </c>
      <c r="C3" s="1">
        <v>3</v>
      </c>
    </row>
    <row r="4" spans="1:4" x14ac:dyDescent="0.3">
      <c r="B4">
        <v>1</v>
      </c>
      <c r="C4">
        <v>2</v>
      </c>
    </row>
    <row r="8" spans="1:4" x14ac:dyDescent="0.3">
      <c r="A8" t="s">
        <v>9</v>
      </c>
      <c r="B8" s="17">
        <f>B3+2*C3</f>
        <v>7</v>
      </c>
    </row>
    <row r="9" spans="1:4" x14ac:dyDescent="0.3">
      <c r="A9" t="s">
        <v>10</v>
      </c>
    </row>
    <row r="12" spans="1:4" x14ac:dyDescent="0.3">
      <c r="A12" t="s">
        <v>3</v>
      </c>
      <c r="B12">
        <f>B3-C3</f>
        <v>-2</v>
      </c>
      <c r="C12" t="s">
        <v>7</v>
      </c>
      <c r="D12">
        <v>-2</v>
      </c>
    </row>
    <row r="13" spans="1:4" x14ac:dyDescent="0.3">
      <c r="A13" t="s">
        <v>4</v>
      </c>
      <c r="B13">
        <f>B3+C3</f>
        <v>4</v>
      </c>
      <c r="C13" t="s">
        <v>8</v>
      </c>
      <c r="D13">
        <v>4</v>
      </c>
    </row>
    <row r="14" spans="1:4" x14ac:dyDescent="0.3">
      <c r="A14" s="2" t="s">
        <v>5</v>
      </c>
      <c r="B14">
        <f>B3</f>
        <v>1</v>
      </c>
      <c r="C14" t="s">
        <v>8</v>
      </c>
      <c r="D14">
        <v>2.5</v>
      </c>
    </row>
    <row r="15" spans="1:4" x14ac:dyDescent="0.3">
      <c r="A15" s="2" t="s">
        <v>6</v>
      </c>
      <c r="B15">
        <f>C3</f>
        <v>3</v>
      </c>
      <c r="C15" t="s">
        <v>8</v>
      </c>
      <c r="D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5CC3-F76A-4C6C-B353-787196C46BEE}">
  <dimension ref="A1:B7"/>
  <sheetViews>
    <sheetView workbookViewId="0">
      <selection activeCell="A8" sqref="A8"/>
    </sheetView>
  </sheetViews>
  <sheetFormatPr defaultRowHeight="14.4" x14ac:dyDescent="0.3"/>
  <sheetData>
    <row r="1" spans="1:2" s="3" customFormat="1" x14ac:dyDescent="0.3">
      <c r="A1" s="3" t="s">
        <v>12</v>
      </c>
      <c r="B1" s="3" t="s">
        <v>13</v>
      </c>
    </row>
    <row r="2" spans="1:2" x14ac:dyDescent="0.3">
      <c r="A2">
        <v>20</v>
      </c>
    </row>
    <row r="3" spans="1:2" x14ac:dyDescent="0.3">
      <c r="A3">
        <v>23</v>
      </c>
    </row>
    <row r="4" spans="1:2" x14ac:dyDescent="0.3">
      <c r="A4">
        <v>8</v>
      </c>
    </row>
    <row r="5" spans="1:2" x14ac:dyDescent="0.3">
      <c r="A5">
        <v>29</v>
      </c>
    </row>
    <row r="6" spans="1:2" x14ac:dyDescent="0.3">
      <c r="A6">
        <v>14</v>
      </c>
    </row>
    <row r="7" spans="1:2" x14ac:dyDescent="0.3">
      <c r="A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4326-EE8F-49F6-9813-7E5EF11FC4ED}">
  <dimension ref="A1:I45"/>
  <sheetViews>
    <sheetView zoomScale="73" zoomScaleNormal="73" workbookViewId="0">
      <selection activeCell="D16" sqref="D16"/>
    </sheetView>
  </sheetViews>
  <sheetFormatPr defaultRowHeight="14.4" x14ac:dyDescent="0.3"/>
  <cols>
    <col min="1" max="1" width="11.44140625" customWidth="1"/>
    <col min="8" max="8" width="10.21875" customWidth="1"/>
  </cols>
  <sheetData>
    <row r="1" spans="1:9" s="3" customFormat="1" x14ac:dyDescent="0.3">
      <c r="A1" s="3" t="s">
        <v>11</v>
      </c>
      <c r="B1" s="3" t="s">
        <v>12</v>
      </c>
      <c r="C1" s="3" t="s">
        <v>13</v>
      </c>
      <c r="F1" s="12"/>
      <c r="G1" s="12"/>
      <c r="H1" s="12"/>
      <c r="I1" s="12"/>
    </row>
    <row r="2" spans="1:9" x14ac:dyDescent="0.3">
      <c r="A2" t="s">
        <v>14</v>
      </c>
      <c r="B2">
        <v>50</v>
      </c>
      <c r="C2">
        <v>37</v>
      </c>
      <c r="F2" s="13"/>
      <c r="G2" s="14"/>
      <c r="H2" s="14"/>
      <c r="I2" s="13"/>
    </row>
    <row r="3" spans="1:9" x14ac:dyDescent="0.3">
      <c r="A3" t="s">
        <v>15</v>
      </c>
      <c r="B3">
        <v>100</v>
      </c>
      <c r="C3">
        <v>48</v>
      </c>
      <c r="F3" s="13"/>
      <c r="G3" s="11"/>
      <c r="H3" s="4"/>
      <c r="I3" s="13"/>
    </row>
    <row r="4" spans="1:9" x14ac:dyDescent="0.3">
      <c r="A4" t="s">
        <v>16</v>
      </c>
      <c r="B4">
        <v>150</v>
      </c>
      <c r="C4">
        <v>60</v>
      </c>
      <c r="F4" s="13"/>
      <c r="G4" s="11"/>
      <c r="H4" s="4"/>
      <c r="I4" s="13"/>
    </row>
    <row r="5" spans="1:9" x14ac:dyDescent="0.3">
      <c r="A5" t="s">
        <v>17</v>
      </c>
      <c r="B5">
        <v>200</v>
      </c>
      <c r="C5">
        <v>71</v>
      </c>
      <c r="F5" s="13"/>
      <c r="G5" s="11"/>
      <c r="H5" s="4"/>
      <c r="I5" s="13"/>
    </row>
    <row r="6" spans="1:9" x14ac:dyDescent="0.3">
      <c r="A6" t="s">
        <v>18</v>
      </c>
      <c r="B6">
        <v>250</v>
      </c>
      <c r="C6">
        <v>80</v>
      </c>
      <c r="F6" s="13"/>
      <c r="G6" s="11"/>
      <c r="H6" s="4"/>
      <c r="I6" s="13"/>
    </row>
    <row r="7" spans="1:9" x14ac:dyDescent="0.3">
      <c r="A7" t="s">
        <v>19</v>
      </c>
      <c r="B7">
        <v>300</v>
      </c>
      <c r="C7">
        <v>90</v>
      </c>
      <c r="F7" s="13"/>
      <c r="G7" s="11"/>
      <c r="H7" s="4"/>
      <c r="I7" s="13"/>
    </row>
    <row r="8" spans="1:9" x14ac:dyDescent="0.3">
      <c r="A8" t="s">
        <v>20</v>
      </c>
      <c r="B8">
        <v>350</v>
      </c>
      <c r="C8">
        <v>102</v>
      </c>
      <c r="F8" s="13"/>
      <c r="G8" s="11"/>
      <c r="H8" s="4"/>
      <c r="I8" s="13"/>
    </row>
    <row r="9" spans="1:9" x14ac:dyDescent="0.3">
      <c r="A9" t="s">
        <v>21</v>
      </c>
      <c r="B9">
        <v>400</v>
      </c>
      <c r="C9">
        <v>109</v>
      </c>
      <c r="F9" s="13"/>
      <c r="G9" s="11"/>
      <c r="H9" s="4"/>
      <c r="I9" s="13"/>
    </row>
    <row r="10" spans="1:9" x14ac:dyDescent="0.3">
      <c r="A10" s="1" t="s">
        <v>55</v>
      </c>
      <c r="B10" s="1">
        <v>375</v>
      </c>
      <c r="C10" s="1">
        <f>E19</f>
        <v>105.80357142857142</v>
      </c>
      <c r="F10" s="13"/>
      <c r="G10" s="11"/>
      <c r="H10" s="4"/>
      <c r="I10" s="13"/>
    </row>
    <row r="11" spans="1:9" x14ac:dyDescent="0.3">
      <c r="A11" s="1" t="s">
        <v>56</v>
      </c>
      <c r="B11" s="1">
        <v>1000</v>
      </c>
      <c r="C11" s="1">
        <f>E20</f>
        <v>235.71428571428569</v>
      </c>
      <c r="F11" s="13"/>
      <c r="G11" s="11"/>
      <c r="H11" s="4"/>
      <c r="I11" s="13"/>
    </row>
    <row r="12" spans="1:9" x14ac:dyDescent="0.3">
      <c r="A12" s="3" t="s">
        <v>59</v>
      </c>
      <c r="B12" s="3">
        <f>AVERAGE(B2:B11)</f>
        <v>317.5</v>
      </c>
      <c r="C12" s="3">
        <f>AVERAGE(C2:C11)</f>
        <v>93.851785714285711</v>
      </c>
      <c r="F12" s="13"/>
      <c r="G12" s="11"/>
      <c r="H12" s="4"/>
      <c r="I12" s="13"/>
    </row>
    <row r="13" spans="1:9" x14ac:dyDescent="0.3">
      <c r="F13" s="13"/>
      <c r="G13" s="4"/>
      <c r="H13" s="4"/>
      <c r="I13" s="13"/>
    </row>
    <row r="14" spans="1:9" x14ac:dyDescent="0.3">
      <c r="A14" t="s">
        <v>22</v>
      </c>
      <c r="F14" s="13"/>
      <c r="G14" s="13"/>
      <c r="H14" s="13"/>
      <c r="I14" s="13"/>
    </row>
    <row r="15" spans="1:9" ht="15" thickBot="1" x14ac:dyDescent="0.35"/>
    <row r="16" spans="1:9" x14ac:dyDescent="0.3">
      <c r="A16" s="7" t="s">
        <v>23</v>
      </c>
      <c r="B16" s="7"/>
    </row>
    <row r="17" spans="1:9" x14ac:dyDescent="0.3">
      <c r="A17" s="4" t="s">
        <v>24</v>
      </c>
      <c r="B17" s="4">
        <v>0.99874666727426464</v>
      </c>
    </row>
    <row r="18" spans="1:9" x14ac:dyDescent="0.3">
      <c r="A18" s="4" t="s">
        <v>25</v>
      </c>
      <c r="B18" s="4">
        <v>0.99749490539145058</v>
      </c>
      <c r="C18" s="10" t="s">
        <v>53</v>
      </c>
      <c r="D18" t="s">
        <v>52</v>
      </c>
    </row>
    <row r="19" spans="1:9" x14ac:dyDescent="0.3">
      <c r="A19" s="4" t="s">
        <v>26</v>
      </c>
      <c r="B19" s="4">
        <v>0.99707738962335901</v>
      </c>
      <c r="C19" s="10" t="s">
        <v>54</v>
      </c>
      <c r="D19" t="s">
        <v>57</v>
      </c>
      <c r="E19">
        <f>B30+B31*B10</f>
        <v>105.80357142857142</v>
      </c>
    </row>
    <row r="20" spans="1:9" x14ac:dyDescent="0.3">
      <c r="A20" s="4" t="s">
        <v>27</v>
      </c>
      <c r="B20" s="4">
        <v>1.3779729764438495</v>
      </c>
      <c r="D20" t="s">
        <v>58</v>
      </c>
      <c r="E20">
        <f>B30+B31*B11</f>
        <v>235.71428571428569</v>
      </c>
    </row>
    <row r="21" spans="1:9" ht="15" thickBot="1" x14ac:dyDescent="0.35">
      <c r="A21" s="5" t="s">
        <v>28</v>
      </c>
      <c r="B21" s="5">
        <v>8</v>
      </c>
    </row>
    <row r="23" spans="1:9" ht="15" thickBot="1" x14ac:dyDescent="0.35">
      <c r="A23" t="s">
        <v>29</v>
      </c>
    </row>
    <row r="24" spans="1:9" x14ac:dyDescent="0.3">
      <c r="A24" s="6"/>
      <c r="B24" s="6" t="s">
        <v>34</v>
      </c>
      <c r="C24" s="6" t="s">
        <v>35</v>
      </c>
      <c r="D24" s="6" t="s">
        <v>36</v>
      </c>
      <c r="E24" s="6" t="s">
        <v>37</v>
      </c>
      <c r="F24" s="6" t="s">
        <v>38</v>
      </c>
    </row>
    <row r="25" spans="1:9" x14ac:dyDescent="0.3">
      <c r="A25" s="4" t="s">
        <v>30</v>
      </c>
      <c r="B25" s="4">
        <v>1</v>
      </c>
      <c r="C25" s="4">
        <v>4536.4821428571431</v>
      </c>
      <c r="D25" s="4">
        <v>4536.4821428571431</v>
      </c>
      <c r="E25" s="4">
        <v>2389.1191222570556</v>
      </c>
      <c r="F25" s="4">
        <v>4.9173466091644167E-9</v>
      </c>
    </row>
    <row r="26" spans="1:9" x14ac:dyDescent="0.3">
      <c r="A26" s="4" t="s">
        <v>31</v>
      </c>
      <c r="B26" s="4">
        <v>6</v>
      </c>
      <c r="C26" s="4">
        <v>11.392857142857132</v>
      </c>
      <c r="D26" s="4">
        <v>1.8988095238095219</v>
      </c>
      <c r="E26" s="4"/>
      <c r="F26" s="4"/>
    </row>
    <row r="27" spans="1:9" ht="15" thickBot="1" x14ac:dyDescent="0.35">
      <c r="A27" s="5" t="s">
        <v>32</v>
      </c>
      <c r="B27" s="5">
        <v>7</v>
      </c>
      <c r="C27" s="5">
        <v>4547.875</v>
      </c>
      <c r="D27" s="5"/>
      <c r="E27" s="5"/>
      <c r="F27" s="5"/>
    </row>
    <row r="28" spans="1:9" ht="15" thickBot="1" x14ac:dyDescent="0.35"/>
    <row r="29" spans="1:9" x14ac:dyDescent="0.3">
      <c r="A29" s="6"/>
      <c r="B29" s="6" t="s">
        <v>39</v>
      </c>
      <c r="C29" s="6" t="s">
        <v>27</v>
      </c>
      <c r="D29" s="6" t="s">
        <v>40</v>
      </c>
      <c r="E29" s="6" t="s">
        <v>41</v>
      </c>
      <c r="F29" s="6" t="s">
        <v>42</v>
      </c>
      <c r="G29" s="6" t="s">
        <v>43</v>
      </c>
      <c r="H29" s="6" t="s">
        <v>44</v>
      </c>
      <c r="I29" s="6" t="s">
        <v>45</v>
      </c>
    </row>
    <row r="30" spans="1:9" x14ac:dyDescent="0.3">
      <c r="A30" s="4" t="s">
        <v>33</v>
      </c>
      <c r="B30" s="8">
        <v>27.857142857142861</v>
      </c>
      <c r="C30" s="4">
        <v>1.0737078929838326</v>
      </c>
      <c r="D30" s="4">
        <v>25.944805881726271</v>
      </c>
      <c r="E30" s="4">
        <v>2.1621383085605991E-7</v>
      </c>
      <c r="F30" s="4">
        <v>25.229874289132827</v>
      </c>
      <c r="G30" s="4">
        <v>30.484411425152896</v>
      </c>
      <c r="H30" s="4">
        <v>23.876448127977014</v>
      </c>
      <c r="I30" s="4">
        <v>31.837837586308709</v>
      </c>
    </row>
    <row r="31" spans="1:9" ht="15" thickBot="1" x14ac:dyDescent="0.35">
      <c r="A31" s="5" t="s">
        <v>12</v>
      </c>
      <c r="B31" s="9">
        <v>0.20785714285714282</v>
      </c>
      <c r="C31" s="5">
        <v>4.2525169284504151E-3</v>
      </c>
      <c r="D31" s="5">
        <v>48.878616206446097</v>
      </c>
      <c r="E31" s="5">
        <v>4.9173466091644167E-9</v>
      </c>
      <c r="F31" s="5">
        <v>0.19745160878772289</v>
      </c>
      <c r="G31" s="5">
        <v>0.21826267692656276</v>
      </c>
      <c r="H31" s="5">
        <v>0.19209124243544778</v>
      </c>
      <c r="I31" s="5">
        <v>0.22362304327883786</v>
      </c>
    </row>
    <row r="35" spans="1:6" x14ac:dyDescent="0.3">
      <c r="A35" t="s">
        <v>46</v>
      </c>
      <c r="E35" t="s">
        <v>50</v>
      </c>
    </row>
    <row r="36" spans="1:6" ht="15" thickBot="1" x14ac:dyDescent="0.35"/>
    <row r="37" spans="1:6" x14ac:dyDescent="0.3">
      <c r="A37" s="6" t="s">
        <v>47</v>
      </c>
      <c r="B37" s="6" t="s">
        <v>48</v>
      </c>
      <c r="C37" s="6" t="s">
        <v>49</v>
      </c>
      <c r="E37" s="6" t="s">
        <v>51</v>
      </c>
      <c r="F37" s="6" t="s">
        <v>13</v>
      </c>
    </row>
    <row r="38" spans="1:6" x14ac:dyDescent="0.3">
      <c r="A38" s="4">
        <v>1</v>
      </c>
      <c r="B38" s="4">
        <v>38.25</v>
      </c>
      <c r="C38" s="4">
        <v>-1.25</v>
      </c>
      <c r="E38" s="4">
        <v>6.25</v>
      </c>
      <c r="F38" s="4">
        <v>37</v>
      </c>
    </row>
    <row r="39" spans="1:6" x14ac:dyDescent="0.3">
      <c r="A39" s="4">
        <v>2</v>
      </c>
      <c r="B39" s="4">
        <v>48.642857142857139</v>
      </c>
      <c r="C39" s="4">
        <v>-0.6428571428571388</v>
      </c>
      <c r="E39" s="4">
        <v>18.75</v>
      </c>
      <c r="F39" s="4">
        <v>48</v>
      </c>
    </row>
    <row r="40" spans="1:6" x14ac:dyDescent="0.3">
      <c r="A40" s="4">
        <v>3</v>
      </c>
      <c r="B40" s="4">
        <v>59.035714285714285</v>
      </c>
      <c r="C40" s="4">
        <v>0.9642857142857153</v>
      </c>
      <c r="E40" s="4">
        <v>31.25</v>
      </c>
      <c r="F40" s="4">
        <v>60</v>
      </c>
    </row>
    <row r="41" spans="1:6" x14ac:dyDescent="0.3">
      <c r="A41" s="4">
        <v>4</v>
      </c>
      <c r="B41" s="4">
        <v>69.428571428571416</v>
      </c>
      <c r="C41" s="4">
        <v>1.5714285714285836</v>
      </c>
      <c r="E41" s="4">
        <v>43.75</v>
      </c>
      <c r="F41" s="4">
        <v>71</v>
      </c>
    </row>
    <row r="42" spans="1:6" x14ac:dyDescent="0.3">
      <c r="A42" s="4">
        <v>5</v>
      </c>
      <c r="B42" s="4">
        <v>79.821428571428569</v>
      </c>
      <c r="C42" s="4">
        <v>0.1785714285714306</v>
      </c>
      <c r="E42" s="4">
        <v>56.25</v>
      </c>
      <c r="F42" s="4">
        <v>80</v>
      </c>
    </row>
    <row r="43" spans="1:6" x14ac:dyDescent="0.3">
      <c r="A43" s="4">
        <v>6</v>
      </c>
      <c r="B43" s="4">
        <v>90.214285714285708</v>
      </c>
      <c r="C43" s="4">
        <v>-0.2142857142857082</v>
      </c>
      <c r="E43" s="4">
        <v>68.75</v>
      </c>
      <c r="F43" s="4">
        <v>90</v>
      </c>
    </row>
    <row r="44" spans="1:6" x14ac:dyDescent="0.3">
      <c r="A44" s="4">
        <v>7</v>
      </c>
      <c r="B44" s="4">
        <v>100.60714285714285</v>
      </c>
      <c r="C44" s="4">
        <v>1.392857142857153</v>
      </c>
      <c r="E44" s="4">
        <v>81.25</v>
      </c>
      <c r="F44" s="4">
        <v>102</v>
      </c>
    </row>
    <row r="45" spans="1:6" ht="15" thickBot="1" x14ac:dyDescent="0.35">
      <c r="A45" s="5">
        <v>8</v>
      </c>
      <c r="B45" s="5">
        <v>110.99999999999999</v>
      </c>
      <c r="C45" s="5">
        <v>-1.9999999999999858</v>
      </c>
      <c r="E45" s="5">
        <v>93.75</v>
      </c>
      <c r="F45" s="5">
        <v>109</v>
      </c>
    </row>
  </sheetData>
  <sortState xmlns:xlrd2="http://schemas.microsoft.com/office/spreadsheetml/2017/richdata2" ref="G3:G12">
    <sortCondition ref="G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BD9F-F348-40D8-B1E3-41923555DFE9}">
  <dimension ref="A1:L17"/>
  <sheetViews>
    <sheetView tabSelected="1" topLeftCell="B1" workbookViewId="0">
      <selection activeCell="H23" sqref="H23"/>
    </sheetView>
  </sheetViews>
  <sheetFormatPr defaultRowHeight="14.4" x14ac:dyDescent="0.3"/>
  <sheetData>
    <row r="1" spans="1:12" s="3" customFormat="1" x14ac:dyDescent="0.3">
      <c r="A1" s="3" t="s">
        <v>65</v>
      </c>
      <c r="B1" s="3" t="s">
        <v>66</v>
      </c>
      <c r="C1" s="3" t="s">
        <v>67</v>
      </c>
      <c r="E1" s="3" t="s">
        <v>68</v>
      </c>
      <c r="H1" s="3" t="s">
        <v>69</v>
      </c>
      <c r="I1" s="3" t="s">
        <v>70</v>
      </c>
      <c r="K1" s="3" t="s">
        <v>71</v>
      </c>
    </row>
    <row r="2" spans="1:12" x14ac:dyDescent="0.3">
      <c r="A2" t="s">
        <v>60</v>
      </c>
      <c r="B2" t="s">
        <v>61</v>
      </c>
      <c r="C2">
        <v>20</v>
      </c>
      <c r="E2" s="1">
        <v>1</v>
      </c>
      <c r="H2" t="s">
        <v>60</v>
      </c>
      <c r="I2">
        <f>E2+E3+E4</f>
        <v>2</v>
      </c>
      <c r="J2" t="s">
        <v>72</v>
      </c>
      <c r="K2">
        <v>2</v>
      </c>
      <c r="L2">
        <v>1</v>
      </c>
    </row>
    <row r="3" spans="1:12" x14ac:dyDescent="0.3">
      <c r="B3" t="s">
        <v>62</v>
      </c>
      <c r="C3">
        <v>40</v>
      </c>
      <c r="E3" s="1">
        <v>0</v>
      </c>
      <c r="H3" t="s">
        <v>61</v>
      </c>
      <c r="I3">
        <f>E5+E6+E7</f>
        <v>2</v>
      </c>
      <c r="J3" t="s">
        <v>72</v>
      </c>
      <c r="K3">
        <v>2</v>
      </c>
      <c r="L3">
        <v>1</v>
      </c>
    </row>
    <row r="4" spans="1:12" x14ac:dyDescent="0.3">
      <c r="B4" t="s">
        <v>63</v>
      </c>
      <c r="C4">
        <v>10</v>
      </c>
      <c r="E4" s="1">
        <v>1</v>
      </c>
      <c r="H4" t="s">
        <v>62</v>
      </c>
      <c r="I4">
        <f>E8+E9+E10+E11</f>
        <v>2</v>
      </c>
      <c r="J4" t="s">
        <v>72</v>
      </c>
      <c r="K4">
        <v>2</v>
      </c>
      <c r="L4">
        <v>1</v>
      </c>
    </row>
    <row r="5" spans="1:12" x14ac:dyDescent="0.3">
      <c r="A5" t="s">
        <v>61</v>
      </c>
      <c r="B5" t="s">
        <v>60</v>
      </c>
      <c r="C5">
        <v>20</v>
      </c>
      <c r="E5" s="1">
        <v>1</v>
      </c>
      <c r="H5" t="s">
        <v>63</v>
      </c>
      <c r="I5">
        <f>E12+E13+E14</f>
        <v>2</v>
      </c>
      <c r="J5" t="s">
        <v>72</v>
      </c>
      <c r="K5">
        <v>2</v>
      </c>
      <c r="L5">
        <v>1</v>
      </c>
    </row>
    <row r="6" spans="1:12" x14ac:dyDescent="0.3">
      <c r="B6" t="s">
        <v>62</v>
      </c>
      <c r="C6">
        <v>10</v>
      </c>
      <c r="E6" s="1">
        <v>1</v>
      </c>
      <c r="H6" t="s">
        <v>64</v>
      </c>
      <c r="I6">
        <f>E15+E16+E17</f>
        <v>2</v>
      </c>
      <c r="J6" t="s">
        <v>72</v>
      </c>
      <c r="K6">
        <v>2</v>
      </c>
      <c r="L6">
        <v>1</v>
      </c>
    </row>
    <row r="7" spans="1:12" x14ac:dyDescent="0.3">
      <c r="B7" t="s">
        <v>64</v>
      </c>
      <c r="C7">
        <v>30</v>
      </c>
      <c r="E7" s="1">
        <v>0</v>
      </c>
    </row>
    <row r="8" spans="1:12" x14ac:dyDescent="0.3">
      <c r="A8" t="s">
        <v>62</v>
      </c>
      <c r="B8" t="s">
        <v>60</v>
      </c>
      <c r="C8">
        <v>40</v>
      </c>
      <c r="E8" s="1">
        <v>0</v>
      </c>
    </row>
    <row r="9" spans="1:12" x14ac:dyDescent="0.3">
      <c r="B9" t="s">
        <v>61</v>
      </c>
      <c r="C9">
        <v>10</v>
      </c>
      <c r="E9" s="1">
        <v>1</v>
      </c>
    </row>
    <row r="10" spans="1:12" x14ac:dyDescent="0.3">
      <c r="B10" t="s">
        <v>63</v>
      </c>
      <c r="C10">
        <v>20</v>
      </c>
      <c r="E10" s="1">
        <v>1</v>
      </c>
      <c r="H10" t="s">
        <v>74</v>
      </c>
    </row>
    <row r="11" spans="1:12" x14ac:dyDescent="0.3">
      <c r="B11" t="s">
        <v>64</v>
      </c>
      <c r="C11">
        <v>50</v>
      </c>
      <c r="E11" s="1">
        <v>0</v>
      </c>
      <c r="H11" t="s">
        <v>73</v>
      </c>
      <c r="I11" s="15">
        <f>1/2*((C2*E2+C3*E3+C4*E4)+(C5*E5+C6*E6+C7*E7)+(C8*E8+C9*E9+C10*E10+C11*E11)+(C12*E12+C13*E13+C14*E14)+(C15*E15+C16*E16+C17*E17))</f>
        <v>80</v>
      </c>
    </row>
    <row r="12" spans="1:12" x14ac:dyDescent="0.3">
      <c r="A12" t="s">
        <v>63</v>
      </c>
      <c r="B12" t="s">
        <v>60</v>
      </c>
      <c r="C12">
        <v>10</v>
      </c>
      <c r="E12" s="1">
        <v>1</v>
      </c>
    </row>
    <row r="13" spans="1:12" x14ac:dyDescent="0.3">
      <c r="B13" t="s">
        <v>62</v>
      </c>
      <c r="C13">
        <v>20</v>
      </c>
      <c r="E13" s="1">
        <v>0</v>
      </c>
    </row>
    <row r="14" spans="1:12" x14ac:dyDescent="0.3">
      <c r="B14" t="s">
        <v>64</v>
      </c>
      <c r="C14">
        <v>15</v>
      </c>
      <c r="E14" s="1">
        <v>1</v>
      </c>
    </row>
    <row r="15" spans="1:12" x14ac:dyDescent="0.3">
      <c r="A15" t="s">
        <v>64</v>
      </c>
      <c r="B15" t="s">
        <v>61</v>
      </c>
      <c r="C15">
        <v>30</v>
      </c>
      <c r="E15" s="1">
        <v>1</v>
      </c>
    </row>
    <row r="16" spans="1:12" x14ac:dyDescent="0.3">
      <c r="B16" t="s">
        <v>62</v>
      </c>
      <c r="C16">
        <v>50</v>
      </c>
      <c r="E16" s="1">
        <v>0</v>
      </c>
    </row>
    <row r="17" spans="2:9" x14ac:dyDescent="0.3">
      <c r="B17" t="s">
        <v>63</v>
      </c>
      <c r="C17">
        <v>15</v>
      </c>
      <c r="E17" s="1">
        <v>1</v>
      </c>
      <c r="I17">
        <f>((C2*E2+C3*E3+C4*E4)+(C5*E5+C6*E6+C7*E7)+(C8*E8+C9*E9+C10*E10+C11*E11)+(C12*E12+C13*E13+C14*E14)+(C15*E15+C16*E16+C17*E17))</f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4745-360D-4C32-A471-D479EB7A7695}">
  <dimension ref="A1:K19"/>
  <sheetViews>
    <sheetView topLeftCell="B1" workbookViewId="0">
      <selection activeCell="I20" sqref="I20"/>
    </sheetView>
  </sheetViews>
  <sheetFormatPr defaultRowHeight="14.4" x14ac:dyDescent="0.3"/>
  <cols>
    <col min="8" max="8" width="10.77734375" customWidth="1"/>
  </cols>
  <sheetData>
    <row r="1" spans="1:11" s="3" customFormat="1" x14ac:dyDescent="0.3">
      <c r="A1" s="3" t="s">
        <v>65</v>
      </c>
      <c r="B1" s="3" t="s">
        <v>66</v>
      </c>
      <c r="C1" s="3" t="s">
        <v>67</v>
      </c>
      <c r="E1" s="3" t="s">
        <v>68</v>
      </c>
      <c r="H1" s="3" t="s">
        <v>75</v>
      </c>
      <c r="I1" s="3" t="s">
        <v>76</v>
      </c>
      <c r="K1" s="3" t="s">
        <v>71</v>
      </c>
    </row>
    <row r="2" spans="1:11" x14ac:dyDescent="0.3">
      <c r="A2" t="s">
        <v>60</v>
      </c>
      <c r="B2" t="s">
        <v>62</v>
      </c>
      <c r="C2">
        <v>40</v>
      </c>
      <c r="E2" s="1">
        <v>0</v>
      </c>
      <c r="H2" t="s">
        <v>60</v>
      </c>
      <c r="I2">
        <f>E4</f>
        <v>1</v>
      </c>
      <c r="K2">
        <v>1</v>
      </c>
    </row>
    <row r="3" spans="1:11" x14ac:dyDescent="0.3">
      <c r="A3" t="s">
        <v>60</v>
      </c>
      <c r="B3" t="s">
        <v>63</v>
      </c>
      <c r="C3">
        <v>10</v>
      </c>
      <c r="E3" s="1">
        <v>1</v>
      </c>
      <c r="H3" t="s">
        <v>61</v>
      </c>
      <c r="I3">
        <f>E5+E8</f>
        <v>1</v>
      </c>
      <c r="K3">
        <v>1</v>
      </c>
    </row>
    <row r="4" spans="1:11" x14ac:dyDescent="0.3">
      <c r="A4" t="s">
        <v>61</v>
      </c>
      <c r="B4" t="s">
        <v>60</v>
      </c>
      <c r="C4">
        <v>20</v>
      </c>
      <c r="E4" s="1">
        <v>1</v>
      </c>
      <c r="H4" t="s">
        <v>62</v>
      </c>
      <c r="I4">
        <f>E7+E2</f>
        <v>1</v>
      </c>
      <c r="K4">
        <v>1</v>
      </c>
    </row>
    <row r="5" spans="1:11" x14ac:dyDescent="0.3">
      <c r="A5" t="s">
        <v>62</v>
      </c>
      <c r="B5" t="s">
        <v>61</v>
      </c>
      <c r="C5">
        <v>10</v>
      </c>
      <c r="E5" s="1">
        <v>0</v>
      </c>
      <c r="H5" t="s">
        <v>63</v>
      </c>
      <c r="I5">
        <f>E9+E3</f>
        <v>1</v>
      </c>
      <c r="K5">
        <v>1</v>
      </c>
    </row>
    <row r="6" spans="1:11" x14ac:dyDescent="0.3">
      <c r="A6" t="s">
        <v>62</v>
      </c>
      <c r="B6" t="s">
        <v>64</v>
      </c>
      <c r="C6">
        <v>50</v>
      </c>
      <c r="E6" s="1">
        <v>1</v>
      </c>
      <c r="H6" t="s">
        <v>64</v>
      </c>
      <c r="I6">
        <f>E6</f>
        <v>1</v>
      </c>
      <c r="K6">
        <v>1</v>
      </c>
    </row>
    <row r="7" spans="1:11" x14ac:dyDescent="0.3">
      <c r="A7" t="s">
        <v>63</v>
      </c>
      <c r="B7" t="s">
        <v>62</v>
      </c>
      <c r="C7">
        <v>20</v>
      </c>
      <c r="E7" s="1">
        <v>1</v>
      </c>
    </row>
    <row r="8" spans="1:11" x14ac:dyDescent="0.3">
      <c r="A8" t="s">
        <v>64</v>
      </c>
      <c r="B8" t="s">
        <v>61</v>
      </c>
      <c r="C8">
        <v>30</v>
      </c>
      <c r="E8" s="1">
        <v>1</v>
      </c>
    </row>
    <row r="9" spans="1:11" x14ac:dyDescent="0.3">
      <c r="A9" t="s">
        <v>64</v>
      </c>
      <c r="B9" t="s">
        <v>63</v>
      </c>
      <c r="C9">
        <v>15</v>
      </c>
      <c r="E9" s="1">
        <v>0</v>
      </c>
      <c r="H9" s="3" t="s">
        <v>75</v>
      </c>
      <c r="I9" s="3" t="s">
        <v>77</v>
      </c>
      <c r="J9" s="3"/>
      <c r="K9" s="3" t="s">
        <v>71</v>
      </c>
    </row>
    <row r="10" spans="1:11" x14ac:dyDescent="0.3">
      <c r="H10" t="s">
        <v>60</v>
      </c>
      <c r="I10">
        <f>E2+E3</f>
        <v>1</v>
      </c>
      <c r="K10">
        <v>1</v>
      </c>
    </row>
    <row r="11" spans="1:11" x14ac:dyDescent="0.3">
      <c r="H11" t="s">
        <v>61</v>
      </c>
      <c r="I11" s="16">
        <f>E4</f>
        <v>1</v>
      </c>
      <c r="K11">
        <v>1</v>
      </c>
    </row>
    <row r="12" spans="1:11" x14ac:dyDescent="0.3">
      <c r="H12" t="s">
        <v>62</v>
      </c>
      <c r="I12">
        <f>E5+E6</f>
        <v>1</v>
      </c>
      <c r="K12">
        <v>1</v>
      </c>
    </row>
    <row r="13" spans="1:11" x14ac:dyDescent="0.3">
      <c r="H13" t="s">
        <v>63</v>
      </c>
      <c r="I13">
        <f>E7</f>
        <v>1</v>
      </c>
      <c r="K13">
        <v>1</v>
      </c>
    </row>
    <row r="14" spans="1:11" x14ac:dyDescent="0.3">
      <c r="H14" t="s">
        <v>64</v>
      </c>
      <c r="I14">
        <f>E8+E9</f>
        <v>1</v>
      </c>
      <c r="K14">
        <v>1</v>
      </c>
    </row>
    <row r="18" spans="8:9" x14ac:dyDescent="0.3">
      <c r="H18" t="s">
        <v>78</v>
      </c>
    </row>
    <row r="19" spans="8:9" x14ac:dyDescent="0.3">
      <c r="H19" t="s">
        <v>79</v>
      </c>
      <c r="I19">
        <f>C2*E2+C3*E3+C4*E4+C5*E5+C6*E6+C7*E7+C8*E8+C9*E9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Q3</vt:lpstr>
      <vt:lpstr>Q4</vt:lpstr>
      <vt:lpstr>IP question</vt:lpstr>
      <vt:lpstr>IP question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Nethmi M</dc:creator>
  <cp:lastModifiedBy>Nethmi M</cp:lastModifiedBy>
  <dcterms:created xsi:type="dcterms:W3CDTF">2023-12-02T14:14:20Z</dcterms:created>
  <dcterms:modified xsi:type="dcterms:W3CDTF">2023-12-02T17:27:43Z</dcterms:modified>
</cp:coreProperties>
</file>