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hmi Mohotti\Desktop\Level 6\Operational Research\CW\Submission\"/>
    </mc:Choice>
  </mc:AlternateContent>
  <xr:revisionPtr revIDLastSave="0" documentId="8_{A09D348F-9959-47BD-8F13-BEF62D246098}" xr6:coauthVersionLast="47" xr6:coauthVersionMax="47" xr10:uidLastSave="{00000000-0000-0000-0000-000000000000}"/>
  <bookViews>
    <workbookView xWindow="-108" yWindow="-108" windowWidth="23256" windowHeight="12456" activeTab="1" xr2:uid="{98327F30-293B-48F7-B202-94925C4C855E}"/>
  </bookViews>
  <sheets>
    <sheet name="Information" sheetId="2" r:id="rId1"/>
    <sheet name="Model" sheetId="3" r:id="rId2"/>
    <sheet name="Experiment-1" sheetId="4" r:id="rId3"/>
    <sheet name="Experiment -2" sheetId="5" r:id="rId4"/>
  </sheets>
  <definedNames>
    <definedName name="solver_adj" localSheetId="3" hidden="1">'Experiment -2'!$D$2,'Experiment -2'!$E$3,'Experiment -2'!$F$4,'Experiment -2'!$H$5,'Experiment -2'!$I$6,'Experiment -2'!$J$7,'Experiment -2'!$F$9,'Experiment -2'!$J$10,'Experiment -2'!$K$12,'Experiment -2'!$L$13,'Experiment -2'!$E$14,'Experiment -2'!$K$15,'Experiment -2'!$G$17,'Experiment -2'!$I$18,'Experiment -2'!$D$20,'Experiment -2'!$M$21,'Experiment -2'!$E$23,'Experiment -2'!$J$24,'Experiment -2'!$D$26,'Experiment -2'!$F$27</definedName>
    <definedName name="solver_adj" localSheetId="2" hidden="1">'Experiment-1'!$E$2,'Experiment-1'!$G$3,'Experiment-1'!$K$4,'Experiment-1'!$O$5,'Experiment-1'!$C$6,'Experiment-1'!$H$7,'Experiment-1'!$F$8,'Experiment-1'!$L$9,'Experiment-1'!$K$11,'Experiment-1'!$F$12,'Experiment-1'!$L$13,'Experiment-1'!$J$15,'Experiment-1'!$M$16,'Experiment-1'!$G$18,'Experiment-1'!$J$19,'Experiment-1'!$N$21,'Experiment-1'!$C$22,'Experiment-1'!$H$23,'Experiment-1'!$E$25,'Experiment-1'!$D$26,'Experiment-1'!$I$27,'Experiment-1'!$G$29,'Experiment-1'!$F$30,'Experiment-1'!$L$31,'Experiment-1'!$E$33,'Experiment-1'!$K$34</definedName>
    <definedName name="solver_adj" localSheetId="1" hidden="1">Model!$E$2,Model!$G$3,Model!$K$4,Model!$O$5,Model!$C$6,Model!$H$7,Model!$F$8,Model!$L$9,Model!$K$11,Model!$F$12,Model!$L$13,Model!$J$15,Model!$M$16,Model!$G$18,Model!$J$19,Model!$C$22,Model!$H$23,Model!$E$25,Model!$D$26,Model!$I$27,Model!$G$29,Model!$F$30,Model!$L$31,Model!$E$33,Model!$K$34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drv" localSheetId="3" hidden="1">2</definedName>
    <definedName name="solver_drv" localSheetId="2" hidden="1">1</definedName>
    <definedName name="solver_drv" localSheetId="1" hidden="1">2</definedName>
    <definedName name="solver_eng" localSheetId="3" hidden="1">2</definedName>
    <definedName name="solver_eng" localSheetId="2" hidden="1">2</definedName>
    <definedName name="solver_eng" localSheetId="1" hidden="1">2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itr" localSheetId="3" hidden="1">2147483647</definedName>
    <definedName name="solver_itr" localSheetId="2" hidden="1">2147483647</definedName>
    <definedName name="solver_itr" localSheetId="1" hidden="1">2147483647</definedName>
    <definedName name="solver_lhs0" localSheetId="3" hidden="1">'Experiment -2'!$J$62</definedName>
    <definedName name="solver_lhs1" localSheetId="3" hidden="1">'Experiment -2'!$J$43</definedName>
    <definedName name="solver_lhs1" localSheetId="2" hidden="1">'Experiment-1'!$C$36:$O$36</definedName>
    <definedName name="solver_lhs1" localSheetId="1" hidden="1">Model!$C$36:$O$36</definedName>
    <definedName name="solver_lhs10" localSheetId="3" hidden="1">'Experiment -2'!$J$52</definedName>
    <definedName name="solver_lhs10" localSheetId="2" hidden="1">'Experiment-1'!$Q$20</definedName>
    <definedName name="solver_lhs10" localSheetId="1" hidden="1">Model!$Q$20</definedName>
    <definedName name="solver_lhs11" localSheetId="3" hidden="1">'Experiment -2'!$J$53</definedName>
    <definedName name="solver_lhs11" localSheetId="2" hidden="1">'Experiment-1'!$Q$35</definedName>
    <definedName name="solver_lhs11" localSheetId="1" hidden="1">Model!$Q$35</definedName>
    <definedName name="solver_lhs12" localSheetId="3" hidden="1">'Experiment -2'!$J$54</definedName>
    <definedName name="solver_lhs12" localSheetId="2" hidden="1">'Experiment-1'!$S$42:$S$47</definedName>
    <definedName name="solver_lhs12" localSheetId="1" hidden="1">Model!$T$45:$T$50</definedName>
    <definedName name="solver_lhs13" localSheetId="3" hidden="1">'Experiment -2'!$J$55</definedName>
    <definedName name="solver_lhs13" localSheetId="2" hidden="1">'Experiment-1'!$S$48:$S$49</definedName>
    <definedName name="solver_lhs13" localSheetId="1" hidden="1">Model!$T$51</definedName>
    <definedName name="solver_lhs14" localSheetId="3" hidden="1">'Experiment -2'!$J$56</definedName>
    <definedName name="solver_lhs14" localSheetId="1" hidden="1">Model!$T$52</definedName>
    <definedName name="solver_lhs15" localSheetId="3" hidden="1">'Experiment -2'!$J$57</definedName>
    <definedName name="solver_lhs15" localSheetId="1" hidden="1">Model!$T$52</definedName>
    <definedName name="solver_lhs16" localSheetId="3" hidden="1">'Experiment -2'!$J$58</definedName>
    <definedName name="solver_lhs17" localSheetId="3" hidden="1">'Experiment -2'!$J$59</definedName>
    <definedName name="solver_lhs18" localSheetId="3" hidden="1">'Experiment -2'!$J$60</definedName>
    <definedName name="solver_lhs19" localSheetId="3" hidden="1">'Experiment -2'!$J$61</definedName>
    <definedName name="solver_lhs2" localSheetId="3" hidden="1">'Experiment -2'!$J$44</definedName>
    <definedName name="solver_lhs2" localSheetId="2" hidden="1">'Experiment-1'!$P$16</definedName>
    <definedName name="solver_lhs2" localSheetId="1" hidden="1">Model!$P$16</definedName>
    <definedName name="solver_lhs20" localSheetId="3" hidden="1">'Experiment -2'!$J$62</definedName>
    <definedName name="solver_lhs21" localSheetId="3" hidden="1">'Experiment -2'!$J$62</definedName>
    <definedName name="solver_lhs3" localSheetId="3" hidden="1">'Experiment -2'!$J$45</definedName>
    <definedName name="solver_lhs3" localSheetId="2" hidden="1">'Experiment-1'!$P$19</definedName>
    <definedName name="solver_lhs3" localSheetId="1" hidden="1">Model!$P$19</definedName>
    <definedName name="solver_lhs4" localSheetId="3" hidden="1">'Experiment -2'!$J$46</definedName>
    <definedName name="solver_lhs4" localSheetId="2" hidden="1">'Experiment-1'!$P$22</definedName>
    <definedName name="solver_lhs4" localSheetId="1" hidden="1">Model!$P$22</definedName>
    <definedName name="solver_lhs5" localSheetId="3" hidden="1">'Experiment -2'!$J$47</definedName>
    <definedName name="solver_lhs5" localSheetId="2" hidden="1">'Experiment-1'!$P$26</definedName>
    <definedName name="solver_lhs5" localSheetId="1" hidden="1">Model!$P$26</definedName>
    <definedName name="solver_lhs6" localSheetId="3" hidden="1">'Experiment -2'!$J$48</definedName>
    <definedName name="solver_lhs6" localSheetId="2" hidden="1">'Experiment-1'!$P$30</definedName>
    <definedName name="solver_lhs6" localSheetId="1" hidden="1">Model!$P$30</definedName>
    <definedName name="solver_lhs7" localSheetId="3" hidden="1">'Experiment -2'!$J$49</definedName>
    <definedName name="solver_lhs7" localSheetId="2" hidden="1">'Experiment-1'!$P$34</definedName>
    <definedName name="solver_lhs7" localSheetId="1" hidden="1">Model!$P$34</definedName>
    <definedName name="solver_lhs8" localSheetId="3" hidden="1">'Experiment -2'!$J$50</definedName>
    <definedName name="solver_lhs8" localSheetId="2" hidden="1">'Experiment-1'!$Q$10</definedName>
    <definedName name="solver_lhs8" localSheetId="1" hidden="1">Model!$Q$10</definedName>
    <definedName name="solver_lhs9" localSheetId="3" hidden="1">'Experiment -2'!$J$51</definedName>
    <definedName name="solver_lhs9" localSheetId="2" hidden="1">'Experiment-1'!$Q$14</definedName>
    <definedName name="solver_lhs9" localSheetId="1" hidden="1">Model!$Q$14</definedName>
    <definedName name="solver_mip" localSheetId="3" hidden="1">2147483647</definedName>
    <definedName name="solver_mip" localSheetId="2" hidden="1">2147483647</definedName>
    <definedName name="solver_mip" localSheetId="1" hidden="1">2147483647</definedName>
    <definedName name="solver_mni" localSheetId="3" hidden="1">30</definedName>
    <definedName name="solver_mni" localSheetId="2" hidden="1">30</definedName>
    <definedName name="solver_mni" localSheetId="1" hidden="1">30</definedName>
    <definedName name="solver_mrt" localSheetId="3" hidden="1">0.075</definedName>
    <definedName name="solver_mrt" localSheetId="2" hidden="1">0.075</definedName>
    <definedName name="solver_mrt" localSheetId="1" hidden="1">0.075</definedName>
    <definedName name="solver_msl" localSheetId="3" hidden="1">2</definedName>
    <definedName name="solver_msl" localSheetId="2" hidden="1">2</definedName>
    <definedName name="solver_msl" localSheetId="1" hidden="1">2</definedName>
    <definedName name="solver_neg" localSheetId="3" hidden="1">1</definedName>
    <definedName name="solver_neg" localSheetId="2" hidden="1">1</definedName>
    <definedName name="solver_neg" localSheetId="1" hidden="1">1</definedName>
    <definedName name="solver_nod" localSheetId="3" hidden="1">2147483647</definedName>
    <definedName name="solver_nod" localSheetId="2" hidden="1">2147483647</definedName>
    <definedName name="solver_nod" localSheetId="1" hidden="1">2147483647</definedName>
    <definedName name="solver_num" localSheetId="3" hidden="1">20</definedName>
    <definedName name="solver_num" localSheetId="2" hidden="1">12</definedName>
    <definedName name="solver_num" localSheetId="1" hidden="1">14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opt" localSheetId="3" hidden="1">'Experiment -2'!$E$70</definedName>
    <definedName name="solver_opt" localSheetId="2" hidden="1">'Experiment-1'!$T$54</definedName>
    <definedName name="solver_opt" localSheetId="1" hidden="1">Model!$U$56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rbv" localSheetId="3" hidden="1">2</definedName>
    <definedName name="solver_rbv" localSheetId="2" hidden="1">1</definedName>
    <definedName name="solver_rbv" localSheetId="1" hidden="1">2</definedName>
    <definedName name="solver_rel0" localSheetId="3" hidden="1">2</definedName>
    <definedName name="solver_rel1" localSheetId="3" hidden="1">2</definedName>
    <definedName name="solver_rel1" localSheetId="2" hidden="1">1</definedName>
    <definedName name="solver_rel1" localSheetId="1" hidden="1">1</definedName>
    <definedName name="solver_rel10" localSheetId="3" hidden="1">1</definedName>
    <definedName name="solver_rel10" localSheetId="2" hidden="1">2</definedName>
    <definedName name="solver_rel10" localSheetId="1" hidden="1">2</definedName>
    <definedName name="solver_rel11" localSheetId="3" hidden="1">1</definedName>
    <definedName name="solver_rel11" localSheetId="2" hidden="1">2</definedName>
    <definedName name="solver_rel11" localSheetId="1" hidden="1">2</definedName>
    <definedName name="solver_rel12" localSheetId="3" hidden="1">1</definedName>
    <definedName name="solver_rel12" localSheetId="2" hidden="1">2</definedName>
    <definedName name="solver_rel12" localSheetId="1" hidden="1">2</definedName>
    <definedName name="solver_rel13" localSheetId="3" hidden="1">1</definedName>
    <definedName name="solver_rel13" localSheetId="2" hidden="1">1</definedName>
    <definedName name="solver_rel13" localSheetId="1" hidden="1">1</definedName>
    <definedName name="solver_rel14" localSheetId="3" hidden="1">1</definedName>
    <definedName name="solver_rel14" localSheetId="1" hidden="1">1</definedName>
    <definedName name="solver_rel15" localSheetId="3" hidden="1">1</definedName>
    <definedName name="solver_rel15" localSheetId="1" hidden="1">1</definedName>
    <definedName name="solver_rel16" localSheetId="3" hidden="1">1</definedName>
    <definedName name="solver_rel17" localSheetId="3" hidden="1">1</definedName>
    <definedName name="solver_rel18" localSheetId="3" hidden="1">1</definedName>
    <definedName name="solver_rel19" localSheetId="3" hidden="1">1</definedName>
    <definedName name="solver_rel2" localSheetId="3" hidden="1">2</definedName>
    <definedName name="solver_rel2" localSheetId="2" hidden="1">1</definedName>
    <definedName name="solver_rel2" localSheetId="1" hidden="1">1</definedName>
    <definedName name="solver_rel20" localSheetId="3" hidden="1">2</definedName>
    <definedName name="solver_rel21" localSheetId="3" hidden="1">2</definedName>
    <definedName name="solver_rel3" localSheetId="3" hidden="1">2</definedName>
    <definedName name="solver_rel3" localSheetId="2" hidden="1">1</definedName>
    <definedName name="solver_rel3" localSheetId="1" hidden="1">1</definedName>
    <definedName name="solver_rel4" localSheetId="3" hidden="1">2</definedName>
    <definedName name="solver_rel4" localSheetId="2" hidden="1">1</definedName>
    <definedName name="solver_rel4" localSheetId="1" hidden="1">1</definedName>
    <definedName name="solver_rel5" localSheetId="3" hidden="1">1</definedName>
    <definedName name="solver_rel5" localSheetId="2" hidden="1">1</definedName>
    <definedName name="solver_rel5" localSheetId="1" hidden="1">1</definedName>
    <definedName name="solver_rel6" localSheetId="3" hidden="1">1</definedName>
    <definedName name="solver_rel6" localSheetId="2" hidden="1">1</definedName>
    <definedName name="solver_rel6" localSheetId="1" hidden="1">1</definedName>
    <definedName name="solver_rel7" localSheetId="3" hidden="1">1</definedName>
    <definedName name="solver_rel7" localSheetId="2" hidden="1">1</definedName>
    <definedName name="solver_rel7" localSheetId="1" hidden="1">1</definedName>
    <definedName name="solver_rel8" localSheetId="3" hidden="1">1</definedName>
    <definedName name="solver_rel8" localSheetId="2" hidden="1">2</definedName>
    <definedName name="solver_rel8" localSheetId="1" hidden="1">2</definedName>
    <definedName name="solver_rel9" localSheetId="3" hidden="1">1</definedName>
    <definedName name="solver_rel9" localSheetId="2" hidden="1">2</definedName>
    <definedName name="solver_rel9" localSheetId="1" hidden="1">2</definedName>
    <definedName name="solver_rhs0" localSheetId="3" hidden="1">'Experiment -2'!$L$62</definedName>
    <definedName name="solver_rhs1" localSheetId="3" hidden="1">'Experiment -2'!$L$43</definedName>
    <definedName name="solver_rhs1" localSheetId="2" hidden="1">'Experiment-1'!$C$38:$O$38</definedName>
    <definedName name="solver_rhs1" localSheetId="1" hidden="1">1</definedName>
    <definedName name="solver_rhs10" localSheetId="3" hidden="1">'Experiment -2'!$L$52</definedName>
    <definedName name="solver_rhs10" localSheetId="2" hidden="1">'Experiment-1'!$S$20</definedName>
    <definedName name="solver_rhs10" localSheetId="1" hidden="1">Model!$S$20</definedName>
    <definedName name="solver_rhs11" localSheetId="3" hidden="1">'Experiment -2'!$L$53</definedName>
    <definedName name="solver_rhs11" localSheetId="2" hidden="1">'Experiment-1'!$S$35</definedName>
    <definedName name="solver_rhs11" localSheetId="1" hidden="1">Model!$S$35</definedName>
    <definedName name="solver_rhs12" localSheetId="3" hidden="1">'Experiment -2'!$L$54</definedName>
    <definedName name="solver_rhs12" localSheetId="2" hidden="1">'Experiment-1'!$U$42:$U$47</definedName>
    <definedName name="solver_rhs12" localSheetId="1" hidden="1">Model!$V$45:$V$50</definedName>
    <definedName name="solver_rhs13" localSheetId="3" hidden="1">'Experiment -2'!$L$55</definedName>
    <definedName name="solver_rhs13" localSheetId="2" hidden="1">'Experiment-1'!$U$48:$U$49</definedName>
    <definedName name="solver_rhs13" localSheetId="1" hidden="1">Model!$V$51</definedName>
    <definedName name="solver_rhs14" localSheetId="3" hidden="1">'Experiment -2'!$L$56</definedName>
    <definedName name="solver_rhs14" localSheetId="1" hidden="1">Model!$V$52</definedName>
    <definedName name="solver_rhs15" localSheetId="3" hidden="1">'Experiment -2'!$L$57</definedName>
    <definedName name="solver_rhs15" localSheetId="1" hidden="1">Model!$V$52</definedName>
    <definedName name="solver_rhs16" localSheetId="3" hidden="1">'Experiment -2'!$L$58</definedName>
    <definedName name="solver_rhs17" localSheetId="3" hidden="1">'Experiment -2'!$L$59</definedName>
    <definedName name="solver_rhs18" localSheetId="3" hidden="1">'Experiment -2'!$L$60</definedName>
    <definedName name="solver_rhs19" localSheetId="3" hidden="1">'Experiment -2'!$L$61</definedName>
    <definedName name="solver_rhs2" localSheetId="3" hidden="1">'Experiment -2'!$L$44</definedName>
    <definedName name="solver_rhs2" localSheetId="2" hidden="1">'Experiment-1'!$R$16</definedName>
    <definedName name="solver_rhs2" localSheetId="1" hidden="1">Model!$R$16</definedName>
    <definedName name="solver_rhs20" localSheetId="3" hidden="1">'Experiment -2'!$L$62</definedName>
    <definedName name="solver_rhs21" localSheetId="3" hidden="1">'Experiment -2'!$L$62</definedName>
    <definedName name="solver_rhs3" localSheetId="3" hidden="1">'Experiment -2'!$L$45</definedName>
    <definedName name="solver_rhs3" localSheetId="2" hidden="1">'Experiment-1'!$R$19</definedName>
    <definedName name="solver_rhs3" localSheetId="1" hidden="1">Model!$R$19</definedName>
    <definedName name="solver_rhs4" localSheetId="3" hidden="1">'Experiment -2'!$L$46</definedName>
    <definedName name="solver_rhs4" localSheetId="2" hidden="1">'Experiment-1'!$R$22</definedName>
    <definedName name="solver_rhs4" localSheetId="1" hidden="1">Model!$R$22</definedName>
    <definedName name="solver_rhs5" localSheetId="3" hidden="1">'Experiment -2'!$L$47</definedName>
    <definedName name="solver_rhs5" localSheetId="2" hidden="1">'Experiment-1'!$R$26</definedName>
    <definedName name="solver_rhs5" localSheetId="1" hidden="1">Model!$R$26</definedName>
    <definedName name="solver_rhs6" localSheetId="3" hidden="1">'Experiment -2'!$L$48</definedName>
    <definedName name="solver_rhs6" localSheetId="2" hidden="1">'Experiment-1'!$R$30</definedName>
    <definedName name="solver_rhs6" localSheetId="1" hidden="1">Model!$R$30</definedName>
    <definedName name="solver_rhs7" localSheetId="3" hidden="1">'Experiment -2'!$L$49</definedName>
    <definedName name="solver_rhs7" localSheetId="2" hidden="1">'Experiment-1'!$R$34</definedName>
    <definedName name="solver_rhs7" localSheetId="1" hidden="1">Model!$R$34</definedName>
    <definedName name="solver_rhs8" localSheetId="3" hidden="1">'Experiment -2'!$L$50</definedName>
    <definedName name="solver_rhs8" localSheetId="2" hidden="1">'Experiment-1'!$S$10</definedName>
    <definedName name="solver_rhs8" localSheetId="1" hidden="1">Model!$S$10</definedName>
    <definedName name="solver_rhs9" localSheetId="3" hidden="1">'Experiment -2'!$L$51</definedName>
    <definedName name="solver_rhs9" localSheetId="2" hidden="1">'Experiment-1'!$S$14</definedName>
    <definedName name="solver_rhs9" localSheetId="1" hidden="1">Model!$S$14</definedName>
    <definedName name="solver_rlx" localSheetId="3" hidden="1">2</definedName>
    <definedName name="solver_rlx" localSheetId="2" hidden="1">2</definedName>
    <definedName name="solver_rlx" localSheetId="1" hidden="1">2</definedName>
    <definedName name="solver_rsd" localSheetId="3" hidden="1">0</definedName>
    <definedName name="solver_rsd" localSheetId="2" hidden="1">0</definedName>
    <definedName name="solver_rsd" localSheetId="1" hidden="1">0</definedName>
    <definedName name="solver_scl" localSheetId="3" hidden="1">2</definedName>
    <definedName name="solver_scl" localSheetId="2" hidden="1">1</definedName>
    <definedName name="solver_scl" localSheetId="1" hidden="1">2</definedName>
    <definedName name="solver_sho" localSheetId="3" hidden="1">2</definedName>
    <definedName name="solver_sho" localSheetId="2" hidden="1">2</definedName>
    <definedName name="solver_sho" localSheetId="1" hidden="1">2</definedName>
    <definedName name="solver_ssz" localSheetId="3" hidden="1">100</definedName>
    <definedName name="solver_ssz" localSheetId="2" hidden="1">100</definedName>
    <definedName name="solver_ssz" localSheetId="1" hidden="1">100</definedName>
    <definedName name="solver_tim" localSheetId="3" hidden="1">2147483647</definedName>
    <definedName name="solver_tim" localSheetId="2" hidden="1">2147483647</definedName>
    <definedName name="solver_tim" localSheetId="1" hidden="1">2147483647</definedName>
    <definedName name="solver_tol" localSheetId="3" hidden="1">0.01</definedName>
    <definedName name="solver_tol" localSheetId="2" hidden="1">0.01</definedName>
    <definedName name="solver_tol" localSheetId="1" hidden="1">0</definedName>
    <definedName name="solver_typ" localSheetId="3" hidden="1">1</definedName>
    <definedName name="solver_typ" localSheetId="2" hidden="1">1</definedName>
    <definedName name="solver_typ" localSheetId="1" hidden="1">1</definedName>
    <definedName name="solver_val" localSheetId="3" hidden="1">0</definedName>
    <definedName name="solver_val" localSheetId="2" hidden="1">0</definedName>
    <definedName name="solver_val" localSheetId="1" hidden="1">0</definedName>
    <definedName name="solver_ver" localSheetId="3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5" l="1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T54" i="4"/>
  <c r="U56" i="3"/>
  <c r="Q20" i="4"/>
  <c r="Q35" i="4"/>
  <c r="P34" i="4"/>
  <c r="P30" i="4"/>
  <c r="P26" i="4"/>
  <c r="P22" i="4"/>
  <c r="P19" i="4"/>
  <c r="P16" i="4"/>
  <c r="Q14" i="4"/>
  <c r="Q10" i="4"/>
  <c r="H36" i="4"/>
  <c r="S47" i="4"/>
  <c r="S46" i="4"/>
  <c r="S45" i="4"/>
  <c r="S44" i="4"/>
  <c r="S43" i="4"/>
  <c r="S42" i="4"/>
  <c r="T45" i="3"/>
  <c r="O36" i="4"/>
  <c r="N36" i="4"/>
  <c r="M36" i="4"/>
  <c r="L36" i="4"/>
  <c r="K36" i="4"/>
  <c r="J36" i="4"/>
  <c r="I36" i="4"/>
  <c r="G36" i="4"/>
  <c r="F36" i="4"/>
  <c r="E36" i="4"/>
  <c r="D36" i="4"/>
  <c r="C36" i="4"/>
  <c r="T51" i="3"/>
  <c r="P26" i="3"/>
  <c r="P22" i="3"/>
  <c r="Q35" i="3"/>
  <c r="P19" i="3"/>
  <c r="P16" i="3"/>
  <c r="Q20" i="3"/>
  <c r="Q14" i="3"/>
  <c r="Q10" i="3"/>
  <c r="T52" i="3"/>
  <c r="S49" i="4" l="1"/>
  <c r="S48" i="4"/>
  <c r="C36" i="3"/>
  <c r="P34" i="3"/>
  <c r="P30" i="3"/>
  <c r="T50" i="3"/>
  <c r="T49" i="3"/>
  <c r="T48" i="3"/>
  <c r="T47" i="3"/>
  <c r="T46" i="3"/>
  <c r="O36" i="3"/>
  <c r="N36" i="3"/>
  <c r="M36" i="3"/>
  <c r="L36" i="3"/>
  <c r="K36" i="3"/>
  <c r="J36" i="3"/>
  <c r="I36" i="3"/>
  <c r="H36" i="3"/>
  <c r="G36" i="3"/>
  <c r="F36" i="3"/>
  <c r="E36" i="3"/>
  <c r="D36" i="3"/>
</calcChain>
</file>

<file path=xl/sharedStrings.xml><?xml version="1.0" encoding="utf-8"?>
<sst xmlns="http://schemas.openxmlformats.org/spreadsheetml/2006/main" count="558" uniqueCount="174">
  <si>
    <t xml:space="preserve">Source (i)  = </t>
  </si>
  <si>
    <t>Section, Rating</t>
  </si>
  <si>
    <t>Destination (j) =</t>
  </si>
  <si>
    <t>Modules (BS101,FIN 300, one industry-based module, and any two finance optional modules.)</t>
  </si>
  <si>
    <t>Mon</t>
  </si>
  <si>
    <t>Tue</t>
  </si>
  <si>
    <t>Wed</t>
  </si>
  <si>
    <t>Thu</t>
  </si>
  <si>
    <t>Fri</t>
  </si>
  <si>
    <t>1.25 - 2.20 (M1)</t>
  </si>
  <si>
    <t>1.25 - 3.15  (T1)</t>
  </si>
  <si>
    <t>1.25 - 3.15  (W1)</t>
  </si>
  <si>
    <t>1.25 - 2.20 (Th1)</t>
  </si>
  <si>
    <t>1.25 - 3.15 (M2)</t>
  </si>
  <si>
    <t>2.20 - 5.15 (Th2)</t>
  </si>
  <si>
    <t>6 - 8.45  (M3)</t>
  </si>
  <si>
    <t>6 - 8.45  (T2)</t>
  </si>
  <si>
    <t>2.30 - 5.15  (W3)</t>
  </si>
  <si>
    <t>6 - 8:45  (Th3)</t>
  </si>
  <si>
    <t>6 - 8.45  (F1)</t>
  </si>
  <si>
    <t>6 - 8.45  (W4)</t>
  </si>
  <si>
    <t>Module</t>
  </si>
  <si>
    <t>Section</t>
  </si>
  <si>
    <t>Rating</t>
  </si>
  <si>
    <t>BS101</t>
  </si>
  <si>
    <t>M3</t>
  </si>
  <si>
    <t>R1</t>
  </si>
  <si>
    <t>T2</t>
  </si>
  <si>
    <t>R2</t>
  </si>
  <si>
    <t>W4</t>
  </si>
  <si>
    <t>R3</t>
  </si>
  <si>
    <t>F1</t>
  </si>
  <si>
    <t>R4</t>
  </si>
  <si>
    <t>M1</t>
  </si>
  <si>
    <t>R5</t>
  </si>
  <si>
    <t>W1</t>
  </si>
  <si>
    <t>T1</t>
  </si>
  <si>
    <t>R6</t>
  </si>
  <si>
    <t>Th1</t>
  </si>
  <si>
    <t>FIN300</t>
  </si>
  <si>
    <t>R7</t>
  </si>
  <si>
    <t>R8</t>
  </si>
  <si>
    <t>CS101</t>
  </si>
  <si>
    <t>W3</t>
  </si>
  <si>
    <t>R9</t>
  </si>
  <si>
    <t>Th2</t>
  </si>
  <si>
    <t>R10</t>
  </si>
  <si>
    <t>CS102</t>
  </si>
  <si>
    <t>R11</t>
  </si>
  <si>
    <t>R12</t>
  </si>
  <si>
    <t>FIN315</t>
  </si>
  <si>
    <t>Th3</t>
  </si>
  <si>
    <t>R13</t>
  </si>
  <si>
    <t>R14</t>
  </si>
  <si>
    <t>FIN 316</t>
  </si>
  <si>
    <t>R15</t>
  </si>
  <si>
    <t>M2</t>
  </si>
  <si>
    <t>R16</t>
  </si>
  <si>
    <t>W2</t>
  </si>
  <si>
    <t>FIN 317</t>
  </si>
  <si>
    <t>R17</t>
  </si>
  <si>
    <t>R18</t>
  </si>
  <si>
    <t>FIN 318</t>
  </si>
  <si>
    <t>R19</t>
  </si>
  <si>
    <t>R20</t>
  </si>
  <si>
    <t>xij = 1 (if module is selected)</t>
  </si>
  <si>
    <t>xij = 0 (if not)</t>
  </si>
  <si>
    <t>Objective Function</t>
  </si>
  <si>
    <t>Maximize:</t>
  </si>
  <si>
    <t>Z = ∑i ∑ j (Rij xij )</t>
  </si>
  <si>
    <t xml:space="preserve">Z = R1xBS101,1 + R2xBS101,2+R3xBS101,3+R4xBS101,4+R5xBS101,5+R6xBS101,7 + R7xFIN300,9 + R8xFIN300,10 +  R9xCS101,12+R10xCS101,13 + R11xCS102,14 + R12xCS102,15 + R13xFIN315,16 + R14xFIN315,17  + R15xFIN316,19 + R16xFIN316,20  +  R17xFIN317,22 + R18xFIN317,23  + R19xFIN318,25 + R20xFIN318,26 </t>
  </si>
  <si>
    <t>Constrains:</t>
  </si>
  <si>
    <t>∑i  xBS101,i = 1</t>
  </si>
  <si>
    <t>(selection of business module)</t>
  </si>
  <si>
    <t>∑i  xFIN300,i = 1</t>
  </si>
  <si>
    <t>(selection of finance module)</t>
  </si>
  <si>
    <t>∑i  xCS101,i  +  ∑i  xCS102,i = 1</t>
  </si>
  <si>
    <t>(selection of industrial module)</t>
  </si>
  <si>
    <t>∑i  xFIN315,I ++  ∑i  xFIN316,i + ∑i  xFIN317,i +   ∑i  xFIN318,i   = 2</t>
  </si>
  <si>
    <t>(selection of finance optional module)</t>
  </si>
  <si>
    <t>∑i  xCS101,i &lt;= 1</t>
  </si>
  <si>
    <t>∑i  xCS102,i &lt;= 1</t>
  </si>
  <si>
    <t>∑i  xFN315,i &lt;= 1</t>
  </si>
  <si>
    <t>∑i  xFN316,i &lt;= 1</t>
  </si>
  <si>
    <t>∑i  xFN317,i &lt;= 1</t>
  </si>
  <si>
    <t>∑i  xFN318,i &lt;= 1</t>
  </si>
  <si>
    <t>xBS101,5 = xBS101,6</t>
  </si>
  <si>
    <t>xBS101,7 = xBS101,8</t>
  </si>
  <si>
    <t xml:space="preserve"> = </t>
  </si>
  <si>
    <t>&lt;=</t>
  </si>
  <si>
    <t>Objective function</t>
  </si>
  <si>
    <t>∑i  xBS101,6 + ∑i  xFIN315,18 + ∑i  xCS101,12 + ∑i  xCS102,15  &lt;= 1</t>
  </si>
  <si>
    <t>∑i  xBS101,6 + ∑i  xFIN315,18 + ∑i  xFIN316,20 &lt;= 1</t>
  </si>
  <si>
    <t>(schedule sections that meet 2 days a week)</t>
  </si>
  <si>
    <t>(selection of schedules without clashing for Wednesday)</t>
  </si>
  <si>
    <t>Optional module</t>
  </si>
  <si>
    <t>Module sum</t>
  </si>
  <si>
    <t>Constraints for extra conditions</t>
  </si>
  <si>
    <t>1.25 - 2.20 (W2)</t>
  </si>
  <si>
    <t xml:space="preserve"> &lt;= </t>
  </si>
  <si>
    <t>Difference of combination time slots</t>
  </si>
  <si>
    <t>Time conflicting constrain</t>
  </si>
  <si>
    <t>Objective Function:</t>
  </si>
  <si>
    <t>Max  Z=</t>
  </si>
  <si>
    <t>Module code</t>
  </si>
  <si>
    <t>Decision Variable M1</t>
  </si>
  <si>
    <t>Decision Variable T1</t>
  </si>
  <si>
    <t>Decision Variable W1</t>
  </si>
  <si>
    <t>Decision Variable Th1</t>
  </si>
  <si>
    <t>Decision Variable F1</t>
  </si>
  <si>
    <t>Decision Variable M2</t>
  </si>
  <si>
    <t>Decision Variable T2</t>
  </si>
  <si>
    <t>Decision Variable W2</t>
  </si>
  <si>
    <t>Decision Variable Th2</t>
  </si>
  <si>
    <t>Decision Variable M3</t>
  </si>
  <si>
    <t>Morning Classes</t>
  </si>
  <si>
    <t>Time</t>
  </si>
  <si>
    <t>M 6-8:45 p.m.</t>
  </si>
  <si>
    <t>T 6-8:45 p.m.</t>
  </si>
  <si>
    <t>W 6-8:45 p.m.</t>
  </si>
  <si>
    <t>F 6-8:45 p.m.</t>
  </si>
  <si>
    <t>M 1.25-2.20 p.m</t>
  </si>
  <si>
    <t>W 1.25-3.15 p.m.</t>
  </si>
  <si>
    <t>T 1.25-3.15 p.m.</t>
  </si>
  <si>
    <t>FIN 300</t>
  </si>
  <si>
    <t>Th 1.25-2.20 p.m.</t>
  </si>
  <si>
    <t>W 6-8.45 p.m.</t>
  </si>
  <si>
    <t>CS 101</t>
  </si>
  <si>
    <t>W 2.30-5.15 p.m.</t>
  </si>
  <si>
    <t>CS 102</t>
  </si>
  <si>
    <t>Th 2.30-5.15 p.m.</t>
  </si>
  <si>
    <t>FIN 315</t>
  </si>
  <si>
    <t>Th 6-8.45 p.m.</t>
  </si>
  <si>
    <t>M 1.25-3.15 p.m.</t>
  </si>
  <si>
    <t>W 1.25-2.20 p.m.</t>
  </si>
  <si>
    <t>M1: Monday, 6:00 p.m. to 8:45 p.m.</t>
  </si>
  <si>
    <t>T1: Tuesday, 6:00 p.m. to 8:45 p.m.</t>
  </si>
  <si>
    <t>W1: Wednesday, 6:00 p.m. to 8:45 p.m.</t>
  </si>
  <si>
    <t>Th1: Thursday, 6:00 p.m. to 8:45 p.m.</t>
  </si>
  <si>
    <t>F1: Friday, 6:00 p.m. to 8:45 p.m.</t>
  </si>
  <si>
    <t>M2: Monday, 1:25 p.m. to 2:20 p.m. (and Wednesday, 1:25 p.m. to 3:15 p.m.)</t>
  </si>
  <si>
    <t>T2: Tuesday, 1:25 p.m. to 3:15 p.m. (and Thursday, 1:25 p.m. to 2:20 p.m.)</t>
  </si>
  <si>
    <t>W2: Wednesday, 2:30 p.m. to 5:15 p.m.</t>
  </si>
  <si>
    <t>Th2: Thursday, 2:30 p.m. to 5:15 p.m.</t>
  </si>
  <si>
    <t>M3: Monday, 1:25 p.m. to 3:15 p.m. (and Wednesday, 1:25 p.m. to 2:20 p.m.)</t>
  </si>
  <si>
    <t>Constraints</t>
  </si>
  <si>
    <t>1.Core Module Selection Constraint</t>
  </si>
  <si>
    <t>∑i XBS101,i = 1</t>
  </si>
  <si>
    <t>=</t>
  </si>
  <si>
    <t>∑i XFIN300,i = 1</t>
  </si>
  <si>
    <t>2.Industry based Module Constraint</t>
  </si>
  <si>
    <r>
      <rPr>
        <sz val="11"/>
        <color theme="1"/>
        <rFont val="Calibri"/>
        <family val="2"/>
      </rPr>
      <t xml:space="preserve">Σi </t>
    </r>
    <r>
      <rPr>
        <sz val="11"/>
        <color theme="1"/>
        <rFont val="Calibri"/>
        <family val="2"/>
        <scheme val="minor"/>
      </rPr>
      <t xml:space="preserve">XCS101,i + </t>
    </r>
    <r>
      <rPr>
        <sz val="11"/>
        <color theme="1"/>
        <rFont val="Calibri"/>
        <family val="2"/>
      </rPr>
      <t xml:space="preserve">Σi </t>
    </r>
    <r>
      <rPr>
        <sz val="11"/>
        <color theme="1"/>
        <rFont val="Calibri"/>
        <family val="2"/>
        <scheme val="minor"/>
      </rPr>
      <t>XCS102,i = 1</t>
    </r>
  </si>
  <si>
    <t>3.Optional Finance module constraint</t>
  </si>
  <si>
    <r>
      <rPr>
        <sz val="11"/>
        <color theme="1"/>
        <rFont val="Calibri"/>
        <family val="2"/>
      </rPr>
      <t xml:space="preserve">Σi </t>
    </r>
    <r>
      <rPr>
        <sz val="11"/>
        <color theme="1"/>
        <rFont val="Calibri"/>
        <family val="2"/>
        <scheme val="minor"/>
      </rPr>
      <t xml:space="preserve">XFIN315,i + </t>
    </r>
    <r>
      <rPr>
        <sz val="11"/>
        <color theme="1"/>
        <rFont val="Calibri"/>
        <family val="2"/>
      </rPr>
      <t xml:space="preserve">Σi </t>
    </r>
    <r>
      <rPr>
        <sz val="11"/>
        <color theme="1"/>
        <rFont val="Calibri"/>
        <family val="2"/>
        <scheme val="minor"/>
      </rPr>
      <t xml:space="preserve">XFIN316,i + </t>
    </r>
    <r>
      <rPr>
        <sz val="11"/>
        <color theme="1"/>
        <rFont val="Calibri"/>
        <family val="2"/>
      </rPr>
      <t xml:space="preserve">Σi </t>
    </r>
    <r>
      <rPr>
        <sz val="11"/>
        <color theme="1"/>
        <rFont val="Calibri"/>
        <family val="2"/>
        <scheme val="minor"/>
      </rPr>
      <t>XFIN317,i +</t>
    </r>
    <r>
      <rPr>
        <sz val="11"/>
        <color theme="1"/>
        <rFont val="Calibri"/>
        <family val="2"/>
      </rPr>
      <t xml:space="preserve">Σi </t>
    </r>
    <r>
      <rPr>
        <sz val="11"/>
        <color theme="1"/>
        <rFont val="Calibri"/>
        <family val="2"/>
        <scheme val="minor"/>
      </rPr>
      <t>XFIN318,i =2</t>
    </r>
  </si>
  <si>
    <t>4.One section per Module constraint</t>
  </si>
  <si>
    <t>∑i XCS101,i &lt;= 1</t>
  </si>
  <si>
    <t>∑i XCS102,i &lt;= 1</t>
  </si>
  <si>
    <t>∑i XFIN315,i &lt;= 1</t>
  </si>
  <si>
    <t>∑i XFIN316,i &lt;= 1</t>
  </si>
  <si>
    <t>∑i XFIN317,i &lt;= 1</t>
  </si>
  <si>
    <t>∑i XFIN318,i &lt;= 1</t>
  </si>
  <si>
    <t>5.Module section time conflict constraint</t>
  </si>
  <si>
    <t>∑ ix ij ≤ 1   ∀j</t>
  </si>
  <si>
    <t>M2+W2</t>
  </si>
  <si>
    <t>M2+M3</t>
  </si>
  <si>
    <t>6.Avoid morning classes constraint</t>
  </si>
  <si>
    <t>​∑ morning classes∑j x ij =0</t>
  </si>
  <si>
    <t>Maximize Z=∑i∑jRatingij⋅xij</t>
  </si>
  <si>
    <t>∑i = the outer sum of each module</t>
  </si>
  <si>
    <t>∑j = the inner sum of each section within the selected module</t>
  </si>
  <si>
    <t>xFIN300,10 = xFIN300,11</t>
  </si>
  <si>
    <t>xFIN315,17 = xFIN315,18</t>
  </si>
  <si>
    <t>xFIN316,20 = xFIN316,21</t>
  </si>
  <si>
    <t>xFIN317,23 = xFIN317,24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</si>
</sst>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0" borderId="0" xfId="1" applyNumberFormat="1" applyFont="1"/>
    <xf numFmtId="0" fontId="0" fillId="7" borderId="0" xfId="0" applyFill="1"/>
    <xf numFmtId="164" fontId="0" fillId="0" borderId="0" xfId="2" applyNumberFormat="1" applyFont="1"/>
    <xf numFmtId="0" fontId="2" fillId="0" borderId="0" xfId="0" applyFont="1"/>
    <xf numFmtId="0" fontId="0" fillId="8" borderId="0" xfId="0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164" fontId="0" fillId="6" borderId="0" xfId="2" applyNumberFormat="1" applyFont="1" applyFill="1"/>
    <xf numFmtId="0" fontId="2" fillId="0" borderId="0" xfId="0" applyFont="1" applyAlignment="1">
      <alignment wrapText="1"/>
    </xf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2" borderId="1" xfId="0" applyFill="1" applyBorder="1"/>
    <xf numFmtId="0" fontId="2" fillId="0" borderId="1" xfId="0" applyFont="1" applyBorder="1"/>
    <xf numFmtId="0" fontId="0" fillId="10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</cellXfs>
  <cellStyles count="3">
    <cellStyle name="Comma 2" xfId="1" xr:uid="{AF282C5E-2112-4DB0-824B-5EF1E6422BC8}"/>
    <cellStyle name="Normal" xfId="0" builtinId="0"/>
    <cellStyle name="Per cent 2" xfId="2" xr:uid="{CFD551AF-FF4F-4F38-BAE5-6AA5D0061924}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72641</xdr:colOff>
      <xdr:row>11</xdr:row>
      <xdr:rowOff>97078</xdr:rowOff>
    </xdr:from>
    <xdr:to>
      <xdr:col>14</xdr:col>
      <xdr:colOff>216068</xdr:colOff>
      <xdr:row>35</xdr:row>
      <xdr:rowOff>23984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8D3C93-AF55-419E-9F7D-00D3370A8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6184" y="2132707"/>
          <a:ext cx="4410627" cy="43682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95248</xdr:colOff>
      <xdr:row>41</xdr:row>
      <xdr:rowOff>13606</xdr:rowOff>
    </xdr:from>
    <xdr:to>
      <xdr:col>21</xdr:col>
      <xdr:colOff>517071</xdr:colOff>
      <xdr:row>46</xdr:row>
      <xdr:rowOff>160865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AABAADBC-40D0-B12A-712E-DA9F6CA6A922}"/>
            </a:ext>
          </a:extLst>
        </xdr:cNvPr>
        <xdr:cNvSpPr/>
      </xdr:nvSpPr>
      <xdr:spPr>
        <a:xfrm>
          <a:off x="12896848" y="7828339"/>
          <a:ext cx="421823" cy="1078593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381000</xdr:colOff>
      <xdr:row>47</xdr:row>
      <xdr:rowOff>8467</xdr:rowOff>
    </xdr:from>
    <xdr:to>
      <xdr:col>21</xdr:col>
      <xdr:colOff>533400</xdr:colOff>
      <xdr:row>49</xdr:row>
      <xdr:rowOff>0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BCAB4143-F1D1-67B7-73C9-B70B13CAAFC1}"/>
            </a:ext>
          </a:extLst>
        </xdr:cNvPr>
        <xdr:cNvSpPr/>
      </xdr:nvSpPr>
      <xdr:spPr>
        <a:xfrm>
          <a:off x="13182600" y="8940800"/>
          <a:ext cx="152400" cy="364067"/>
        </a:xfrm>
        <a:prstGeom prst="rightBrac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4888-9F64-4B9F-A3B8-18E5B5F503A8}">
  <dimension ref="A2:I76"/>
  <sheetViews>
    <sheetView topLeftCell="A46" zoomScale="70" zoomScaleNormal="70" workbookViewId="0">
      <selection activeCell="C80" sqref="C80"/>
    </sheetView>
  </sheetViews>
  <sheetFormatPr defaultRowHeight="14.4" x14ac:dyDescent="0.3"/>
  <cols>
    <col min="1" max="1" width="9.44140625" customWidth="1"/>
    <col min="2" max="2" width="21.88671875" customWidth="1"/>
    <col min="3" max="3" width="17.77734375" customWidth="1"/>
    <col min="4" max="4" width="20" customWidth="1"/>
    <col min="5" max="5" width="17.109375" customWidth="1"/>
    <col min="6" max="6" width="16.44140625" customWidth="1"/>
  </cols>
  <sheetData>
    <row r="2" spans="1:9" x14ac:dyDescent="0.3">
      <c r="B2" t="s">
        <v>0</v>
      </c>
      <c r="C2" t="s">
        <v>1</v>
      </c>
    </row>
    <row r="3" spans="1:9" x14ac:dyDescent="0.3">
      <c r="B3" t="s">
        <v>2</v>
      </c>
      <c r="C3" s="26" t="s">
        <v>3</v>
      </c>
      <c r="D3" s="26"/>
      <c r="E3" s="26"/>
      <c r="F3" s="26"/>
      <c r="G3" s="26"/>
      <c r="H3" s="26"/>
      <c r="I3" s="26"/>
    </row>
    <row r="5" spans="1:9" x14ac:dyDescent="0.3">
      <c r="B5" s="20" t="s">
        <v>4</v>
      </c>
      <c r="C5" s="20" t="s">
        <v>5</v>
      </c>
      <c r="D5" s="20" t="s">
        <v>6</v>
      </c>
      <c r="E5" s="20" t="s">
        <v>7</v>
      </c>
      <c r="F5" s="20" t="s">
        <v>8</v>
      </c>
    </row>
    <row r="6" spans="1:9" x14ac:dyDescent="0.3">
      <c r="B6" s="16" t="s">
        <v>9</v>
      </c>
      <c r="C6" s="17" t="s">
        <v>10</v>
      </c>
      <c r="D6" s="16" t="s">
        <v>11</v>
      </c>
      <c r="E6" s="17" t="s">
        <v>12</v>
      </c>
      <c r="F6" s="15"/>
    </row>
    <row r="7" spans="1:9" x14ac:dyDescent="0.3">
      <c r="B7" s="18" t="s">
        <v>13</v>
      </c>
      <c r="C7" s="15"/>
      <c r="D7" s="18" t="s">
        <v>98</v>
      </c>
      <c r="E7" s="19" t="s">
        <v>14</v>
      </c>
      <c r="F7" s="15"/>
    </row>
    <row r="8" spans="1:9" x14ac:dyDescent="0.3">
      <c r="B8" s="19" t="s">
        <v>15</v>
      </c>
      <c r="C8" s="19" t="s">
        <v>16</v>
      </c>
      <c r="D8" s="19" t="s">
        <v>17</v>
      </c>
      <c r="E8" s="19" t="s">
        <v>18</v>
      </c>
      <c r="F8" s="19" t="s">
        <v>19</v>
      </c>
    </row>
    <row r="9" spans="1:9" x14ac:dyDescent="0.3">
      <c r="B9" s="15"/>
      <c r="C9" s="15"/>
      <c r="D9" s="19" t="s">
        <v>20</v>
      </c>
      <c r="E9" s="15"/>
      <c r="F9" s="15"/>
    </row>
    <row r="11" spans="1:9" x14ac:dyDescent="0.3">
      <c r="B11" t="s">
        <v>21</v>
      </c>
      <c r="C11" t="s">
        <v>22</v>
      </c>
      <c r="D11" t="s">
        <v>23</v>
      </c>
    </row>
    <row r="12" spans="1:9" x14ac:dyDescent="0.3">
      <c r="A12">
        <v>1</v>
      </c>
      <c r="B12" t="s">
        <v>24</v>
      </c>
      <c r="C12" t="s">
        <v>25</v>
      </c>
      <c r="D12">
        <v>4.3</v>
      </c>
      <c r="E12" t="s">
        <v>26</v>
      </c>
    </row>
    <row r="13" spans="1:9" x14ac:dyDescent="0.3">
      <c r="A13">
        <v>2</v>
      </c>
      <c r="B13" t="s">
        <v>24</v>
      </c>
      <c r="C13" t="s">
        <v>27</v>
      </c>
      <c r="D13">
        <v>3.8</v>
      </c>
      <c r="E13" t="s">
        <v>28</v>
      </c>
    </row>
    <row r="14" spans="1:9" x14ac:dyDescent="0.3">
      <c r="A14">
        <v>3</v>
      </c>
      <c r="B14" t="s">
        <v>24</v>
      </c>
      <c r="C14" t="s">
        <v>29</v>
      </c>
      <c r="D14">
        <v>3.5</v>
      </c>
      <c r="E14" t="s">
        <v>30</v>
      </c>
    </row>
    <row r="15" spans="1:9" x14ac:dyDescent="0.3">
      <c r="A15">
        <v>4</v>
      </c>
      <c r="B15" t="s">
        <v>24</v>
      </c>
      <c r="C15" t="s">
        <v>31</v>
      </c>
      <c r="D15">
        <v>3.5</v>
      </c>
      <c r="E15" t="s">
        <v>32</v>
      </c>
    </row>
    <row r="16" spans="1:9" x14ac:dyDescent="0.3">
      <c r="A16">
        <v>5</v>
      </c>
      <c r="B16" s="3" t="s">
        <v>24</v>
      </c>
      <c r="C16" s="3" t="s">
        <v>33</v>
      </c>
      <c r="D16" s="3">
        <v>4.5999999999999996</v>
      </c>
      <c r="E16" t="s">
        <v>34</v>
      </c>
    </row>
    <row r="17" spans="1:5" x14ac:dyDescent="0.3">
      <c r="A17">
        <v>6</v>
      </c>
      <c r="B17" s="3"/>
      <c r="C17" s="3" t="s">
        <v>35</v>
      </c>
      <c r="D17" s="3">
        <v>4.5999999999999996</v>
      </c>
      <c r="E17" t="s">
        <v>34</v>
      </c>
    </row>
    <row r="18" spans="1:5" x14ac:dyDescent="0.3">
      <c r="A18">
        <v>7</v>
      </c>
      <c r="B18" s="4" t="s">
        <v>24</v>
      </c>
      <c r="C18" s="4" t="s">
        <v>36</v>
      </c>
      <c r="D18" s="4">
        <v>2.7</v>
      </c>
      <c r="E18" t="s">
        <v>37</v>
      </c>
    </row>
    <row r="19" spans="1:5" x14ac:dyDescent="0.3">
      <c r="A19">
        <v>8</v>
      </c>
      <c r="B19" s="4"/>
      <c r="C19" s="4" t="s">
        <v>38</v>
      </c>
      <c r="D19" s="4">
        <v>2.7</v>
      </c>
      <c r="E19" t="s">
        <v>37</v>
      </c>
    </row>
    <row r="21" spans="1:5" x14ac:dyDescent="0.3">
      <c r="A21">
        <v>9</v>
      </c>
      <c r="B21" t="s">
        <v>39</v>
      </c>
      <c r="C21" t="s">
        <v>29</v>
      </c>
      <c r="D21">
        <v>3.5</v>
      </c>
      <c r="E21" t="s">
        <v>40</v>
      </c>
    </row>
    <row r="22" spans="1:5" x14ac:dyDescent="0.3">
      <c r="A22">
        <v>10</v>
      </c>
      <c r="B22" s="4" t="s">
        <v>39</v>
      </c>
      <c r="C22" s="4" t="s">
        <v>36</v>
      </c>
      <c r="D22" s="4">
        <v>3.3</v>
      </c>
      <c r="E22" t="s">
        <v>41</v>
      </c>
    </row>
    <row r="23" spans="1:5" x14ac:dyDescent="0.3">
      <c r="A23">
        <v>11</v>
      </c>
      <c r="B23" s="4"/>
      <c r="C23" s="4" t="s">
        <v>38</v>
      </c>
      <c r="D23" s="4">
        <v>3.3</v>
      </c>
      <c r="E23" t="s">
        <v>41</v>
      </c>
    </row>
    <row r="25" spans="1:5" x14ac:dyDescent="0.3">
      <c r="A25">
        <v>12</v>
      </c>
      <c r="B25" t="s">
        <v>42</v>
      </c>
      <c r="C25" t="s">
        <v>43</v>
      </c>
      <c r="D25">
        <v>4.4000000000000004</v>
      </c>
      <c r="E25" t="s">
        <v>44</v>
      </c>
    </row>
    <row r="26" spans="1:5" x14ac:dyDescent="0.3">
      <c r="A26">
        <v>13</v>
      </c>
      <c r="B26" t="s">
        <v>42</v>
      </c>
      <c r="C26" t="s">
        <v>45</v>
      </c>
      <c r="D26">
        <v>3.1</v>
      </c>
      <c r="E26" t="s">
        <v>46</v>
      </c>
    </row>
    <row r="28" spans="1:5" x14ac:dyDescent="0.3">
      <c r="A28">
        <v>14</v>
      </c>
      <c r="B28" t="s">
        <v>47</v>
      </c>
      <c r="C28" t="s">
        <v>27</v>
      </c>
      <c r="D28">
        <v>3.7</v>
      </c>
      <c r="E28" t="s">
        <v>48</v>
      </c>
    </row>
    <row r="29" spans="1:5" x14ac:dyDescent="0.3">
      <c r="A29">
        <v>15</v>
      </c>
      <c r="B29" t="s">
        <v>47</v>
      </c>
      <c r="C29" t="s">
        <v>43</v>
      </c>
      <c r="D29" s="5">
        <v>3.5</v>
      </c>
      <c r="E29" t="s">
        <v>49</v>
      </c>
    </row>
    <row r="31" spans="1:5" x14ac:dyDescent="0.3">
      <c r="A31">
        <v>16</v>
      </c>
      <c r="B31" t="s">
        <v>50</v>
      </c>
      <c r="C31" t="s">
        <v>51</v>
      </c>
      <c r="D31">
        <v>3</v>
      </c>
      <c r="E31" t="s">
        <v>52</v>
      </c>
    </row>
    <row r="32" spans="1:5" x14ac:dyDescent="0.3">
      <c r="A32">
        <v>17</v>
      </c>
      <c r="B32" s="3" t="s">
        <v>50</v>
      </c>
      <c r="C32" s="3" t="s">
        <v>33</v>
      </c>
      <c r="D32" s="3">
        <v>3.7</v>
      </c>
      <c r="E32" t="s">
        <v>53</v>
      </c>
    </row>
    <row r="33" spans="1:5" x14ac:dyDescent="0.3">
      <c r="A33">
        <v>18</v>
      </c>
      <c r="B33" s="3"/>
      <c r="C33" s="3" t="s">
        <v>35</v>
      </c>
      <c r="D33" s="3">
        <v>3.7</v>
      </c>
      <c r="E33" t="s">
        <v>53</v>
      </c>
    </row>
    <row r="35" spans="1:5" x14ac:dyDescent="0.3">
      <c r="A35">
        <v>19</v>
      </c>
      <c r="B35" t="s">
        <v>54</v>
      </c>
      <c r="C35" t="s">
        <v>25</v>
      </c>
      <c r="D35">
        <v>3.6</v>
      </c>
      <c r="E35" t="s">
        <v>55</v>
      </c>
    </row>
    <row r="36" spans="1:5" x14ac:dyDescent="0.3">
      <c r="A36">
        <v>20</v>
      </c>
      <c r="B36" s="6" t="s">
        <v>54</v>
      </c>
      <c r="C36" s="6" t="s">
        <v>56</v>
      </c>
      <c r="D36" s="6">
        <v>3.9</v>
      </c>
      <c r="E36" t="s">
        <v>57</v>
      </c>
    </row>
    <row r="37" spans="1:5" x14ac:dyDescent="0.3">
      <c r="A37">
        <v>21</v>
      </c>
      <c r="B37" s="6"/>
      <c r="C37" s="6" t="s">
        <v>58</v>
      </c>
      <c r="D37" s="6">
        <v>3.9</v>
      </c>
      <c r="E37" t="s">
        <v>57</v>
      </c>
    </row>
    <row r="39" spans="1:5" x14ac:dyDescent="0.3">
      <c r="A39">
        <v>22</v>
      </c>
      <c r="B39" t="s">
        <v>59</v>
      </c>
      <c r="C39" t="s">
        <v>27</v>
      </c>
      <c r="D39" s="7">
        <v>3.2</v>
      </c>
      <c r="E39" t="s">
        <v>60</v>
      </c>
    </row>
    <row r="40" spans="1:5" x14ac:dyDescent="0.3">
      <c r="A40">
        <v>23</v>
      </c>
      <c r="B40" s="4" t="s">
        <v>59</v>
      </c>
      <c r="C40" s="4" t="s">
        <v>36</v>
      </c>
      <c r="D40" s="13">
        <v>3.4</v>
      </c>
      <c r="E40" t="s">
        <v>61</v>
      </c>
    </row>
    <row r="41" spans="1:5" x14ac:dyDescent="0.3">
      <c r="A41">
        <v>24</v>
      </c>
      <c r="B41" s="4"/>
      <c r="C41" s="4" t="s">
        <v>38</v>
      </c>
      <c r="D41" s="4">
        <v>3.4</v>
      </c>
      <c r="E41" t="s">
        <v>61</v>
      </c>
    </row>
    <row r="43" spans="1:5" x14ac:dyDescent="0.3">
      <c r="A43">
        <v>25</v>
      </c>
      <c r="B43" t="s">
        <v>62</v>
      </c>
      <c r="C43" t="s">
        <v>25</v>
      </c>
      <c r="D43" s="5">
        <v>3</v>
      </c>
      <c r="E43" t="s">
        <v>63</v>
      </c>
    </row>
    <row r="44" spans="1:5" x14ac:dyDescent="0.3">
      <c r="A44">
        <v>26</v>
      </c>
      <c r="B44" t="s">
        <v>62</v>
      </c>
      <c r="C44" t="s">
        <v>29</v>
      </c>
      <c r="D44">
        <v>3.5</v>
      </c>
      <c r="E44" t="s">
        <v>64</v>
      </c>
    </row>
    <row r="48" spans="1:5" x14ac:dyDescent="0.3">
      <c r="A48" t="s">
        <v>65</v>
      </c>
    </row>
    <row r="49" spans="1:5" x14ac:dyDescent="0.3">
      <c r="A49" t="s">
        <v>66</v>
      </c>
    </row>
    <row r="51" spans="1:5" x14ac:dyDescent="0.3">
      <c r="A51" s="8" t="s">
        <v>67</v>
      </c>
    </row>
    <row r="52" spans="1:5" x14ac:dyDescent="0.3">
      <c r="A52" t="s">
        <v>68</v>
      </c>
    </row>
    <row r="53" spans="1:5" x14ac:dyDescent="0.3">
      <c r="B53" t="s">
        <v>69</v>
      </c>
    </row>
    <row r="54" spans="1:5" x14ac:dyDescent="0.3">
      <c r="B54" t="s">
        <v>70</v>
      </c>
    </row>
    <row r="58" spans="1:5" x14ac:dyDescent="0.3">
      <c r="A58" t="s">
        <v>71</v>
      </c>
    </row>
    <row r="59" spans="1:5" x14ac:dyDescent="0.3">
      <c r="B59" t="s">
        <v>72</v>
      </c>
      <c r="C59" t="s">
        <v>73</v>
      </c>
    </row>
    <row r="60" spans="1:5" x14ac:dyDescent="0.3">
      <c r="B60" t="s">
        <v>74</v>
      </c>
      <c r="C60" t="s">
        <v>75</v>
      </c>
    </row>
    <row r="61" spans="1:5" x14ac:dyDescent="0.3">
      <c r="B61" t="s">
        <v>76</v>
      </c>
      <c r="D61" t="s">
        <v>77</v>
      </c>
    </row>
    <row r="62" spans="1:5" x14ac:dyDescent="0.3">
      <c r="B62" t="s">
        <v>78</v>
      </c>
      <c r="E62" t="s">
        <v>79</v>
      </c>
    </row>
    <row r="63" spans="1:5" x14ac:dyDescent="0.3">
      <c r="B63" t="s">
        <v>80</v>
      </c>
    </row>
    <row r="64" spans="1:5" x14ac:dyDescent="0.3">
      <c r="B64" t="s">
        <v>81</v>
      </c>
    </row>
    <row r="65" spans="2:5" x14ac:dyDescent="0.3">
      <c r="B65" t="s">
        <v>82</v>
      </c>
    </row>
    <row r="66" spans="2:5" x14ac:dyDescent="0.3">
      <c r="B66" t="s">
        <v>83</v>
      </c>
    </row>
    <row r="67" spans="2:5" x14ac:dyDescent="0.3">
      <c r="B67" t="s">
        <v>84</v>
      </c>
    </row>
    <row r="68" spans="2:5" x14ac:dyDescent="0.3">
      <c r="B68" t="s">
        <v>85</v>
      </c>
    </row>
    <row r="69" spans="2:5" x14ac:dyDescent="0.3">
      <c r="B69" t="s">
        <v>86</v>
      </c>
    </row>
    <row r="70" spans="2:5" x14ac:dyDescent="0.3">
      <c r="B70" t="s">
        <v>87</v>
      </c>
    </row>
    <row r="71" spans="2:5" x14ac:dyDescent="0.3">
      <c r="B71" s="1" t="s">
        <v>170</v>
      </c>
      <c r="C71" t="s">
        <v>93</v>
      </c>
    </row>
    <row r="72" spans="2:5" x14ac:dyDescent="0.3">
      <c r="B72" s="1" t="s">
        <v>171</v>
      </c>
    </row>
    <row r="73" spans="2:5" x14ac:dyDescent="0.3">
      <c r="B73" s="1" t="s">
        <v>172</v>
      </c>
    </row>
    <row r="74" spans="2:5" x14ac:dyDescent="0.3">
      <c r="B74" s="1" t="s">
        <v>173</v>
      </c>
    </row>
    <row r="75" spans="2:5" x14ac:dyDescent="0.3">
      <c r="B75" s="2" t="s">
        <v>91</v>
      </c>
      <c r="C75" s="2"/>
      <c r="D75" s="2"/>
      <c r="E75" t="s">
        <v>94</v>
      </c>
    </row>
    <row r="76" spans="2:5" x14ac:dyDescent="0.3">
      <c r="B76" s="2" t="s">
        <v>92</v>
      </c>
      <c r="C76" s="2"/>
      <c r="D76" s="2"/>
    </row>
  </sheetData>
  <mergeCells count="1">
    <mergeCell ref="C3:I3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01F9C-5539-4A6A-BD37-6458E1941AA5}">
  <dimension ref="A1:V74"/>
  <sheetViews>
    <sheetView tabSelected="1" topLeftCell="A13" zoomScale="79" zoomScaleNormal="80" workbookViewId="0">
      <selection activeCell="P38" sqref="P38"/>
    </sheetView>
  </sheetViews>
  <sheetFormatPr defaultRowHeight="14.4" x14ac:dyDescent="0.3"/>
  <cols>
    <col min="16" max="16" width="12.33203125" style="8" customWidth="1"/>
    <col min="17" max="17" width="10.88671875" customWidth="1"/>
    <col min="20" max="20" width="13.5546875" customWidth="1"/>
  </cols>
  <sheetData>
    <row r="1" spans="1:19" s="8" customFormat="1" ht="30.6" customHeight="1" x14ac:dyDescent="0.3">
      <c r="A1" s="8" t="s">
        <v>21</v>
      </c>
      <c r="B1" s="8" t="s">
        <v>23</v>
      </c>
      <c r="C1" s="8" t="s">
        <v>33</v>
      </c>
      <c r="D1" s="8" t="s">
        <v>56</v>
      </c>
      <c r="E1" s="8" t="s">
        <v>25</v>
      </c>
      <c r="F1" s="8" t="s">
        <v>36</v>
      </c>
      <c r="G1" s="8" t="s">
        <v>27</v>
      </c>
      <c r="H1" s="8" t="s">
        <v>35</v>
      </c>
      <c r="I1" s="8" t="s">
        <v>58</v>
      </c>
      <c r="J1" s="8" t="s">
        <v>43</v>
      </c>
      <c r="K1" s="8" t="s">
        <v>29</v>
      </c>
      <c r="L1" s="8" t="s">
        <v>38</v>
      </c>
      <c r="M1" s="8" t="s">
        <v>45</v>
      </c>
      <c r="N1" s="8" t="s">
        <v>51</v>
      </c>
      <c r="O1" s="8" t="s">
        <v>31</v>
      </c>
      <c r="P1" s="14" t="s">
        <v>95</v>
      </c>
      <c r="Q1" s="14" t="s">
        <v>96</v>
      </c>
    </row>
    <row r="2" spans="1:19" x14ac:dyDescent="0.3">
      <c r="A2" t="s">
        <v>24</v>
      </c>
      <c r="B2">
        <v>4.3</v>
      </c>
      <c r="E2" s="9">
        <v>1</v>
      </c>
    </row>
    <row r="3" spans="1:19" x14ac:dyDescent="0.3">
      <c r="A3" t="s">
        <v>24</v>
      </c>
      <c r="B3">
        <v>3.8</v>
      </c>
      <c r="G3" s="10">
        <v>0</v>
      </c>
    </row>
    <row r="4" spans="1:19" x14ac:dyDescent="0.3">
      <c r="A4" t="s">
        <v>24</v>
      </c>
      <c r="B4">
        <v>3.5</v>
      </c>
      <c r="K4" s="10">
        <v>0</v>
      </c>
    </row>
    <row r="5" spans="1:19" x14ac:dyDescent="0.3">
      <c r="A5" t="s">
        <v>24</v>
      </c>
      <c r="B5">
        <v>3.5</v>
      </c>
      <c r="O5" s="10">
        <v>0</v>
      </c>
    </row>
    <row r="6" spans="1:19" x14ac:dyDescent="0.3">
      <c r="A6" s="3" t="s">
        <v>24</v>
      </c>
      <c r="B6" s="3">
        <v>4.5999999999999996</v>
      </c>
      <c r="C6" s="10">
        <v>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9" x14ac:dyDescent="0.3">
      <c r="A7" s="3" t="s">
        <v>24</v>
      </c>
      <c r="B7" s="3">
        <v>4.5999999999999996</v>
      </c>
      <c r="C7" s="3"/>
      <c r="D7" s="3"/>
      <c r="E7" s="3"/>
      <c r="F7" s="3"/>
      <c r="G7" s="3"/>
      <c r="H7" s="10">
        <v>0</v>
      </c>
      <c r="I7" s="3"/>
      <c r="J7" s="3"/>
      <c r="K7" s="3"/>
      <c r="L7" s="3"/>
      <c r="M7" s="3"/>
      <c r="N7" s="3"/>
      <c r="O7" s="3"/>
    </row>
    <row r="8" spans="1:19" x14ac:dyDescent="0.3">
      <c r="A8" s="4" t="s">
        <v>24</v>
      </c>
      <c r="B8" s="4">
        <v>2.7</v>
      </c>
      <c r="C8" s="4"/>
      <c r="D8" s="4"/>
      <c r="E8" s="4"/>
      <c r="F8" s="10">
        <v>0</v>
      </c>
      <c r="G8" s="4"/>
      <c r="H8" s="4"/>
      <c r="I8" s="4"/>
      <c r="J8" s="4"/>
      <c r="K8" s="4"/>
      <c r="L8" s="4"/>
      <c r="M8" s="4"/>
      <c r="N8" s="4"/>
      <c r="O8" s="4"/>
    </row>
    <row r="9" spans="1:19" x14ac:dyDescent="0.3">
      <c r="A9" s="4" t="s">
        <v>24</v>
      </c>
      <c r="B9" s="4">
        <v>2.7</v>
      </c>
      <c r="C9" s="4"/>
      <c r="D9" s="4"/>
      <c r="E9" s="4"/>
      <c r="F9" s="4"/>
      <c r="G9" s="4"/>
      <c r="H9" s="4"/>
      <c r="I9" s="4"/>
      <c r="J9" s="4"/>
      <c r="K9" s="4"/>
      <c r="L9" s="10">
        <v>0</v>
      </c>
      <c r="M9" s="4"/>
      <c r="N9" s="4"/>
      <c r="O9" s="4"/>
    </row>
    <row r="10" spans="1:19" s="8" customForma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f>SUM(C2:O6,C8:O8)</f>
        <v>1</v>
      </c>
      <c r="R10" s="11" t="s">
        <v>88</v>
      </c>
      <c r="S10" s="11">
        <v>1</v>
      </c>
    </row>
    <row r="11" spans="1:19" x14ac:dyDescent="0.3">
      <c r="A11" t="s">
        <v>39</v>
      </c>
      <c r="B11">
        <v>3.5</v>
      </c>
      <c r="K11" s="9">
        <v>1</v>
      </c>
    </row>
    <row r="12" spans="1:19" x14ac:dyDescent="0.3">
      <c r="A12" s="4" t="s">
        <v>39</v>
      </c>
      <c r="B12" s="4">
        <v>3.3</v>
      </c>
      <c r="C12" s="4"/>
      <c r="D12" s="4"/>
      <c r="E12" s="4"/>
      <c r="F12" s="10">
        <v>0</v>
      </c>
      <c r="G12" s="4"/>
      <c r="H12" s="4"/>
      <c r="I12" s="4"/>
      <c r="J12" s="4"/>
      <c r="K12" s="4"/>
      <c r="L12" s="4"/>
      <c r="M12" s="4"/>
      <c r="N12" s="4"/>
      <c r="O12" s="4"/>
    </row>
    <row r="13" spans="1:19" x14ac:dyDescent="0.3">
      <c r="A13" s="4"/>
      <c r="B13" s="4">
        <v>3.3</v>
      </c>
      <c r="C13" s="4"/>
      <c r="D13" s="4"/>
      <c r="E13" s="4"/>
      <c r="F13" s="4"/>
      <c r="G13" s="4"/>
      <c r="H13" s="4"/>
      <c r="I13" s="4"/>
      <c r="J13" s="4"/>
      <c r="K13" s="4"/>
      <c r="L13" s="10">
        <v>0</v>
      </c>
      <c r="M13" s="4"/>
      <c r="N13" s="4"/>
      <c r="O13" s="4"/>
    </row>
    <row r="14" spans="1:19" s="8" customForma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>
        <f>SUM(C11:O12)</f>
        <v>1</v>
      </c>
      <c r="R14" s="11" t="s">
        <v>88</v>
      </c>
      <c r="S14" s="11">
        <v>1</v>
      </c>
    </row>
    <row r="15" spans="1:19" x14ac:dyDescent="0.3">
      <c r="A15" t="s">
        <v>42</v>
      </c>
      <c r="B15">
        <v>4.4000000000000004</v>
      </c>
      <c r="J15" s="9">
        <v>1</v>
      </c>
    </row>
    <row r="16" spans="1:19" x14ac:dyDescent="0.3">
      <c r="A16" t="s">
        <v>42</v>
      </c>
      <c r="B16">
        <v>3.1</v>
      </c>
      <c r="M16" s="10">
        <v>0</v>
      </c>
      <c r="P16" s="8">
        <f>SUM(C15:O16)</f>
        <v>1</v>
      </c>
      <c r="Q16" t="s">
        <v>89</v>
      </c>
      <c r="R16">
        <v>1</v>
      </c>
    </row>
    <row r="17" spans="1:19" s="8" customFormat="1" x14ac:dyDescent="0.3"/>
    <row r="18" spans="1:19" x14ac:dyDescent="0.3">
      <c r="A18" t="s">
        <v>47</v>
      </c>
      <c r="B18">
        <v>3.7</v>
      </c>
      <c r="G18" s="10">
        <v>0</v>
      </c>
    </row>
    <row r="19" spans="1:19" x14ac:dyDescent="0.3">
      <c r="A19" t="s">
        <v>47</v>
      </c>
      <c r="B19" s="5">
        <v>3.5</v>
      </c>
      <c r="J19" s="10">
        <v>0</v>
      </c>
      <c r="P19" s="8">
        <f>SUM(C18:O19)</f>
        <v>0</v>
      </c>
      <c r="Q19" t="s">
        <v>89</v>
      </c>
      <c r="R19">
        <v>1</v>
      </c>
    </row>
    <row r="20" spans="1:19" s="8" customFormat="1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>
        <f>SUM(C15:O16,C18:O19)</f>
        <v>1</v>
      </c>
      <c r="R20" s="11" t="s">
        <v>88</v>
      </c>
      <c r="S20" s="11">
        <v>1</v>
      </c>
    </row>
    <row r="21" spans="1:19" x14ac:dyDescent="0.3">
      <c r="A21" t="s">
        <v>50</v>
      </c>
      <c r="B21">
        <v>3</v>
      </c>
      <c r="N21" s="10">
        <v>0</v>
      </c>
    </row>
    <row r="22" spans="1:19" x14ac:dyDescent="0.3">
      <c r="A22" s="3" t="s">
        <v>50</v>
      </c>
      <c r="B22" s="3">
        <v>3.7</v>
      </c>
      <c r="C22" s="10"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8">
        <f>SUM(C21:O22)</f>
        <v>0</v>
      </c>
      <c r="Q22" t="s">
        <v>89</v>
      </c>
      <c r="R22">
        <v>1</v>
      </c>
    </row>
    <row r="23" spans="1:19" x14ac:dyDescent="0.3">
      <c r="A23" s="3"/>
      <c r="B23" s="3">
        <v>3.7</v>
      </c>
      <c r="C23" s="3"/>
      <c r="D23" s="3"/>
      <c r="E23" s="3"/>
      <c r="F23" s="3"/>
      <c r="G23" s="3"/>
      <c r="H23" s="10">
        <v>0</v>
      </c>
      <c r="I23" s="3"/>
      <c r="J23" s="3"/>
      <c r="K23" s="3"/>
      <c r="L23" s="3"/>
      <c r="M23" s="3"/>
      <c r="N23" s="3"/>
      <c r="O23" s="3"/>
    </row>
    <row r="24" spans="1:19" s="8" customFormat="1" x14ac:dyDescent="0.3"/>
    <row r="25" spans="1:19" x14ac:dyDescent="0.3">
      <c r="A25" t="s">
        <v>54</v>
      </c>
      <c r="B25">
        <v>3.6</v>
      </c>
      <c r="E25" s="10">
        <v>0</v>
      </c>
    </row>
    <row r="26" spans="1:19" x14ac:dyDescent="0.3">
      <c r="A26" s="6" t="s">
        <v>54</v>
      </c>
      <c r="B26" s="6">
        <v>3.9</v>
      </c>
      <c r="C26" s="6"/>
      <c r="D26" s="9">
        <v>1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8">
        <f>SUM(C25:O26)</f>
        <v>1</v>
      </c>
      <c r="Q26" t="s">
        <v>89</v>
      </c>
      <c r="R26">
        <v>1</v>
      </c>
    </row>
    <row r="27" spans="1:19" x14ac:dyDescent="0.3">
      <c r="A27" s="6"/>
      <c r="B27" s="6">
        <v>3.9</v>
      </c>
      <c r="C27" s="6"/>
      <c r="D27" s="6"/>
      <c r="E27" s="6"/>
      <c r="F27" s="6"/>
      <c r="G27" s="6"/>
      <c r="H27" s="6"/>
      <c r="I27" s="9">
        <v>1</v>
      </c>
      <c r="J27" s="6"/>
      <c r="K27" s="6"/>
      <c r="L27" s="6"/>
      <c r="M27" s="6"/>
      <c r="N27" s="6"/>
      <c r="O27" s="6"/>
    </row>
    <row r="28" spans="1:19" s="8" customFormat="1" x14ac:dyDescent="0.3"/>
    <row r="29" spans="1:19" x14ac:dyDescent="0.3">
      <c r="A29" t="s">
        <v>59</v>
      </c>
      <c r="B29" s="7">
        <v>3.2</v>
      </c>
      <c r="G29" s="10">
        <v>0</v>
      </c>
    </row>
    <row r="30" spans="1:19" x14ac:dyDescent="0.3">
      <c r="A30" s="4" t="s">
        <v>59</v>
      </c>
      <c r="B30" s="13">
        <v>3.4</v>
      </c>
      <c r="C30" s="4"/>
      <c r="D30" s="4"/>
      <c r="E30" s="4"/>
      <c r="F30" s="9">
        <v>1</v>
      </c>
      <c r="G30" s="4"/>
      <c r="H30" s="4"/>
      <c r="I30" s="4"/>
      <c r="J30" s="4"/>
      <c r="K30" s="4"/>
      <c r="L30" s="4"/>
      <c r="M30" s="4"/>
      <c r="N30" s="4"/>
      <c r="O30" s="4"/>
      <c r="P30" s="8">
        <f>SUM(C29:O30)</f>
        <v>1</v>
      </c>
      <c r="Q30" t="s">
        <v>89</v>
      </c>
      <c r="R30">
        <v>1</v>
      </c>
    </row>
    <row r="31" spans="1:19" x14ac:dyDescent="0.3">
      <c r="A31" s="4"/>
      <c r="B31" s="4">
        <v>3.4</v>
      </c>
      <c r="C31" s="4"/>
      <c r="D31" s="4"/>
      <c r="E31" s="4"/>
      <c r="F31" s="4"/>
      <c r="G31" s="4"/>
      <c r="H31" s="4"/>
      <c r="I31" s="4"/>
      <c r="J31" s="4"/>
      <c r="K31" s="4"/>
      <c r="L31" s="9">
        <v>1</v>
      </c>
      <c r="M31" s="4"/>
      <c r="N31" s="4"/>
      <c r="O31" s="4"/>
    </row>
    <row r="32" spans="1:19" s="8" customFormat="1" x14ac:dyDescent="0.3"/>
    <row r="33" spans="1:22" x14ac:dyDescent="0.3">
      <c r="A33" t="s">
        <v>62</v>
      </c>
      <c r="B33" s="5">
        <v>3</v>
      </c>
      <c r="E33" s="10">
        <v>0</v>
      </c>
    </row>
    <row r="34" spans="1:22" x14ac:dyDescent="0.3">
      <c r="A34" t="s">
        <v>62</v>
      </c>
      <c r="B34">
        <v>3.5</v>
      </c>
      <c r="K34" s="10">
        <v>0</v>
      </c>
      <c r="P34" s="8">
        <f>SUM(C33:O34)</f>
        <v>0</v>
      </c>
      <c r="Q34" t="s">
        <v>89</v>
      </c>
      <c r="R34">
        <v>1</v>
      </c>
    </row>
    <row r="35" spans="1:22" s="8" customFormat="1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>
        <f>SUM(C21:O22,C25:O26,C29:O30,C33:O34)</f>
        <v>2</v>
      </c>
      <c r="R35" s="11" t="s">
        <v>88</v>
      </c>
      <c r="S35" s="11">
        <v>2</v>
      </c>
    </row>
    <row r="36" spans="1:22" x14ac:dyDescent="0.3">
      <c r="C36">
        <f>SUM(C2:C34)</f>
        <v>0</v>
      </c>
      <c r="D36">
        <f t="shared" ref="D36:O36" si="0">SUM(D2:D34)</f>
        <v>1</v>
      </c>
      <c r="E36">
        <f t="shared" si="0"/>
        <v>1</v>
      </c>
      <c r="F36">
        <f t="shared" si="0"/>
        <v>1</v>
      </c>
      <c r="G36">
        <f t="shared" si="0"/>
        <v>0</v>
      </c>
      <c r="H36">
        <f>SUM(H2:H34)</f>
        <v>0</v>
      </c>
      <c r="I36">
        <f t="shared" si="0"/>
        <v>1</v>
      </c>
      <c r="J36">
        <f>SUM(J2:J34)</f>
        <v>1</v>
      </c>
      <c r="K36">
        <f t="shared" si="0"/>
        <v>1</v>
      </c>
      <c r="L36">
        <f t="shared" si="0"/>
        <v>1</v>
      </c>
      <c r="M36">
        <f t="shared" si="0"/>
        <v>0</v>
      </c>
      <c r="N36">
        <f t="shared" si="0"/>
        <v>0</v>
      </c>
      <c r="O36">
        <f t="shared" si="0"/>
        <v>0</v>
      </c>
    </row>
    <row r="37" spans="1:22" x14ac:dyDescent="0.3">
      <c r="C37" t="s">
        <v>89</v>
      </c>
      <c r="D37" t="s">
        <v>89</v>
      </c>
      <c r="E37" t="s">
        <v>89</v>
      </c>
      <c r="F37" t="s">
        <v>89</v>
      </c>
      <c r="G37" t="s">
        <v>89</v>
      </c>
      <c r="H37" t="s">
        <v>89</v>
      </c>
      <c r="I37" t="s">
        <v>89</v>
      </c>
      <c r="J37" t="s">
        <v>89</v>
      </c>
      <c r="K37" t="s">
        <v>89</v>
      </c>
      <c r="L37" t="s">
        <v>89</v>
      </c>
      <c r="M37" t="s">
        <v>89</v>
      </c>
      <c r="N37" t="s">
        <v>89</v>
      </c>
      <c r="O37" t="s">
        <v>89</v>
      </c>
    </row>
    <row r="38" spans="1:22" x14ac:dyDescent="0.3"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41" spans="1:22" x14ac:dyDescent="0.3">
      <c r="A41" s="8" t="s">
        <v>21</v>
      </c>
      <c r="B41" s="8" t="s">
        <v>22</v>
      </c>
      <c r="C41" s="8" t="s">
        <v>33</v>
      </c>
      <c r="D41" s="8" t="s">
        <v>56</v>
      </c>
      <c r="E41" s="8" t="s">
        <v>25</v>
      </c>
      <c r="F41" s="8" t="s">
        <v>36</v>
      </c>
      <c r="G41" s="8" t="s">
        <v>27</v>
      </c>
      <c r="H41" s="8" t="s">
        <v>35</v>
      </c>
      <c r="I41" s="8" t="s">
        <v>58</v>
      </c>
      <c r="J41" s="8" t="s">
        <v>43</v>
      </c>
      <c r="K41" s="8" t="s">
        <v>29</v>
      </c>
      <c r="L41" s="8" t="s">
        <v>38</v>
      </c>
      <c r="M41" s="8" t="s">
        <v>45</v>
      </c>
      <c r="N41" s="8" t="s">
        <v>51</v>
      </c>
      <c r="O41" s="8" t="s">
        <v>31</v>
      </c>
    </row>
    <row r="42" spans="1:22" x14ac:dyDescent="0.3">
      <c r="A42" t="s">
        <v>24</v>
      </c>
      <c r="B42" t="s">
        <v>25</v>
      </c>
      <c r="E42" s="1">
        <v>4.3</v>
      </c>
    </row>
    <row r="43" spans="1:22" x14ac:dyDescent="0.3">
      <c r="A43" t="s">
        <v>24</v>
      </c>
      <c r="B43" t="s">
        <v>27</v>
      </c>
      <c r="G43" s="1">
        <v>3.8</v>
      </c>
    </row>
    <row r="44" spans="1:22" x14ac:dyDescent="0.3">
      <c r="A44" t="s">
        <v>24</v>
      </c>
      <c r="B44" t="s">
        <v>29</v>
      </c>
      <c r="K44" s="1">
        <v>3.5</v>
      </c>
      <c r="S44" t="s">
        <v>97</v>
      </c>
    </row>
    <row r="45" spans="1:22" x14ac:dyDescent="0.3">
      <c r="A45" t="s">
        <v>24</v>
      </c>
      <c r="B45" t="s">
        <v>31</v>
      </c>
      <c r="O45" s="1">
        <v>3.5</v>
      </c>
      <c r="T45">
        <f>C6-H7</f>
        <v>0</v>
      </c>
      <c r="U45" t="s">
        <v>88</v>
      </c>
      <c r="V45">
        <v>0</v>
      </c>
    </row>
    <row r="46" spans="1:22" x14ac:dyDescent="0.3">
      <c r="A46" s="3" t="s">
        <v>24</v>
      </c>
      <c r="B46" s="3" t="s">
        <v>33</v>
      </c>
      <c r="C46" s="1">
        <v>4.5999999999999996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T46">
        <f>F8-L9</f>
        <v>0</v>
      </c>
      <c r="U46" t="s">
        <v>88</v>
      </c>
      <c r="V46">
        <v>0</v>
      </c>
    </row>
    <row r="47" spans="1:22" x14ac:dyDescent="0.3">
      <c r="A47" s="3" t="s">
        <v>24</v>
      </c>
      <c r="B47" s="3" t="s">
        <v>35</v>
      </c>
      <c r="C47" s="3"/>
      <c r="D47" s="3"/>
      <c r="E47" s="3"/>
      <c r="F47" s="3"/>
      <c r="G47" s="3"/>
      <c r="H47" s="1">
        <v>4.5999999999999996</v>
      </c>
      <c r="I47" s="3"/>
      <c r="J47" s="3"/>
      <c r="K47" s="3"/>
      <c r="L47" s="3"/>
      <c r="M47" s="3"/>
      <c r="N47" s="3"/>
      <c r="O47" s="3"/>
      <c r="T47">
        <f>F12-L13</f>
        <v>0</v>
      </c>
      <c r="U47" t="s">
        <v>88</v>
      </c>
      <c r="V47">
        <v>0</v>
      </c>
    </row>
    <row r="48" spans="1:22" x14ac:dyDescent="0.3">
      <c r="A48" s="4" t="s">
        <v>24</v>
      </c>
      <c r="B48" s="4" t="s">
        <v>36</v>
      </c>
      <c r="C48" s="4"/>
      <c r="D48" s="4"/>
      <c r="E48" s="4"/>
      <c r="F48" s="1">
        <v>2.7</v>
      </c>
      <c r="G48" s="4"/>
      <c r="H48" s="4"/>
      <c r="I48" s="4"/>
      <c r="J48" s="4"/>
      <c r="K48" s="4"/>
      <c r="L48" s="4"/>
      <c r="M48" s="4"/>
      <c r="N48" s="4"/>
      <c r="O48" s="4"/>
      <c r="T48">
        <f>C22-H23</f>
        <v>0</v>
      </c>
      <c r="U48" t="s">
        <v>88</v>
      </c>
      <c r="V48">
        <v>0</v>
      </c>
    </row>
    <row r="49" spans="1:22" x14ac:dyDescent="0.3">
      <c r="A49" s="4" t="s">
        <v>24</v>
      </c>
      <c r="B49" s="4" t="s">
        <v>38</v>
      </c>
      <c r="C49" s="4"/>
      <c r="D49" s="4"/>
      <c r="E49" s="4"/>
      <c r="F49" s="4"/>
      <c r="G49" s="4"/>
      <c r="H49" s="4"/>
      <c r="I49" s="4"/>
      <c r="J49" s="4"/>
      <c r="K49" s="4"/>
      <c r="L49" s="1">
        <v>2.7</v>
      </c>
      <c r="M49" s="4"/>
      <c r="N49" s="4"/>
      <c r="O49" s="4"/>
      <c r="T49">
        <f>D26-I27</f>
        <v>0</v>
      </c>
      <c r="U49" t="s">
        <v>88</v>
      </c>
      <c r="V49">
        <v>0</v>
      </c>
    </row>
    <row r="50" spans="1:22" x14ac:dyDescent="0.3">
      <c r="T50">
        <f>F30-L31</f>
        <v>0</v>
      </c>
      <c r="U50" t="s">
        <v>88</v>
      </c>
      <c r="V50">
        <v>0</v>
      </c>
    </row>
    <row r="51" spans="1:22" x14ac:dyDescent="0.3">
      <c r="A51" t="s">
        <v>39</v>
      </c>
      <c r="B51" t="s">
        <v>29</v>
      </c>
      <c r="K51" s="1">
        <v>3.5</v>
      </c>
      <c r="T51" s="12">
        <f>H36+I36</f>
        <v>1</v>
      </c>
      <c r="U51" s="12" t="s">
        <v>89</v>
      </c>
      <c r="V51" s="12">
        <v>1</v>
      </c>
    </row>
    <row r="52" spans="1:22" x14ac:dyDescent="0.3">
      <c r="A52" s="4" t="s">
        <v>39</v>
      </c>
      <c r="B52" s="4" t="s">
        <v>36</v>
      </c>
      <c r="C52" s="4"/>
      <c r="D52" s="4"/>
      <c r="E52" s="4"/>
      <c r="F52" s="1">
        <v>3.3</v>
      </c>
      <c r="G52" s="4"/>
      <c r="H52" s="4"/>
      <c r="I52" s="4"/>
      <c r="J52" s="4"/>
      <c r="K52" s="4"/>
      <c r="L52" s="4"/>
      <c r="M52" s="4"/>
      <c r="N52" s="4"/>
      <c r="O52" s="4"/>
      <c r="T52" s="12">
        <f>H36+J36</f>
        <v>1</v>
      </c>
      <c r="U52" s="12" t="s">
        <v>89</v>
      </c>
      <c r="V52" s="12">
        <v>1</v>
      </c>
    </row>
    <row r="53" spans="1:22" x14ac:dyDescent="0.3">
      <c r="A53" s="4"/>
      <c r="B53" s="4" t="s">
        <v>38</v>
      </c>
      <c r="C53" s="4"/>
      <c r="D53" s="4"/>
      <c r="E53" s="4"/>
      <c r="F53" s="4"/>
      <c r="G53" s="4"/>
      <c r="H53" s="4"/>
      <c r="I53" s="4"/>
      <c r="J53" s="4"/>
      <c r="K53" s="4"/>
      <c r="L53" s="1">
        <v>3.3</v>
      </c>
      <c r="M53" s="4"/>
      <c r="N53" s="4"/>
      <c r="O53" s="4"/>
    </row>
    <row r="55" spans="1:22" x14ac:dyDescent="0.3">
      <c r="A55" t="s">
        <v>42</v>
      </c>
      <c r="B55" t="s">
        <v>43</v>
      </c>
      <c r="J55" s="1">
        <v>4.4000000000000004</v>
      </c>
    </row>
    <row r="56" spans="1:22" x14ac:dyDescent="0.3">
      <c r="A56" t="s">
        <v>42</v>
      </c>
      <c r="B56" t="s">
        <v>45</v>
      </c>
      <c r="M56" s="1">
        <v>3.1</v>
      </c>
      <c r="S56" s="8" t="s">
        <v>90</v>
      </c>
      <c r="T56" s="8"/>
      <c r="U56" s="22">
        <f>E2*E42+G3*G43+K4*K44+O5*O45+C6*C46+F8*F48+K11*K51+F12*F52+J15*J55+M16*M56+G18*G58+J19*J59+N21*N61+C22*C62+E25*E65+D26*D66+G29*G69+F30*F70+E33*E73+K34*K74</f>
        <v>19.499999999999996</v>
      </c>
    </row>
    <row r="58" spans="1:22" x14ac:dyDescent="0.3">
      <c r="A58" t="s">
        <v>47</v>
      </c>
      <c r="B58" t="s">
        <v>27</v>
      </c>
      <c r="G58" s="1">
        <v>3.7</v>
      </c>
    </row>
    <row r="59" spans="1:22" x14ac:dyDescent="0.3">
      <c r="A59" t="s">
        <v>47</v>
      </c>
      <c r="B59" t="s">
        <v>43</v>
      </c>
      <c r="J59" s="1">
        <v>3.5</v>
      </c>
    </row>
    <row r="61" spans="1:22" x14ac:dyDescent="0.3">
      <c r="A61" t="s">
        <v>50</v>
      </c>
      <c r="B61" t="s">
        <v>51</v>
      </c>
      <c r="N61" s="1">
        <v>3</v>
      </c>
    </row>
    <row r="62" spans="1:22" x14ac:dyDescent="0.3">
      <c r="A62" s="3" t="s">
        <v>50</v>
      </c>
      <c r="B62" s="3" t="s">
        <v>33</v>
      </c>
      <c r="C62" s="1">
        <v>3.7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22" x14ac:dyDescent="0.3">
      <c r="A63" s="3"/>
      <c r="B63" s="3" t="s">
        <v>35</v>
      </c>
      <c r="C63" s="3"/>
      <c r="D63" s="3"/>
      <c r="E63" s="3"/>
      <c r="F63" s="3"/>
      <c r="G63" s="3"/>
      <c r="H63" s="1">
        <v>3.7</v>
      </c>
      <c r="I63" s="3"/>
      <c r="J63" s="3"/>
      <c r="K63" s="3"/>
      <c r="L63" s="3"/>
      <c r="M63" s="3"/>
      <c r="N63" s="3"/>
      <c r="O63" s="3"/>
    </row>
    <row r="65" spans="1:15" x14ac:dyDescent="0.3">
      <c r="A65" t="s">
        <v>54</v>
      </c>
      <c r="B65" t="s">
        <v>25</v>
      </c>
      <c r="E65" s="1">
        <v>3.6</v>
      </c>
    </row>
    <row r="66" spans="1:15" x14ac:dyDescent="0.3">
      <c r="A66" s="6" t="s">
        <v>54</v>
      </c>
      <c r="B66" s="6" t="s">
        <v>56</v>
      </c>
      <c r="C66" s="6"/>
      <c r="D66" s="1">
        <v>3.9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 x14ac:dyDescent="0.3">
      <c r="A67" s="6"/>
      <c r="B67" s="6" t="s">
        <v>58</v>
      </c>
      <c r="C67" s="6"/>
      <c r="D67" s="6"/>
      <c r="E67" s="6"/>
      <c r="F67" s="6"/>
      <c r="G67" s="6"/>
      <c r="H67" s="6"/>
      <c r="I67" s="1">
        <v>3.9</v>
      </c>
      <c r="J67" s="6"/>
      <c r="K67" s="6"/>
      <c r="L67" s="6"/>
      <c r="M67" s="6"/>
      <c r="N67" s="6"/>
      <c r="O67" s="6"/>
    </row>
    <row r="69" spans="1:15" x14ac:dyDescent="0.3">
      <c r="A69" t="s">
        <v>59</v>
      </c>
      <c r="B69" t="s">
        <v>27</v>
      </c>
      <c r="G69" s="1">
        <v>3.2</v>
      </c>
    </row>
    <row r="70" spans="1:15" x14ac:dyDescent="0.3">
      <c r="A70" s="4" t="s">
        <v>59</v>
      </c>
      <c r="B70" s="4" t="s">
        <v>36</v>
      </c>
      <c r="C70" s="4"/>
      <c r="D70" s="4"/>
      <c r="E70" s="4"/>
      <c r="F70" s="1">
        <v>3.4</v>
      </c>
      <c r="G70" s="4"/>
      <c r="H70" s="4"/>
      <c r="I70" s="4"/>
      <c r="J70" s="4"/>
      <c r="K70" s="4"/>
      <c r="L70" s="4"/>
      <c r="M70" s="4"/>
      <c r="N70" s="4"/>
      <c r="O70" s="4"/>
    </row>
    <row r="71" spans="1:15" x14ac:dyDescent="0.3">
      <c r="A71" s="4"/>
      <c r="B71" s="4" t="s">
        <v>38</v>
      </c>
      <c r="C71" s="4"/>
      <c r="D71" s="4"/>
      <c r="E71" s="4"/>
      <c r="F71" s="4"/>
      <c r="G71" s="4"/>
      <c r="H71" s="4"/>
      <c r="I71" s="4"/>
      <c r="J71" s="4"/>
      <c r="K71" s="4"/>
      <c r="L71" s="1">
        <v>3.4</v>
      </c>
      <c r="M71" s="4"/>
      <c r="N71" s="4"/>
      <c r="O71" s="4"/>
    </row>
    <row r="73" spans="1:15" x14ac:dyDescent="0.3">
      <c r="A73" t="s">
        <v>62</v>
      </c>
      <c r="B73" t="s">
        <v>25</v>
      </c>
      <c r="E73" s="1">
        <v>3</v>
      </c>
    </row>
    <row r="74" spans="1:15" x14ac:dyDescent="0.3">
      <c r="A74" t="s">
        <v>62</v>
      </c>
      <c r="B74" t="s">
        <v>29</v>
      </c>
      <c r="K74" s="1">
        <v>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0A6C6-33D5-4976-AA06-2B21D259A584}">
  <dimension ref="A1:X73"/>
  <sheetViews>
    <sheetView zoomScale="47" zoomScaleNormal="47" workbookViewId="0">
      <selection activeCell="W37" sqref="W37"/>
    </sheetView>
  </sheetViews>
  <sheetFormatPr defaultRowHeight="14.4" x14ac:dyDescent="0.3"/>
  <sheetData>
    <row r="1" spans="1:19" ht="28.8" x14ac:dyDescent="0.3">
      <c r="A1" s="8" t="s">
        <v>21</v>
      </c>
      <c r="B1" s="8" t="s">
        <v>23</v>
      </c>
      <c r="C1" s="8" t="s">
        <v>33</v>
      </c>
      <c r="D1" s="8" t="s">
        <v>56</v>
      </c>
      <c r="E1" s="8" t="s">
        <v>25</v>
      </c>
      <c r="F1" s="8" t="s">
        <v>36</v>
      </c>
      <c r="G1" s="8" t="s">
        <v>27</v>
      </c>
      <c r="H1" s="8" t="s">
        <v>35</v>
      </c>
      <c r="I1" s="8" t="s">
        <v>58</v>
      </c>
      <c r="J1" s="8" t="s">
        <v>43</v>
      </c>
      <c r="K1" s="8" t="s">
        <v>29</v>
      </c>
      <c r="L1" s="8" t="s">
        <v>38</v>
      </c>
      <c r="M1" s="8" t="s">
        <v>45</v>
      </c>
      <c r="N1" s="8" t="s">
        <v>51</v>
      </c>
      <c r="O1" s="8" t="s">
        <v>31</v>
      </c>
      <c r="P1" s="14" t="s">
        <v>95</v>
      </c>
      <c r="Q1" s="14" t="s">
        <v>96</v>
      </c>
      <c r="R1" s="8"/>
      <c r="S1" s="8"/>
    </row>
    <row r="2" spans="1:19" x14ac:dyDescent="0.3">
      <c r="A2" t="s">
        <v>24</v>
      </c>
      <c r="B2">
        <v>4.3</v>
      </c>
      <c r="E2" s="9">
        <v>1</v>
      </c>
      <c r="P2" s="8"/>
    </row>
    <row r="3" spans="1:19" x14ac:dyDescent="0.3">
      <c r="A3" t="s">
        <v>24</v>
      </c>
      <c r="B3">
        <v>3.8</v>
      </c>
      <c r="G3" s="10">
        <v>0</v>
      </c>
      <c r="P3" s="8"/>
    </row>
    <row r="4" spans="1:19" x14ac:dyDescent="0.3">
      <c r="A4" t="s">
        <v>24</v>
      </c>
      <c r="B4">
        <v>3.5</v>
      </c>
      <c r="K4" s="10">
        <v>0</v>
      </c>
      <c r="P4" s="8"/>
    </row>
    <row r="5" spans="1:19" x14ac:dyDescent="0.3">
      <c r="A5" t="s">
        <v>24</v>
      </c>
      <c r="B5">
        <v>3.5</v>
      </c>
      <c r="O5" s="10">
        <v>0</v>
      </c>
      <c r="P5" s="8"/>
    </row>
    <row r="6" spans="1:19" x14ac:dyDescent="0.3">
      <c r="A6" s="3" t="s">
        <v>24</v>
      </c>
      <c r="B6" s="3">
        <v>4.5999999999999996</v>
      </c>
      <c r="C6" s="10">
        <v>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8"/>
    </row>
    <row r="7" spans="1:19" x14ac:dyDescent="0.3">
      <c r="A7" s="3" t="s">
        <v>24</v>
      </c>
      <c r="B7" s="3">
        <v>4.5999999999999996</v>
      </c>
      <c r="C7" s="3"/>
      <c r="D7" s="3"/>
      <c r="E7" s="3"/>
      <c r="F7" s="3"/>
      <c r="G7" s="3"/>
      <c r="H7" s="10">
        <v>0</v>
      </c>
      <c r="I7" s="3"/>
      <c r="J7" s="3"/>
      <c r="K7" s="3"/>
      <c r="L7" s="3"/>
      <c r="M7" s="3"/>
      <c r="N7" s="3"/>
      <c r="O7" s="3"/>
      <c r="P7" s="8"/>
    </row>
    <row r="8" spans="1:19" x14ac:dyDescent="0.3">
      <c r="A8" s="4" t="s">
        <v>24</v>
      </c>
      <c r="B8" s="4">
        <v>2.7</v>
      </c>
      <c r="C8" s="4"/>
      <c r="D8" s="4"/>
      <c r="E8" s="4"/>
      <c r="F8" s="10">
        <v>0</v>
      </c>
      <c r="G8" s="4"/>
      <c r="H8" s="4"/>
      <c r="I8" s="4"/>
      <c r="J8" s="4"/>
      <c r="K8" s="4"/>
      <c r="L8" s="4"/>
      <c r="M8" s="4"/>
      <c r="N8" s="4"/>
      <c r="O8" s="4"/>
      <c r="P8" s="8"/>
    </row>
    <row r="9" spans="1:19" x14ac:dyDescent="0.3">
      <c r="A9" s="4" t="s">
        <v>24</v>
      </c>
      <c r="B9" s="4">
        <v>2.7</v>
      </c>
      <c r="C9" s="4"/>
      <c r="D9" s="4"/>
      <c r="E9" s="4"/>
      <c r="F9" s="4"/>
      <c r="G9" s="4"/>
      <c r="H9" s="4"/>
      <c r="I9" s="4"/>
      <c r="J9" s="4"/>
      <c r="K9" s="4"/>
      <c r="L9" s="10">
        <v>0</v>
      </c>
      <c r="M9" s="4"/>
      <c r="N9" s="4"/>
      <c r="O9" s="4"/>
      <c r="P9" s="8"/>
    </row>
    <row r="10" spans="1:19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f>SUM(C2:O6,C8:O8)</f>
        <v>1</v>
      </c>
      <c r="R10" s="11" t="s">
        <v>88</v>
      </c>
      <c r="S10" s="11">
        <v>1</v>
      </c>
    </row>
    <row r="11" spans="1:19" x14ac:dyDescent="0.3">
      <c r="A11" t="s">
        <v>39</v>
      </c>
      <c r="B11">
        <v>3.5</v>
      </c>
      <c r="K11" s="9">
        <v>1</v>
      </c>
      <c r="P11" s="8"/>
    </row>
    <row r="12" spans="1:19" x14ac:dyDescent="0.3">
      <c r="A12" s="4" t="s">
        <v>39</v>
      </c>
      <c r="B12" s="4">
        <v>3.3</v>
      </c>
      <c r="C12" s="4"/>
      <c r="D12" s="4"/>
      <c r="E12" s="4"/>
      <c r="F12" s="10">
        <v>0</v>
      </c>
      <c r="G12" s="4"/>
      <c r="H12" s="4"/>
      <c r="I12" s="4"/>
      <c r="J12" s="4"/>
      <c r="K12" s="4"/>
      <c r="L12" s="4"/>
      <c r="M12" s="4"/>
      <c r="N12" s="4"/>
      <c r="O12" s="4"/>
      <c r="P12" s="8"/>
    </row>
    <row r="13" spans="1:19" x14ac:dyDescent="0.3">
      <c r="A13" s="4"/>
      <c r="B13" s="4">
        <v>3.3</v>
      </c>
      <c r="C13" s="4"/>
      <c r="D13" s="4"/>
      <c r="E13" s="4"/>
      <c r="F13" s="4"/>
      <c r="G13" s="4"/>
      <c r="H13" s="4"/>
      <c r="I13" s="4"/>
      <c r="J13" s="4"/>
      <c r="K13" s="4"/>
      <c r="L13" s="10">
        <v>0</v>
      </c>
      <c r="M13" s="4"/>
      <c r="N13" s="4"/>
      <c r="O13" s="4"/>
      <c r="P13" s="8"/>
    </row>
    <row r="14" spans="1:19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>
        <f>SUM(C11:O12)</f>
        <v>1</v>
      </c>
      <c r="R14" s="11" t="s">
        <v>88</v>
      </c>
      <c r="S14" s="11">
        <v>1</v>
      </c>
    </row>
    <row r="15" spans="1:19" x14ac:dyDescent="0.3">
      <c r="A15" t="s">
        <v>42</v>
      </c>
      <c r="B15">
        <v>4.4000000000000004</v>
      </c>
      <c r="J15" s="23">
        <v>1</v>
      </c>
      <c r="P15" s="8"/>
    </row>
    <row r="16" spans="1:19" x14ac:dyDescent="0.3">
      <c r="A16" t="s">
        <v>42</v>
      </c>
      <c r="B16">
        <v>3.1</v>
      </c>
      <c r="M16" s="10">
        <v>0</v>
      </c>
      <c r="P16" s="8">
        <f>SUM(C15:O16)</f>
        <v>1</v>
      </c>
      <c r="Q16" t="s">
        <v>89</v>
      </c>
      <c r="R16">
        <v>1</v>
      </c>
    </row>
    <row r="17" spans="1:19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3">
      <c r="A18" t="s">
        <v>47</v>
      </c>
      <c r="B18">
        <v>3.7</v>
      </c>
      <c r="G18" s="10">
        <v>0</v>
      </c>
      <c r="P18" s="8"/>
    </row>
    <row r="19" spans="1:19" x14ac:dyDescent="0.3">
      <c r="A19" t="s">
        <v>47</v>
      </c>
      <c r="B19" s="5">
        <v>3.5</v>
      </c>
      <c r="J19" s="10">
        <v>0</v>
      </c>
      <c r="P19" s="8">
        <f>SUM(C18:O19)</f>
        <v>0</v>
      </c>
      <c r="Q19" t="s">
        <v>89</v>
      </c>
      <c r="R19">
        <v>1</v>
      </c>
    </row>
    <row r="20" spans="1:19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>
        <f>SUM(C15:O16,C18:O19)</f>
        <v>1</v>
      </c>
      <c r="R20" s="11" t="s">
        <v>88</v>
      </c>
      <c r="S20" s="11">
        <v>1</v>
      </c>
    </row>
    <row r="21" spans="1:19" x14ac:dyDescent="0.3">
      <c r="A21" t="s">
        <v>50</v>
      </c>
      <c r="B21">
        <v>3</v>
      </c>
      <c r="N21" s="10">
        <v>0</v>
      </c>
      <c r="P21" s="8"/>
    </row>
    <row r="22" spans="1:19" x14ac:dyDescent="0.3">
      <c r="A22" s="3" t="s">
        <v>50</v>
      </c>
      <c r="B22" s="3">
        <v>3.7</v>
      </c>
      <c r="C22" s="9">
        <v>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8">
        <f>SUM(C21:O22)</f>
        <v>1</v>
      </c>
      <c r="Q22" t="s">
        <v>89</v>
      </c>
      <c r="R22">
        <v>1</v>
      </c>
    </row>
    <row r="23" spans="1:19" x14ac:dyDescent="0.3">
      <c r="A23" s="3"/>
      <c r="B23" s="3">
        <v>3.7</v>
      </c>
      <c r="C23" s="3"/>
      <c r="D23" s="3"/>
      <c r="E23" s="3"/>
      <c r="F23" s="3"/>
      <c r="G23" s="3"/>
      <c r="H23" s="23">
        <v>1</v>
      </c>
      <c r="I23" s="3"/>
      <c r="J23" s="3"/>
      <c r="K23" s="3"/>
      <c r="L23" s="3"/>
      <c r="M23" s="3"/>
      <c r="N23" s="3"/>
      <c r="O23" s="3"/>
      <c r="P23" s="8"/>
    </row>
    <row r="24" spans="1:19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3">
      <c r="A25" t="s">
        <v>54</v>
      </c>
      <c r="B25">
        <v>3.6</v>
      </c>
      <c r="E25" s="10">
        <v>0</v>
      </c>
      <c r="P25" s="8"/>
    </row>
    <row r="26" spans="1:19" x14ac:dyDescent="0.3">
      <c r="A26" s="6" t="s">
        <v>54</v>
      </c>
      <c r="B26" s="6">
        <v>3.9</v>
      </c>
      <c r="C26" s="6"/>
      <c r="D26" s="9">
        <v>1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8">
        <f>SUM(C25:O26)</f>
        <v>1</v>
      </c>
      <c r="Q26" t="s">
        <v>89</v>
      </c>
      <c r="R26">
        <v>1</v>
      </c>
    </row>
    <row r="27" spans="1:19" x14ac:dyDescent="0.3">
      <c r="A27" s="6"/>
      <c r="B27" s="6">
        <v>3.9</v>
      </c>
      <c r="C27" s="6"/>
      <c r="D27" s="6"/>
      <c r="E27" s="6"/>
      <c r="F27" s="6"/>
      <c r="G27" s="6"/>
      <c r="H27" s="6"/>
      <c r="I27" s="23">
        <v>1</v>
      </c>
      <c r="J27" s="6"/>
      <c r="K27" s="6"/>
      <c r="L27" s="6"/>
      <c r="M27" s="6"/>
      <c r="N27" s="6"/>
      <c r="O27" s="6"/>
      <c r="P27" s="8"/>
    </row>
    <row r="28" spans="1:19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3">
      <c r="A29" t="s">
        <v>59</v>
      </c>
      <c r="B29" s="7">
        <v>3.2</v>
      </c>
      <c r="G29" s="10">
        <v>0</v>
      </c>
      <c r="P29" s="8"/>
    </row>
    <row r="30" spans="1:19" x14ac:dyDescent="0.3">
      <c r="A30" s="4" t="s">
        <v>59</v>
      </c>
      <c r="B30" s="13">
        <v>3.4</v>
      </c>
      <c r="C30" s="4"/>
      <c r="D30" s="4"/>
      <c r="E30" s="4"/>
      <c r="F30" s="10">
        <v>0</v>
      </c>
      <c r="G30" s="4"/>
      <c r="H30" s="4"/>
      <c r="I30" s="4"/>
      <c r="J30" s="4"/>
      <c r="K30" s="4"/>
      <c r="L30" s="4"/>
      <c r="M30" s="4"/>
      <c r="N30" s="4"/>
      <c r="O30" s="4"/>
      <c r="P30" s="8">
        <f>SUM(C29:O30)</f>
        <v>0</v>
      </c>
      <c r="Q30" t="s">
        <v>89</v>
      </c>
      <c r="R30">
        <v>1</v>
      </c>
    </row>
    <row r="31" spans="1:19" x14ac:dyDescent="0.3">
      <c r="A31" s="4"/>
      <c r="B31" s="4">
        <v>3.4</v>
      </c>
      <c r="C31" s="4"/>
      <c r="D31" s="4"/>
      <c r="E31" s="4"/>
      <c r="F31" s="4"/>
      <c r="G31" s="4"/>
      <c r="H31" s="4"/>
      <c r="I31" s="4"/>
      <c r="J31" s="4"/>
      <c r="K31" s="4"/>
      <c r="L31" s="10">
        <v>0</v>
      </c>
      <c r="M31" s="4"/>
      <c r="N31" s="4"/>
      <c r="O31" s="4"/>
      <c r="P31" s="8"/>
    </row>
    <row r="32" spans="1:19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24" x14ac:dyDescent="0.3">
      <c r="A33" t="s">
        <v>62</v>
      </c>
      <c r="B33" s="5">
        <v>3</v>
      </c>
      <c r="E33" s="10">
        <v>0</v>
      </c>
      <c r="P33" s="8"/>
    </row>
    <row r="34" spans="1:24" x14ac:dyDescent="0.3">
      <c r="A34" t="s">
        <v>62</v>
      </c>
      <c r="B34">
        <v>3.5</v>
      </c>
      <c r="K34" s="10">
        <v>0</v>
      </c>
      <c r="P34" s="8">
        <f>SUM(C33:O34)</f>
        <v>0</v>
      </c>
      <c r="Q34" t="s">
        <v>89</v>
      </c>
      <c r="R34">
        <v>1</v>
      </c>
    </row>
    <row r="35" spans="1:24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11"/>
      <c r="Q35" s="11">
        <f>SUM(C21:O22,C25:O26,C29:O30,C33:O34)</f>
        <v>2</v>
      </c>
      <c r="R35" s="11" t="s">
        <v>88</v>
      </c>
      <c r="S35" s="11">
        <v>2</v>
      </c>
    </row>
    <row r="36" spans="1:24" x14ac:dyDescent="0.3">
      <c r="C36">
        <f>SUM(C2:C34)</f>
        <v>1</v>
      </c>
      <c r="D36">
        <f t="shared" ref="D36:O36" si="0">SUM(D2:D34)</f>
        <v>1</v>
      </c>
      <c r="E36">
        <f t="shared" si="0"/>
        <v>1</v>
      </c>
      <c r="F36">
        <f t="shared" si="0"/>
        <v>0</v>
      </c>
      <c r="G36">
        <f t="shared" si="0"/>
        <v>0</v>
      </c>
      <c r="H36">
        <f>SUM(H2:H34)</f>
        <v>1</v>
      </c>
      <c r="I36">
        <f t="shared" si="0"/>
        <v>1</v>
      </c>
      <c r="J36">
        <f>SUM(J2:J34)</f>
        <v>1</v>
      </c>
      <c r="K36">
        <f t="shared" si="0"/>
        <v>1</v>
      </c>
      <c r="L36">
        <f t="shared" si="0"/>
        <v>0</v>
      </c>
      <c r="M36">
        <f t="shared" si="0"/>
        <v>0</v>
      </c>
      <c r="N36">
        <f t="shared" si="0"/>
        <v>0</v>
      </c>
      <c r="O36">
        <f t="shared" si="0"/>
        <v>0</v>
      </c>
      <c r="P36" s="8"/>
    </row>
    <row r="37" spans="1:24" x14ac:dyDescent="0.3">
      <c r="C37" t="s">
        <v>99</v>
      </c>
      <c r="D37" t="s">
        <v>99</v>
      </c>
      <c r="E37" t="s">
        <v>99</v>
      </c>
      <c r="F37" t="s">
        <v>99</v>
      </c>
      <c r="G37" t="s">
        <v>99</v>
      </c>
      <c r="H37" t="s">
        <v>99</v>
      </c>
      <c r="I37" t="s">
        <v>99</v>
      </c>
      <c r="J37" t="s">
        <v>99</v>
      </c>
      <c r="K37" t="s">
        <v>99</v>
      </c>
      <c r="L37" t="s">
        <v>99</v>
      </c>
      <c r="M37" t="s">
        <v>99</v>
      </c>
      <c r="N37" t="s">
        <v>99</v>
      </c>
      <c r="O37" t="s">
        <v>99</v>
      </c>
      <c r="P37" s="8"/>
      <c r="W37">
        <v>1</v>
      </c>
    </row>
    <row r="38" spans="1:24" x14ac:dyDescent="0.3"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 s="8"/>
    </row>
    <row r="40" spans="1:24" x14ac:dyDescent="0.3">
      <c r="A40" s="8" t="s">
        <v>21</v>
      </c>
      <c r="B40" s="8" t="s">
        <v>22</v>
      </c>
      <c r="C40" s="8" t="s">
        <v>33</v>
      </c>
      <c r="D40" s="8" t="s">
        <v>56</v>
      </c>
      <c r="E40" s="8" t="s">
        <v>25</v>
      </c>
      <c r="F40" s="8" t="s">
        <v>36</v>
      </c>
      <c r="G40" s="8" t="s">
        <v>27</v>
      </c>
      <c r="H40" s="8" t="s">
        <v>35</v>
      </c>
      <c r="I40" s="8" t="s">
        <v>58</v>
      </c>
      <c r="J40" s="8" t="s">
        <v>43</v>
      </c>
      <c r="K40" s="8" t="s">
        <v>29</v>
      </c>
      <c r="L40" s="8" t="s">
        <v>38</v>
      </c>
      <c r="M40" s="8" t="s">
        <v>45</v>
      </c>
      <c r="N40" s="8" t="s">
        <v>51</v>
      </c>
      <c r="O40" s="8" t="s">
        <v>31</v>
      </c>
    </row>
    <row r="41" spans="1:24" x14ac:dyDescent="0.3">
      <c r="A41" t="s">
        <v>24</v>
      </c>
      <c r="B41" t="s">
        <v>25</v>
      </c>
      <c r="E41" s="1">
        <v>4.3</v>
      </c>
      <c r="R41" t="s">
        <v>97</v>
      </c>
    </row>
    <row r="42" spans="1:24" x14ac:dyDescent="0.3">
      <c r="A42" t="s">
        <v>24</v>
      </c>
      <c r="B42" t="s">
        <v>27</v>
      </c>
      <c r="G42" s="1">
        <v>3.8</v>
      </c>
      <c r="S42">
        <f>C6-H7</f>
        <v>0</v>
      </c>
      <c r="T42" t="s">
        <v>88</v>
      </c>
      <c r="U42">
        <v>0</v>
      </c>
    </row>
    <row r="43" spans="1:24" x14ac:dyDescent="0.3">
      <c r="A43" t="s">
        <v>24</v>
      </c>
      <c r="B43" t="s">
        <v>29</v>
      </c>
      <c r="K43" s="1">
        <v>3.5</v>
      </c>
      <c r="S43">
        <f>F8-L9</f>
        <v>0</v>
      </c>
      <c r="T43" t="s">
        <v>88</v>
      </c>
      <c r="U43">
        <v>0</v>
      </c>
    </row>
    <row r="44" spans="1:24" x14ac:dyDescent="0.3">
      <c r="A44" t="s">
        <v>24</v>
      </c>
      <c r="B44" t="s">
        <v>31</v>
      </c>
      <c r="O44" s="1">
        <v>3.5</v>
      </c>
      <c r="S44">
        <f>F12-L13</f>
        <v>0</v>
      </c>
      <c r="T44" t="s">
        <v>88</v>
      </c>
      <c r="U44">
        <v>0</v>
      </c>
      <c r="W44" s="27" t="s">
        <v>100</v>
      </c>
      <c r="X44" s="27"/>
    </row>
    <row r="45" spans="1:24" x14ac:dyDescent="0.3">
      <c r="A45" s="3" t="s">
        <v>24</v>
      </c>
      <c r="B45" s="3" t="s">
        <v>33</v>
      </c>
      <c r="C45" s="1">
        <v>4.5999999999999996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S45">
        <f>C22-H23</f>
        <v>0</v>
      </c>
      <c r="T45" t="s">
        <v>88</v>
      </c>
      <c r="U45">
        <v>0</v>
      </c>
      <c r="W45" s="27"/>
      <c r="X45" s="27"/>
    </row>
    <row r="46" spans="1:24" x14ac:dyDescent="0.3">
      <c r="A46" s="3" t="s">
        <v>24</v>
      </c>
      <c r="B46" s="3" t="s">
        <v>35</v>
      </c>
      <c r="C46" s="3"/>
      <c r="D46" s="3"/>
      <c r="E46" s="3"/>
      <c r="F46" s="3"/>
      <c r="G46" s="3"/>
      <c r="H46" s="1">
        <v>4.5999999999999996</v>
      </c>
      <c r="I46" s="3"/>
      <c r="J46" s="3"/>
      <c r="K46" s="3"/>
      <c r="L46" s="3"/>
      <c r="M46" s="3"/>
      <c r="N46" s="3"/>
      <c r="O46" s="3"/>
      <c r="S46">
        <f>D26-I27</f>
        <v>0</v>
      </c>
      <c r="T46" t="s">
        <v>88</v>
      </c>
      <c r="U46">
        <v>0</v>
      </c>
    </row>
    <row r="47" spans="1:24" x14ac:dyDescent="0.3">
      <c r="A47" s="4" t="s">
        <v>24</v>
      </c>
      <c r="B47" s="4" t="s">
        <v>36</v>
      </c>
      <c r="C47" s="4"/>
      <c r="D47" s="4"/>
      <c r="E47" s="4"/>
      <c r="F47" s="1">
        <v>2.7</v>
      </c>
      <c r="G47" s="4"/>
      <c r="H47" s="4"/>
      <c r="I47" s="4"/>
      <c r="J47" s="4"/>
      <c r="K47" s="4"/>
      <c r="L47" s="4"/>
      <c r="M47" s="4"/>
      <c r="N47" s="4"/>
      <c r="O47" s="4"/>
      <c r="S47">
        <f>F30-L31</f>
        <v>0</v>
      </c>
      <c r="T47" t="s">
        <v>88</v>
      </c>
      <c r="U47">
        <v>0</v>
      </c>
    </row>
    <row r="48" spans="1:24" x14ac:dyDescent="0.3">
      <c r="A48" s="4" t="s">
        <v>24</v>
      </c>
      <c r="B48" s="4" t="s">
        <v>38</v>
      </c>
      <c r="C48" s="4"/>
      <c r="D48" s="4"/>
      <c r="E48" s="4"/>
      <c r="F48" s="4"/>
      <c r="G48" s="4"/>
      <c r="H48" s="4"/>
      <c r="I48" s="4"/>
      <c r="J48" s="4"/>
      <c r="K48" s="4"/>
      <c r="L48" s="1">
        <v>2.7</v>
      </c>
      <c r="M48" s="4"/>
      <c r="N48" s="4"/>
      <c r="O48" s="4"/>
      <c r="S48" s="12">
        <f>H36+I36</f>
        <v>2</v>
      </c>
      <c r="T48" s="12" t="s">
        <v>89</v>
      </c>
      <c r="U48" s="12">
        <v>1</v>
      </c>
      <c r="W48" s="27" t="s">
        <v>101</v>
      </c>
      <c r="X48" s="27"/>
    </row>
    <row r="49" spans="1:24" x14ac:dyDescent="0.3">
      <c r="S49" s="12">
        <f>H36+J36</f>
        <v>2</v>
      </c>
      <c r="T49" s="12" t="s">
        <v>89</v>
      </c>
      <c r="U49" s="12">
        <v>1</v>
      </c>
      <c r="W49" s="27"/>
      <c r="X49" s="27"/>
    </row>
    <row r="50" spans="1:24" x14ac:dyDescent="0.3">
      <c r="A50" t="s">
        <v>39</v>
      </c>
      <c r="B50" t="s">
        <v>29</v>
      </c>
      <c r="K50" s="1">
        <v>3.5</v>
      </c>
    </row>
    <row r="51" spans="1:24" x14ac:dyDescent="0.3">
      <c r="A51" s="4" t="s">
        <v>39</v>
      </c>
      <c r="B51" s="4" t="s">
        <v>36</v>
      </c>
      <c r="C51" s="4"/>
      <c r="D51" s="4"/>
      <c r="E51" s="4"/>
      <c r="F51" s="1">
        <v>3.3</v>
      </c>
      <c r="G51" s="4"/>
      <c r="H51" s="4"/>
      <c r="I51" s="4"/>
      <c r="J51" s="4"/>
      <c r="K51" s="4"/>
      <c r="L51" s="4"/>
      <c r="M51" s="4"/>
      <c r="N51" s="4"/>
      <c r="O51" s="4"/>
    </row>
    <row r="52" spans="1:24" x14ac:dyDescent="0.3">
      <c r="A52" s="4"/>
      <c r="B52" s="4" t="s">
        <v>38</v>
      </c>
      <c r="C52" s="4"/>
      <c r="D52" s="4"/>
      <c r="E52" s="4"/>
      <c r="F52" s="4"/>
      <c r="G52" s="4"/>
      <c r="H52" s="4"/>
      <c r="I52" s="4"/>
      <c r="J52" s="4"/>
      <c r="K52" s="4"/>
      <c r="L52" s="1">
        <v>3.3</v>
      </c>
      <c r="M52" s="4"/>
      <c r="N52" s="4"/>
      <c r="O52" s="4"/>
    </row>
    <row r="53" spans="1:24" x14ac:dyDescent="0.3">
      <c r="R53" t="s">
        <v>102</v>
      </c>
    </row>
    <row r="54" spans="1:24" x14ac:dyDescent="0.3">
      <c r="A54" t="s">
        <v>42</v>
      </c>
      <c r="B54" t="s">
        <v>43</v>
      </c>
      <c r="J54" s="1">
        <v>4.4000000000000004</v>
      </c>
      <c r="S54" t="s">
        <v>103</v>
      </c>
      <c r="T54" s="22">
        <f>E2*E41+G3*G42+K4*K43+O5*O44+C6*C45+F8*F47+K11*K50+F12*F51+J15*J54+M16*M55+G18*G57+J19*J58+N21*N60+C22*C61+E25*E64+D26*D65+G29*G68+F30*F69+E33*E72+K34*K73</f>
        <v>19.799999999999997</v>
      </c>
    </row>
    <row r="55" spans="1:24" x14ac:dyDescent="0.3">
      <c r="A55" t="s">
        <v>42</v>
      </c>
      <c r="B55" t="s">
        <v>45</v>
      </c>
      <c r="M55" s="1">
        <v>3.1</v>
      </c>
    </row>
    <row r="57" spans="1:24" x14ac:dyDescent="0.3">
      <c r="A57" t="s">
        <v>47</v>
      </c>
      <c r="B57" t="s">
        <v>27</v>
      </c>
      <c r="G57" s="1">
        <v>3.7</v>
      </c>
    </row>
    <row r="58" spans="1:24" x14ac:dyDescent="0.3">
      <c r="A58" t="s">
        <v>47</v>
      </c>
      <c r="B58" t="s">
        <v>43</v>
      </c>
      <c r="J58" s="1">
        <v>3.5</v>
      </c>
    </row>
    <row r="60" spans="1:24" x14ac:dyDescent="0.3">
      <c r="A60" t="s">
        <v>50</v>
      </c>
      <c r="B60" t="s">
        <v>51</v>
      </c>
      <c r="N60" s="1">
        <v>3</v>
      </c>
    </row>
    <row r="61" spans="1:24" x14ac:dyDescent="0.3">
      <c r="A61" s="3" t="s">
        <v>50</v>
      </c>
      <c r="B61" s="3" t="s">
        <v>33</v>
      </c>
      <c r="C61" s="1">
        <v>3.7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24" x14ac:dyDescent="0.3">
      <c r="A62" s="3"/>
      <c r="B62" s="3" t="s">
        <v>35</v>
      </c>
      <c r="C62" s="3"/>
      <c r="D62" s="3"/>
      <c r="E62" s="3"/>
      <c r="F62" s="3"/>
      <c r="G62" s="3"/>
      <c r="H62" s="1">
        <v>3.7</v>
      </c>
      <c r="I62" s="3"/>
      <c r="J62" s="3"/>
      <c r="K62" s="3"/>
      <c r="L62" s="3"/>
      <c r="M62" s="3"/>
      <c r="N62" s="3"/>
      <c r="O62" s="3"/>
    </row>
    <row r="64" spans="1:24" x14ac:dyDescent="0.3">
      <c r="A64" t="s">
        <v>54</v>
      </c>
      <c r="B64" t="s">
        <v>25</v>
      </c>
      <c r="E64" s="1">
        <v>3.6</v>
      </c>
    </row>
    <row r="65" spans="1:15" x14ac:dyDescent="0.3">
      <c r="A65" s="6" t="s">
        <v>54</v>
      </c>
      <c r="B65" s="6" t="s">
        <v>56</v>
      </c>
      <c r="C65" s="6"/>
      <c r="D65" s="1">
        <v>3.9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x14ac:dyDescent="0.3">
      <c r="A66" s="6"/>
      <c r="B66" s="6" t="s">
        <v>58</v>
      </c>
      <c r="C66" s="6"/>
      <c r="D66" s="6"/>
      <c r="E66" s="6"/>
      <c r="F66" s="6"/>
      <c r="G66" s="6"/>
      <c r="H66" s="6"/>
      <c r="I66" s="1">
        <v>3.9</v>
      </c>
      <c r="J66" s="6"/>
      <c r="K66" s="6"/>
      <c r="L66" s="6"/>
      <c r="M66" s="6"/>
      <c r="N66" s="6"/>
      <c r="O66" s="6"/>
    </row>
    <row r="68" spans="1:15" x14ac:dyDescent="0.3">
      <c r="A68" t="s">
        <v>59</v>
      </c>
      <c r="B68" t="s">
        <v>27</v>
      </c>
      <c r="G68" s="1">
        <v>3.2</v>
      </c>
    </row>
    <row r="69" spans="1:15" x14ac:dyDescent="0.3">
      <c r="A69" s="4" t="s">
        <v>59</v>
      </c>
      <c r="B69" s="4" t="s">
        <v>36</v>
      </c>
      <c r="C69" s="4"/>
      <c r="D69" s="4"/>
      <c r="E69" s="4"/>
      <c r="F69" s="1">
        <v>3.4</v>
      </c>
      <c r="G69" s="4"/>
      <c r="H69" s="4"/>
      <c r="I69" s="4"/>
      <c r="J69" s="4"/>
      <c r="K69" s="4"/>
      <c r="L69" s="4"/>
      <c r="M69" s="4"/>
      <c r="N69" s="4"/>
      <c r="O69" s="4"/>
    </row>
    <row r="70" spans="1:15" x14ac:dyDescent="0.3">
      <c r="A70" s="4"/>
      <c r="B70" s="4" t="s">
        <v>38</v>
      </c>
      <c r="C70" s="4"/>
      <c r="D70" s="4"/>
      <c r="E70" s="4"/>
      <c r="F70" s="4"/>
      <c r="G70" s="4"/>
      <c r="H70" s="4"/>
      <c r="I70" s="4"/>
      <c r="J70" s="4"/>
      <c r="K70" s="4"/>
      <c r="L70" s="1">
        <v>3.4</v>
      </c>
      <c r="M70" s="4"/>
      <c r="N70" s="4"/>
      <c r="O70" s="4"/>
    </row>
    <row r="72" spans="1:15" x14ac:dyDescent="0.3">
      <c r="A72" t="s">
        <v>62</v>
      </c>
      <c r="B72" t="s">
        <v>25</v>
      </c>
      <c r="E72" s="1">
        <v>3</v>
      </c>
    </row>
    <row r="73" spans="1:15" x14ac:dyDescent="0.3">
      <c r="A73" t="s">
        <v>62</v>
      </c>
      <c r="B73" t="s">
        <v>29</v>
      </c>
      <c r="K73" s="1">
        <v>3.5</v>
      </c>
    </row>
  </sheetData>
  <mergeCells count="2">
    <mergeCell ref="W44:X45"/>
    <mergeCell ref="W48:X4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5F606-60A3-4708-A8F8-F728C1E0DBFC}">
  <dimension ref="A1:S74"/>
  <sheetViews>
    <sheetView zoomScale="50" zoomScaleNormal="50" workbookViewId="0">
      <selection activeCell="K36" sqref="K36"/>
    </sheetView>
  </sheetViews>
  <sheetFormatPr defaultRowHeight="14.4" x14ac:dyDescent="0.3"/>
  <cols>
    <col min="1" max="1" width="12.21875" bestFit="1" customWidth="1"/>
    <col min="2" max="2" width="7.33203125" bestFit="1" customWidth="1"/>
    <col min="3" max="3" width="6.33203125" bestFit="1" customWidth="1"/>
    <col min="4" max="4" width="24.5546875" customWidth="1"/>
    <col min="5" max="5" width="18.5546875" bestFit="1" customWidth="1"/>
    <col min="6" max="6" width="19.44140625" bestFit="1" customWidth="1"/>
    <col min="7" max="7" width="19.6640625" bestFit="1" customWidth="1"/>
    <col min="8" max="8" width="18.5546875" bestFit="1" customWidth="1"/>
    <col min="9" max="9" width="24.44140625" customWidth="1"/>
    <col min="10" max="10" width="18.5546875" bestFit="1" customWidth="1"/>
    <col min="11" max="11" width="21.88671875" customWidth="1"/>
    <col min="12" max="12" width="19.6640625" bestFit="1" customWidth="1"/>
    <col min="13" max="13" width="19.33203125" customWidth="1"/>
    <col min="14" max="14" width="15" bestFit="1" customWidth="1"/>
    <col min="17" max="17" width="14.44140625" customWidth="1"/>
    <col min="18" max="18" width="14.109375" customWidth="1"/>
  </cols>
  <sheetData>
    <row r="1" spans="1:19" x14ac:dyDescent="0.3">
      <c r="A1" t="s">
        <v>104</v>
      </c>
      <c r="B1" t="s">
        <v>22</v>
      </c>
      <c r="C1" t="s">
        <v>23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s="8" t="s">
        <v>110</v>
      </c>
      <c r="J1" t="s">
        <v>111</v>
      </c>
      <c r="K1" s="8" t="s">
        <v>112</v>
      </c>
      <c r="L1" t="s">
        <v>113</v>
      </c>
      <c r="M1" s="8" t="s">
        <v>114</v>
      </c>
      <c r="N1" t="s">
        <v>115</v>
      </c>
      <c r="Q1" t="s">
        <v>21</v>
      </c>
      <c r="R1" t="s">
        <v>116</v>
      </c>
      <c r="S1" t="s">
        <v>23</v>
      </c>
    </row>
    <row r="2" spans="1:19" x14ac:dyDescent="0.3">
      <c r="A2" s="24" t="s">
        <v>24</v>
      </c>
      <c r="B2" s="24" t="s">
        <v>33</v>
      </c>
      <c r="C2" s="24">
        <v>4.3</v>
      </c>
      <c r="D2" s="24">
        <v>1</v>
      </c>
      <c r="N2">
        <v>0</v>
      </c>
      <c r="Q2" s="24" t="s">
        <v>24</v>
      </c>
      <c r="R2" s="24" t="s">
        <v>117</v>
      </c>
      <c r="S2" s="24">
        <v>4.3</v>
      </c>
    </row>
    <row r="3" spans="1:19" x14ac:dyDescent="0.3">
      <c r="A3" t="s">
        <v>24</v>
      </c>
      <c r="B3" t="s">
        <v>36</v>
      </c>
      <c r="C3">
        <v>3.8</v>
      </c>
      <c r="E3">
        <v>0</v>
      </c>
      <c r="N3">
        <v>0</v>
      </c>
      <c r="Q3" t="s">
        <v>24</v>
      </c>
      <c r="R3" t="s">
        <v>118</v>
      </c>
      <c r="S3">
        <v>3.8</v>
      </c>
    </row>
    <row r="4" spans="1:19" x14ac:dyDescent="0.3">
      <c r="A4" t="s">
        <v>24</v>
      </c>
      <c r="B4" t="s">
        <v>35</v>
      </c>
      <c r="C4">
        <v>3.5</v>
      </c>
      <c r="F4">
        <v>0</v>
      </c>
      <c r="N4">
        <v>0</v>
      </c>
      <c r="Q4" t="s">
        <v>24</v>
      </c>
      <c r="R4" t="s">
        <v>119</v>
      </c>
      <c r="S4">
        <v>3.5</v>
      </c>
    </row>
    <row r="5" spans="1:19" x14ac:dyDescent="0.3">
      <c r="A5" t="s">
        <v>24</v>
      </c>
      <c r="B5" t="s">
        <v>31</v>
      </c>
      <c r="C5">
        <v>3.5</v>
      </c>
      <c r="H5">
        <v>0</v>
      </c>
      <c r="N5">
        <v>0</v>
      </c>
      <c r="Q5" t="s">
        <v>24</v>
      </c>
      <c r="R5" t="s">
        <v>120</v>
      </c>
      <c r="S5">
        <v>3.5</v>
      </c>
    </row>
    <row r="6" spans="1:19" x14ac:dyDescent="0.3">
      <c r="A6" s="25" t="s">
        <v>24</v>
      </c>
      <c r="B6" s="25" t="s">
        <v>56</v>
      </c>
      <c r="C6" s="25">
        <v>4.5999999999999996</v>
      </c>
      <c r="I6">
        <v>0</v>
      </c>
      <c r="N6">
        <v>0</v>
      </c>
      <c r="Q6" t="s">
        <v>24</v>
      </c>
      <c r="R6" t="s">
        <v>121</v>
      </c>
      <c r="S6">
        <v>4.5999999999999996</v>
      </c>
    </row>
    <row r="7" spans="1:19" x14ac:dyDescent="0.3">
      <c r="A7" t="s">
        <v>24</v>
      </c>
      <c r="B7" t="s">
        <v>27</v>
      </c>
      <c r="C7">
        <v>2.7</v>
      </c>
      <c r="J7">
        <v>0</v>
      </c>
      <c r="N7">
        <v>0</v>
      </c>
      <c r="R7" t="s">
        <v>122</v>
      </c>
    </row>
    <row r="8" spans="1:19" x14ac:dyDescent="0.3">
      <c r="N8">
        <v>0</v>
      </c>
      <c r="Q8" t="s">
        <v>24</v>
      </c>
      <c r="R8" t="s">
        <v>123</v>
      </c>
      <c r="S8">
        <v>2.7</v>
      </c>
    </row>
    <row r="9" spans="1:19" x14ac:dyDescent="0.3">
      <c r="A9" s="24" t="s">
        <v>124</v>
      </c>
      <c r="B9" s="24" t="s">
        <v>35</v>
      </c>
      <c r="C9" s="24">
        <v>3.5</v>
      </c>
      <c r="F9" s="24">
        <v>1</v>
      </c>
      <c r="N9">
        <v>0</v>
      </c>
      <c r="R9" t="s">
        <v>125</v>
      </c>
    </row>
    <row r="10" spans="1:19" x14ac:dyDescent="0.3">
      <c r="A10" t="s">
        <v>124</v>
      </c>
      <c r="B10" t="s">
        <v>27</v>
      </c>
      <c r="C10">
        <v>3.3</v>
      </c>
      <c r="J10">
        <v>0</v>
      </c>
      <c r="N10">
        <v>0</v>
      </c>
      <c r="Q10" s="24" t="s">
        <v>124</v>
      </c>
      <c r="R10" s="24" t="s">
        <v>126</v>
      </c>
      <c r="S10" s="24">
        <v>3.5</v>
      </c>
    </row>
    <row r="11" spans="1:19" x14ac:dyDescent="0.3">
      <c r="N11">
        <v>0</v>
      </c>
      <c r="Q11" t="s">
        <v>124</v>
      </c>
      <c r="R11" t="s">
        <v>123</v>
      </c>
      <c r="S11">
        <v>3.3</v>
      </c>
    </row>
    <row r="12" spans="1:19" x14ac:dyDescent="0.3">
      <c r="A12" s="24" t="s">
        <v>127</v>
      </c>
      <c r="B12" s="24" t="s">
        <v>58</v>
      </c>
      <c r="C12" s="24">
        <v>4.4000000000000004</v>
      </c>
      <c r="K12" s="24">
        <v>1</v>
      </c>
      <c r="N12">
        <v>0</v>
      </c>
      <c r="R12" t="s">
        <v>125</v>
      </c>
    </row>
    <row r="13" spans="1:19" x14ac:dyDescent="0.3">
      <c r="A13" t="s">
        <v>127</v>
      </c>
      <c r="B13" t="s">
        <v>45</v>
      </c>
      <c r="C13">
        <v>3.1</v>
      </c>
      <c r="L13">
        <v>0</v>
      </c>
      <c r="N13">
        <v>0</v>
      </c>
      <c r="Q13" s="24" t="s">
        <v>127</v>
      </c>
      <c r="R13" s="24" t="s">
        <v>128</v>
      </c>
      <c r="S13" s="24">
        <v>4.4000000000000004</v>
      </c>
    </row>
    <row r="14" spans="1:19" x14ac:dyDescent="0.3">
      <c r="A14" t="s">
        <v>129</v>
      </c>
      <c r="B14" t="s">
        <v>36</v>
      </c>
      <c r="C14">
        <v>3.7</v>
      </c>
      <c r="E14">
        <v>0</v>
      </c>
      <c r="N14">
        <v>0</v>
      </c>
      <c r="Q14" t="s">
        <v>127</v>
      </c>
      <c r="R14" t="s">
        <v>130</v>
      </c>
      <c r="S14">
        <v>3.1</v>
      </c>
    </row>
    <row r="15" spans="1:19" x14ac:dyDescent="0.3">
      <c r="A15" t="s">
        <v>129</v>
      </c>
      <c r="B15" t="s">
        <v>58</v>
      </c>
      <c r="C15">
        <v>3.5</v>
      </c>
      <c r="K15">
        <v>0</v>
      </c>
      <c r="N15">
        <v>0</v>
      </c>
      <c r="Q15" t="s">
        <v>129</v>
      </c>
      <c r="R15" t="s">
        <v>118</v>
      </c>
      <c r="S15">
        <v>3.7</v>
      </c>
    </row>
    <row r="16" spans="1:19" x14ac:dyDescent="0.3">
      <c r="N16">
        <v>0</v>
      </c>
      <c r="Q16" t="s">
        <v>129</v>
      </c>
      <c r="R16" t="s">
        <v>128</v>
      </c>
      <c r="S16">
        <v>3.5</v>
      </c>
    </row>
    <row r="17" spans="1:19" x14ac:dyDescent="0.3">
      <c r="A17" t="s">
        <v>131</v>
      </c>
      <c r="B17" t="s">
        <v>38</v>
      </c>
      <c r="C17">
        <v>3</v>
      </c>
      <c r="G17">
        <v>0</v>
      </c>
      <c r="N17">
        <v>0</v>
      </c>
      <c r="Q17" t="s">
        <v>131</v>
      </c>
      <c r="R17" t="s">
        <v>132</v>
      </c>
      <c r="S17">
        <v>3</v>
      </c>
    </row>
    <row r="18" spans="1:19" x14ac:dyDescent="0.3">
      <c r="A18" t="s">
        <v>131</v>
      </c>
      <c r="B18" t="s">
        <v>56</v>
      </c>
      <c r="C18">
        <v>3.7</v>
      </c>
      <c r="I18">
        <v>1</v>
      </c>
      <c r="N18">
        <v>0</v>
      </c>
      <c r="Q18" t="s">
        <v>131</v>
      </c>
      <c r="R18" t="s">
        <v>121</v>
      </c>
      <c r="S18">
        <v>3.7</v>
      </c>
    </row>
    <row r="19" spans="1:19" x14ac:dyDescent="0.3">
      <c r="N19">
        <v>0</v>
      </c>
      <c r="R19" t="s">
        <v>122</v>
      </c>
    </row>
    <row r="20" spans="1:19" x14ac:dyDescent="0.3">
      <c r="A20" t="s">
        <v>54</v>
      </c>
      <c r="B20" t="s">
        <v>33</v>
      </c>
      <c r="C20">
        <v>3.6</v>
      </c>
      <c r="D20">
        <v>0</v>
      </c>
      <c r="N20">
        <v>0</v>
      </c>
      <c r="Q20" t="s">
        <v>54</v>
      </c>
      <c r="R20" t="s">
        <v>117</v>
      </c>
      <c r="S20">
        <v>3.6</v>
      </c>
    </row>
    <row r="21" spans="1:19" x14ac:dyDescent="0.3">
      <c r="A21" s="24" t="s">
        <v>54</v>
      </c>
      <c r="B21" s="24" t="s">
        <v>25</v>
      </c>
      <c r="C21" s="24">
        <v>3.9</v>
      </c>
      <c r="M21" s="24">
        <v>1</v>
      </c>
      <c r="N21">
        <v>0</v>
      </c>
      <c r="Q21" s="24" t="s">
        <v>54</v>
      </c>
      <c r="R21" s="24" t="s">
        <v>133</v>
      </c>
      <c r="S21" s="24">
        <v>3.9</v>
      </c>
    </row>
    <row r="22" spans="1:19" x14ac:dyDescent="0.3">
      <c r="N22">
        <v>0</v>
      </c>
      <c r="R22" s="24" t="s">
        <v>134</v>
      </c>
    </row>
    <row r="23" spans="1:19" x14ac:dyDescent="0.3">
      <c r="A23" t="s">
        <v>59</v>
      </c>
      <c r="B23" t="s">
        <v>36</v>
      </c>
      <c r="C23">
        <v>3.2</v>
      </c>
      <c r="E23">
        <v>0</v>
      </c>
      <c r="N23">
        <v>0</v>
      </c>
      <c r="Q23" t="s">
        <v>59</v>
      </c>
      <c r="R23" t="s">
        <v>118</v>
      </c>
      <c r="S23">
        <v>3.2</v>
      </c>
    </row>
    <row r="24" spans="1:19" x14ac:dyDescent="0.3">
      <c r="A24" s="24" t="s">
        <v>59</v>
      </c>
      <c r="B24" s="24" t="s">
        <v>27</v>
      </c>
      <c r="C24" s="24">
        <v>3.4</v>
      </c>
      <c r="J24" s="24">
        <v>0</v>
      </c>
      <c r="N24">
        <v>0</v>
      </c>
      <c r="Q24" s="24" t="s">
        <v>59</v>
      </c>
      <c r="R24" s="24" t="s">
        <v>123</v>
      </c>
      <c r="S24" s="24">
        <v>3.4</v>
      </c>
    </row>
    <row r="25" spans="1:19" x14ac:dyDescent="0.3">
      <c r="N25">
        <v>0</v>
      </c>
      <c r="R25" s="24" t="s">
        <v>125</v>
      </c>
    </row>
    <row r="26" spans="1:19" x14ac:dyDescent="0.3">
      <c r="A26" t="s">
        <v>62</v>
      </c>
      <c r="B26" t="s">
        <v>33</v>
      </c>
      <c r="C26">
        <v>3</v>
      </c>
      <c r="D26">
        <v>0</v>
      </c>
      <c r="N26">
        <v>0</v>
      </c>
      <c r="Q26" t="s">
        <v>62</v>
      </c>
      <c r="R26" t="s">
        <v>117</v>
      </c>
      <c r="S26">
        <v>3</v>
      </c>
    </row>
    <row r="27" spans="1:19" x14ac:dyDescent="0.3">
      <c r="A27" t="s">
        <v>62</v>
      </c>
      <c r="B27" t="s">
        <v>35</v>
      </c>
      <c r="C27">
        <v>3.5</v>
      </c>
      <c r="F27">
        <v>0</v>
      </c>
      <c r="N27">
        <v>0</v>
      </c>
      <c r="Q27" t="s">
        <v>62</v>
      </c>
      <c r="R27" t="s">
        <v>126</v>
      </c>
      <c r="S27">
        <v>3.5</v>
      </c>
    </row>
    <row r="31" spans="1:19" x14ac:dyDescent="0.3">
      <c r="E31" t="s">
        <v>135</v>
      </c>
    </row>
    <row r="32" spans="1:19" x14ac:dyDescent="0.3">
      <c r="E32" t="s">
        <v>136</v>
      </c>
    </row>
    <row r="33" spans="5:12" x14ac:dyDescent="0.3">
      <c r="E33" t="s">
        <v>137</v>
      </c>
    </row>
    <row r="34" spans="5:12" x14ac:dyDescent="0.3">
      <c r="E34" t="s">
        <v>138</v>
      </c>
    </row>
    <row r="35" spans="5:12" x14ac:dyDescent="0.3">
      <c r="E35" t="s">
        <v>139</v>
      </c>
    </row>
    <row r="36" spans="5:12" x14ac:dyDescent="0.3">
      <c r="E36" t="s">
        <v>140</v>
      </c>
    </row>
    <row r="37" spans="5:12" x14ac:dyDescent="0.3">
      <c r="E37" t="s">
        <v>141</v>
      </c>
    </row>
    <row r="38" spans="5:12" x14ac:dyDescent="0.3">
      <c r="E38" t="s">
        <v>142</v>
      </c>
    </row>
    <row r="39" spans="5:12" x14ac:dyDescent="0.3">
      <c r="E39" t="s">
        <v>143</v>
      </c>
    </row>
    <row r="40" spans="5:12" x14ac:dyDescent="0.3">
      <c r="E40" t="s">
        <v>144</v>
      </c>
    </row>
    <row r="42" spans="5:12" x14ac:dyDescent="0.3">
      <c r="E42" s="8" t="s">
        <v>145</v>
      </c>
    </row>
    <row r="43" spans="5:12" x14ac:dyDescent="0.3">
      <c r="E43" t="s">
        <v>146</v>
      </c>
      <c r="G43" t="s">
        <v>147</v>
      </c>
      <c r="J43">
        <f>SUM(D2:L7)</f>
        <v>1</v>
      </c>
      <c r="K43" t="s">
        <v>148</v>
      </c>
      <c r="L43">
        <v>1</v>
      </c>
    </row>
    <row r="44" spans="5:12" x14ac:dyDescent="0.3">
      <c r="G44" t="s">
        <v>149</v>
      </c>
      <c r="J44">
        <f>SUM(D9:L10)</f>
        <v>1</v>
      </c>
      <c r="K44" t="s">
        <v>148</v>
      </c>
      <c r="L44">
        <v>1</v>
      </c>
    </row>
    <row r="45" spans="5:12" x14ac:dyDescent="0.3">
      <c r="E45" t="s">
        <v>150</v>
      </c>
      <c r="G45" t="s">
        <v>151</v>
      </c>
      <c r="J45">
        <f>SUM(D12:L15)</f>
        <v>1</v>
      </c>
      <c r="K45" t="s">
        <v>148</v>
      </c>
      <c r="L45">
        <v>1</v>
      </c>
    </row>
    <row r="46" spans="5:12" x14ac:dyDescent="0.3">
      <c r="E46" t="s">
        <v>152</v>
      </c>
      <c r="G46" t="s">
        <v>153</v>
      </c>
      <c r="J46">
        <f>SUM(D17:M18,D20:M21,D23:M24,D26:M27)</f>
        <v>2</v>
      </c>
      <c r="K46" t="s">
        <v>148</v>
      </c>
      <c r="L46">
        <v>2</v>
      </c>
    </row>
    <row r="47" spans="5:12" x14ac:dyDescent="0.3">
      <c r="E47" t="s">
        <v>154</v>
      </c>
      <c r="G47" t="s">
        <v>155</v>
      </c>
      <c r="J47">
        <f>SUM(D12:L13)</f>
        <v>1</v>
      </c>
      <c r="K47" t="s">
        <v>89</v>
      </c>
      <c r="L47">
        <v>1</v>
      </c>
    </row>
    <row r="48" spans="5:12" x14ac:dyDescent="0.3">
      <c r="G48" t="s">
        <v>156</v>
      </c>
      <c r="J48">
        <f>SUM(D14:L15)</f>
        <v>0</v>
      </c>
      <c r="K48" t="s">
        <v>89</v>
      </c>
      <c r="L48">
        <v>1</v>
      </c>
    </row>
    <row r="49" spans="5:12" x14ac:dyDescent="0.3">
      <c r="G49" t="s">
        <v>157</v>
      </c>
      <c r="J49">
        <f>SUM(D17:M18)</f>
        <v>1</v>
      </c>
      <c r="K49" t="s">
        <v>89</v>
      </c>
      <c r="L49">
        <v>1</v>
      </c>
    </row>
    <row r="50" spans="5:12" x14ac:dyDescent="0.3">
      <c r="G50" t="s">
        <v>158</v>
      </c>
      <c r="J50">
        <f>SUM(D20:M21)</f>
        <v>1</v>
      </c>
      <c r="K50" t="s">
        <v>89</v>
      </c>
      <c r="L50">
        <v>1</v>
      </c>
    </row>
    <row r="51" spans="5:12" x14ac:dyDescent="0.3">
      <c r="G51" t="s">
        <v>159</v>
      </c>
      <c r="J51">
        <f>SUM(D23:M24)</f>
        <v>0</v>
      </c>
      <c r="K51" t="s">
        <v>89</v>
      </c>
      <c r="L51">
        <v>1</v>
      </c>
    </row>
    <row r="52" spans="5:12" x14ac:dyDescent="0.3">
      <c r="G52" t="s">
        <v>160</v>
      </c>
      <c r="J52">
        <f>SUM(D26:M27)</f>
        <v>0</v>
      </c>
      <c r="K52" t="s">
        <v>89</v>
      </c>
      <c r="L52">
        <v>1</v>
      </c>
    </row>
    <row r="53" spans="5:12" x14ac:dyDescent="0.3">
      <c r="E53" t="s">
        <v>161</v>
      </c>
      <c r="G53" t="s">
        <v>162</v>
      </c>
      <c r="J53">
        <f>SUM(D2:D27)</f>
        <v>1</v>
      </c>
      <c r="K53" t="s">
        <v>89</v>
      </c>
      <c r="L53">
        <v>1</v>
      </c>
    </row>
    <row r="54" spans="5:12" x14ac:dyDescent="0.3">
      <c r="J54">
        <f>SUM(E2:E27)</f>
        <v>0</v>
      </c>
      <c r="K54" t="s">
        <v>89</v>
      </c>
      <c r="L54">
        <v>1</v>
      </c>
    </row>
    <row r="55" spans="5:12" x14ac:dyDescent="0.3">
      <c r="J55">
        <f>SUM(F2:F27)</f>
        <v>1</v>
      </c>
      <c r="K55" t="s">
        <v>89</v>
      </c>
      <c r="L55">
        <v>1</v>
      </c>
    </row>
    <row r="56" spans="5:12" x14ac:dyDescent="0.3">
      <c r="J56">
        <f>SUM(G2:G27)</f>
        <v>0</v>
      </c>
      <c r="K56" t="s">
        <v>89</v>
      </c>
      <c r="L56">
        <v>1</v>
      </c>
    </row>
    <row r="57" spans="5:12" x14ac:dyDescent="0.3">
      <c r="J57">
        <f>SUM(H2:H27)</f>
        <v>0</v>
      </c>
      <c r="K57" t="s">
        <v>89</v>
      </c>
      <c r="L57">
        <v>1</v>
      </c>
    </row>
    <row r="58" spans="5:12" x14ac:dyDescent="0.3">
      <c r="J58">
        <f>SUM(J2:J27)</f>
        <v>0</v>
      </c>
      <c r="K58" t="s">
        <v>89</v>
      </c>
      <c r="L58">
        <v>1</v>
      </c>
    </row>
    <row r="59" spans="5:12" x14ac:dyDescent="0.3">
      <c r="J59">
        <f>SUM(L2:L27)</f>
        <v>0</v>
      </c>
      <c r="K59" t="s">
        <v>89</v>
      </c>
      <c r="L59">
        <v>1</v>
      </c>
    </row>
    <row r="60" spans="5:12" x14ac:dyDescent="0.3">
      <c r="G60" t="s">
        <v>163</v>
      </c>
      <c r="J60">
        <f>SUM(I2:I27,K2:K27)</f>
        <v>2</v>
      </c>
      <c r="K60" t="s">
        <v>89</v>
      </c>
      <c r="L60">
        <v>1</v>
      </c>
    </row>
    <row r="61" spans="5:12" x14ac:dyDescent="0.3">
      <c r="G61" t="s">
        <v>164</v>
      </c>
      <c r="J61">
        <f>SUM(I2:I27,M2:M27)</f>
        <v>2</v>
      </c>
      <c r="K61" t="s">
        <v>89</v>
      </c>
      <c r="L61">
        <v>1</v>
      </c>
    </row>
    <row r="62" spans="5:12" x14ac:dyDescent="0.3">
      <c r="E62" t="s">
        <v>165</v>
      </c>
      <c r="G62" t="s">
        <v>166</v>
      </c>
      <c r="J62">
        <f>SUM(N2:N27)</f>
        <v>0</v>
      </c>
      <c r="K62" t="s">
        <v>148</v>
      </c>
      <c r="L62">
        <v>0</v>
      </c>
    </row>
    <row r="70" spans="4:5" x14ac:dyDescent="0.3">
      <c r="D70" t="s">
        <v>167</v>
      </c>
      <c r="E70" s="24">
        <f>(D2*C2 + E3*C3 + F4*C4 + H5*C5 + I6*C6 +J7*C7 +F9*C9+J10*C10+ K12*C12+L13*C13+E14*C14+K15*C15+G17*C17+I18*C18+D20*C20+M21*C21+E23*C23+J24*C24+D26*C26+F27*C27)</f>
        <v>19.799999999999997</v>
      </c>
    </row>
    <row r="73" spans="4:5" x14ac:dyDescent="0.3">
      <c r="D73" t="s">
        <v>168</v>
      </c>
    </row>
    <row r="74" spans="4:5" x14ac:dyDescent="0.3">
      <c r="D74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</vt:lpstr>
      <vt:lpstr>Model</vt:lpstr>
      <vt:lpstr>Experiment-1</vt:lpstr>
      <vt:lpstr>Experiment 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Nethmi M</dc:creator>
  <cp:lastModifiedBy>Nethmi M</cp:lastModifiedBy>
  <dcterms:created xsi:type="dcterms:W3CDTF">2023-12-01T07:15:45Z</dcterms:created>
  <dcterms:modified xsi:type="dcterms:W3CDTF">2023-12-06T23:40:56Z</dcterms:modified>
</cp:coreProperties>
</file>