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16295" windowHeight="5135" tabRatio="1000" firstSheet="2" activeTab="2"/>
  </bookViews>
  <sheets>
    <sheet name="Non-Housing Expense (Married)" sheetId="1" r:id="rId1"/>
    <sheet name="Non-Housing Expense (Single)" sheetId="2" r:id="rId2"/>
    <sheet name="Regional Adjustment Factor" sheetId="3" r:id="rId3"/>
    <sheet name="Non-Housing Expense (Northeast)" sheetId="4" r:id="rId4"/>
    <sheet name="Non-Housing Expense (West)" sheetId="5" r:id="rId5"/>
    <sheet name="Non-Housing Expense (Midwest)" sheetId="6" r:id="rId6"/>
    <sheet name="Non-Housing Expense (South)" sheetId="7" r:id="rId7"/>
    <sheet name="Non-Housing Expense (Rural)" sheetId="8" r:id="rId8"/>
    <sheet name="Number of Child Factor (Couple)" sheetId="9" r:id="rId9"/>
    <sheet name="Number of Child Factor (Single)" sheetId="10" r:id="rId10"/>
    <sheet name="Inflation Adjustment" sheetId="11" r:id="rId11"/>
    <sheet name="Sample Calculation" sheetId="12" r:id="rId12"/>
  </sheets>
  <calcPr calcId="144525" refMode="R1C1" calcCompleted="0" calcOnSave="0" concurrentCalc="0"/>
</workbook>
</file>

<file path=xl/sharedStrings.xml><?xml version="1.0" encoding="utf-8"?>
<sst xmlns="http://schemas.openxmlformats.org/spreadsheetml/2006/main" count="73">
  <si>
    <t>Overall - Married Couple</t>
  </si>
  <si>
    <t>Inflation adjusted (2016)</t>
  </si>
  <si>
    <t>Child Age</t>
  </si>
  <si>
    <t>Cost 1</t>
  </si>
  <si>
    <t>Cost 2</t>
  </si>
  <si>
    <t>Cost 3</t>
  </si>
  <si>
    <t>Overall - Single Parent</t>
  </si>
  <si>
    <t>Urban Northeast</t>
  </si>
  <si>
    <t xml:space="preserve">if income &lt;= </t>
  </si>
  <si>
    <t xml:space="preserve">child cost = </t>
  </si>
  <si>
    <t>Cost 1 * Regional Factor</t>
  </si>
  <si>
    <t xml:space="preserve">if income &gt; </t>
  </si>
  <si>
    <t>but &lt;</t>
  </si>
  <si>
    <t>child cost =</t>
  </si>
  <si>
    <t>(Cost 1 + (Cost 2 - Cost 1) * (income - $28171) / ($115263 - $28171)) * Regional Factor</t>
  </si>
  <si>
    <t>if income &gt;</t>
  </si>
  <si>
    <t>Cost 2 * Regional Factor</t>
  </si>
  <si>
    <t>Notheast</t>
  </si>
  <si>
    <t>West</t>
  </si>
  <si>
    <t>Midwest</t>
  </si>
  <si>
    <t>South</t>
  </si>
  <si>
    <t>Rural</t>
  </si>
  <si>
    <t>Cost 1 + (Cost 2 - Cost 1) * (income - $40723) / ($85668 - $40723)</t>
  </si>
  <si>
    <t xml:space="preserve">but &lt; </t>
  </si>
  <si>
    <t>Cost 2 + (Cost 3 - Cost 2) * (income - $85668) / ($192942 - $85668)</t>
  </si>
  <si>
    <t>States:</t>
  </si>
  <si>
    <t xml:space="preserve"> Connecticut, Maine, Massachusetts, New Hampshire, New Jersey, New York, Pennsylvania, Rhode Island, and Vermont.</t>
  </si>
  <si>
    <t>CT, ME, MA, NH, NJ, NY, PA, RI, VT</t>
  </si>
  <si>
    <t>Urban West</t>
  </si>
  <si>
    <t>Cost 1 + (Cost 2 - Cost 1) * (income - $40310) / ($84791 - $40310)</t>
  </si>
  <si>
    <t>Cost 2 + (Cost 3 - Cost 2) * (income - $84791) / ($190960 - $84791)</t>
  </si>
  <si>
    <t xml:space="preserve"> Alaska, Arizona, California, Colorado, Hawaii, Idaho, Montana, Nevada, New Mexico, Oregon, Utah, Washington, and Wyoming.</t>
  </si>
  <si>
    <t>AK, AZ, CA, CO, HI, ID, MT, NV, NM, OR, UT, WA, WY</t>
  </si>
  <si>
    <t>Urban Midwest</t>
  </si>
  <si>
    <t>Cost 1 + (Cost 2 - Cost 1) * (income - $40475) / ($85142 - $40475)</t>
  </si>
  <si>
    <t>Cost 2 + (Cost 3 - Cost 2) * (income - $85142) / ($191744 - $85142)</t>
  </si>
  <si>
    <t xml:space="preserve"> Illinois, Indiana, Iowa, Kansas, Michigan, Minnesota, Missouri, Nebraska, North Dakota, Ohio, South Dakota, and Wisconsin.</t>
  </si>
  <si>
    <t>IL, IN, IA, KS, MI, MN, MO, NE, ND, OH, SD, WI</t>
  </si>
  <si>
    <t>Urban South</t>
  </si>
  <si>
    <t>Cost 1 + (Cost 2 - Cost 1) * (income - $40940) / ($86122 - $40940)</t>
  </si>
  <si>
    <t>Cost 2 + (Cost 3 - Cost 2) * (income - $86122) / ($193964 - $86122)</t>
  </si>
  <si>
    <t>states:</t>
  </si>
  <si>
    <t xml:space="preserve"> Alabama, Arkansas, Delaware, District of Columbia, Florida, Georgia, Kentucky, Louisiana, Maryland, Mississippi, North Carolina, Oklahoma, South Carolina, Tennessee, Texas, Virginia, and West Virginia</t>
  </si>
  <si>
    <t>AL, AR, DE, Washington DC, FL, GA, KY, LA, MD, MS, NC, OK, SC, TN, TX, VA, WV</t>
  </si>
  <si>
    <t>Cost 1 + (Cost 2 - Cost 1) * (income - $41270) / ($86814 - $41270)</t>
  </si>
  <si>
    <t>Cost 2 + (Cost 3 - Cost 2) * (income - $86814) / ($195502 - $86814)</t>
  </si>
  <si>
    <t>Number of children in the family</t>
  </si>
  <si>
    <t>3 or more</t>
  </si>
  <si>
    <t>1st</t>
  </si>
  <si>
    <t>2nd</t>
  </si>
  <si>
    <t>3rd &amp; younger</t>
  </si>
  <si>
    <t>Inflation rate</t>
  </si>
  <si>
    <t>Adjustment from 2013 data</t>
  </si>
  <si>
    <t>Case 1</t>
  </si>
  <si>
    <t>Case 2</t>
  </si>
  <si>
    <t>Case 3</t>
  </si>
  <si>
    <t>Case 4</t>
  </si>
  <si>
    <t>Case 5</t>
  </si>
  <si>
    <t>Case 6</t>
  </si>
  <si>
    <t>Location</t>
  </si>
  <si>
    <t>Married Status</t>
  </si>
  <si>
    <t>Married Couple</t>
  </si>
  <si>
    <t>Single Parent</t>
  </si>
  <si>
    <t>Income</t>
  </si>
  <si>
    <t>No. of Child</t>
  </si>
  <si>
    <t>Age of 1st Child</t>
  </si>
  <si>
    <t>Cost of 1st Child</t>
  </si>
  <si>
    <t>Age of 2nd Child</t>
  </si>
  <si>
    <t>Cost of 2nd Child</t>
  </si>
  <si>
    <t>Age of 3rd Child</t>
  </si>
  <si>
    <t>Cost of 3rd Child</t>
  </si>
  <si>
    <t>Age of 4th Child</t>
  </si>
  <si>
    <t>Cost of 4th Child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</si>
</sst>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&quot;$&quot;0"/>
  </numFmts>
  <fonts count="23">
    <font>
      <sz val="10"/>
      <color indexed="8"/>
      <name val="Helvetica"/>
      <charset val="134"/>
    </font>
    <font>
      <b/>
      <sz val="10"/>
      <color indexed="8"/>
      <name val="Helvetica"/>
      <charset val="134"/>
    </font>
    <font>
      <sz val="12"/>
      <color indexed="8"/>
      <name val="Helvetica"/>
      <charset val="134"/>
    </font>
    <font>
      <sz val="11"/>
      <color theme="1"/>
      <name val="Helvetica"/>
      <charset val="134"/>
      <scheme val="minor"/>
    </font>
    <font>
      <sz val="11"/>
      <color theme="1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b/>
      <sz val="11"/>
      <color rgb="FFFFFFFF"/>
      <name val="Helvetica"/>
      <charset val="0"/>
      <scheme val="minor"/>
    </font>
    <font>
      <u/>
      <sz val="11"/>
      <color rgb="FF0000FF"/>
      <name val="Helvetica"/>
      <charset val="0"/>
      <scheme val="minor"/>
    </font>
    <font>
      <sz val="11"/>
      <color theme="0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sz val="11"/>
      <color rgb="FFFF000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rgb="FF00610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1"/>
      <color rgb="FF9C0006"/>
      <name val="Helvetica"/>
      <charset val="0"/>
      <scheme val="minor"/>
    </font>
    <font>
      <sz val="11"/>
      <color rgb="FF9C6500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sz val="11"/>
      <color rgb="FFFA7D00"/>
      <name val="Helvetica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4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6" borderId="10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3" fillId="7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5" borderId="13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9" borderId="1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6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178" fontId="0" fillId="0" borderId="6" xfId="0" applyNumberFormat="1" applyFont="1" applyBorder="1" applyAlignment="1">
      <alignment horizontal="center" vertical="top" wrapText="1"/>
    </xf>
    <xf numFmtId="178" fontId="0" fillId="0" borderId="7" xfId="0" applyNumberFormat="1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1" fillId="3" borderId="5" xfId="0" applyFont="1" applyFill="1" applyBorder="1" applyAlignment="1">
      <alignment vertical="top" wrapText="1"/>
    </xf>
    <xf numFmtId="9" fontId="0" fillId="0" borderId="6" xfId="0" applyNumberFormat="1" applyFont="1" applyBorder="1" applyAlignment="1">
      <alignment horizontal="center" vertical="top" wrapText="1"/>
    </xf>
    <xf numFmtId="9" fontId="0" fillId="0" borderId="7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horizontal="right" vertical="top" wrapText="1"/>
    </xf>
    <xf numFmtId="0" fontId="1" fillId="3" borderId="2" xfId="0" applyNumberFormat="1" applyFont="1" applyFill="1" applyBorder="1" applyAlignment="1">
      <alignment vertical="top" wrapText="1"/>
    </xf>
    <xf numFmtId="9" fontId="0" fillId="0" borderId="3" xfId="0" applyNumberFormat="1" applyFont="1" applyBorder="1" applyAlignment="1">
      <alignment vertical="top" wrapText="1"/>
    </xf>
    <xf numFmtId="0" fontId="1" fillId="3" borderId="5" xfId="0" applyNumberFormat="1" applyFont="1" applyFill="1" applyBorder="1" applyAlignment="1">
      <alignment vertical="top" wrapText="1"/>
    </xf>
    <xf numFmtId="9" fontId="0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7" xfId="0" applyNumberFormat="1" applyFont="1" applyFill="1" applyBorder="1" applyAlignment="1">
      <alignment vertical="top" wrapText="1"/>
    </xf>
    <xf numFmtId="49" fontId="1" fillId="2" borderId="7" xfId="0" applyNumberFormat="1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top" wrapText="1"/>
    </xf>
    <xf numFmtId="178" fontId="1" fillId="2" borderId="7" xfId="0" applyNumberFormat="1" applyFont="1" applyFill="1" applyBorder="1" applyAlignment="1">
      <alignment horizontal="center" vertical="top" wrapText="1"/>
    </xf>
    <xf numFmtId="178" fontId="1" fillId="2" borderId="7" xfId="0" applyNumberFormat="1" applyFont="1" applyFill="1" applyBorder="1" applyAlignment="1">
      <alignment vertical="top" wrapText="1"/>
    </xf>
    <xf numFmtId="178" fontId="1" fillId="2" borderId="1" xfId="0" applyNumberFormat="1" applyFont="1" applyFill="1" applyBorder="1" applyAlignment="1">
      <alignment horizontal="center" vertical="top" wrapText="1"/>
    </xf>
    <xf numFmtId="178" fontId="1" fillId="2" borderId="1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horizontal="center" vertical="top" wrapText="1"/>
    </xf>
    <xf numFmtId="178" fontId="0" fillId="0" borderId="3" xfId="0" applyNumberFormat="1" applyFont="1" applyBorder="1" applyAlignment="1">
      <alignment horizontal="center" vertical="top" wrapText="1"/>
    </xf>
    <xf numFmtId="178" fontId="0" fillId="0" borderId="4" xfId="0" applyNumberFormat="1" applyFont="1" applyBorder="1" applyAlignment="1">
      <alignment horizontal="center" vertical="top" wrapText="1"/>
    </xf>
    <xf numFmtId="178" fontId="0" fillId="0" borderId="4" xfId="0" applyNumberFormat="1" applyFont="1" applyBorder="1" applyAlignment="1">
      <alignment vertical="top" wrapText="1"/>
    </xf>
    <xf numFmtId="0" fontId="1" fillId="3" borderId="5" xfId="0" applyNumberFormat="1" applyFont="1" applyFill="1" applyBorder="1" applyAlignment="1">
      <alignment horizontal="center" vertical="top" wrapText="1"/>
    </xf>
    <xf numFmtId="178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horizontal="left" vertical="top"/>
    </xf>
    <xf numFmtId="49" fontId="0" fillId="0" borderId="7" xfId="0" applyNumberFormat="1" applyFont="1" applyBorder="1" applyAlignment="1">
      <alignment vertical="top" wrapText="1"/>
    </xf>
    <xf numFmtId="0" fontId="1" fillId="3" borderId="5" xfId="0" applyFont="1" applyFill="1" applyBorder="1" applyAlignment="1">
      <alignment horizontal="center" vertical="top" wrapText="1"/>
    </xf>
    <xf numFmtId="178" fontId="0" fillId="0" borderId="7" xfId="0" applyNumberFormat="1" applyFont="1" applyBorder="1" applyAlignment="1">
      <alignment horizontal="left" vertical="top"/>
    </xf>
    <xf numFmtId="0" fontId="1" fillId="2" borderId="7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7" xfId="0" applyFont="1" applyBorder="1" applyAlignment="1">
      <alignment horizontal="left" vertical="top"/>
    </xf>
    <xf numFmtId="0" fontId="0" fillId="0" borderId="7" xfId="0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29"/>
  <sheetViews>
    <sheetView showGridLines="0" workbookViewId="0">
      <pane xSplit="1" ySplit="4" topLeftCell="D5" activePane="bottomRight" state="frozen"/>
      <selection/>
      <selection pane="topRight"/>
      <selection pane="bottomLeft"/>
      <selection pane="bottomRight" activeCell="A6" sqref="A6"/>
    </sheetView>
  </sheetViews>
  <sheetFormatPr defaultColWidth="16.287037037037" defaultRowHeight="18" customHeight="1"/>
  <cols>
    <col min="1" max="7" width="16.287037037037" style="1" customWidth="1"/>
    <col min="8" max="8" width="19.5740740740741" style="1" customWidth="1"/>
    <col min="9" max="256" width="16.287037037037" style="1" customWidth="1"/>
  </cols>
  <sheetData>
    <row r="1" ht="27.95" customHeight="1" spans="1:9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ht="20.45" customHeight="1" spans="1:9">
      <c r="A2" s="36"/>
      <c r="B2" s="37"/>
      <c r="C2" s="51"/>
      <c r="D2" s="37"/>
      <c r="E2" s="37"/>
      <c r="F2" s="30" t="s">
        <v>1</v>
      </c>
      <c r="G2" s="38"/>
      <c r="H2" s="37"/>
      <c r="I2" s="37"/>
    </row>
    <row r="3" ht="20.45" customHeight="1" spans="1:9">
      <c r="A3" s="28"/>
      <c r="B3" s="37">
        <v>39360</v>
      </c>
      <c r="C3" s="37">
        <v>82790</v>
      </c>
      <c r="D3" s="37">
        <v>186460</v>
      </c>
      <c r="E3" s="37">
        <f>B3*'Inflation Adjustment'!$B$6</f>
        <v>40630.1960064</v>
      </c>
      <c r="F3" s="37">
        <f>C3*'Inflation Adjustment'!$B$6</f>
        <v>85461.7359596</v>
      </c>
      <c r="G3" s="37">
        <f>D3*'Inflation Adjustment'!$B$6</f>
        <v>192477.2954104</v>
      </c>
      <c r="H3" s="37"/>
      <c r="I3" s="37"/>
    </row>
    <row r="4" ht="20.65" customHeight="1" spans="1:9">
      <c r="A4" s="3" t="s">
        <v>2</v>
      </c>
      <c r="B4" s="3" t="s">
        <v>3</v>
      </c>
      <c r="C4" s="3" t="s">
        <v>4</v>
      </c>
      <c r="D4" s="3" t="s">
        <v>5</v>
      </c>
      <c r="E4" s="39"/>
      <c r="F4" s="39"/>
      <c r="G4" s="40"/>
      <c r="H4" s="39"/>
      <c r="I4" s="39"/>
    </row>
    <row r="5" ht="20.65" customHeight="1" spans="1:9">
      <c r="A5" s="41">
        <v>0</v>
      </c>
      <c r="B5" s="42">
        <v>6380</v>
      </c>
      <c r="C5" s="43">
        <v>8870</v>
      </c>
      <c r="D5" s="43">
        <v>14060</v>
      </c>
      <c r="E5" s="59"/>
      <c r="F5" s="43"/>
      <c r="G5" s="44"/>
      <c r="H5" s="43"/>
      <c r="I5" s="43"/>
    </row>
    <row r="6" ht="20.45" customHeight="1" spans="1:9">
      <c r="A6" s="45">
        <v>1</v>
      </c>
      <c r="B6" s="12">
        <v>6380</v>
      </c>
      <c r="C6" s="13">
        <v>8870</v>
      </c>
      <c r="D6" s="13">
        <v>14060</v>
      </c>
      <c r="E6" s="15"/>
      <c r="F6" s="15"/>
      <c r="G6" s="46"/>
      <c r="H6" s="13"/>
      <c r="I6" s="13"/>
    </row>
    <row r="7" ht="20.45" customHeight="1" spans="1:9">
      <c r="A7" s="45">
        <v>2</v>
      </c>
      <c r="B7" s="12">
        <v>6380</v>
      </c>
      <c r="C7" s="13">
        <v>8870</v>
      </c>
      <c r="D7" s="13">
        <v>14060</v>
      </c>
      <c r="E7" s="15"/>
      <c r="F7" s="13"/>
      <c r="G7" s="15"/>
      <c r="H7" s="13"/>
      <c r="I7" s="13"/>
    </row>
    <row r="8" ht="20.45" customHeight="1" spans="1:9">
      <c r="A8" s="45">
        <v>3</v>
      </c>
      <c r="B8" s="12">
        <v>6420</v>
      </c>
      <c r="C8" s="13">
        <v>8900</v>
      </c>
      <c r="D8" s="13">
        <v>14070</v>
      </c>
      <c r="E8" s="15"/>
      <c r="F8" s="57"/>
      <c r="G8" s="46"/>
      <c r="H8" s="13"/>
      <c r="I8" s="13"/>
    </row>
    <row r="9" ht="20.45" customHeight="1" spans="1:9">
      <c r="A9" s="45">
        <v>4</v>
      </c>
      <c r="B9" s="12">
        <v>6420</v>
      </c>
      <c r="C9" s="13">
        <v>8900</v>
      </c>
      <c r="D9" s="13">
        <v>14070</v>
      </c>
      <c r="E9" s="15"/>
      <c r="F9" s="13"/>
      <c r="G9" s="20"/>
      <c r="H9" s="13"/>
      <c r="I9" s="13"/>
    </row>
    <row r="10" ht="20.45" customHeight="1" spans="1:9">
      <c r="A10" s="45">
        <v>5</v>
      </c>
      <c r="B10" s="12">
        <v>6420</v>
      </c>
      <c r="C10" s="13">
        <v>8900</v>
      </c>
      <c r="D10" s="13">
        <v>14070</v>
      </c>
      <c r="E10" s="15"/>
      <c r="F10" s="57"/>
      <c r="G10" s="46"/>
      <c r="H10" s="13"/>
      <c r="I10" s="13"/>
    </row>
    <row r="11" ht="20.45" customHeight="1" spans="1:9">
      <c r="A11" s="45">
        <v>6</v>
      </c>
      <c r="B11" s="12">
        <v>6030</v>
      </c>
      <c r="C11" s="13">
        <v>8730</v>
      </c>
      <c r="D11" s="13">
        <v>13960</v>
      </c>
      <c r="E11" s="15"/>
      <c r="F11" s="13"/>
      <c r="G11" s="46"/>
      <c r="H11" s="13"/>
      <c r="I11" s="13"/>
    </row>
    <row r="12" ht="20.45" customHeight="1" spans="1:9">
      <c r="A12" s="45">
        <v>7</v>
      </c>
      <c r="B12" s="12">
        <v>6030</v>
      </c>
      <c r="C12" s="13">
        <v>8730</v>
      </c>
      <c r="D12" s="13">
        <v>13960</v>
      </c>
      <c r="E12" s="15"/>
      <c r="F12" s="15"/>
      <c r="G12" s="46"/>
      <c r="H12" s="13"/>
      <c r="I12" s="13"/>
    </row>
    <row r="13" ht="20.45" customHeight="1" spans="1:9">
      <c r="A13" s="45">
        <v>8</v>
      </c>
      <c r="B13" s="12">
        <v>6030</v>
      </c>
      <c r="C13" s="13">
        <v>8730</v>
      </c>
      <c r="D13" s="13">
        <v>13960</v>
      </c>
      <c r="E13" s="13"/>
      <c r="F13" s="13"/>
      <c r="G13" s="46"/>
      <c r="H13" s="13"/>
      <c r="I13" s="13"/>
    </row>
    <row r="14" ht="20.45" customHeight="1" spans="1:9">
      <c r="A14" s="45">
        <v>9</v>
      </c>
      <c r="B14" s="12">
        <v>6850</v>
      </c>
      <c r="C14" s="13">
        <v>9610</v>
      </c>
      <c r="D14" s="13">
        <v>14920</v>
      </c>
      <c r="E14" s="13"/>
      <c r="F14" s="13"/>
      <c r="G14" s="46"/>
      <c r="H14" s="13"/>
      <c r="I14" s="13"/>
    </row>
    <row r="15" ht="20.45" customHeight="1" spans="1:9">
      <c r="A15" s="45">
        <v>10</v>
      </c>
      <c r="B15" s="12">
        <v>6850</v>
      </c>
      <c r="C15" s="13">
        <v>9610</v>
      </c>
      <c r="D15" s="13">
        <v>14920</v>
      </c>
      <c r="E15" s="13"/>
      <c r="F15" s="13"/>
      <c r="G15" s="46"/>
      <c r="H15" s="13"/>
      <c r="I15" s="13"/>
    </row>
    <row r="16" ht="20.45" customHeight="1" spans="1:9">
      <c r="A16" s="45">
        <v>11</v>
      </c>
      <c r="B16" s="12">
        <v>6850</v>
      </c>
      <c r="C16" s="13">
        <v>9610</v>
      </c>
      <c r="D16" s="13">
        <v>14920</v>
      </c>
      <c r="E16" s="13"/>
      <c r="F16" s="13"/>
      <c r="G16" s="46"/>
      <c r="H16" s="13"/>
      <c r="I16" s="13"/>
    </row>
    <row r="17" ht="20.45" customHeight="1" spans="1:9">
      <c r="A17" s="45">
        <v>12</v>
      </c>
      <c r="B17" s="12">
        <v>7250</v>
      </c>
      <c r="C17" s="13">
        <v>10350</v>
      </c>
      <c r="D17" s="13">
        <v>16380</v>
      </c>
      <c r="E17" s="13"/>
      <c r="F17" s="13"/>
      <c r="G17" s="46"/>
      <c r="H17" s="13"/>
      <c r="I17" s="13"/>
    </row>
    <row r="18" ht="20.45" customHeight="1" spans="1:9">
      <c r="A18" s="45">
        <v>13</v>
      </c>
      <c r="B18" s="12">
        <v>7250</v>
      </c>
      <c r="C18" s="13">
        <v>10350</v>
      </c>
      <c r="D18" s="13">
        <v>16380</v>
      </c>
      <c r="E18" s="13"/>
      <c r="F18" s="13"/>
      <c r="G18" s="46"/>
      <c r="H18" s="13"/>
      <c r="I18" s="13"/>
    </row>
    <row r="19" ht="20.45" customHeight="1" spans="1:9">
      <c r="A19" s="45">
        <v>14</v>
      </c>
      <c r="B19" s="12">
        <v>7250</v>
      </c>
      <c r="C19" s="13">
        <v>10350</v>
      </c>
      <c r="D19" s="13">
        <v>16380</v>
      </c>
      <c r="E19" s="13"/>
      <c r="F19" s="13"/>
      <c r="G19" s="46"/>
      <c r="H19" s="13"/>
      <c r="I19" s="13"/>
    </row>
    <row r="20" ht="20.45" customHeight="1" spans="1:9">
      <c r="A20" s="45">
        <v>15</v>
      </c>
      <c r="B20" s="12">
        <v>7300</v>
      </c>
      <c r="C20" s="13">
        <v>10900</v>
      </c>
      <c r="D20" s="13">
        <v>18330</v>
      </c>
      <c r="E20" s="13"/>
      <c r="F20" s="13"/>
      <c r="G20" s="46"/>
      <c r="H20" s="13"/>
      <c r="I20" s="13"/>
    </row>
    <row r="21" ht="20.45" customHeight="1" spans="1:9">
      <c r="A21" s="45">
        <v>16</v>
      </c>
      <c r="B21" s="12">
        <v>7300</v>
      </c>
      <c r="C21" s="13">
        <v>10900</v>
      </c>
      <c r="D21" s="13">
        <v>18330</v>
      </c>
      <c r="E21" s="13"/>
      <c r="F21" s="13"/>
      <c r="G21" s="46"/>
      <c r="H21" s="13"/>
      <c r="I21" s="13"/>
    </row>
    <row r="22" ht="20.45" customHeight="1" spans="1:9">
      <c r="A22" s="45">
        <v>17</v>
      </c>
      <c r="B22" s="12">
        <v>7300</v>
      </c>
      <c r="C22" s="13">
        <v>10900</v>
      </c>
      <c r="D22" s="13">
        <v>18330</v>
      </c>
      <c r="E22" s="13"/>
      <c r="F22" s="13"/>
      <c r="G22" s="46"/>
      <c r="H22" s="13"/>
      <c r="I22" s="13"/>
    </row>
    <row r="23" ht="20.45" customHeight="1" spans="1:9">
      <c r="A23" s="45">
        <v>18</v>
      </c>
      <c r="B23" s="12">
        <v>7300</v>
      </c>
      <c r="C23" s="13">
        <v>10900</v>
      </c>
      <c r="D23" s="13">
        <v>18330</v>
      </c>
      <c r="E23" s="13"/>
      <c r="F23" s="13"/>
      <c r="G23" s="46"/>
      <c r="H23" s="13"/>
      <c r="I23" s="13"/>
    </row>
    <row r="24" ht="20.45" customHeight="1" spans="1:9">
      <c r="A24" s="49"/>
      <c r="B24" s="12"/>
      <c r="C24" s="13"/>
      <c r="D24" s="13"/>
      <c r="E24" s="13"/>
      <c r="F24" s="13"/>
      <c r="G24" s="46"/>
      <c r="H24" s="13"/>
      <c r="I24" s="13"/>
    </row>
    <row r="25" ht="20.45" customHeight="1" spans="1:9">
      <c r="A25" s="49"/>
      <c r="B25" s="12"/>
      <c r="C25" s="13"/>
      <c r="D25" s="13"/>
      <c r="E25" s="13"/>
      <c r="F25" s="13"/>
      <c r="G25" s="46"/>
      <c r="H25" s="13"/>
      <c r="I25" s="13"/>
    </row>
    <row r="26" ht="20.45" customHeight="1" spans="1:9">
      <c r="A26" s="49"/>
      <c r="B26" s="12"/>
      <c r="C26" s="13"/>
      <c r="D26" s="13"/>
      <c r="E26" s="13"/>
      <c r="F26" s="13"/>
      <c r="G26" s="46"/>
      <c r="H26" s="13"/>
      <c r="I26" s="13"/>
    </row>
    <row r="27" ht="20.45" customHeight="1" spans="1:9">
      <c r="A27" s="49"/>
      <c r="B27" s="12"/>
      <c r="C27" s="13"/>
      <c r="D27" s="13"/>
      <c r="E27" s="13"/>
      <c r="F27" s="13"/>
      <c r="G27" s="46"/>
      <c r="H27" s="13"/>
      <c r="I27" s="13"/>
    </row>
    <row r="28" ht="20.45" customHeight="1" spans="1:9">
      <c r="A28" s="49"/>
      <c r="B28" s="12"/>
      <c r="C28" s="13"/>
      <c r="D28" s="13"/>
      <c r="E28" s="13"/>
      <c r="F28" s="13"/>
      <c r="G28" s="46"/>
      <c r="H28" s="13"/>
      <c r="I28" s="13"/>
    </row>
    <row r="29" ht="20.45" customHeight="1" spans="1:9">
      <c r="A29" s="49"/>
      <c r="B29" s="12"/>
      <c r="C29" s="13"/>
      <c r="D29" s="13"/>
      <c r="E29" s="13"/>
      <c r="F29" s="13"/>
      <c r="G29" s="46"/>
      <c r="H29" s="13"/>
      <c r="I29" s="13"/>
    </row>
  </sheetData>
  <mergeCells count="1">
    <mergeCell ref="A1:I1"/>
  </mergeCells>
  <pageMargins left="0.5" right="0.5" top="0.75" bottom="0.75" header="0.277777777777778" footer="0.277777777777778"/>
  <pageSetup paperSize="1"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E11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16.287037037037" defaultRowHeight="18" customHeight="1" outlineLevelCol="4"/>
  <cols>
    <col min="1" max="256" width="16.287037037037" style="1" customWidth="1"/>
  </cols>
  <sheetData>
    <row r="1" ht="20.45" customHeight="1" spans="1:5">
      <c r="A1" s="28"/>
      <c r="B1" s="29"/>
      <c r="C1" s="30" t="s">
        <v>46</v>
      </c>
      <c r="D1" s="29"/>
      <c r="E1" s="28"/>
    </row>
    <row r="2" ht="20.65" customHeight="1" spans="1:5">
      <c r="A2" s="2"/>
      <c r="B2" s="31">
        <v>1</v>
      </c>
      <c r="C2" s="31">
        <v>2</v>
      </c>
      <c r="D2" s="21" t="s">
        <v>47</v>
      </c>
      <c r="E2" s="2"/>
    </row>
    <row r="3" ht="20.65" customHeight="1" spans="1:5">
      <c r="A3" s="4" t="s">
        <v>48</v>
      </c>
      <c r="B3" s="32">
        <v>1.29</v>
      </c>
      <c r="C3" s="33">
        <v>1</v>
      </c>
      <c r="D3" s="33">
        <v>0.77</v>
      </c>
      <c r="E3" s="19"/>
    </row>
    <row r="4" ht="20.45" customHeight="1" spans="1:5">
      <c r="A4" s="7" t="s">
        <v>49</v>
      </c>
      <c r="B4" s="26"/>
      <c r="C4" s="34">
        <v>0.97</v>
      </c>
      <c r="D4" s="34">
        <f>D3*C4</f>
        <v>0.7469</v>
      </c>
      <c r="E4" s="20"/>
    </row>
    <row r="5" ht="20.45" customHeight="1" spans="1:5">
      <c r="A5" s="7" t="s">
        <v>50</v>
      </c>
      <c r="B5" s="26"/>
      <c r="C5" s="20"/>
      <c r="D5" s="34">
        <f>D4</f>
        <v>0.7469</v>
      </c>
      <c r="E5" s="20"/>
    </row>
    <row r="6" ht="20.45" customHeight="1" spans="1:5">
      <c r="A6" s="16"/>
      <c r="B6" s="26"/>
      <c r="C6" s="20"/>
      <c r="D6" s="20"/>
      <c r="E6" s="20"/>
    </row>
    <row r="7" ht="20.45" customHeight="1" spans="1:5">
      <c r="A7" s="16"/>
      <c r="B7" s="26"/>
      <c r="C7" s="20"/>
      <c r="D7" s="20"/>
      <c r="E7" s="20"/>
    </row>
    <row r="8" ht="20.45" customHeight="1" spans="1:5">
      <c r="A8" s="16"/>
      <c r="B8" s="26"/>
      <c r="C8" s="20"/>
      <c r="D8" s="20"/>
      <c r="E8" s="20"/>
    </row>
    <row r="9" ht="20.45" customHeight="1" spans="1:5">
      <c r="A9" s="16"/>
      <c r="B9" s="26"/>
      <c r="C9" s="20"/>
      <c r="D9" s="20"/>
      <c r="E9" s="20"/>
    </row>
    <row r="10" ht="20.45" customHeight="1" spans="1:5">
      <c r="A10" s="16"/>
      <c r="B10" s="26"/>
      <c r="C10" s="20"/>
      <c r="D10" s="20"/>
      <c r="E10" s="20"/>
    </row>
    <row r="11" ht="20.45" customHeight="1" spans="1:5">
      <c r="A11" s="16"/>
      <c r="B11" s="26"/>
      <c r="C11" s="20"/>
      <c r="D11" s="20"/>
      <c r="E11" s="20"/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E10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16.287037037037" defaultRowHeight="18" customHeight="1" outlineLevelCol="4"/>
  <cols>
    <col min="1" max="256" width="16.287037037037" style="1" customWidth="1"/>
  </cols>
  <sheetData>
    <row r="1" ht="20.65" customHeight="1" spans="1:5">
      <c r="A1" s="2"/>
      <c r="B1" s="21" t="s">
        <v>51</v>
      </c>
      <c r="C1" s="2"/>
      <c r="D1" s="2"/>
      <c r="E1" s="2"/>
    </row>
    <row r="2" ht="20.65" customHeight="1" spans="1:5">
      <c r="A2" s="22">
        <v>2014</v>
      </c>
      <c r="B2" s="23">
        <v>0.016</v>
      </c>
      <c r="C2" s="19"/>
      <c r="D2" s="19"/>
      <c r="E2" s="19"/>
    </row>
    <row r="3" ht="20.45" customHeight="1" spans="1:5">
      <c r="A3" s="24">
        <v>2015</v>
      </c>
      <c r="B3" s="25">
        <v>0.001</v>
      </c>
      <c r="C3" s="20"/>
      <c r="D3" s="20"/>
      <c r="E3" s="20"/>
    </row>
    <row r="4" ht="20.45" customHeight="1" spans="1:5">
      <c r="A4" s="24">
        <v>2016</v>
      </c>
      <c r="B4" s="25">
        <v>0.015</v>
      </c>
      <c r="C4" s="20"/>
      <c r="D4" s="20"/>
      <c r="E4" s="20"/>
    </row>
    <row r="5" ht="20.45" customHeight="1" spans="1:5">
      <c r="A5" s="16"/>
      <c r="B5" s="26"/>
      <c r="C5" s="20"/>
      <c r="D5" s="20"/>
      <c r="E5" s="20"/>
    </row>
    <row r="6" ht="32.45" customHeight="1" spans="1:5">
      <c r="A6" s="7" t="s">
        <v>52</v>
      </c>
      <c r="B6" s="27">
        <f>(1+B2)*(1+B3)*(1+B4)</f>
        <v>1.03227124</v>
      </c>
      <c r="C6" s="20">
        <v>1.03227124</v>
      </c>
      <c r="D6" s="20"/>
      <c r="E6" s="20"/>
    </row>
    <row r="7" ht="20.45" customHeight="1" spans="1:5">
      <c r="A7" s="16"/>
      <c r="B7" s="26"/>
      <c r="C7" s="20"/>
      <c r="D7" s="20"/>
      <c r="E7" s="20"/>
    </row>
    <row r="8" ht="20.45" customHeight="1" spans="1:5">
      <c r="A8" s="16"/>
      <c r="B8" s="26"/>
      <c r="C8" s="20"/>
      <c r="D8" s="20"/>
      <c r="E8" s="20"/>
    </row>
    <row r="9" ht="20.45" customHeight="1" spans="1:5">
      <c r="A9" s="16"/>
      <c r="B9" s="26"/>
      <c r="C9" s="20"/>
      <c r="D9" s="20"/>
      <c r="E9" s="20"/>
    </row>
    <row r="10" ht="20.45" customHeight="1" spans="1:5">
      <c r="A10" s="16"/>
      <c r="B10" s="26"/>
      <c r="C10" s="20"/>
      <c r="D10" s="20"/>
      <c r="E10" s="20"/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6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F11" sqref="F11"/>
    </sheetView>
  </sheetViews>
  <sheetFormatPr defaultColWidth="16.287037037037" defaultRowHeight="18" customHeight="1"/>
  <cols>
    <col min="1" max="256" width="16.287037037037" style="1" customWidth="1"/>
  </cols>
  <sheetData>
    <row r="1" ht="20.65" customHeight="1" spans="1:9">
      <c r="A1" s="2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57</v>
      </c>
      <c r="H1" s="3" t="s">
        <v>58</v>
      </c>
      <c r="I1" s="2"/>
    </row>
    <row r="2" ht="20.65" customHeight="1" spans="1:9">
      <c r="A2" s="4" t="s">
        <v>59</v>
      </c>
      <c r="B2" s="5" t="s">
        <v>28</v>
      </c>
      <c r="C2" s="6" t="s">
        <v>28</v>
      </c>
      <c r="D2" s="6" t="s">
        <v>38</v>
      </c>
      <c r="E2" s="6" t="s">
        <v>21</v>
      </c>
      <c r="F2" s="6" t="s">
        <v>7</v>
      </c>
      <c r="G2" s="6" t="s">
        <v>28</v>
      </c>
      <c r="H2" s="6" t="s">
        <v>33</v>
      </c>
      <c r="I2" s="19"/>
    </row>
    <row r="3" ht="20.45" customHeight="1" spans="1:9">
      <c r="A3" s="7" t="s">
        <v>60</v>
      </c>
      <c r="B3" s="8" t="s">
        <v>61</v>
      </c>
      <c r="C3" s="9" t="s">
        <v>61</v>
      </c>
      <c r="D3" s="9" t="s">
        <v>61</v>
      </c>
      <c r="E3" s="9" t="s">
        <v>62</v>
      </c>
      <c r="F3" s="9" t="s">
        <v>62</v>
      </c>
      <c r="G3" s="9" t="s">
        <v>62</v>
      </c>
      <c r="H3" s="9" t="s">
        <v>62</v>
      </c>
      <c r="I3" s="20"/>
    </row>
    <row r="4" ht="20.45" customHeight="1" spans="1:9">
      <c r="A4" s="7" t="s">
        <v>63</v>
      </c>
      <c r="B4" s="10">
        <v>80000</v>
      </c>
      <c r="C4" s="11">
        <v>100000</v>
      </c>
      <c r="D4" s="11">
        <v>50000</v>
      </c>
      <c r="E4" s="11">
        <v>40000</v>
      </c>
      <c r="F4" s="11">
        <v>60000</v>
      </c>
      <c r="G4" s="11">
        <v>100000</v>
      </c>
      <c r="H4" s="11">
        <v>50000</v>
      </c>
      <c r="I4" s="20"/>
    </row>
    <row r="5" ht="20.45" customHeight="1" spans="1:9">
      <c r="A5" s="7" t="s">
        <v>64</v>
      </c>
      <c r="B5" s="10">
        <v>1</v>
      </c>
      <c r="C5" s="11">
        <v>2</v>
      </c>
      <c r="D5" s="11">
        <v>3</v>
      </c>
      <c r="E5" s="11">
        <v>1</v>
      </c>
      <c r="F5" s="11">
        <v>2</v>
      </c>
      <c r="G5" s="11">
        <v>3</v>
      </c>
      <c r="H5" s="11">
        <v>3</v>
      </c>
      <c r="I5" s="20"/>
    </row>
    <row r="6" ht="20.45" customHeight="1" spans="1:9">
      <c r="A6" s="7" t="s">
        <v>65</v>
      </c>
      <c r="B6" s="10">
        <v>4</v>
      </c>
      <c r="C6" s="11">
        <v>2</v>
      </c>
      <c r="D6" s="11">
        <v>8</v>
      </c>
      <c r="E6" s="11">
        <v>6</v>
      </c>
      <c r="F6" s="11">
        <v>4</v>
      </c>
      <c r="G6" s="11">
        <v>8</v>
      </c>
      <c r="H6" s="11">
        <v>8</v>
      </c>
      <c r="I6" s="20"/>
    </row>
    <row r="7" ht="20.45" customHeight="1" spans="1:9">
      <c r="A7" s="7" t="s">
        <v>66</v>
      </c>
      <c r="B7" s="12">
        <f>('Non-Housing Expense (West)'!B9*'Inflation Adjustment'!B6+('Non-Housing Expense (West)'!C9*'Inflation Adjustment'!B6-'Non-Housing Expense (West)'!B9*'Inflation Adjustment'!B6)*(B4-'Non-Housing Expense (West)'!E3)/('Non-Housing Expense (West)'!F3-'Non-Housing Expense (West)'!E3))*'Number of Child Factor (Couple)'!B3</f>
        <v>11246.3593574482</v>
      </c>
      <c r="C7" s="13">
        <f>'Non-Housing Expense (West)'!C7*'Inflation Adjustment'!B6+('Non-Housing Expense (West)'!D7*'Inflation Adjustment'!B6-'Non-Housing Expense (West)'!C7*'Inflation Adjustment'!B6)*(C4-'Non-Housing Expense (West)'!F3)/('Non-Housing Expense (West)'!G3-'Non-Housing Expense (West)'!F3)</f>
        <v>10035.7744336973</v>
      </c>
      <c r="D7" s="13">
        <f>'Non-Housing Expense (South)'!B13*'Inflation Adjustment'!B6*'Number of Child Factor (Couple)'!D3</f>
        <v>4605.581364384</v>
      </c>
      <c r="E7" s="13">
        <f>('Non-Housing Expense (Single)'!B11*'Inflation Adjustment'!B6+('Non-Housing Expense (Single)'!C11*'Inflation Adjustment'!B6-'Non-Housing Expense (Single)'!B11*'Inflation Adjustment'!B6)*(E4-'Non-Housing Expense (Single)'!E3)/('Non-Housing Expense (Single)'!F3-'Non-Housing Expense (Single)'!E3))*'Regional Adjustment Factor'!F10</f>
        <v>6245.75470564565</v>
      </c>
      <c r="F7" s="13">
        <f>('Non-Housing Expense (Single)'!B9*'Inflation Adjustment'!B6+('Non-Housing Expense (Single)'!C9*'Inflation Adjustment'!B6-'Non-Housing Expense (Single)'!B9*'Inflation Adjustment'!B6)*(F4-'Non-Housing Expense (Single)'!E3)/('Non-Housing Expense (Single)'!F3-'Non-Housing Expense (Single)'!E3))*'Number of Child Factor (Single)'!C3*'Regional Adjustment Factor'!B8</f>
        <v>9002.56891927343</v>
      </c>
      <c r="G7" s="13">
        <f>('Non-Housing Expense (Single)'!B13*'Inflation Adjustment'!B6+('Non-Housing Expense (Single)'!C13*'Inflation Adjustment'!B6-'Non-Housing Expense (Single)'!B13*'Inflation Adjustment'!B6)*(G4-'Non-Housing Expense (Single)'!E3)/('Non-Housing Expense (Single)'!F3-'Non-Housing Expense (Single)'!E3))*'Number of Child Factor (Single)'!D3*'Regional Adjustment Factor'!C12</f>
        <v>9120.49759381734</v>
      </c>
      <c r="H7" s="13">
        <f>('Non-Housing Expense (Single)'!B13*'Inflation Adjustment'!B6+('Non-Housing Expense (Single)'!C13*'Inflation Adjustment'!B6-'Non-Housing Expense (Single)'!B13*'Inflation Adjustment'!B6)*(H4-'Non-Housing Expense (Single)'!E3)/('Non-Housing Expense (Single)'!F3-'Non-Housing Expense (Single)'!E3))*'Number of Child Factor (Single)'!D3*'Regional Adjustment Factor'!D12</f>
        <v>5914.12763645045</v>
      </c>
      <c r="I7" s="20"/>
    </row>
    <row r="8" ht="20.45" customHeight="1" spans="1:9">
      <c r="A8" s="7" t="s">
        <v>67</v>
      </c>
      <c r="B8" s="14"/>
      <c r="C8" s="11">
        <v>5</v>
      </c>
      <c r="D8" s="11">
        <v>10</v>
      </c>
      <c r="E8" s="15"/>
      <c r="F8" s="11">
        <v>8</v>
      </c>
      <c r="G8" s="11">
        <v>12</v>
      </c>
      <c r="H8" s="11">
        <v>11</v>
      </c>
      <c r="I8" s="20"/>
    </row>
    <row r="9" ht="20.45" customHeight="1" spans="1:9">
      <c r="A9" s="7" t="s">
        <v>68</v>
      </c>
      <c r="B9" s="14"/>
      <c r="C9" s="13">
        <f>'Non-Housing Expense (West)'!C10*'Inflation Adjustment'!B6+('Non-Housing Expense (West)'!D10*'Inflation Adjustment'!B6-'Non-Housing Expense (West)'!C10*'Inflation Adjustment'!B6)*(C4-'Non-Housing Expense (West)'!F3)/('Non-Housing Expense (West)'!G3-'Non-Housing Expense (West)'!F3)</f>
        <v>10007.7351147084</v>
      </c>
      <c r="D9" s="13">
        <f>'Non-Housing Expense (South)'!B15*'Inflation Adjustment'!B6*'Number of Child Factor (Couple)'!D4</f>
        <v>5249.718618144</v>
      </c>
      <c r="E9" s="15"/>
      <c r="F9" s="13">
        <f>('Non-Housing Expense (Single)'!B13*'Inflation Adjustment'!B6+('Non-Housing Expense (Single)'!C13*'Inflation Adjustment'!B6-'Non-Housing Expense (Single)'!B13*'Inflation Adjustment'!B6)*(F4-'Non-Housing Expense (Single)'!E3)/('Non-Housing Expense (Single)'!F3-'Non-Housing Expense (Single)'!E3))*'Number of Child Factor (Single)'!C4*'Regional Adjustment Factor'!B12</f>
        <v>9337.59787604461</v>
      </c>
      <c r="G9" s="13">
        <f>('Non-Housing Expense (Single)'!B17*'Inflation Adjustment'!B6+('Non-Housing Expense (Single)'!C17*'Inflation Adjustment'!B6-'Non-Housing Expense (Single)'!B17*'Inflation Adjustment'!B6)*(G4-'Non-Housing Expense (Single)'!E3)/('Non-Housing Expense (Single)'!F3-'Non-Housing Expense (Single)'!E3))*'Number of Child Factor (Single)'!D4*'Regional Adjustment Factor'!C16</f>
        <v>10182.5002515355</v>
      </c>
      <c r="H9" s="13">
        <f>('Non-Housing Expense (Single)'!B17*'Inflation Adjustment'!B6+('Non-Housing Expense (Single)'!C17*'Inflation Adjustment'!B6-'Non-Housing Expense (Single)'!B17*'Inflation Adjustment'!B6)*(H4-'Non-Housing Expense (Single)'!E3)/('Non-Housing Expense (Single)'!F3-'Non-Housing Expense (Single)'!E3))*'Number of Child Factor (Single)'!D4*'Regional Adjustment Factor'!D15</f>
        <v>6683.99624863545</v>
      </c>
      <c r="I9" s="20"/>
    </row>
    <row r="10" ht="20.45" customHeight="1" spans="1:9">
      <c r="A10" s="7" t="s">
        <v>69</v>
      </c>
      <c r="B10" s="14"/>
      <c r="C10" s="15"/>
      <c r="D10" s="11">
        <v>12</v>
      </c>
      <c r="E10" s="15"/>
      <c r="F10" s="15"/>
      <c r="G10" s="11">
        <v>15</v>
      </c>
      <c r="H10" s="11">
        <v>13</v>
      </c>
      <c r="I10" s="20"/>
    </row>
    <row r="11" ht="20.45" customHeight="1" spans="1:9">
      <c r="A11" s="7" t="s">
        <v>70</v>
      </c>
      <c r="B11" s="14"/>
      <c r="C11" s="15"/>
      <c r="D11" s="13">
        <f>'Non-Housing Expense (South)'!B17*'Inflation Adjustment'!B6*'Number of Child Factor (Couple)'!D5</f>
        <v>5603.994107712</v>
      </c>
      <c r="E11" s="15"/>
      <c r="F11" s="15"/>
      <c r="G11" s="13">
        <f>('Non-Housing Expense (Single)'!B20*'Inflation Adjustment'!B6+('Non-Housing Expense (Single)'!C20*'Inflation Adjustment'!B6-'Non-Housing Expense (Single)'!B20*'Inflation Adjustment'!B6)*(G4-'Non-Housing Expense (Single)'!E3)/('Non-Housing Expense (Single)'!F3-'Non-Housing Expense (Single)'!E3))*'Number of Child Factor (Single)'!D5*'Regional Adjustment Factor'!C19</f>
        <v>10768.0447491748</v>
      </c>
      <c r="H11" s="13">
        <f>('Non-Housing Expense (Single)'!B20*'Inflation Adjustment'!B6+('Non-Housing Expense (Single)'!C20*'Inflation Adjustment'!B6-'Non-Housing Expense (Single)'!B20*'Inflation Adjustment'!B6)*(H4-'Non-Housing Expense (Single)'!E3)/('Non-Housing Expense (Single)'!F3-'Non-Housing Expense (Single)'!E3))*'Number of Child Factor (Single)'!D5*'Regional Adjustment Factor'!D17</f>
        <v>6738.03929403343</v>
      </c>
      <c r="I11" s="20"/>
    </row>
    <row r="12" ht="20.45" customHeight="1" spans="1:9">
      <c r="A12" s="7" t="s">
        <v>71</v>
      </c>
      <c r="B12" s="14"/>
      <c r="C12" s="15"/>
      <c r="D12" s="15"/>
      <c r="E12" s="15"/>
      <c r="F12" s="15"/>
      <c r="G12" s="15"/>
      <c r="H12" s="15"/>
      <c r="I12" s="20"/>
    </row>
    <row r="13" ht="20.45" customHeight="1" spans="1:9">
      <c r="A13" s="7" t="s">
        <v>72</v>
      </c>
      <c r="B13" s="14"/>
      <c r="C13" s="15"/>
      <c r="D13" s="15"/>
      <c r="E13" s="15"/>
      <c r="F13" s="15"/>
      <c r="G13" s="15"/>
      <c r="H13" s="15"/>
      <c r="I13" s="20"/>
    </row>
    <row r="14" ht="20.45" customHeight="1" spans="1:9">
      <c r="A14" s="16"/>
      <c r="B14" s="14"/>
      <c r="C14" s="15"/>
      <c r="D14" s="15"/>
      <c r="E14" s="15"/>
      <c r="F14" s="15"/>
      <c r="G14" s="15"/>
      <c r="H14" s="15"/>
      <c r="I14" s="20"/>
    </row>
    <row r="15" ht="20.45" customHeight="1" spans="1:9">
      <c r="A15" s="16"/>
      <c r="B15" s="12">
        <f t="shared" ref="B15:H15" si="0">B11+B9+B7</f>
        <v>11246.3593574482</v>
      </c>
      <c r="C15" s="13">
        <f t="shared" si="0"/>
        <v>20043.5095484057</v>
      </c>
      <c r="D15" s="13">
        <f t="shared" si="0"/>
        <v>15459.29409024</v>
      </c>
      <c r="E15" s="13">
        <f t="shared" si="0"/>
        <v>6245.75470564565</v>
      </c>
      <c r="F15" s="13">
        <f t="shared" si="0"/>
        <v>18340.166795318</v>
      </c>
      <c r="G15" s="13">
        <f t="shared" si="0"/>
        <v>30071.0425945277</v>
      </c>
      <c r="H15" s="13">
        <f t="shared" si="0"/>
        <v>19336.1631791193</v>
      </c>
      <c r="I15" s="20"/>
    </row>
    <row r="16" ht="20.45" customHeight="1" spans="1:9">
      <c r="A16" s="16"/>
      <c r="B16" s="17">
        <f t="shared" ref="B16:H16" si="1">B15/B4</f>
        <v>0.140579491968103</v>
      </c>
      <c r="C16" s="18">
        <f t="shared" si="1"/>
        <v>0.200435095484057</v>
      </c>
      <c r="D16" s="18">
        <f t="shared" si="1"/>
        <v>0.3091858818048</v>
      </c>
      <c r="E16" s="18">
        <f t="shared" si="1"/>
        <v>0.156143867641141</v>
      </c>
      <c r="F16" s="18">
        <f t="shared" si="1"/>
        <v>0.305669446588634</v>
      </c>
      <c r="G16" s="18">
        <f t="shared" si="1"/>
        <v>0.300710425945277</v>
      </c>
      <c r="H16" s="18">
        <f t="shared" si="1"/>
        <v>0.386723263582387</v>
      </c>
      <c r="I16" s="20"/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29"/>
  <sheetViews>
    <sheetView showGridLines="0" workbookViewId="0">
      <pane xSplit="1" ySplit="4" topLeftCell="B5" activePane="bottomRight" state="frozen"/>
      <selection/>
      <selection pane="topRight"/>
      <selection pane="bottomLeft"/>
      <selection pane="bottomRight" activeCell="B5" sqref="B5"/>
    </sheetView>
  </sheetViews>
  <sheetFormatPr defaultColWidth="16.287037037037" defaultRowHeight="18" customHeight="1"/>
  <cols>
    <col min="1" max="3" width="16.287037037037" style="1" customWidth="1"/>
    <col min="4" max="4" width="22.1388888888889" style="1" customWidth="1"/>
    <col min="5" max="7" width="16.287037037037" style="1" customWidth="1"/>
    <col min="8" max="8" width="19.5740740740741" style="1" customWidth="1"/>
    <col min="9" max="256" width="16.287037037037" style="1" customWidth="1"/>
  </cols>
  <sheetData>
    <row r="1" ht="27.95" customHeight="1" spans="1:9">
      <c r="A1" s="35" t="s">
        <v>6</v>
      </c>
      <c r="B1" s="35"/>
      <c r="C1" s="35"/>
      <c r="D1" s="35"/>
      <c r="E1" s="35"/>
      <c r="F1" s="35"/>
      <c r="G1" s="35"/>
      <c r="H1" s="35"/>
      <c r="I1" s="35"/>
    </row>
    <row r="2" ht="20.45" customHeight="1" spans="1:9">
      <c r="A2" s="36"/>
      <c r="B2" s="37"/>
      <c r="C2" s="51"/>
      <c r="D2" s="37"/>
      <c r="E2" s="37"/>
      <c r="F2" s="30" t="s">
        <v>1</v>
      </c>
      <c r="G2" s="38"/>
      <c r="H2" s="37"/>
      <c r="I2" s="37"/>
    </row>
    <row r="3" ht="20.45" customHeight="1" spans="1:9">
      <c r="A3" s="28"/>
      <c r="B3" s="37">
        <v>27290</v>
      </c>
      <c r="C3" s="37">
        <v>111660</v>
      </c>
      <c r="D3" s="37"/>
      <c r="E3" s="37">
        <f>B3*'Inflation Adjustment'!$B$6</f>
        <v>28170.6821396</v>
      </c>
      <c r="F3" s="37">
        <f>C3*'Inflation Adjustment'!$B$6</f>
        <v>115263.4066584</v>
      </c>
      <c r="G3" s="37"/>
      <c r="H3" s="37"/>
      <c r="I3" s="37"/>
    </row>
    <row r="4" ht="20.65" customHeight="1" spans="1:9">
      <c r="A4" s="3" t="s">
        <v>2</v>
      </c>
      <c r="B4" s="3" t="s">
        <v>3</v>
      </c>
      <c r="C4" s="3" t="s">
        <v>4</v>
      </c>
      <c r="D4" s="56"/>
      <c r="E4" s="39"/>
      <c r="F4" s="39"/>
      <c r="G4" s="40"/>
      <c r="H4" s="39"/>
      <c r="I4" s="39"/>
    </row>
    <row r="5" ht="20.65" customHeight="1" spans="1:9">
      <c r="A5" s="41">
        <v>0</v>
      </c>
      <c r="B5" s="42">
        <v>5150</v>
      </c>
      <c r="C5" s="43">
        <v>11450</v>
      </c>
      <c r="D5" s="6" t="s">
        <v>7</v>
      </c>
      <c r="E5" s="6" t="s">
        <v>8</v>
      </c>
      <c r="F5" s="43">
        <f t="shared" ref="F5:F7" si="0">E$3</f>
        <v>28170.6821396</v>
      </c>
      <c r="G5" s="44"/>
      <c r="H5" s="43"/>
      <c r="I5" s="43"/>
    </row>
    <row r="6" ht="20.45" customHeight="1" spans="1:9">
      <c r="A6" s="45">
        <v>1</v>
      </c>
      <c r="B6" s="12">
        <v>5150</v>
      </c>
      <c r="C6" s="13">
        <v>11450</v>
      </c>
      <c r="D6" s="13"/>
      <c r="E6" s="9" t="s">
        <v>9</v>
      </c>
      <c r="F6" s="47" t="s">
        <v>10</v>
      </c>
      <c r="G6" s="46"/>
      <c r="H6" s="13"/>
      <c r="I6" s="13"/>
    </row>
    <row r="7" ht="20.45" customHeight="1" spans="1:9">
      <c r="A7" s="45">
        <v>2</v>
      </c>
      <c r="B7" s="12">
        <v>5150</v>
      </c>
      <c r="C7" s="13">
        <v>11450</v>
      </c>
      <c r="D7" s="20"/>
      <c r="E7" s="9" t="s">
        <v>11</v>
      </c>
      <c r="F7" s="13">
        <f t="shared" si="0"/>
        <v>28170.6821396</v>
      </c>
      <c r="G7" s="9" t="s">
        <v>12</v>
      </c>
      <c r="H7" s="13">
        <f>F$3</f>
        <v>115263.4066584</v>
      </c>
      <c r="I7" s="13"/>
    </row>
    <row r="8" ht="20.45" customHeight="1" spans="1:9">
      <c r="A8" s="45">
        <v>3</v>
      </c>
      <c r="B8" s="12">
        <v>5170</v>
      </c>
      <c r="C8" s="13">
        <v>12390</v>
      </c>
      <c r="D8" s="13"/>
      <c r="E8" s="9" t="s">
        <v>13</v>
      </c>
      <c r="F8" s="47" t="s">
        <v>14</v>
      </c>
      <c r="G8" s="46"/>
      <c r="H8" s="13"/>
      <c r="I8" s="13"/>
    </row>
    <row r="9" ht="20.45" customHeight="1" spans="1:9">
      <c r="A9" s="45">
        <v>4</v>
      </c>
      <c r="B9" s="12">
        <v>5170</v>
      </c>
      <c r="C9" s="13">
        <v>12390</v>
      </c>
      <c r="D9" s="13"/>
      <c r="E9" s="9" t="s">
        <v>15</v>
      </c>
      <c r="F9" s="13">
        <f>F$3</f>
        <v>115263.4066584</v>
      </c>
      <c r="G9" s="20"/>
      <c r="H9" s="13"/>
      <c r="I9" s="13"/>
    </row>
    <row r="10" ht="20.45" customHeight="1" spans="1:9">
      <c r="A10" s="45">
        <v>5</v>
      </c>
      <c r="B10" s="12">
        <v>5170</v>
      </c>
      <c r="C10" s="13">
        <v>12390</v>
      </c>
      <c r="D10" s="13"/>
      <c r="E10" s="9" t="s">
        <v>13</v>
      </c>
      <c r="F10" s="47" t="s">
        <v>16</v>
      </c>
      <c r="G10" s="46"/>
      <c r="H10" s="13"/>
      <c r="I10" s="13"/>
    </row>
    <row r="11" ht="20.45" customHeight="1" spans="1:9">
      <c r="A11" s="45">
        <v>6</v>
      </c>
      <c r="B11" s="12">
        <v>5860</v>
      </c>
      <c r="C11" s="13">
        <v>12510</v>
      </c>
      <c r="D11" s="15"/>
      <c r="E11" s="15"/>
      <c r="F11" s="11"/>
      <c r="G11" s="55"/>
      <c r="H11" s="13"/>
      <c r="I11" s="13"/>
    </row>
    <row r="12" ht="20.45" customHeight="1" spans="1:9">
      <c r="A12" s="45">
        <v>7</v>
      </c>
      <c r="B12" s="12">
        <v>5860</v>
      </c>
      <c r="C12" s="13">
        <v>12510</v>
      </c>
      <c r="D12" s="13"/>
      <c r="E12" s="15"/>
      <c r="F12" s="11"/>
      <c r="G12" s="55"/>
      <c r="H12" s="13"/>
      <c r="I12" s="13"/>
    </row>
    <row r="13" ht="20.45" customHeight="1" spans="1:9">
      <c r="A13" s="45">
        <v>8</v>
      </c>
      <c r="B13" s="12">
        <v>5860</v>
      </c>
      <c r="C13" s="13">
        <v>12510</v>
      </c>
      <c r="D13" s="13"/>
      <c r="E13" s="13"/>
      <c r="F13" s="13"/>
      <c r="G13" s="20"/>
      <c r="H13" s="13"/>
      <c r="I13" s="13"/>
    </row>
    <row r="14" ht="20.45" customHeight="1" spans="1:9">
      <c r="A14" s="45">
        <v>9</v>
      </c>
      <c r="B14" s="12">
        <v>6480</v>
      </c>
      <c r="C14" s="13">
        <v>13420</v>
      </c>
      <c r="D14" s="15"/>
      <c r="E14" s="15"/>
      <c r="F14" s="13"/>
      <c r="G14" s="20"/>
      <c r="H14" s="13"/>
      <c r="I14" s="13"/>
    </row>
    <row r="15" ht="20.45" customHeight="1" spans="1:9">
      <c r="A15" s="45">
        <v>10</v>
      </c>
      <c r="B15" s="12">
        <v>6480</v>
      </c>
      <c r="C15" s="13">
        <v>13420</v>
      </c>
      <c r="D15" s="13"/>
      <c r="E15" s="15"/>
      <c r="F15" s="57"/>
      <c r="G15" s="46"/>
      <c r="H15" s="13"/>
      <c r="I15" s="13"/>
    </row>
    <row r="16" ht="20.45" customHeight="1" spans="1:9">
      <c r="A16" s="45">
        <v>11</v>
      </c>
      <c r="B16" s="12">
        <v>6480</v>
      </c>
      <c r="C16" s="13">
        <v>13420</v>
      </c>
      <c r="D16" s="20"/>
      <c r="E16" s="15"/>
      <c r="F16" s="13"/>
      <c r="G16" s="15"/>
      <c r="H16" s="13"/>
      <c r="I16" s="13"/>
    </row>
    <row r="17" ht="20.45" customHeight="1" spans="1:9">
      <c r="A17" s="45">
        <v>12</v>
      </c>
      <c r="B17" s="12">
        <v>6900</v>
      </c>
      <c r="C17" s="13">
        <v>14470</v>
      </c>
      <c r="D17" s="13"/>
      <c r="E17" s="15"/>
      <c r="F17" s="57"/>
      <c r="G17" s="46"/>
      <c r="H17" s="13"/>
      <c r="I17" s="13"/>
    </row>
    <row r="18" ht="20.45" customHeight="1" spans="1:9">
      <c r="A18" s="45">
        <v>13</v>
      </c>
      <c r="B18" s="12">
        <v>6900</v>
      </c>
      <c r="C18" s="13">
        <v>14470</v>
      </c>
      <c r="D18" s="13"/>
      <c r="E18" s="15"/>
      <c r="F18" s="13"/>
      <c r="G18" s="20"/>
      <c r="H18" s="13"/>
      <c r="I18" s="13"/>
    </row>
    <row r="19" ht="20.45" customHeight="1" spans="1:9">
      <c r="A19" s="45">
        <v>14</v>
      </c>
      <c r="B19" s="12">
        <v>6900</v>
      </c>
      <c r="C19" s="13">
        <v>14470</v>
      </c>
      <c r="D19" s="13"/>
      <c r="E19" s="15"/>
      <c r="F19" s="58"/>
      <c r="G19" s="46"/>
      <c r="H19" s="13"/>
      <c r="I19" s="13"/>
    </row>
    <row r="20" ht="20.45" customHeight="1" spans="1:9">
      <c r="A20" s="45">
        <v>15</v>
      </c>
      <c r="B20" s="12">
        <v>6620</v>
      </c>
      <c r="C20" s="13">
        <v>15450</v>
      </c>
      <c r="D20" s="13"/>
      <c r="E20" s="15"/>
      <c r="F20" s="11"/>
      <c r="G20" s="55"/>
      <c r="H20" s="13"/>
      <c r="I20" s="13"/>
    </row>
    <row r="21" ht="20.45" customHeight="1" spans="1:9">
      <c r="A21" s="45">
        <v>16</v>
      </c>
      <c r="B21" s="12">
        <v>6620</v>
      </c>
      <c r="C21" s="13">
        <v>15450</v>
      </c>
      <c r="D21" s="13"/>
      <c r="E21" s="15"/>
      <c r="F21" s="11"/>
      <c r="G21" s="55"/>
      <c r="H21" s="13"/>
      <c r="I21" s="13"/>
    </row>
    <row r="22" ht="20.45" customHeight="1" spans="1:9">
      <c r="A22" s="45">
        <v>17</v>
      </c>
      <c r="B22" s="12">
        <v>6620</v>
      </c>
      <c r="C22" s="13">
        <v>15450</v>
      </c>
      <c r="D22" s="13"/>
      <c r="E22" s="13"/>
      <c r="F22" s="13"/>
      <c r="G22" s="46"/>
      <c r="H22" s="13"/>
      <c r="I22" s="13"/>
    </row>
    <row r="23" ht="20.45" customHeight="1" spans="1:9">
      <c r="A23" s="45">
        <v>18</v>
      </c>
      <c r="B23" s="12">
        <v>6620</v>
      </c>
      <c r="C23" s="13">
        <v>15450</v>
      </c>
      <c r="D23" s="13"/>
      <c r="E23" s="13"/>
      <c r="F23" s="13"/>
      <c r="G23" s="46"/>
      <c r="H23" s="13"/>
      <c r="I23" s="13"/>
    </row>
    <row r="24" ht="20.45" customHeight="1" spans="1:9">
      <c r="A24" s="49"/>
      <c r="B24" s="12"/>
      <c r="C24" s="13"/>
      <c r="D24" s="13"/>
      <c r="E24" s="13"/>
      <c r="F24" s="13"/>
      <c r="G24" s="46"/>
      <c r="H24" s="13"/>
      <c r="I24" s="13"/>
    </row>
    <row r="25" ht="20.45" customHeight="1" spans="1:9">
      <c r="A25" s="49"/>
      <c r="B25" s="12"/>
      <c r="C25" s="13"/>
      <c r="D25" s="13"/>
      <c r="E25" s="13"/>
      <c r="F25" s="13"/>
      <c r="G25" s="46"/>
      <c r="H25" s="13"/>
      <c r="I25" s="13"/>
    </row>
    <row r="26" ht="20.45" customHeight="1" spans="1:9">
      <c r="A26" s="49"/>
      <c r="B26" s="12"/>
      <c r="C26" s="13"/>
      <c r="D26" s="13"/>
      <c r="E26" s="13"/>
      <c r="F26" s="13"/>
      <c r="G26" s="46"/>
      <c r="H26" s="13"/>
      <c r="I26" s="13"/>
    </row>
    <row r="27" ht="20.45" customHeight="1" spans="1:9">
      <c r="A27" s="49"/>
      <c r="B27" s="12"/>
      <c r="C27" s="13"/>
      <c r="D27" s="13"/>
      <c r="E27" s="13"/>
      <c r="F27" s="13"/>
      <c r="G27" s="46"/>
      <c r="H27" s="13"/>
      <c r="I27" s="13"/>
    </row>
    <row r="28" ht="20.45" customHeight="1" spans="1:9">
      <c r="A28" s="49"/>
      <c r="B28" s="12"/>
      <c r="C28" s="13"/>
      <c r="D28" s="13"/>
      <c r="E28" s="13"/>
      <c r="F28" s="13"/>
      <c r="G28" s="46"/>
      <c r="H28" s="13"/>
      <c r="I28" s="13"/>
    </row>
    <row r="29" ht="20.45" customHeight="1" spans="1:9">
      <c r="A29" s="49"/>
      <c r="B29" s="12"/>
      <c r="C29" s="13"/>
      <c r="D29" s="13"/>
      <c r="E29" s="13"/>
      <c r="F29" s="13"/>
      <c r="G29" s="46"/>
      <c r="H29" s="13"/>
      <c r="I29" s="13"/>
    </row>
  </sheetData>
  <mergeCells count="1">
    <mergeCell ref="A1:I1"/>
  </mergeCells>
  <pageMargins left="0.5" right="0.5" top="0.75" bottom="0.75" header="0.277777777777778" footer="0.277777777777778"/>
  <pageSetup paperSize="1"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28"/>
  <sheetViews>
    <sheetView showGridLines="0" tabSelected="1" workbookViewId="0">
      <pane xSplit="1" ySplit="3" topLeftCell="B4" activePane="bottomRight" state="frozen"/>
      <selection/>
      <selection pane="topRight"/>
      <selection pane="bottomLeft"/>
      <selection pane="bottomRight" activeCell="F2" sqref="F2"/>
    </sheetView>
  </sheetViews>
  <sheetFormatPr defaultColWidth="16.287037037037" defaultRowHeight="18" customHeight="1"/>
  <cols>
    <col min="1" max="3" width="16.287037037037" style="1" customWidth="1"/>
    <col min="4" max="4" width="22.1388888888889" style="1" customWidth="1"/>
    <col min="5" max="7" width="16.287037037037" style="1" customWidth="1"/>
    <col min="8" max="8" width="19.5740740740741" style="1" customWidth="1"/>
    <col min="9" max="256" width="16.287037037037" style="1" customWidth="1"/>
  </cols>
  <sheetData>
    <row r="1" ht="27.95" customHeight="1" spans="1:9">
      <c r="A1" s="35" t="s">
        <v>6</v>
      </c>
      <c r="B1" s="35"/>
      <c r="C1" s="35"/>
      <c r="D1" s="35"/>
      <c r="E1" s="35"/>
      <c r="F1" s="35"/>
      <c r="G1" s="35"/>
      <c r="H1" s="35"/>
      <c r="I1" s="35"/>
    </row>
    <row r="2" ht="20.45" customHeight="1" spans="1:9">
      <c r="A2" s="36"/>
      <c r="B2" s="37"/>
      <c r="C2" s="51"/>
      <c r="D2" s="52"/>
      <c r="E2" s="37"/>
      <c r="F2" s="28"/>
      <c r="G2" s="38"/>
      <c r="H2" s="37"/>
      <c r="I2" s="37"/>
    </row>
    <row r="3" ht="20.65" customHeight="1" spans="1:9">
      <c r="A3" s="3" t="s">
        <v>2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40"/>
      <c r="H3" s="39"/>
      <c r="I3" s="39"/>
    </row>
    <row r="4" ht="20.65" customHeight="1" spans="1:9">
      <c r="A4" s="41">
        <v>0</v>
      </c>
      <c r="B4" s="53">
        <f>'Non-Housing Expense (Northeast)'!C5/'Non-Housing Expense (Married)'!C5</f>
        <v>1.12514092446449</v>
      </c>
      <c r="C4" s="54">
        <f>'Non-Housing Expense (West)'!C5/'Non-Housing Expense (Married)'!C5</f>
        <v>1.01352874859076</v>
      </c>
      <c r="D4" s="54">
        <f>'Non-Housing Expense (Midwest)'!C5/'Non-Housing Expense (Married)'!C5</f>
        <v>0.992108229988726</v>
      </c>
      <c r="E4" s="54">
        <f>'Non-Housing Expense (South)'!C5/'Non-Housing Expense (Married)'!C5</f>
        <v>0.957158962795941</v>
      </c>
      <c r="F4" s="54">
        <f>'Non-Housing Expense (Rural)'!C5/'Non-Housing Expense (Married)'!C5</f>
        <v>0.892897406989853</v>
      </c>
      <c r="G4" s="44"/>
      <c r="H4" s="43"/>
      <c r="I4" s="43"/>
    </row>
    <row r="5" ht="20.45" customHeight="1" spans="1:9">
      <c r="A5" s="45">
        <v>1</v>
      </c>
      <c r="B5" s="10">
        <f>'Non-Housing Expense (Northeast)'!C6/'Non-Housing Expense (Married)'!C6</f>
        <v>1.12514092446449</v>
      </c>
      <c r="C5" s="11">
        <f>'Non-Housing Expense (West)'!C6/'Non-Housing Expense (Married)'!C6</f>
        <v>1.01352874859076</v>
      </c>
      <c r="D5" s="11">
        <f>'Non-Housing Expense (Midwest)'!C6/'Non-Housing Expense (Married)'!C6</f>
        <v>0.992108229988726</v>
      </c>
      <c r="E5" s="11">
        <f>'Non-Housing Expense (South)'!C6/'Non-Housing Expense (Married)'!C6</f>
        <v>0.957158962795941</v>
      </c>
      <c r="F5" s="11">
        <f>'Non-Housing Expense (Rural)'!C6/'Non-Housing Expense (Married)'!C6</f>
        <v>0.892897406989853</v>
      </c>
      <c r="G5" s="46"/>
      <c r="H5" s="13"/>
      <c r="I5" s="13"/>
    </row>
    <row r="6" ht="20.45" customHeight="1" spans="1:9">
      <c r="A6" s="45">
        <v>2</v>
      </c>
      <c r="B6" s="10">
        <f>'Non-Housing Expense (Northeast)'!C7/'Non-Housing Expense (Married)'!C7</f>
        <v>1.12514092446449</v>
      </c>
      <c r="C6" s="11">
        <f>'Non-Housing Expense (West)'!C7/'Non-Housing Expense (Married)'!C7</f>
        <v>1.01352874859076</v>
      </c>
      <c r="D6" s="11">
        <f>'Non-Housing Expense (Midwest)'!C7/'Non-Housing Expense (Married)'!C7</f>
        <v>0.992108229988726</v>
      </c>
      <c r="E6" s="11">
        <f>'Non-Housing Expense (South)'!C7/'Non-Housing Expense (Married)'!C7</f>
        <v>0.957158962795941</v>
      </c>
      <c r="F6" s="11">
        <f>'Non-Housing Expense (Rural)'!C7/'Non-Housing Expense (Married)'!C7</f>
        <v>0.892897406989853</v>
      </c>
      <c r="G6" s="15"/>
      <c r="H6" s="13"/>
      <c r="I6" s="13"/>
    </row>
    <row r="7" ht="20.45" customHeight="1" spans="1:9">
      <c r="A7" s="45">
        <v>3</v>
      </c>
      <c r="B7" s="10">
        <f>'Non-Housing Expense (Northeast)'!C8/'Non-Housing Expense (Married)'!C8</f>
        <v>1.11685393258427</v>
      </c>
      <c r="C7" s="11">
        <f>'Non-Housing Expense (West)'!C8/'Non-Housing Expense (Married)'!C8</f>
        <v>1.00786516853933</v>
      </c>
      <c r="D7" s="11">
        <f>'Non-Housing Expense (Midwest)'!C8/'Non-Housing Expense (Married)'!C8</f>
        <v>0.986516853932584</v>
      </c>
      <c r="E7" s="11">
        <f>'Non-Housing Expense (South)'!C8/'Non-Housing Expense (Married)'!C8</f>
        <v>0.951685393258427</v>
      </c>
      <c r="F7" s="11">
        <f>'Non-Housing Expense (Rural)'!C8/'Non-Housing Expense (Married)'!C8</f>
        <v>0.834831460674157</v>
      </c>
      <c r="G7" s="46"/>
      <c r="H7" s="13"/>
      <c r="I7" s="13"/>
    </row>
    <row r="8" ht="20.45" customHeight="1" spans="1:9">
      <c r="A8" s="45">
        <v>4</v>
      </c>
      <c r="B8" s="10">
        <f>'Non-Housing Expense (Northeast)'!C9/'Non-Housing Expense (Married)'!C9</f>
        <v>1.11685393258427</v>
      </c>
      <c r="C8" s="11">
        <f>'Non-Housing Expense (West)'!C9/'Non-Housing Expense (Married)'!C9</f>
        <v>1.00786516853933</v>
      </c>
      <c r="D8" s="11">
        <f>'Non-Housing Expense (Midwest)'!C9/'Non-Housing Expense (Married)'!C9</f>
        <v>0.986516853932584</v>
      </c>
      <c r="E8" s="11">
        <f>'Non-Housing Expense (South)'!C9/'Non-Housing Expense (Married)'!C9</f>
        <v>0.951685393258427</v>
      </c>
      <c r="F8" s="11">
        <f>'Non-Housing Expense (Rural)'!C9/'Non-Housing Expense (Married)'!C9</f>
        <v>0.834831460674157</v>
      </c>
      <c r="G8" s="20"/>
      <c r="H8" s="13"/>
      <c r="I8" s="13"/>
    </row>
    <row r="9" ht="20.45" customHeight="1" spans="1:9">
      <c r="A9" s="45">
        <v>5</v>
      </c>
      <c r="B9" s="10">
        <f>'Non-Housing Expense (Northeast)'!C10/'Non-Housing Expense (Married)'!C10</f>
        <v>1.11685393258427</v>
      </c>
      <c r="C9" s="11">
        <f>'Non-Housing Expense (West)'!C10/'Non-Housing Expense (Married)'!C10</f>
        <v>1.00786516853933</v>
      </c>
      <c r="D9" s="11">
        <f>'Non-Housing Expense (Midwest)'!C10/'Non-Housing Expense (Married)'!C10</f>
        <v>0.986516853932584</v>
      </c>
      <c r="E9" s="11">
        <f>'Non-Housing Expense (South)'!C10/'Non-Housing Expense (Married)'!C10</f>
        <v>0.951685393258427</v>
      </c>
      <c r="F9" s="11">
        <f>'Non-Housing Expense (Rural)'!C10/'Non-Housing Expense (Married)'!C10</f>
        <v>0.834831460674157</v>
      </c>
      <c r="G9" s="46"/>
      <c r="H9" s="13"/>
      <c r="I9" s="13"/>
    </row>
    <row r="10" ht="20.45" customHeight="1" spans="1:9">
      <c r="A10" s="45">
        <v>6</v>
      </c>
      <c r="B10" s="10">
        <f>'Non-Housing Expense (Northeast)'!C11/'Non-Housing Expense (Married)'!C11</f>
        <v>1.12485681557847</v>
      </c>
      <c r="C10" s="11">
        <f>'Non-Housing Expense (West)'!C11/'Non-Housing Expense (Married)'!C11</f>
        <v>1.01145475372279</v>
      </c>
      <c r="D10" s="11">
        <f>'Non-Housing Expense (Midwest)'!C11/'Non-Housing Expense (Married)'!C11</f>
        <v>0.988545246277205</v>
      </c>
      <c r="E10" s="11">
        <f>'Non-Housing Expense (South)'!C11/'Non-Housing Expense (Married)'!C11</f>
        <v>0.953035509736541</v>
      </c>
      <c r="F10" s="11">
        <f>'Non-Housing Expense (Rural)'!C11/'Non-Housing Expense (Married)'!C11</f>
        <v>0.894616265750286</v>
      </c>
      <c r="G10" s="55"/>
      <c r="H10" s="13"/>
      <c r="I10" s="13"/>
    </row>
    <row r="11" ht="20.45" customHeight="1" spans="1:9">
      <c r="A11" s="45">
        <v>7</v>
      </c>
      <c r="B11" s="10">
        <f>'Non-Housing Expense (Northeast)'!C12/'Non-Housing Expense (Married)'!C12</f>
        <v>1.12485681557847</v>
      </c>
      <c r="C11" s="11">
        <f>'Non-Housing Expense (West)'!C12/'Non-Housing Expense (Married)'!C12</f>
        <v>1.01145475372279</v>
      </c>
      <c r="D11" s="11">
        <f>'Non-Housing Expense (Midwest)'!C12/'Non-Housing Expense (Married)'!C12</f>
        <v>0.988545246277205</v>
      </c>
      <c r="E11" s="11">
        <f>'Non-Housing Expense (South)'!C12/'Non-Housing Expense (Married)'!C12</f>
        <v>0.953035509736541</v>
      </c>
      <c r="F11" s="11">
        <f>'Non-Housing Expense (Rural)'!C12/'Non-Housing Expense (Married)'!C12</f>
        <v>0.894616265750286</v>
      </c>
      <c r="G11" s="55"/>
      <c r="H11" s="13"/>
      <c r="I11" s="13"/>
    </row>
    <row r="12" ht="20.45" customHeight="1" spans="1:9">
      <c r="A12" s="45">
        <v>8</v>
      </c>
      <c r="B12" s="10">
        <f>'Non-Housing Expense (Northeast)'!C13/'Non-Housing Expense (Married)'!C13</f>
        <v>1.12485681557847</v>
      </c>
      <c r="C12" s="11">
        <f>'Non-Housing Expense (West)'!C13/'Non-Housing Expense (Married)'!C13</f>
        <v>1.01145475372279</v>
      </c>
      <c r="D12" s="11">
        <f>'Non-Housing Expense (Midwest)'!C13/'Non-Housing Expense (Married)'!C13</f>
        <v>0.988545246277205</v>
      </c>
      <c r="E12" s="11">
        <f>'Non-Housing Expense (South)'!C13/'Non-Housing Expense (Married)'!C13</f>
        <v>0.953035509736541</v>
      </c>
      <c r="F12" s="11">
        <f>'Non-Housing Expense (Rural)'!C13/'Non-Housing Expense (Married)'!C13</f>
        <v>0.894616265750286</v>
      </c>
      <c r="G12" s="20"/>
      <c r="H12" s="13"/>
      <c r="I12" s="13"/>
    </row>
    <row r="13" ht="20.45" customHeight="1" spans="1:9">
      <c r="A13" s="45">
        <v>9</v>
      </c>
      <c r="B13" s="10">
        <f>'Non-Housing Expense (Northeast)'!C14/'Non-Housing Expense (Married)'!C14</f>
        <v>1.11238293444329</v>
      </c>
      <c r="C13" s="11">
        <f>'Non-Housing Expense (West)'!C14/'Non-Housing Expense (Married)'!C14</f>
        <v>1.00832466181061</v>
      </c>
      <c r="D13" s="11">
        <f>'Non-Housing Expense (Midwest)'!C14/'Non-Housing Expense (Married)'!C14</f>
        <v>0.985431841831426</v>
      </c>
      <c r="E13" s="11">
        <f>'Non-Housing Expense (South)'!C14/'Non-Housing Expense (Married)'!C14</f>
        <v>0.956295525494277</v>
      </c>
      <c r="F13" s="11">
        <f>'Non-Housing Expense (Rural)'!C14/'Non-Housing Expense (Married)'!C14</f>
        <v>0.866805411030177</v>
      </c>
      <c r="G13" s="20"/>
      <c r="H13" s="13"/>
      <c r="I13" s="13"/>
    </row>
    <row r="14" ht="20.45" customHeight="1" spans="1:9">
      <c r="A14" s="45">
        <v>10</v>
      </c>
      <c r="B14" s="10">
        <f>'Non-Housing Expense (Northeast)'!C15/'Non-Housing Expense (Married)'!C15</f>
        <v>1.11238293444329</v>
      </c>
      <c r="C14" s="11">
        <f>'Non-Housing Expense (West)'!C15/'Non-Housing Expense (Married)'!C15</f>
        <v>1.00832466181061</v>
      </c>
      <c r="D14" s="11">
        <f>'Non-Housing Expense (Midwest)'!C15/'Non-Housing Expense (Married)'!C15</f>
        <v>0.985431841831426</v>
      </c>
      <c r="E14" s="11">
        <f>'Non-Housing Expense (South)'!C15/'Non-Housing Expense (Married)'!C15</f>
        <v>0.956295525494277</v>
      </c>
      <c r="F14" s="11">
        <f>'Non-Housing Expense (Rural)'!C15/'Non-Housing Expense (Married)'!C15</f>
        <v>0.866805411030177</v>
      </c>
      <c r="G14" s="46"/>
      <c r="H14" s="13"/>
      <c r="I14" s="13"/>
    </row>
    <row r="15" ht="20.45" customHeight="1" spans="1:9">
      <c r="A15" s="45">
        <v>11</v>
      </c>
      <c r="B15" s="10">
        <f>'Non-Housing Expense (Northeast)'!C16/'Non-Housing Expense (Married)'!C16</f>
        <v>1.11238293444329</v>
      </c>
      <c r="C15" s="11">
        <f>'Non-Housing Expense (West)'!C16/'Non-Housing Expense (Married)'!C16</f>
        <v>1.00832466181061</v>
      </c>
      <c r="D15" s="11">
        <f>'Non-Housing Expense (Midwest)'!C16/'Non-Housing Expense (Married)'!C16</f>
        <v>0.985431841831426</v>
      </c>
      <c r="E15" s="11">
        <f>'Non-Housing Expense (South)'!C16/'Non-Housing Expense (Married)'!C16</f>
        <v>0.956295525494277</v>
      </c>
      <c r="F15" s="11">
        <f>'Non-Housing Expense (Rural)'!C16/'Non-Housing Expense (Married)'!C16</f>
        <v>0.866805411030177</v>
      </c>
      <c r="G15" s="15"/>
      <c r="H15" s="13"/>
      <c r="I15" s="13"/>
    </row>
    <row r="16" ht="20.45" customHeight="1" spans="1:9">
      <c r="A16" s="45">
        <v>12</v>
      </c>
      <c r="B16" s="10">
        <f>'Non-Housing Expense (Northeast)'!C17/'Non-Housing Expense (Married)'!C17</f>
        <v>1.13236714975845</v>
      </c>
      <c r="C16" s="11">
        <f>'Non-Housing Expense (West)'!C17/'Non-Housing Expense (Married)'!C17</f>
        <v>1.0048309178744</v>
      </c>
      <c r="D16" s="11">
        <f>'Non-Housing Expense (Midwest)'!C17/'Non-Housing Expense (Married)'!C17</f>
        <v>0.989371980676328</v>
      </c>
      <c r="E16" s="11">
        <f>'Non-Housing Expense (South)'!C17/'Non-Housing Expense (Married)'!C17</f>
        <v>0.956521739130435</v>
      </c>
      <c r="F16" s="11">
        <f>'Non-Housing Expense (Rural)'!C17/'Non-Housing Expense (Married)'!C17</f>
        <v>0.861835748792271</v>
      </c>
      <c r="G16" s="46"/>
      <c r="H16" s="13"/>
      <c r="I16" s="13"/>
    </row>
    <row r="17" ht="20.45" customHeight="1" spans="1:9">
      <c r="A17" s="45">
        <v>13</v>
      </c>
      <c r="B17" s="10">
        <f>'Non-Housing Expense (Northeast)'!C18/'Non-Housing Expense (Married)'!C18</f>
        <v>1.13236714975845</v>
      </c>
      <c r="C17" s="11">
        <f>'Non-Housing Expense (West)'!C18/'Non-Housing Expense (Married)'!C18</f>
        <v>1.0048309178744</v>
      </c>
      <c r="D17" s="11">
        <f>'Non-Housing Expense (Midwest)'!C18/'Non-Housing Expense (Married)'!C18</f>
        <v>0.989371980676328</v>
      </c>
      <c r="E17" s="11">
        <f>'Non-Housing Expense (South)'!C18/'Non-Housing Expense (Married)'!C18</f>
        <v>0.956521739130435</v>
      </c>
      <c r="F17" s="11">
        <f>'Non-Housing Expense (Rural)'!C18/'Non-Housing Expense (Married)'!C18</f>
        <v>0.861835748792271</v>
      </c>
      <c r="G17" s="20"/>
      <c r="H17" s="13"/>
      <c r="I17" s="13"/>
    </row>
    <row r="18" ht="20.45" customHeight="1" spans="1:9">
      <c r="A18" s="45">
        <v>14</v>
      </c>
      <c r="B18" s="10">
        <f>'Non-Housing Expense (Northeast)'!C19/'Non-Housing Expense (Married)'!C19</f>
        <v>1.13236714975845</v>
      </c>
      <c r="C18" s="11">
        <f>'Non-Housing Expense (West)'!C19/'Non-Housing Expense (Married)'!C19</f>
        <v>1.0048309178744</v>
      </c>
      <c r="D18" s="11">
        <f>'Non-Housing Expense (Midwest)'!C19/'Non-Housing Expense (Married)'!C19</f>
        <v>0.989371980676328</v>
      </c>
      <c r="E18" s="11">
        <f>'Non-Housing Expense (South)'!C19/'Non-Housing Expense (Married)'!C19</f>
        <v>0.956521739130435</v>
      </c>
      <c r="F18" s="11">
        <f>'Non-Housing Expense (Rural)'!C19/'Non-Housing Expense (Married)'!C19</f>
        <v>0.861835748792271</v>
      </c>
      <c r="G18" s="46"/>
      <c r="H18" s="13"/>
      <c r="I18" s="13"/>
    </row>
    <row r="19" ht="20.45" customHeight="1" spans="1:9">
      <c r="A19" s="45">
        <v>15</v>
      </c>
      <c r="B19" s="10">
        <f>'Non-Housing Expense (Northeast)'!C20/'Non-Housing Expense (Married)'!C20</f>
        <v>1.18990825688073</v>
      </c>
      <c r="C19" s="11">
        <f>'Non-Housing Expense (West)'!C20/'Non-Housing Expense (Married)'!C20</f>
        <v>1.0045871559633</v>
      </c>
      <c r="D19" s="11">
        <f>'Non-Housing Expense (Midwest)'!C20/'Non-Housing Expense (Married)'!C20</f>
        <v>0.997247706422018</v>
      </c>
      <c r="E19" s="11">
        <f>'Non-Housing Expense (South)'!C20/'Non-Housing Expense (Married)'!C20</f>
        <v>0.955963302752294</v>
      </c>
      <c r="F19" s="11">
        <f>'Non-Housing Expense (Rural)'!C20/'Non-Housing Expense (Married)'!C20</f>
        <v>0.847706422018349</v>
      </c>
      <c r="G19" s="55"/>
      <c r="H19" s="13"/>
      <c r="I19" s="13"/>
    </row>
    <row r="20" ht="20.45" customHeight="1" spans="1:9">
      <c r="A20" s="45">
        <v>16</v>
      </c>
      <c r="B20" s="10">
        <f>'Non-Housing Expense (Northeast)'!C21/'Non-Housing Expense (Married)'!C21</f>
        <v>1.18990825688073</v>
      </c>
      <c r="C20" s="11">
        <f>'Non-Housing Expense (West)'!C21/'Non-Housing Expense (Married)'!C21</f>
        <v>1.0045871559633</v>
      </c>
      <c r="D20" s="11">
        <f>'Non-Housing Expense (Midwest)'!C21/'Non-Housing Expense (Married)'!C21</f>
        <v>0.997247706422018</v>
      </c>
      <c r="E20" s="11">
        <f>'Non-Housing Expense (South)'!C21/'Non-Housing Expense (Married)'!C21</f>
        <v>0.955963302752294</v>
      </c>
      <c r="F20" s="11">
        <f>'Non-Housing Expense (Rural)'!C21/'Non-Housing Expense (Married)'!C21</f>
        <v>0.847706422018349</v>
      </c>
      <c r="G20" s="55"/>
      <c r="H20" s="13"/>
      <c r="I20" s="13"/>
    </row>
    <row r="21" ht="20.45" customHeight="1" spans="1:9">
      <c r="A21" s="45">
        <v>17</v>
      </c>
      <c r="B21" s="10">
        <f>'Non-Housing Expense (Northeast)'!C22/'Non-Housing Expense (Married)'!C22</f>
        <v>1.18990825688073</v>
      </c>
      <c r="C21" s="11">
        <f>'Non-Housing Expense (West)'!C22/'Non-Housing Expense (Married)'!C22</f>
        <v>1.0045871559633</v>
      </c>
      <c r="D21" s="11">
        <f>'Non-Housing Expense (Midwest)'!C22/'Non-Housing Expense (Married)'!C22</f>
        <v>0.997247706422018</v>
      </c>
      <c r="E21" s="11">
        <f>'Non-Housing Expense (South)'!C22/'Non-Housing Expense (Married)'!C22</f>
        <v>0.955963302752294</v>
      </c>
      <c r="F21" s="11">
        <f>'Non-Housing Expense (Rural)'!C22/'Non-Housing Expense (Married)'!C22</f>
        <v>0.847706422018349</v>
      </c>
      <c r="G21" s="46"/>
      <c r="H21" s="13"/>
      <c r="I21" s="13"/>
    </row>
    <row r="22" ht="20.45" customHeight="1" spans="1:9">
      <c r="A22" s="45">
        <v>18</v>
      </c>
      <c r="B22" s="10">
        <f>'Non-Housing Expense (Northeast)'!C23/'Non-Housing Expense (Married)'!C23</f>
        <v>1.18990825688073</v>
      </c>
      <c r="C22" s="11">
        <f>'Non-Housing Expense (West)'!C23/'Non-Housing Expense (Married)'!C23</f>
        <v>1.0045871559633</v>
      </c>
      <c r="D22" s="11">
        <f>'Non-Housing Expense (Midwest)'!C23/'Non-Housing Expense (Married)'!C23</f>
        <v>0.997247706422018</v>
      </c>
      <c r="E22" s="11">
        <f>'Non-Housing Expense (South)'!C23/'Non-Housing Expense (Married)'!C23</f>
        <v>0.955963302752294</v>
      </c>
      <c r="F22" s="11">
        <f>'Non-Housing Expense (Rural)'!C23/'Non-Housing Expense (Married)'!C23</f>
        <v>0.847706422018349</v>
      </c>
      <c r="G22" s="46"/>
      <c r="H22" s="13"/>
      <c r="I22" s="13"/>
    </row>
    <row r="23" ht="20.45" customHeight="1" spans="1:9">
      <c r="A23" s="49"/>
      <c r="B23" s="12"/>
      <c r="C23" s="13"/>
      <c r="D23" s="13"/>
      <c r="E23" s="13"/>
      <c r="F23" s="13"/>
      <c r="G23" s="46"/>
      <c r="H23" s="13"/>
      <c r="I23" s="13"/>
    </row>
    <row r="24" ht="20.45" customHeight="1" spans="1:9">
      <c r="A24" s="49"/>
      <c r="B24" s="12"/>
      <c r="C24" s="13"/>
      <c r="D24" s="13"/>
      <c r="E24" s="13"/>
      <c r="F24" s="13"/>
      <c r="G24" s="46"/>
      <c r="H24" s="13"/>
      <c r="I24" s="13"/>
    </row>
    <row r="25" ht="20.45" customHeight="1" spans="1:9">
      <c r="A25" s="49"/>
      <c r="B25" s="12"/>
      <c r="C25" s="13"/>
      <c r="D25" s="13"/>
      <c r="E25" s="13"/>
      <c r="F25" s="13"/>
      <c r="G25" s="46"/>
      <c r="H25" s="13"/>
      <c r="I25" s="13"/>
    </row>
    <row r="26" ht="20.45" customHeight="1" spans="1:9">
      <c r="A26" s="49"/>
      <c r="B26" s="12"/>
      <c r="C26" s="13"/>
      <c r="D26" s="13"/>
      <c r="E26" s="13"/>
      <c r="F26" s="13"/>
      <c r="G26" s="46"/>
      <c r="H26" s="13"/>
      <c r="I26" s="13"/>
    </row>
    <row r="27" ht="20.45" customHeight="1" spans="1:9">
      <c r="A27" s="49"/>
      <c r="B27" s="12"/>
      <c r="C27" s="13"/>
      <c r="D27" s="13"/>
      <c r="E27" s="13"/>
      <c r="F27" s="13"/>
      <c r="G27" s="46"/>
      <c r="H27" s="13"/>
      <c r="I27" s="13"/>
    </row>
    <row r="28" ht="20.45" customHeight="1" spans="1:9">
      <c r="A28" s="49"/>
      <c r="B28" s="12"/>
      <c r="C28" s="13"/>
      <c r="D28" s="13"/>
      <c r="E28" s="13"/>
      <c r="F28" s="13"/>
      <c r="G28" s="46"/>
      <c r="H28" s="13"/>
      <c r="I28" s="13"/>
    </row>
  </sheetData>
  <mergeCells count="1">
    <mergeCell ref="A1:I1"/>
  </mergeCells>
  <pageMargins left="0.5" right="0.5" top="0.75" bottom="0.75" header="0.277777777777778" footer="0.277777777777778"/>
  <pageSetup paperSize="1"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29"/>
  <sheetViews>
    <sheetView showGridLines="0" workbookViewId="0">
      <pane xSplit="1" ySplit="4" topLeftCell="B5" activePane="bottomRight" state="frozen"/>
      <selection/>
      <selection pane="topRight"/>
      <selection pane="bottomLeft"/>
      <selection pane="bottomRight" activeCell="A1" sqref="A1:I1"/>
    </sheetView>
  </sheetViews>
  <sheetFormatPr defaultColWidth="16.287037037037" defaultRowHeight="18" customHeight="1"/>
  <cols>
    <col min="1" max="7" width="16.287037037037" style="1" customWidth="1"/>
    <col min="8" max="8" width="19.5740740740741" style="1" customWidth="1"/>
    <col min="9" max="256" width="16.287037037037" style="1" customWidth="1"/>
  </cols>
  <sheetData>
    <row r="1" ht="27.95" customHeight="1" spans="1:9">
      <c r="A1" s="35" t="s">
        <v>7</v>
      </c>
      <c r="B1" s="35"/>
      <c r="C1" s="35"/>
      <c r="D1" s="35"/>
      <c r="E1" s="35"/>
      <c r="F1" s="35"/>
      <c r="G1" s="35"/>
      <c r="H1" s="35"/>
      <c r="I1" s="35"/>
    </row>
    <row r="2" ht="20.45" customHeight="1" spans="1:9">
      <c r="A2" s="36"/>
      <c r="B2" s="37"/>
      <c r="C2" s="51"/>
      <c r="D2" s="37"/>
      <c r="E2" s="37"/>
      <c r="F2" s="30" t="s">
        <v>1</v>
      </c>
      <c r="G2" s="38"/>
      <c r="H2" s="37"/>
      <c r="I2" s="37"/>
    </row>
    <row r="3" ht="20.45" customHeight="1" spans="1:9">
      <c r="A3" s="28"/>
      <c r="B3" s="37">
        <v>39450</v>
      </c>
      <c r="C3" s="37">
        <v>82990</v>
      </c>
      <c r="D3" s="37">
        <v>186910</v>
      </c>
      <c r="E3" s="37">
        <f>B3*'Inflation Adjustment'!$B$6</f>
        <v>40723.100418</v>
      </c>
      <c r="F3" s="37">
        <f>C3*'Inflation Adjustment'!$B$6</f>
        <v>85668.1902076</v>
      </c>
      <c r="G3" s="37">
        <f>D3*'Inflation Adjustment'!$B$6</f>
        <v>192941.8174684</v>
      </c>
      <c r="H3" s="37"/>
      <c r="I3" s="37"/>
    </row>
    <row r="4" ht="20.65" customHeight="1" spans="1:9">
      <c r="A4" s="3" t="s">
        <v>2</v>
      </c>
      <c r="B4" s="3" t="s">
        <v>3</v>
      </c>
      <c r="C4" s="3" t="s">
        <v>4</v>
      </c>
      <c r="D4" s="3" t="s">
        <v>5</v>
      </c>
      <c r="E4" s="39"/>
      <c r="F4" s="39"/>
      <c r="G4" s="40"/>
      <c r="H4" s="39"/>
      <c r="I4" s="39"/>
    </row>
    <row r="5" ht="20.65" customHeight="1" spans="1:9">
      <c r="A5" s="41">
        <v>0</v>
      </c>
      <c r="B5" s="42">
        <v>7580</v>
      </c>
      <c r="C5" s="43">
        <v>9980</v>
      </c>
      <c r="D5" s="43">
        <v>15110</v>
      </c>
      <c r="E5" s="6" t="s">
        <v>8</v>
      </c>
      <c r="F5" s="43">
        <f>E3</f>
        <v>40723.100418</v>
      </c>
      <c r="G5" s="44"/>
      <c r="H5" s="43"/>
      <c r="I5" s="43"/>
    </row>
    <row r="6" ht="20.45" customHeight="1" spans="1:9">
      <c r="A6" s="45">
        <v>1</v>
      </c>
      <c r="B6" s="12">
        <v>7580</v>
      </c>
      <c r="C6" s="13">
        <v>9980</v>
      </c>
      <c r="D6" s="13">
        <v>15110</v>
      </c>
      <c r="E6" s="9" t="s">
        <v>9</v>
      </c>
      <c r="F6" s="9" t="s">
        <v>3</v>
      </c>
      <c r="G6" s="46"/>
      <c r="H6" s="13"/>
      <c r="I6" s="13"/>
    </row>
    <row r="7" ht="20.45" customHeight="1" spans="1:9">
      <c r="A7" s="45">
        <v>2</v>
      </c>
      <c r="B7" s="12">
        <v>7580</v>
      </c>
      <c r="C7" s="13">
        <v>9980</v>
      </c>
      <c r="D7" s="13">
        <v>15110</v>
      </c>
      <c r="E7" s="9" t="s">
        <v>11</v>
      </c>
      <c r="F7" s="13">
        <f>E3</f>
        <v>40723.100418</v>
      </c>
      <c r="G7" s="9" t="s">
        <v>12</v>
      </c>
      <c r="H7" s="13">
        <f>F3</f>
        <v>85668.1902076</v>
      </c>
      <c r="I7" s="13"/>
    </row>
    <row r="8" ht="20.45" customHeight="1" spans="1:9">
      <c r="A8" s="45">
        <v>3</v>
      </c>
      <c r="B8" s="12">
        <v>7570</v>
      </c>
      <c r="C8" s="13">
        <v>9940</v>
      </c>
      <c r="D8" s="13">
        <v>15060</v>
      </c>
      <c r="E8" s="9" t="s">
        <v>13</v>
      </c>
      <c r="F8" s="47" t="s">
        <v>22</v>
      </c>
      <c r="G8" s="46"/>
      <c r="H8" s="13"/>
      <c r="I8" s="13"/>
    </row>
    <row r="9" ht="20.45" customHeight="1" spans="1:9">
      <c r="A9" s="45">
        <v>4</v>
      </c>
      <c r="B9" s="12">
        <v>7570</v>
      </c>
      <c r="C9" s="13">
        <v>9940</v>
      </c>
      <c r="D9" s="13">
        <v>15060</v>
      </c>
      <c r="E9" s="9" t="s">
        <v>15</v>
      </c>
      <c r="F9" s="13">
        <f>F3</f>
        <v>85668.1902076</v>
      </c>
      <c r="G9" s="48" t="s">
        <v>23</v>
      </c>
      <c r="H9" s="13">
        <f>G3</f>
        <v>192941.8174684</v>
      </c>
      <c r="I9" s="13"/>
    </row>
    <row r="10" ht="20.45" customHeight="1" spans="1:9">
      <c r="A10" s="45">
        <v>5</v>
      </c>
      <c r="B10" s="12">
        <v>7570</v>
      </c>
      <c r="C10" s="13">
        <v>9940</v>
      </c>
      <c r="D10" s="13">
        <v>15060</v>
      </c>
      <c r="E10" s="9" t="s">
        <v>13</v>
      </c>
      <c r="F10" s="47" t="s">
        <v>24</v>
      </c>
      <c r="G10" s="46"/>
      <c r="H10" s="13"/>
      <c r="I10" s="13"/>
    </row>
    <row r="11" ht="20.45" customHeight="1" spans="1:9">
      <c r="A11" s="45">
        <v>6</v>
      </c>
      <c r="B11" s="12">
        <v>7210</v>
      </c>
      <c r="C11" s="13">
        <v>9820</v>
      </c>
      <c r="D11" s="13">
        <v>14970</v>
      </c>
      <c r="E11" s="9" t="s">
        <v>8</v>
      </c>
      <c r="F11" s="13">
        <f>G3</f>
        <v>192941.8174684</v>
      </c>
      <c r="G11" s="46"/>
      <c r="H11" s="13"/>
      <c r="I11" s="13"/>
    </row>
    <row r="12" ht="20.45" customHeight="1" spans="1:9">
      <c r="A12" s="45">
        <v>7</v>
      </c>
      <c r="B12" s="12">
        <v>7210</v>
      </c>
      <c r="C12" s="13">
        <v>9820</v>
      </c>
      <c r="D12" s="13">
        <v>14970</v>
      </c>
      <c r="E12" s="9" t="s">
        <v>9</v>
      </c>
      <c r="F12" s="9" t="s">
        <v>5</v>
      </c>
      <c r="G12" s="46"/>
      <c r="H12" s="13"/>
      <c r="I12" s="13"/>
    </row>
    <row r="13" ht="20.45" customHeight="1" spans="1:9">
      <c r="A13" s="45">
        <v>8</v>
      </c>
      <c r="B13" s="12">
        <v>7210</v>
      </c>
      <c r="C13" s="13">
        <v>9820</v>
      </c>
      <c r="D13" s="13">
        <v>14970</v>
      </c>
      <c r="E13" s="13"/>
      <c r="F13" s="13"/>
      <c r="G13" s="46"/>
      <c r="H13" s="13"/>
      <c r="I13" s="13"/>
    </row>
    <row r="14" ht="20.45" customHeight="1" spans="1:9">
      <c r="A14" s="45">
        <v>9</v>
      </c>
      <c r="B14" s="12">
        <v>8030</v>
      </c>
      <c r="C14" s="13">
        <v>10690</v>
      </c>
      <c r="D14" s="13">
        <v>15940</v>
      </c>
      <c r="E14" s="13" t="s">
        <v>25</v>
      </c>
      <c r="F14" s="50" t="s">
        <v>26</v>
      </c>
      <c r="G14" s="46"/>
      <c r="H14" s="13"/>
      <c r="I14" s="13"/>
    </row>
    <row r="15" ht="20.45" customHeight="1" spans="1:9">
      <c r="A15" s="45">
        <v>10</v>
      </c>
      <c r="B15" s="12">
        <v>8030</v>
      </c>
      <c r="C15" s="13">
        <v>10690</v>
      </c>
      <c r="D15" s="13">
        <v>15940</v>
      </c>
      <c r="E15" s="13"/>
      <c r="F15" s="50" t="s">
        <v>27</v>
      </c>
      <c r="G15" s="46"/>
      <c r="H15" s="13"/>
      <c r="I15" s="13"/>
    </row>
    <row r="16" ht="20.45" customHeight="1" spans="1:9">
      <c r="A16" s="45">
        <v>11</v>
      </c>
      <c r="B16" s="12">
        <v>8030</v>
      </c>
      <c r="C16" s="13">
        <v>10690</v>
      </c>
      <c r="D16" s="13">
        <v>15940</v>
      </c>
      <c r="E16" s="13"/>
      <c r="F16" s="13"/>
      <c r="G16" s="46"/>
      <c r="H16" s="13"/>
      <c r="I16" s="13"/>
    </row>
    <row r="17" ht="20.45" customHeight="1" spans="1:9">
      <c r="A17" s="45">
        <v>12</v>
      </c>
      <c r="B17" s="12">
        <v>8780</v>
      </c>
      <c r="C17" s="13">
        <v>11720</v>
      </c>
      <c r="D17" s="13">
        <v>17690</v>
      </c>
      <c r="E17" s="13"/>
      <c r="F17" s="13"/>
      <c r="G17" s="46"/>
      <c r="H17" s="13"/>
      <c r="I17" s="13"/>
    </row>
    <row r="18" ht="20.45" customHeight="1" spans="1:9">
      <c r="A18" s="45">
        <v>13</v>
      </c>
      <c r="B18" s="12">
        <v>8780</v>
      </c>
      <c r="C18" s="13">
        <v>11720</v>
      </c>
      <c r="D18" s="13">
        <v>17690</v>
      </c>
      <c r="E18" s="13"/>
      <c r="F18" s="13"/>
      <c r="G18" s="46"/>
      <c r="H18" s="13"/>
      <c r="I18" s="13"/>
    </row>
    <row r="19" ht="20.45" customHeight="1" spans="1:9">
      <c r="A19" s="45">
        <v>14</v>
      </c>
      <c r="B19" s="12">
        <v>8780</v>
      </c>
      <c r="C19" s="13">
        <v>11720</v>
      </c>
      <c r="D19" s="13">
        <v>17690</v>
      </c>
      <c r="E19" s="13"/>
      <c r="F19" s="13"/>
      <c r="G19" s="46"/>
      <c r="H19" s="13"/>
      <c r="I19" s="13"/>
    </row>
    <row r="20" ht="20.45" customHeight="1" spans="1:9">
      <c r="A20" s="45">
        <v>15</v>
      </c>
      <c r="B20" s="12">
        <v>9560</v>
      </c>
      <c r="C20" s="13">
        <v>12970</v>
      </c>
      <c r="D20" s="13">
        <v>20300</v>
      </c>
      <c r="E20" s="13"/>
      <c r="F20" s="13"/>
      <c r="G20" s="46"/>
      <c r="H20" s="13"/>
      <c r="I20" s="13"/>
    </row>
    <row r="21" ht="20.45" customHeight="1" spans="1:9">
      <c r="A21" s="45">
        <v>16</v>
      </c>
      <c r="B21" s="12">
        <v>9560</v>
      </c>
      <c r="C21" s="13">
        <v>12970</v>
      </c>
      <c r="D21" s="13">
        <v>20300</v>
      </c>
      <c r="E21" s="13"/>
      <c r="F21" s="13"/>
      <c r="G21" s="46"/>
      <c r="H21" s="13"/>
      <c r="I21" s="13"/>
    </row>
    <row r="22" ht="20.45" customHeight="1" spans="1:9">
      <c r="A22" s="45">
        <v>17</v>
      </c>
      <c r="B22" s="12">
        <v>9560</v>
      </c>
      <c r="C22" s="13">
        <v>12970</v>
      </c>
      <c r="D22" s="13">
        <v>20300</v>
      </c>
      <c r="E22" s="13"/>
      <c r="F22" s="13"/>
      <c r="G22" s="46"/>
      <c r="H22" s="13"/>
      <c r="I22" s="13"/>
    </row>
    <row r="23" ht="20.45" customHeight="1" spans="1:9">
      <c r="A23" s="45">
        <v>18</v>
      </c>
      <c r="B23" s="12">
        <v>9560</v>
      </c>
      <c r="C23" s="13">
        <v>12970</v>
      </c>
      <c r="D23" s="13">
        <v>20300</v>
      </c>
      <c r="E23" s="13"/>
      <c r="F23" s="13"/>
      <c r="G23" s="46"/>
      <c r="H23" s="13"/>
      <c r="I23" s="13"/>
    </row>
    <row r="24" ht="20.45" customHeight="1" spans="1:9">
      <c r="A24" s="49"/>
      <c r="B24" s="12"/>
      <c r="C24" s="13"/>
      <c r="D24" s="13"/>
      <c r="E24" s="13"/>
      <c r="F24" s="13"/>
      <c r="G24" s="46"/>
      <c r="H24" s="13"/>
      <c r="I24" s="13"/>
    </row>
    <row r="25" ht="20.45" customHeight="1" spans="1:9">
      <c r="A25" s="49"/>
      <c r="B25" s="12"/>
      <c r="C25" s="13"/>
      <c r="D25" s="13"/>
      <c r="E25" s="13"/>
      <c r="F25" s="13"/>
      <c r="G25" s="46"/>
      <c r="H25" s="13"/>
      <c r="I25" s="13"/>
    </row>
    <row r="26" ht="20.45" customHeight="1" spans="1:9">
      <c r="A26" s="49"/>
      <c r="B26" s="12"/>
      <c r="C26" s="13"/>
      <c r="D26" s="13"/>
      <c r="E26" s="13"/>
      <c r="F26" s="13"/>
      <c r="G26" s="46"/>
      <c r="H26" s="13"/>
      <c r="I26" s="13"/>
    </row>
    <row r="27" ht="20.45" customHeight="1" spans="1:9">
      <c r="A27" s="49"/>
      <c r="B27" s="12"/>
      <c r="C27" s="13"/>
      <c r="D27" s="13"/>
      <c r="E27" s="13"/>
      <c r="F27" s="13"/>
      <c r="G27" s="46"/>
      <c r="H27" s="13"/>
      <c r="I27" s="13"/>
    </row>
    <row r="28" ht="20.45" customHeight="1" spans="1:9">
      <c r="A28" s="49"/>
      <c r="B28" s="12"/>
      <c r="C28" s="13"/>
      <c r="D28" s="13"/>
      <c r="E28" s="13"/>
      <c r="F28" s="13"/>
      <c r="G28" s="46"/>
      <c r="H28" s="13"/>
      <c r="I28" s="13"/>
    </row>
    <row r="29" ht="20.45" customHeight="1" spans="1:9">
      <c r="A29" s="49"/>
      <c r="B29" s="12"/>
      <c r="C29" s="13"/>
      <c r="D29" s="13"/>
      <c r="E29" s="13"/>
      <c r="F29" s="13"/>
      <c r="G29" s="46"/>
      <c r="H29" s="13"/>
      <c r="I29" s="13"/>
    </row>
  </sheetData>
  <mergeCells count="1">
    <mergeCell ref="A1:I1"/>
  </mergeCells>
  <pageMargins left="0.5" right="0.5" top="0.75" bottom="0.75" header="0.277777777777778" footer="0.277777777777778"/>
  <pageSetup paperSize="1"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29"/>
  <sheetViews>
    <sheetView showGridLines="0" workbookViewId="0">
      <pane xSplit="1" ySplit="4" topLeftCell="B5" activePane="bottomRight" state="frozen"/>
      <selection/>
      <selection pane="topRight"/>
      <selection pane="bottomLeft"/>
      <selection pane="bottomRight" activeCell="I3" sqref="I3"/>
    </sheetView>
  </sheetViews>
  <sheetFormatPr defaultColWidth="16.287037037037" defaultRowHeight="18" customHeight="1"/>
  <cols>
    <col min="1" max="7" width="16.287037037037" style="1" customWidth="1"/>
    <col min="8" max="8" width="19.5740740740741" style="1" customWidth="1"/>
    <col min="9" max="256" width="16.287037037037" style="1" customWidth="1"/>
  </cols>
  <sheetData>
    <row r="1" ht="27.95" customHeight="1" spans="1:9">
      <c r="A1" s="35" t="s">
        <v>28</v>
      </c>
      <c r="B1" s="35"/>
      <c r="C1" s="35"/>
      <c r="D1" s="35"/>
      <c r="E1" s="35"/>
      <c r="F1" s="35"/>
      <c r="G1" s="35"/>
      <c r="H1" s="35"/>
      <c r="I1" s="35"/>
    </row>
    <row r="2" ht="20.45" customHeight="1" spans="1:9">
      <c r="A2" s="36"/>
      <c r="B2" s="37"/>
      <c r="C2" s="37"/>
      <c r="D2" s="37"/>
      <c r="E2" s="37"/>
      <c r="F2" s="30" t="s">
        <v>1</v>
      </c>
      <c r="G2" s="38"/>
      <c r="H2" s="37"/>
      <c r="I2" s="37"/>
    </row>
    <row r="3" ht="20.45" customHeight="1" spans="1:9">
      <c r="A3" s="28"/>
      <c r="B3" s="37">
        <v>39050</v>
      </c>
      <c r="C3" s="37">
        <v>82140</v>
      </c>
      <c r="D3" s="37">
        <v>184990</v>
      </c>
      <c r="E3" s="37">
        <f>B3*'Inflation Adjustment'!$B$6</f>
        <v>40310.191922</v>
      </c>
      <c r="F3" s="37">
        <f>C3*'Inflation Adjustment'!$B$6</f>
        <v>84790.7596536</v>
      </c>
      <c r="G3" s="37">
        <f>D3*'Inflation Adjustment'!$B$6</f>
        <v>190959.8566876</v>
      </c>
      <c r="H3" s="37"/>
      <c r="I3" s="37"/>
    </row>
    <row r="4" ht="20.65" customHeight="1" spans="1:9">
      <c r="A4" s="3" t="s">
        <v>2</v>
      </c>
      <c r="B4" s="3" t="s">
        <v>3</v>
      </c>
      <c r="C4" s="3" t="s">
        <v>4</v>
      </c>
      <c r="D4" s="3" t="s">
        <v>5</v>
      </c>
      <c r="E4" s="39"/>
      <c r="F4" s="39"/>
      <c r="G4" s="40"/>
      <c r="H4" s="39"/>
      <c r="I4" s="39"/>
    </row>
    <row r="5" ht="20.65" customHeight="1" spans="1:9">
      <c r="A5" s="41">
        <v>0</v>
      </c>
      <c r="B5" s="42">
        <v>6620</v>
      </c>
      <c r="C5" s="43">
        <v>8990</v>
      </c>
      <c r="D5" s="43">
        <v>14100</v>
      </c>
      <c r="E5" s="6" t="s">
        <v>8</v>
      </c>
      <c r="F5" s="43">
        <f>E3</f>
        <v>40310.191922</v>
      </c>
      <c r="G5" s="44"/>
      <c r="H5" s="43"/>
      <c r="I5" s="43"/>
    </row>
    <row r="6" ht="20.45" customHeight="1" spans="1:9">
      <c r="A6" s="45">
        <v>1</v>
      </c>
      <c r="B6" s="12">
        <v>6620</v>
      </c>
      <c r="C6" s="13">
        <v>8990</v>
      </c>
      <c r="D6" s="13">
        <v>14100</v>
      </c>
      <c r="E6" s="9" t="s">
        <v>9</v>
      </c>
      <c r="F6" s="9" t="s">
        <v>3</v>
      </c>
      <c r="G6" s="46"/>
      <c r="H6" s="13"/>
      <c r="I6" s="13"/>
    </row>
    <row r="7" ht="20.45" customHeight="1" spans="1:9">
      <c r="A7" s="45">
        <v>2</v>
      </c>
      <c r="B7" s="12">
        <v>6620</v>
      </c>
      <c r="C7" s="13">
        <v>8990</v>
      </c>
      <c r="D7" s="13">
        <v>14100</v>
      </c>
      <c r="E7" s="9" t="s">
        <v>11</v>
      </c>
      <c r="F7" s="13">
        <f>E3</f>
        <v>40310.191922</v>
      </c>
      <c r="G7" s="9" t="s">
        <v>12</v>
      </c>
      <c r="H7" s="13">
        <f>F3</f>
        <v>84790.7596536</v>
      </c>
      <c r="I7" s="13"/>
    </row>
    <row r="8" ht="20.45" customHeight="1" spans="1:9">
      <c r="A8" s="45">
        <v>3</v>
      </c>
      <c r="B8" s="12">
        <v>6610</v>
      </c>
      <c r="C8" s="13">
        <v>8970</v>
      </c>
      <c r="D8" s="13">
        <v>14030</v>
      </c>
      <c r="E8" s="9" t="s">
        <v>13</v>
      </c>
      <c r="F8" s="47" t="s">
        <v>29</v>
      </c>
      <c r="G8" s="46"/>
      <c r="H8" s="13"/>
      <c r="I8" s="13"/>
    </row>
    <row r="9" ht="20.45" customHeight="1" spans="1:9">
      <c r="A9" s="45">
        <v>4</v>
      </c>
      <c r="B9" s="12">
        <v>6610</v>
      </c>
      <c r="C9" s="13">
        <v>8970</v>
      </c>
      <c r="D9" s="13">
        <v>14030</v>
      </c>
      <c r="E9" s="9" t="s">
        <v>15</v>
      </c>
      <c r="F9" s="13">
        <f>F3</f>
        <v>84790.7596536</v>
      </c>
      <c r="G9" s="48" t="s">
        <v>23</v>
      </c>
      <c r="H9" s="13">
        <f>G3</f>
        <v>190959.8566876</v>
      </c>
      <c r="I9" s="13"/>
    </row>
    <row r="10" ht="20.45" customHeight="1" spans="1:9">
      <c r="A10" s="45">
        <v>5</v>
      </c>
      <c r="B10" s="12">
        <v>6610</v>
      </c>
      <c r="C10" s="13">
        <v>8970</v>
      </c>
      <c r="D10" s="13">
        <v>14030</v>
      </c>
      <c r="E10" s="9" t="s">
        <v>13</v>
      </c>
      <c r="F10" s="47" t="s">
        <v>30</v>
      </c>
      <c r="G10" s="46"/>
      <c r="H10" s="13"/>
      <c r="I10" s="13"/>
    </row>
    <row r="11" ht="20.45" customHeight="1" spans="1:9">
      <c r="A11" s="45">
        <v>6</v>
      </c>
      <c r="B11" s="12">
        <v>6230</v>
      </c>
      <c r="C11" s="13">
        <v>8830</v>
      </c>
      <c r="D11" s="13">
        <v>13950</v>
      </c>
      <c r="E11" s="9" t="s">
        <v>8</v>
      </c>
      <c r="F11" s="13">
        <f>G3</f>
        <v>190959.8566876</v>
      </c>
      <c r="G11" s="46"/>
      <c r="H11" s="13"/>
      <c r="I11" s="13"/>
    </row>
    <row r="12" ht="20.45" customHeight="1" spans="1:9">
      <c r="A12" s="45">
        <v>7</v>
      </c>
      <c r="B12" s="12">
        <v>6230</v>
      </c>
      <c r="C12" s="13">
        <v>8830</v>
      </c>
      <c r="D12" s="13">
        <v>13950</v>
      </c>
      <c r="E12" s="9" t="s">
        <v>9</v>
      </c>
      <c r="F12" s="9" t="s">
        <v>5</v>
      </c>
      <c r="G12" s="46"/>
      <c r="H12" s="13"/>
      <c r="I12" s="13"/>
    </row>
    <row r="13" ht="20.45" customHeight="1" spans="1:9">
      <c r="A13" s="45">
        <v>8</v>
      </c>
      <c r="B13" s="12">
        <v>6230</v>
      </c>
      <c r="C13" s="13">
        <v>8830</v>
      </c>
      <c r="D13" s="13">
        <v>13950</v>
      </c>
      <c r="E13" s="13"/>
      <c r="F13" s="13"/>
      <c r="G13" s="46"/>
      <c r="H13" s="13"/>
      <c r="I13" s="13"/>
    </row>
    <row r="14" ht="20.45" customHeight="1" spans="1:9">
      <c r="A14" s="45">
        <v>9</v>
      </c>
      <c r="B14" s="12">
        <v>7050</v>
      </c>
      <c r="C14" s="13">
        <v>9690</v>
      </c>
      <c r="D14" s="13">
        <v>14890</v>
      </c>
      <c r="E14" s="13" t="s">
        <v>25</v>
      </c>
      <c r="F14" s="50" t="s">
        <v>31</v>
      </c>
      <c r="G14" s="46"/>
      <c r="H14" s="13"/>
      <c r="I14" s="13"/>
    </row>
    <row r="15" ht="20.45" customHeight="1" spans="1:9">
      <c r="A15" s="45">
        <v>10</v>
      </c>
      <c r="B15" s="12">
        <v>7050</v>
      </c>
      <c r="C15" s="13">
        <v>9690</v>
      </c>
      <c r="D15" s="13">
        <v>14890</v>
      </c>
      <c r="E15" s="13"/>
      <c r="F15" s="50" t="s">
        <v>32</v>
      </c>
      <c r="G15" s="46"/>
      <c r="H15" s="13"/>
      <c r="I15" s="13"/>
    </row>
    <row r="16" ht="20.45" customHeight="1" spans="1:9">
      <c r="A16" s="45">
        <v>11</v>
      </c>
      <c r="B16" s="12">
        <v>7050</v>
      </c>
      <c r="C16" s="13">
        <v>9690</v>
      </c>
      <c r="D16" s="13">
        <v>14890</v>
      </c>
      <c r="E16" s="13"/>
      <c r="F16" s="13"/>
      <c r="G16" s="46"/>
      <c r="H16" s="13"/>
      <c r="I16" s="13"/>
    </row>
    <row r="17" ht="20.45" customHeight="1" spans="1:9">
      <c r="A17" s="45">
        <v>12</v>
      </c>
      <c r="B17" s="12">
        <v>7490</v>
      </c>
      <c r="C17" s="13">
        <v>10400</v>
      </c>
      <c r="D17" s="13">
        <v>16330</v>
      </c>
      <c r="E17" s="13"/>
      <c r="F17" s="13"/>
      <c r="G17" s="46"/>
      <c r="H17" s="13"/>
      <c r="I17" s="13"/>
    </row>
    <row r="18" ht="20.45" customHeight="1" spans="1:9">
      <c r="A18" s="45">
        <v>13</v>
      </c>
      <c r="B18" s="12">
        <v>7490</v>
      </c>
      <c r="C18" s="13">
        <v>10400</v>
      </c>
      <c r="D18" s="13">
        <v>16330</v>
      </c>
      <c r="E18" s="13"/>
      <c r="F18" s="13"/>
      <c r="G18" s="46"/>
      <c r="H18" s="13"/>
      <c r="I18" s="13"/>
    </row>
    <row r="19" ht="20.45" customHeight="1" spans="1:9">
      <c r="A19" s="45">
        <v>14</v>
      </c>
      <c r="B19" s="12">
        <v>7490</v>
      </c>
      <c r="C19" s="13">
        <v>10400</v>
      </c>
      <c r="D19" s="13">
        <v>16330</v>
      </c>
      <c r="E19" s="13"/>
      <c r="F19" s="13"/>
      <c r="G19" s="46"/>
      <c r="H19" s="13"/>
      <c r="I19" s="13"/>
    </row>
    <row r="20" ht="20.45" customHeight="1" spans="1:9">
      <c r="A20" s="45">
        <v>15</v>
      </c>
      <c r="B20" s="12">
        <v>7570</v>
      </c>
      <c r="C20" s="13">
        <v>10950</v>
      </c>
      <c r="D20" s="13">
        <v>18250</v>
      </c>
      <c r="E20" s="13"/>
      <c r="F20" s="13"/>
      <c r="G20" s="46"/>
      <c r="H20" s="13"/>
      <c r="I20" s="13"/>
    </row>
    <row r="21" ht="20.45" customHeight="1" spans="1:9">
      <c r="A21" s="45">
        <v>16</v>
      </c>
      <c r="B21" s="12">
        <v>7570</v>
      </c>
      <c r="C21" s="13">
        <v>10950</v>
      </c>
      <c r="D21" s="13">
        <v>18250</v>
      </c>
      <c r="E21" s="13"/>
      <c r="F21" s="13"/>
      <c r="G21" s="46"/>
      <c r="H21" s="13"/>
      <c r="I21" s="13"/>
    </row>
    <row r="22" ht="20.45" customHeight="1" spans="1:9">
      <c r="A22" s="45">
        <v>17</v>
      </c>
      <c r="B22" s="12">
        <v>7570</v>
      </c>
      <c r="C22" s="13">
        <v>10950</v>
      </c>
      <c r="D22" s="13">
        <v>18250</v>
      </c>
      <c r="E22" s="13"/>
      <c r="F22" s="13"/>
      <c r="G22" s="46"/>
      <c r="H22" s="13"/>
      <c r="I22" s="13"/>
    </row>
    <row r="23" ht="20.45" customHeight="1" spans="1:9">
      <c r="A23" s="45">
        <v>18</v>
      </c>
      <c r="B23" s="12">
        <v>7570</v>
      </c>
      <c r="C23" s="13">
        <v>10950</v>
      </c>
      <c r="D23" s="13">
        <v>18250</v>
      </c>
      <c r="E23" s="13"/>
      <c r="F23" s="13"/>
      <c r="G23" s="46"/>
      <c r="H23" s="13"/>
      <c r="I23" s="13"/>
    </row>
    <row r="24" ht="20.45" customHeight="1" spans="1:9">
      <c r="A24" s="49"/>
      <c r="B24" s="12"/>
      <c r="C24" s="13"/>
      <c r="D24" s="13"/>
      <c r="E24" s="13"/>
      <c r="F24" s="13"/>
      <c r="G24" s="46"/>
      <c r="H24" s="13"/>
      <c r="I24" s="13"/>
    </row>
    <row r="25" ht="20.45" customHeight="1" spans="1:9">
      <c r="A25" s="49"/>
      <c r="B25" s="12"/>
      <c r="C25" s="13"/>
      <c r="D25" s="13"/>
      <c r="E25" s="13"/>
      <c r="F25" s="13"/>
      <c r="G25" s="46"/>
      <c r="H25" s="13"/>
      <c r="I25" s="13"/>
    </row>
    <row r="26" ht="20.45" customHeight="1" spans="1:9">
      <c r="A26" s="49"/>
      <c r="B26" s="12"/>
      <c r="C26" s="13"/>
      <c r="D26" s="13"/>
      <c r="E26" s="13"/>
      <c r="F26" s="13"/>
      <c r="G26" s="46"/>
      <c r="H26" s="13"/>
      <c r="I26" s="13"/>
    </row>
    <row r="27" ht="20.45" customHeight="1" spans="1:9">
      <c r="A27" s="49"/>
      <c r="B27" s="12"/>
      <c r="C27" s="13"/>
      <c r="D27" s="13"/>
      <c r="E27" s="13"/>
      <c r="F27" s="13"/>
      <c r="G27" s="46"/>
      <c r="H27" s="13"/>
      <c r="I27" s="13"/>
    </row>
    <row r="28" ht="20.45" customHeight="1" spans="1:9">
      <c r="A28" s="49"/>
      <c r="B28" s="12"/>
      <c r="C28" s="13"/>
      <c r="D28" s="13"/>
      <c r="E28" s="13"/>
      <c r="F28" s="13"/>
      <c r="G28" s="46"/>
      <c r="H28" s="13"/>
      <c r="I28" s="13"/>
    </row>
    <row r="29" ht="20.45" customHeight="1" spans="1:9">
      <c r="A29" s="49"/>
      <c r="B29" s="12"/>
      <c r="C29" s="13"/>
      <c r="D29" s="13"/>
      <c r="E29" s="13"/>
      <c r="F29" s="13"/>
      <c r="G29" s="46"/>
      <c r="H29" s="13"/>
      <c r="I29" s="13"/>
    </row>
  </sheetData>
  <mergeCells count="1">
    <mergeCell ref="A1:I1"/>
  </mergeCells>
  <pageMargins left="0.5" right="0.5" top="0.75" bottom="0.75" header="0.277777777777778" footer="0.277777777777778"/>
  <pageSetup paperSize="1"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29"/>
  <sheetViews>
    <sheetView showGridLines="0" workbookViewId="0">
      <pane xSplit="1" ySplit="4" topLeftCell="C22" activePane="bottomRight" state="frozen"/>
      <selection/>
      <selection pane="topRight"/>
      <selection pane="bottomLeft"/>
      <selection pane="bottomRight" activeCell="G3" sqref="G3"/>
    </sheetView>
  </sheetViews>
  <sheetFormatPr defaultColWidth="16.287037037037" defaultRowHeight="18" customHeight="1"/>
  <cols>
    <col min="1" max="7" width="16.287037037037" style="1" customWidth="1"/>
    <col min="8" max="8" width="19.5740740740741" style="1" customWidth="1"/>
    <col min="9" max="256" width="16.287037037037" style="1" customWidth="1"/>
  </cols>
  <sheetData>
    <row r="1" ht="27.95" customHeight="1" spans="1:9">
      <c r="A1" s="35" t="s">
        <v>33</v>
      </c>
      <c r="B1" s="35"/>
      <c r="C1" s="35"/>
      <c r="D1" s="35"/>
      <c r="E1" s="35"/>
      <c r="F1" s="35"/>
      <c r="G1" s="35"/>
      <c r="H1" s="35"/>
      <c r="I1" s="35"/>
    </row>
    <row r="2" ht="20.45" customHeight="1" spans="1:9">
      <c r="A2" s="36"/>
      <c r="B2" s="37"/>
      <c r="C2" s="37"/>
      <c r="D2" s="37"/>
      <c r="E2" s="37"/>
      <c r="F2" s="30" t="s">
        <v>1</v>
      </c>
      <c r="G2" s="38"/>
      <c r="H2" s="37"/>
      <c r="I2" s="37"/>
    </row>
    <row r="3" ht="20.45" customHeight="1" spans="1:9">
      <c r="A3" s="28"/>
      <c r="B3" s="37">
        <v>39210</v>
      </c>
      <c r="C3" s="37">
        <v>82480</v>
      </c>
      <c r="D3" s="37">
        <v>185750</v>
      </c>
      <c r="E3" s="37">
        <f>B3*'Inflation Adjustment'!$B$6</f>
        <v>40475.3553204</v>
      </c>
      <c r="F3" s="37">
        <f>C3*'Inflation Adjustment'!$B$6</f>
        <v>85141.7318752</v>
      </c>
      <c r="G3" s="37">
        <f>D3*'Inflation Adjustment'!$B$6</f>
        <v>191744.38283</v>
      </c>
      <c r="H3" s="37"/>
      <c r="I3" s="37"/>
    </row>
    <row r="4" ht="20.65" customHeight="1" spans="1:9">
      <c r="A4" s="3" t="s">
        <v>2</v>
      </c>
      <c r="B4" s="3" t="s">
        <v>3</v>
      </c>
      <c r="C4" s="3" t="s">
        <v>4</v>
      </c>
      <c r="D4" s="3" t="s">
        <v>5</v>
      </c>
      <c r="E4" s="39"/>
      <c r="F4" s="39"/>
      <c r="G4" s="40"/>
      <c r="H4" s="39"/>
      <c r="I4" s="39"/>
    </row>
    <row r="5" ht="20.65" customHeight="1" spans="1:9">
      <c r="A5" s="41">
        <v>0</v>
      </c>
      <c r="B5" s="42">
        <v>6390</v>
      </c>
      <c r="C5" s="43">
        <v>8800</v>
      </c>
      <c r="D5" s="43">
        <v>13930</v>
      </c>
      <c r="E5" s="6" t="s">
        <v>8</v>
      </c>
      <c r="F5" s="43">
        <f>E3</f>
        <v>40475.3553204</v>
      </c>
      <c r="G5" s="44"/>
      <c r="H5" s="43"/>
      <c r="I5" s="43"/>
    </row>
    <row r="6" ht="20.45" customHeight="1" spans="1:9">
      <c r="A6" s="45">
        <v>1</v>
      </c>
      <c r="B6" s="12">
        <v>6390</v>
      </c>
      <c r="C6" s="13">
        <v>8800</v>
      </c>
      <c r="D6" s="13">
        <v>13930</v>
      </c>
      <c r="E6" s="9" t="s">
        <v>9</v>
      </c>
      <c r="F6" s="9" t="s">
        <v>3</v>
      </c>
      <c r="G6" s="46"/>
      <c r="H6" s="13"/>
      <c r="I6" s="13"/>
    </row>
    <row r="7" ht="20.45" customHeight="1" spans="1:9">
      <c r="A7" s="45">
        <v>2</v>
      </c>
      <c r="B7" s="12">
        <v>6390</v>
      </c>
      <c r="C7" s="13">
        <v>8800</v>
      </c>
      <c r="D7" s="13">
        <v>13930</v>
      </c>
      <c r="E7" s="9" t="s">
        <v>11</v>
      </c>
      <c r="F7" s="13">
        <f>E3</f>
        <v>40475.3553204</v>
      </c>
      <c r="G7" s="9" t="s">
        <v>12</v>
      </c>
      <c r="H7" s="13">
        <f>F3</f>
        <v>85141.7318752</v>
      </c>
      <c r="I7" s="13"/>
    </row>
    <row r="8" ht="20.45" customHeight="1" spans="1:9">
      <c r="A8" s="45">
        <v>3</v>
      </c>
      <c r="B8" s="12">
        <v>6400</v>
      </c>
      <c r="C8" s="13">
        <v>8780</v>
      </c>
      <c r="D8" s="13">
        <v>13900</v>
      </c>
      <c r="E8" s="9" t="s">
        <v>13</v>
      </c>
      <c r="F8" s="47" t="s">
        <v>34</v>
      </c>
      <c r="G8" s="46"/>
      <c r="H8" s="13"/>
      <c r="I8" s="13"/>
    </row>
    <row r="9" ht="20.45" customHeight="1" spans="1:9">
      <c r="A9" s="45">
        <v>4</v>
      </c>
      <c r="B9" s="12">
        <v>6400</v>
      </c>
      <c r="C9" s="13">
        <v>8780</v>
      </c>
      <c r="D9" s="13">
        <v>13900</v>
      </c>
      <c r="E9" s="9" t="s">
        <v>15</v>
      </c>
      <c r="F9" s="13">
        <f>F3</f>
        <v>85141.7318752</v>
      </c>
      <c r="G9" s="48" t="s">
        <v>23</v>
      </c>
      <c r="H9" s="13">
        <f>G3</f>
        <v>191744.38283</v>
      </c>
      <c r="I9" s="13"/>
    </row>
    <row r="10" ht="20.45" customHeight="1" spans="1:9">
      <c r="A10" s="45">
        <v>5</v>
      </c>
      <c r="B10" s="12">
        <v>6400</v>
      </c>
      <c r="C10" s="13">
        <v>8780</v>
      </c>
      <c r="D10" s="13">
        <v>13900</v>
      </c>
      <c r="E10" s="9" t="s">
        <v>13</v>
      </c>
      <c r="F10" s="47" t="s">
        <v>35</v>
      </c>
      <c r="G10" s="46"/>
      <c r="H10" s="13"/>
      <c r="I10" s="13"/>
    </row>
    <row r="11" ht="20.45" customHeight="1" spans="1:9">
      <c r="A11" s="45">
        <v>6</v>
      </c>
      <c r="B11" s="12">
        <v>6010</v>
      </c>
      <c r="C11" s="13">
        <v>8630</v>
      </c>
      <c r="D11" s="13">
        <v>13780</v>
      </c>
      <c r="E11" s="9" t="s">
        <v>8</v>
      </c>
      <c r="F11" s="13">
        <f>G3</f>
        <v>191744.38283</v>
      </c>
      <c r="G11" s="46"/>
      <c r="H11" s="13"/>
      <c r="I11" s="13"/>
    </row>
    <row r="12" ht="20.45" customHeight="1" spans="1:9">
      <c r="A12" s="45">
        <v>7</v>
      </c>
      <c r="B12" s="12">
        <v>6010</v>
      </c>
      <c r="C12" s="13">
        <v>8630</v>
      </c>
      <c r="D12" s="13">
        <v>13780</v>
      </c>
      <c r="E12" s="9" t="s">
        <v>9</v>
      </c>
      <c r="F12" s="9" t="s">
        <v>5</v>
      </c>
      <c r="G12" s="46"/>
      <c r="H12" s="13"/>
      <c r="I12" s="13"/>
    </row>
    <row r="13" ht="20.45" customHeight="1" spans="1:9">
      <c r="A13" s="45">
        <v>8</v>
      </c>
      <c r="B13" s="12">
        <v>6010</v>
      </c>
      <c r="C13" s="13">
        <v>8630</v>
      </c>
      <c r="D13" s="13">
        <v>13780</v>
      </c>
      <c r="E13" s="13"/>
      <c r="F13" s="13"/>
      <c r="G13" s="46"/>
      <c r="H13" s="13"/>
      <c r="I13" s="13"/>
    </row>
    <row r="14" ht="20.45" customHeight="1" spans="1:9">
      <c r="A14" s="45">
        <v>9</v>
      </c>
      <c r="B14" s="12">
        <v>6780</v>
      </c>
      <c r="C14" s="13">
        <v>9470</v>
      </c>
      <c r="D14" s="13">
        <v>14720</v>
      </c>
      <c r="E14" s="13" t="s">
        <v>25</v>
      </c>
      <c r="F14" s="50" t="s">
        <v>36</v>
      </c>
      <c r="G14" s="46"/>
      <c r="H14" s="13"/>
      <c r="I14" s="13"/>
    </row>
    <row r="15" ht="20.45" customHeight="1" spans="1:9">
      <c r="A15" s="45">
        <v>10</v>
      </c>
      <c r="B15" s="12">
        <v>6780</v>
      </c>
      <c r="C15" s="13">
        <v>9470</v>
      </c>
      <c r="D15" s="13">
        <v>14720</v>
      </c>
      <c r="E15" s="13"/>
      <c r="F15" s="50" t="s">
        <v>37</v>
      </c>
      <c r="G15" s="46"/>
      <c r="H15" s="13"/>
      <c r="I15" s="13"/>
    </row>
    <row r="16" ht="20.45" customHeight="1" spans="1:9">
      <c r="A16" s="45">
        <v>11</v>
      </c>
      <c r="B16" s="12">
        <v>6780</v>
      </c>
      <c r="C16" s="13">
        <v>9470</v>
      </c>
      <c r="D16" s="13">
        <v>14720</v>
      </c>
      <c r="E16" s="13"/>
      <c r="F16" s="13"/>
      <c r="G16" s="46"/>
      <c r="H16" s="13"/>
      <c r="I16" s="13"/>
    </row>
    <row r="17" ht="20.45" customHeight="1" spans="1:9">
      <c r="A17" s="45">
        <v>12</v>
      </c>
      <c r="B17" s="12">
        <v>7290</v>
      </c>
      <c r="C17" s="13">
        <v>10240</v>
      </c>
      <c r="D17" s="13">
        <v>16210</v>
      </c>
      <c r="E17" s="13"/>
      <c r="F17" s="13"/>
      <c r="G17" s="46"/>
      <c r="H17" s="13"/>
      <c r="I17" s="13"/>
    </row>
    <row r="18" ht="20.45" customHeight="1" spans="1:9">
      <c r="A18" s="45">
        <v>13</v>
      </c>
      <c r="B18" s="12">
        <v>7290</v>
      </c>
      <c r="C18" s="13">
        <v>10240</v>
      </c>
      <c r="D18" s="13">
        <v>16210</v>
      </c>
      <c r="E18" s="13"/>
      <c r="F18" s="13"/>
      <c r="G18" s="46"/>
      <c r="H18" s="13"/>
      <c r="I18" s="13"/>
    </row>
    <row r="19" ht="20.45" customHeight="1" spans="1:9">
      <c r="A19" s="45">
        <v>14</v>
      </c>
      <c r="B19" s="12">
        <v>7290</v>
      </c>
      <c r="C19" s="13">
        <v>10240</v>
      </c>
      <c r="D19" s="13">
        <v>16210</v>
      </c>
      <c r="E19" s="13"/>
      <c r="F19" s="13"/>
      <c r="G19" s="46"/>
      <c r="H19" s="13"/>
      <c r="I19" s="13"/>
    </row>
    <row r="20" ht="20.45" customHeight="1" spans="1:9">
      <c r="A20" s="45">
        <v>15</v>
      </c>
      <c r="B20" s="12">
        <v>7460</v>
      </c>
      <c r="C20" s="13">
        <v>10870</v>
      </c>
      <c r="D20" s="13">
        <v>18210</v>
      </c>
      <c r="E20" s="13"/>
      <c r="F20" s="13"/>
      <c r="G20" s="46"/>
      <c r="H20" s="13"/>
      <c r="I20" s="13"/>
    </row>
    <row r="21" ht="20.45" customHeight="1" spans="1:9">
      <c r="A21" s="45">
        <v>16</v>
      </c>
      <c r="B21" s="12">
        <v>7460</v>
      </c>
      <c r="C21" s="13">
        <v>10870</v>
      </c>
      <c r="D21" s="13">
        <v>18210</v>
      </c>
      <c r="E21" s="13"/>
      <c r="F21" s="13"/>
      <c r="G21" s="46"/>
      <c r="H21" s="13"/>
      <c r="I21" s="13"/>
    </row>
    <row r="22" ht="20.45" customHeight="1" spans="1:9">
      <c r="A22" s="45">
        <v>17</v>
      </c>
      <c r="B22" s="12">
        <v>7460</v>
      </c>
      <c r="C22" s="13">
        <v>10870</v>
      </c>
      <c r="D22" s="13">
        <v>18210</v>
      </c>
      <c r="E22" s="13"/>
      <c r="F22" s="13"/>
      <c r="G22" s="46"/>
      <c r="H22" s="13"/>
      <c r="I22" s="13"/>
    </row>
    <row r="23" ht="20.45" customHeight="1" spans="1:9">
      <c r="A23" s="45">
        <v>18</v>
      </c>
      <c r="B23" s="12">
        <v>7460</v>
      </c>
      <c r="C23" s="13">
        <v>10870</v>
      </c>
      <c r="D23" s="13">
        <v>18210</v>
      </c>
      <c r="E23" s="13"/>
      <c r="F23" s="13"/>
      <c r="G23" s="46"/>
      <c r="H23" s="13"/>
      <c r="I23" s="13"/>
    </row>
    <row r="24" ht="20.45" customHeight="1" spans="1:9">
      <c r="A24" s="49"/>
      <c r="B24" s="12"/>
      <c r="C24" s="13"/>
      <c r="D24" s="13"/>
      <c r="E24" s="13"/>
      <c r="F24" s="13"/>
      <c r="G24" s="46"/>
      <c r="H24" s="13"/>
      <c r="I24" s="13"/>
    </row>
    <row r="25" ht="20.45" customHeight="1" spans="1:9">
      <c r="A25" s="49"/>
      <c r="B25" s="12"/>
      <c r="C25" s="13"/>
      <c r="D25" s="13"/>
      <c r="E25" s="13"/>
      <c r="F25" s="13"/>
      <c r="G25" s="46"/>
      <c r="H25" s="13"/>
      <c r="I25" s="13"/>
    </row>
    <row r="26" ht="20.45" customHeight="1" spans="1:9">
      <c r="A26" s="49"/>
      <c r="B26" s="12"/>
      <c r="C26" s="13"/>
      <c r="D26" s="13"/>
      <c r="E26" s="13"/>
      <c r="F26" s="13"/>
      <c r="G26" s="46"/>
      <c r="H26" s="13"/>
      <c r="I26" s="13"/>
    </row>
    <row r="27" ht="20.45" customHeight="1" spans="1:9">
      <c r="A27" s="49"/>
      <c r="B27" s="12"/>
      <c r="C27" s="13"/>
      <c r="D27" s="13"/>
      <c r="E27" s="13"/>
      <c r="F27" s="13"/>
      <c r="G27" s="46"/>
      <c r="H27" s="13"/>
      <c r="I27" s="13"/>
    </row>
    <row r="28" ht="20.45" customHeight="1" spans="1:9">
      <c r="A28" s="49"/>
      <c r="B28" s="12"/>
      <c r="C28" s="13"/>
      <c r="D28" s="13"/>
      <c r="E28" s="13"/>
      <c r="F28" s="13"/>
      <c r="G28" s="46"/>
      <c r="H28" s="13"/>
      <c r="I28" s="13"/>
    </row>
    <row r="29" ht="20.45" customHeight="1" spans="1:9">
      <c r="A29" s="49"/>
      <c r="B29" s="12"/>
      <c r="C29" s="13"/>
      <c r="D29" s="13"/>
      <c r="E29" s="13"/>
      <c r="F29" s="13"/>
      <c r="G29" s="46"/>
      <c r="H29" s="13"/>
      <c r="I29" s="13"/>
    </row>
  </sheetData>
  <mergeCells count="1">
    <mergeCell ref="A1:I1"/>
  </mergeCells>
  <pageMargins left="0.5" right="0.5" top="0.75" bottom="0.75" header="0.277777777777778" footer="0.277777777777778"/>
  <pageSetup paperSize="1"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29"/>
  <sheetViews>
    <sheetView showGridLines="0" workbookViewId="0">
      <pane xSplit="1" ySplit="4" topLeftCell="B5" activePane="bottomRight" state="frozen"/>
      <selection/>
      <selection pane="topRight"/>
      <selection pane="bottomLeft"/>
      <selection pane="bottomRight" activeCell="E3" sqref="E3"/>
    </sheetView>
  </sheetViews>
  <sheetFormatPr defaultColWidth="16.287037037037" defaultRowHeight="18" customHeight="1"/>
  <cols>
    <col min="1" max="7" width="16.287037037037" style="1" customWidth="1"/>
    <col min="8" max="8" width="19.5740740740741" style="1" customWidth="1"/>
    <col min="9" max="256" width="16.287037037037" style="1" customWidth="1"/>
  </cols>
  <sheetData>
    <row r="1" ht="27.95" customHeight="1" spans="1:9">
      <c r="A1" s="35" t="s">
        <v>38</v>
      </c>
      <c r="B1" s="35"/>
      <c r="C1" s="35"/>
      <c r="D1" s="35"/>
      <c r="E1" s="35"/>
      <c r="F1" s="35"/>
      <c r="G1" s="35"/>
      <c r="H1" s="35"/>
      <c r="I1" s="35"/>
    </row>
    <row r="2" ht="20.45" customHeight="1" spans="1:9">
      <c r="A2" s="36"/>
      <c r="B2" s="37"/>
      <c r="C2" s="37"/>
      <c r="D2" s="37"/>
      <c r="E2" s="37"/>
      <c r="F2" s="30" t="s">
        <v>1</v>
      </c>
      <c r="G2" s="38"/>
      <c r="H2" s="37"/>
      <c r="I2" s="37"/>
    </row>
    <row r="3" ht="20.45" customHeight="1" spans="1:9">
      <c r="A3" s="28"/>
      <c r="B3" s="37">
        <v>39660</v>
      </c>
      <c r="C3" s="37">
        <v>83430</v>
      </c>
      <c r="D3" s="37">
        <v>187900</v>
      </c>
      <c r="E3" s="37">
        <f>B3*'Inflation Adjustment'!$B$6</f>
        <v>40939.8773784</v>
      </c>
      <c r="F3" s="37">
        <f>C3*'Inflation Adjustment'!$B$6</f>
        <v>86122.3895532</v>
      </c>
      <c r="G3" s="37">
        <f>D3*'Inflation Adjustment'!$B$6</f>
        <v>193963.765996</v>
      </c>
      <c r="H3" s="37"/>
      <c r="I3" s="37"/>
    </row>
    <row r="4" ht="20.65" customHeight="1" spans="1:9">
      <c r="A4" s="3" t="s">
        <v>2</v>
      </c>
      <c r="B4" s="3" t="s">
        <v>3</v>
      </c>
      <c r="C4" s="3" t="s">
        <v>4</v>
      </c>
      <c r="D4" s="3" t="s">
        <v>5</v>
      </c>
      <c r="E4" s="39"/>
      <c r="F4" s="39"/>
      <c r="G4" s="40"/>
      <c r="H4" s="39"/>
      <c r="I4" s="39"/>
    </row>
    <row r="5" ht="20.65" customHeight="1" spans="1:9">
      <c r="A5" s="41">
        <v>0</v>
      </c>
      <c r="B5" s="42">
        <v>6090</v>
      </c>
      <c r="C5" s="43">
        <v>8490</v>
      </c>
      <c r="D5" s="43">
        <v>13620</v>
      </c>
      <c r="E5" s="6" t="s">
        <v>8</v>
      </c>
      <c r="F5" s="43">
        <f>E3</f>
        <v>40939.8773784</v>
      </c>
      <c r="G5" s="44"/>
      <c r="H5" s="43"/>
      <c r="I5" s="43"/>
    </row>
    <row r="6" ht="20.45" customHeight="1" spans="1:9">
      <c r="A6" s="45">
        <v>1</v>
      </c>
      <c r="B6" s="12">
        <v>6090</v>
      </c>
      <c r="C6" s="13">
        <v>8490</v>
      </c>
      <c r="D6" s="13">
        <v>13620</v>
      </c>
      <c r="E6" s="9" t="s">
        <v>9</v>
      </c>
      <c r="F6" s="9" t="s">
        <v>3</v>
      </c>
      <c r="G6" s="46"/>
      <c r="H6" s="13"/>
      <c r="I6" s="13"/>
    </row>
    <row r="7" ht="20.45" customHeight="1" spans="1:9">
      <c r="A7" s="45">
        <v>2</v>
      </c>
      <c r="B7" s="12">
        <v>6090</v>
      </c>
      <c r="C7" s="13">
        <v>8490</v>
      </c>
      <c r="D7" s="13">
        <v>13620</v>
      </c>
      <c r="E7" s="9" t="s">
        <v>11</v>
      </c>
      <c r="F7" s="13">
        <f>E3</f>
        <v>40939.8773784</v>
      </c>
      <c r="G7" s="9" t="s">
        <v>12</v>
      </c>
      <c r="H7" s="13">
        <f>F3</f>
        <v>86122.3895532</v>
      </c>
      <c r="I7" s="13"/>
    </row>
    <row r="8" ht="20.45" customHeight="1" spans="1:9">
      <c r="A8" s="45">
        <v>3</v>
      </c>
      <c r="B8" s="12">
        <v>6110</v>
      </c>
      <c r="C8" s="13">
        <v>8470</v>
      </c>
      <c r="D8" s="13">
        <v>13580</v>
      </c>
      <c r="E8" s="9" t="s">
        <v>13</v>
      </c>
      <c r="F8" s="47" t="s">
        <v>39</v>
      </c>
      <c r="G8" s="46"/>
      <c r="H8" s="13"/>
      <c r="I8" s="13"/>
    </row>
    <row r="9" ht="20.45" customHeight="1" spans="1:9">
      <c r="A9" s="45">
        <v>4</v>
      </c>
      <c r="B9" s="12">
        <v>6110</v>
      </c>
      <c r="C9" s="13">
        <v>8470</v>
      </c>
      <c r="D9" s="13">
        <v>13580</v>
      </c>
      <c r="E9" s="9" t="s">
        <v>15</v>
      </c>
      <c r="F9" s="13">
        <f>F3</f>
        <v>86122.3895532</v>
      </c>
      <c r="G9" s="48" t="s">
        <v>23</v>
      </c>
      <c r="H9" s="13">
        <f>G3</f>
        <v>193963.765996</v>
      </c>
      <c r="I9" s="13"/>
    </row>
    <row r="10" ht="20.45" customHeight="1" spans="1:9">
      <c r="A10" s="45">
        <v>5</v>
      </c>
      <c r="B10" s="12">
        <v>6110</v>
      </c>
      <c r="C10" s="13">
        <v>8470</v>
      </c>
      <c r="D10" s="13">
        <v>13580</v>
      </c>
      <c r="E10" s="9" t="s">
        <v>13</v>
      </c>
      <c r="F10" s="47" t="s">
        <v>40</v>
      </c>
      <c r="G10" s="46"/>
      <c r="H10" s="13"/>
      <c r="I10" s="13"/>
    </row>
    <row r="11" ht="20.45" customHeight="1" spans="1:9">
      <c r="A11" s="45">
        <v>6</v>
      </c>
      <c r="B11" s="12">
        <v>5720</v>
      </c>
      <c r="C11" s="13">
        <v>8320</v>
      </c>
      <c r="D11" s="13">
        <v>13480</v>
      </c>
      <c r="E11" s="9" t="s">
        <v>8</v>
      </c>
      <c r="F11" s="13">
        <f>G3</f>
        <v>193963.765996</v>
      </c>
      <c r="G11" s="46"/>
      <c r="H11" s="13"/>
      <c r="I11" s="13"/>
    </row>
    <row r="12" ht="20.45" customHeight="1" spans="1:9">
      <c r="A12" s="45">
        <v>7</v>
      </c>
      <c r="B12" s="12">
        <v>5720</v>
      </c>
      <c r="C12" s="13">
        <v>8320</v>
      </c>
      <c r="D12" s="13">
        <v>13480</v>
      </c>
      <c r="E12" s="9" t="s">
        <v>9</v>
      </c>
      <c r="F12" s="9" t="s">
        <v>5</v>
      </c>
      <c r="G12" s="46"/>
      <c r="H12" s="13"/>
      <c r="I12" s="13"/>
    </row>
    <row r="13" ht="20.45" customHeight="1" spans="1:9">
      <c r="A13" s="45">
        <v>8</v>
      </c>
      <c r="B13" s="12">
        <v>5720</v>
      </c>
      <c r="C13" s="13">
        <v>8320</v>
      </c>
      <c r="D13" s="13">
        <v>13480</v>
      </c>
      <c r="E13" s="13"/>
      <c r="F13" s="13"/>
      <c r="G13" s="46"/>
      <c r="H13" s="13"/>
      <c r="I13" s="13"/>
    </row>
    <row r="14" ht="20.45" customHeight="1" spans="1:9">
      <c r="A14" s="45">
        <v>9</v>
      </c>
      <c r="B14" s="12">
        <v>6520</v>
      </c>
      <c r="C14" s="13">
        <v>9190</v>
      </c>
      <c r="D14" s="13">
        <v>14420</v>
      </c>
      <c r="E14" s="13" t="s">
        <v>41</v>
      </c>
      <c r="F14" s="50" t="s">
        <v>42</v>
      </c>
      <c r="G14" s="46"/>
      <c r="H14" s="13"/>
      <c r="I14" s="13"/>
    </row>
    <row r="15" ht="20.45" customHeight="1" spans="1:9">
      <c r="A15" s="45">
        <v>10</v>
      </c>
      <c r="B15" s="12">
        <v>6520</v>
      </c>
      <c r="C15" s="13">
        <v>9190</v>
      </c>
      <c r="D15" s="13">
        <v>14420</v>
      </c>
      <c r="E15" s="13"/>
      <c r="F15" s="50" t="s">
        <v>43</v>
      </c>
      <c r="G15" s="46"/>
      <c r="H15" s="13"/>
      <c r="I15" s="13"/>
    </row>
    <row r="16" ht="20.45" customHeight="1" spans="1:9">
      <c r="A16" s="45">
        <v>11</v>
      </c>
      <c r="B16" s="12">
        <v>6520</v>
      </c>
      <c r="C16" s="13">
        <v>9190</v>
      </c>
      <c r="D16" s="13">
        <v>14420</v>
      </c>
      <c r="E16" s="13"/>
      <c r="F16" s="13"/>
      <c r="G16" s="46"/>
      <c r="H16" s="13"/>
      <c r="I16" s="13"/>
    </row>
    <row r="17" ht="20.45" customHeight="1" spans="1:9">
      <c r="A17" s="45">
        <v>12</v>
      </c>
      <c r="B17" s="12">
        <v>6960</v>
      </c>
      <c r="C17" s="13">
        <v>9900</v>
      </c>
      <c r="D17" s="13">
        <v>15840</v>
      </c>
      <c r="E17" s="13"/>
      <c r="F17" s="13"/>
      <c r="G17" s="46"/>
      <c r="H17" s="13"/>
      <c r="I17" s="13"/>
    </row>
    <row r="18" ht="20.45" customHeight="1" spans="1:9">
      <c r="A18" s="45">
        <v>13</v>
      </c>
      <c r="B18" s="12">
        <v>6960</v>
      </c>
      <c r="C18" s="13">
        <v>9900</v>
      </c>
      <c r="D18" s="13">
        <v>15840</v>
      </c>
      <c r="E18" s="13"/>
      <c r="F18" s="13"/>
      <c r="G18" s="46"/>
      <c r="H18" s="13"/>
      <c r="I18" s="13"/>
    </row>
    <row r="19" ht="20.45" customHeight="1" spans="1:9">
      <c r="A19" s="45">
        <v>14</v>
      </c>
      <c r="B19" s="12">
        <v>6960</v>
      </c>
      <c r="C19" s="13">
        <v>9900</v>
      </c>
      <c r="D19" s="13">
        <v>15840</v>
      </c>
      <c r="E19" s="13"/>
      <c r="F19" s="13"/>
      <c r="G19" s="46"/>
      <c r="H19" s="13"/>
      <c r="I19" s="13"/>
    </row>
    <row r="20" ht="20.45" customHeight="1" spans="1:9">
      <c r="A20" s="45">
        <v>15</v>
      </c>
      <c r="B20" s="12">
        <v>7020</v>
      </c>
      <c r="C20" s="13">
        <v>10420</v>
      </c>
      <c r="D20" s="13">
        <v>17750</v>
      </c>
      <c r="E20" s="13"/>
      <c r="F20" s="13"/>
      <c r="G20" s="46"/>
      <c r="H20" s="13"/>
      <c r="I20" s="13"/>
    </row>
    <row r="21" ht="20.45" customHeight="1" spans="1:9">
      <c r="A21" s="45">
        <v>16</v>
      </c>
      <c r="B21" s="12">
        <v>7020</v>
      </c>
      <c r="C21" s="13">
        <v>10420</v>
      </c>
      <c r="D21" s="13">
        <v>17750</v>
      </c>
      <c r="E21" s="13"/>
      <c r="F21" s="13"/>
      <c r="G21" s="46"/>
      <c r="H21" s="13"/>
      <c r="I21" s="13"/>
    </row>
    <row r="22" ht="20.45" customHeight="1" spans="1:9">
      <c r="A22" s="45">
        <v>17</v>
      </c>
      <c r="B22" s="12">
        <v>7020</v>
      </c>
      <c r="C22" s="13">
        <v>10420</v>
      </c>
      <c r="D22" s="13">
        <v>17750</v>
      </c>
      <c r="E22" s="13"/>
      <c r="F22" s="13"/>
      <c r="G22" s="46"/>
      <c r="H22" s="13"/>
      <c r="I22" s="13"/>
    </row>
    <row r="23" ht="20.45" customHeight="1" spans="1:9">
      <c r="A23" s="45">
        <v>18</v>
      </c>
      <c r="B23" s="12">
        <v>7020</v>
      </c>
      <c r="C23" s="13">
        <v>10420</v>
      </c>
      <c r="D23" s="13">
        <v>17750</v>
      </c>
      <c r="E23" s="13"/>
      <c r="F23" s="13"/>
      <c r="G23" s="46"/>
      <c r="H23" s="13"/>
      <c r="I23" s="13"/>
    </row>
    <row r="24" ht="20.45" customHeight="1" spans="1:9">
      <c r="A24" s="49"/>
      <c r="B24" s="12"/>
      <c r="C24" s="13"/>
      <c r="D24" s="13"/>
      <c r="E24" s="13"/>
      <c r="F24" s="13"/>
      <c r="G24" s="46"/>
      <c r="H24" s="13"/>
      <c r="I24" s="13"/>
    </row>
    <row r="25" ht="20.45" customHeight="1" spans="1:9">
      <c r="A25" s="49"/>
      <c r="B25" s="12"/>
      <c r="C25" s="13"/>
      <c r="D25" s="13"/>
      <c r="E25" s="13"/>
      <c r="F25" s="13"/>
      <c r="G25" s="46"/>
      <c r="H25" s="13"/>
      <c r="I25" s="13"/>
    </row>
    <row r="26" ht="20.45" customHeight="1" spans="1:9">
      <c r="A26" s="49"/>
      <c r="B26" s="12"/>
      <c r="C26" s="13"/>
      <c r="D26" s="13"/>
      <c r="E26" s="13"/>
      <c r="F26" s="13"/>
      <c r="G26" s="46"/>
      <c r="H26" s="13"/>
      <c r="I26" s="13"/>
    </row>
    <row r="27" ht="20.45" customHeight="1" spans="1:9">
      <c r="A27" s="49"/>
      <c r="B27" s="12"/>
      <c r="C27" s="13"/>
      <c r="D27" s="13"/>
      <c r="E27" s="13"/>
      <c r="F27" s="13"/>
      <c r="G27" s="46"/>
      <c r="H27" s="13"/>
      <c r="I27" s="13"/>
    </row>
    <row r="28" ht="20.45" customHeight="1" spans="1:9">
      <c r="A28" s="49"/>
      <c r="B28" s="12"/>
      <c r="C28" s="13"/>
      <c r="D28" s="13"/>
      <c r="E28" s="13"/>
      <c r="F28" s="13"/>
      <c r="G28" s="46"/>
      <c r="H28" s="13"/>
      <c r="I28" s="13"/>
    </row>
    <row r="29" ht="20.45" customHeight="1" spans="1:9">
      <c r="A29" s="49"/>
      <c r="B29" s="12"/>
      <c r="C29" s="13"/>
      <c r="D29" s="13"/>
      <c r="E29" s="13"/>
      <c r="F29" s="13"/>
      <c r="G29" s="46"/>
      <c r="H29" s="13"/>
      <c r="I29" s="13"/>
    </row>
  </sheetData>
  <mergeCells count="1">
    <mergeCell ref="A1:I1"/>
  </mergeCells>
  <pageMargins left="0.5" right="0.5" top="0.75" bottom="0.75" header="0.277777777777778" footer="0.277777777777778"/>
  <pageSetup paperSize="1"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29"/>
  <sheetViews>
    <sheetView showGridLines="0" workbookViewId="0">
      <pane xSplit="1" ySplit="4" topLeftCell="B5" activePane="bottomRight" state="frozen"/>
      <selection/>
      <selection pane="topRight"/>
      <selection pane="bottomLeft"/>
      <selection pane="bottomRight" activeCell="F3" sqref="F3"/>
    </sheetView>
  </sheetViews>
  <sheetFormatPr defaultColWidth="16.287037037037" defaultRowHeight="18" customHeight="1"/>
  <cols>
    <col min="1" max="7" width="16.287037037037" style="1" customWidth="1"/>
    <col min="8" max="8" width="19.5740740740741" style="1" customWidth="1"/>
    <col min="9" max="256" width="16.287037037037" style="1" customWidth="1"/>
  </cols>
  <sheetData>
    <row r="1" ht="27.95" customHeight="1" spans="1:9">
      <c r="A1" s="35" t="s">
        <v>21</v>
      </c>
      <c r="B1" s="35"/>
      <c r="C1" s="35"/>
      <c r="D1" s="35"/>
      <c r="E1" s="35"/>
      <c r="F1" s="35"/>
      <c r="G1" s="35"/>
      <c r="H1" s="35"/>
      <c r="I1" s="35"/>
    </row>
    <row r="2" ht="20.45" customHeight="1" spans="1:9">
      <c r="A2" s="36"/>
      <c r="B2" s="37"/>
      <c r="C2" s="37"/>
      <c r="D2" s="37"/>
      <c r="E2" s="37"/>
      <c r="F2" s="30" t="s">
        <v>1</v>
      </c>
      <c r="G2" s="38"/>
      <c r="H2" s="37"/>
      <c r="I2" s="37"/>
    </row>
    <row r="3" ht="20.45" customHeight="1" spans="1:9">
      <c r="A3" s="28"/>
      <c r="B3" s="37">
        <v>39980</v>
      </c>
      <c r="C3" s="37">
        <v>84100</v>
      </c>
      <c r="D3" s="37">
        <v>189390</v>
      </c>
      <c r="E3" s="37">
        <f>B3*'Inflation Adjustment'!$B$6</f>
        <v>41270.2041752</v>
      </c>
      <c r="F3" s="37">
        <f>C3*'Inflation Adjustment'!$B$6</f>
        <v>86814.011284</v>
      </c>
      <c r="G3" s="37">
        <f>D3*'Inflation Adjustment'!$B$6</f>
        <v>195501.8501436</v>
      </c>
      <c r="H3" s="37"/>
      <c r="I3" s="37"/>
    </row>
    <row r="4" ht="20.65" customHeight="1" spans="1:9">
      <c r="A4" s="3" t="s">
        <v>2</v>
      </c>
      <c r="B4" s="3" t="s">
        <v>3</v>
      </c>
      <c r="C4" s="3" t="s">
        <v>4</v>
      </c>
      <c r="D4" s="3" t="s">
        <v>5</v>
      </c>
      <c r="E4" s="39"/>
      <c r="F4" s="39"/>
      <c r="G4" s="40"/>
      <c r="H4" s="39"/>
      <c r="I4" s="39"/>
    </row>
    <row r="5" ht="20.65" customHeight="1" spans="1:9">
      <c r="A5" s="41">
        <v>0</v>
      </c>
      <c r="B5" s="42">
        <v>6090</v>
      </c>
      <c r="C5" s="43">
        <v>7920</v>
      </c>
      <c r="D5" s="43">
        <v>11910</v>
      </c>
      <c r="E5" s="6" t="s">
        <v>8</v>
      </c>
      <c r="F5" s="43">
        <f>E3</f>
        <v>41270.2041752</v>
      </c>
      <c r="G5" s="44"/>
      <c r="H5" s="43"/>
      <c r="I5" s="43"/>
    </row>
    <row r="6" ht="20.45" customHeight="1" spans="1:9">
      <c r="A6" s="45">
        <v>1</v>
      </c>
      <c r="B6" s="12">
        <v>6090</v>
      </c>
      <c r="C6" s="13">
        <v>7920</v>
      </c>
      <c r="D6" s="13">
        <v>11910</v>
      </c>
      <c r="E6" s="9" t="s">
        <v>9</v>
      </c>
      <c r="F6" s="9" t="s">
        <v>3</v>
      </c>
      <c r="G6" s="46"/>
      <c r="H6" s="13"/>
      <c r="I6" s="13"/>
    </row>
    <row r="7" ht="20.45" customHeight="1" spans="1:9">
      <c r="A7" s="45">
        <v>2</v>
      </c>
      <c r="B7" s="12">
        <v>6090</v>
      </c>
      <c r="C7" s="13">
        <v>7920</v>
      </c>
      <c r="D7" s="13">
        <v>11910</v>
      </c>
      <c r="E7" s="9" t="s">
        <v>11</v>
      </c>
      <c r="F7" s="13">
        <f>E3</f>
        <v>41270.2041752</v>
      </c>
      <c r="G7" s="9" t="s">
        <v>12</v>
      </c>
      <c r="H7" s="13">
        <f>F3</f>
        <v>86814.011284</v>
      </c>
      <c r="I7" s="13"/>
    </row>
    <row r="8" ht="20.45" customHeight="1" spans="1:9">
      <c r="A8" s="45">
        <v>3</v>
      </c>
      <c r="B8" s="12">
        <v>5600</v>
      </c>
      <c r="C8" s="13">
        <v>7430</v>
      </c>
      <c r="D8" s="13">
        <v>11400</v>
      </c>
      <c r="E8" s="9" t="s">
        <v>13</v>
      </c>
      <c r="F8" s="47" t="s">
        <v>44</v>
      </c>
      <c r="G8" s="46"/>
      <c r="H8" s="13"/>
      <c r="I8" s="13"/>
    </row>
    <row r="9" ht="20.45" customHeight="1" spans="1:9">
      <c r="A9" s="45">
        <v>4</v>
      </c>
      <c r="B9" s="12">
        <v>5600</v>
      </c>
      <c r="C9" s="13">
        <v>7430</v>
      </c>
      <c r="D9" s="13">
        <v>11400</v>
      </c>
      <c r="E9" s="9" t="s">
        <v>15</v>
      </c>
      <c r="F9" s="13">
        <f>F3</f>
        <v>86814.011284</v>
      </c>
      <c r="G9" s="48" t="s">
        <v>23</v>
      </c>
      <c r="H9" s="13">
        <f>G3</f>
        <v>195501.8501436</v>
      </c>
      <c r="I9" s="13"/>
    </row>
    <row r="10" ht="20.45" customHeight="1" spans="1:9">
      <c r="A10" s="45">
        <v>5</v>
      </c>
      <c r="B10" s="12">
        <v>5600</v>
      </c>
      <c r="C10" s="13">
        <v>7430</v>
      </c>
      <c r="D10" s="13">
        <v>11400</v>
      </c>
      <c r="E10" s="9" t="s">
        <v>13</v>
      </c>
      <c r="F10" s="47" t="s">
        <v>45</v>
      </c>
      <c r="G10" s="46"/>
      <c r="H10" s="13"/>
      <c r="I10" s="13"/>
    </row>
    <row r="11" ht="20.45" customHeight="1" spans="1:9">
      <c r="A11" s="45">
        <v>6</v>
      </c>
      <c r="B11" s="12">
        <v>5750</v>
      </c>
      <c r="C11" s="13">
        <v>7810</v>
      </c>
      <c r="D11" s="13">
        <v>11830</v>
      </c>
      <c r="E11" s="9" t="s">
        <v>8</v>
      </c>
      <c r="F11" s="13">
        <f>G3</f>
        <v>195501.8501436</v>
      </c>
      <c r="G11" s="46"/>
      <c r="H11" s="13"/>
      <c r="I11" s="13"/>
    </row>
    <row r="12" ht="20.45" customHeight="1" spans="1:9">
      <c r="A12" s="45">
        <v>7</v>
      </c>
      <c r="B12" s="12">
        <v>5750</v>
      </c>
      <c r="C12" s="13">
        <v>7810</v>
      </c>
      <c r="D12" s="13">
        <v>11830</v>
      </c>
      <c r="E12" s="9" t="s">
        <v>9</v>
      </c>
      <c r="F12" s="9" t="s">
        <v>5</v>
      </c>
      <c r="G12" s="46"/>
      <c r="H12" s="13"/>
      <c r="I12" s="13"/>
    </row>
    <row r="13" ht="20.45" customHeight="1" spans="1:9">
      <c r="A13" s="45">
        <v>8</v>
      </c>
      <c r="B13" s="12">
        <v>5750</v>
      </c>
      <c r="C13" s="13">
        <v>7810</v>
      </c>
      <c r="D13" s="13">
        <v>11830</v>
      </c>
      <c r="E13" s="13"/>
      <c r="F13" s="13"/>
      <c r="G13" s="46"/>
      <c r="H13" s="13"/>
      <c r="I13" s="13"/>
    </row>
    <row r="14" ht="20.45" customHeight="1" spans="1:9">
      <c r="A14" s="45">
        <v>9</v>
      </c>
      <c r="B14" s="12">
        <v>6050</v>
      </c>
      <c r="C14" s="13">
        <v>8330</v>
      </c>
      <c r="D14" s="13">
        <v>12270</v>
      </c>
      <c r="E14" s="13"/>
      <c r="F14" s="13"/>
      <c r="G14" s="46"/>
      <c r="H14" s="13"/>
      <c r="I14" s="13"/>
    </row>
    <row r="15" ht="20.45" customHeight="1" spans="1:9">
      <c r="A15" s="45">
        <v>10</v>
      </c>
      <c r="B15" s="12">
        <v>6050</v>
      </c>
      <c r="C15" s="13">
        <v>8330</v>
      </c>
      <c r="D15" s="13">
        <v>12270</v>
      </c>
      <c r="E15" s="13"/>
      <c r="F15" s="13"/>
      <c r="G15" s="46"/>
      <c r="H15" s="13"/>
      <c r="I15" s="13"/>
    </row>
    <row r="16" ht="20.45" customHeight="1" spans="1:9">
      <c r="A16" s="45">
        <v>11</v>
      </c>
      <c r="B16" s="12">
        <v>6050</v>
      </c>
      <c r="C16" s="13">
        <v>8330</v>
      </c>
      <c r="D16" s="13">
        <v>12270</v>
      </c>
      <c r="E16" s="13"/>
      <c r="F16" s="13"/>
      <c r="G16" s="46"/>
      <c r="H16" s="13"/>
      <c r="I16" s="13"/>
    </row>
    <row r="17" ht="20.45" customHeight="1" spans="1:9">
      <c r="A17" s="45">
        <v>12</v>
      </c>
      <c r="B17" s="12">
        <v>6680</v>
      </c>
      <c r="C17" s="13">
        <v>8920</v>
      </c>
      <c r="D17" s="13">
        <v>13460</v>
      </c>
      <c r="E17" s="13"/>
      <c r="F17" s="13"/>
      <c r="G17" s="46"/>
      <c r="H17" s="13"/>
      <c r="I17" s="13"/>
    </row>
    <row r="18" ht="20.45" customHeight="1" spans="1:9">
      <c r="A18" s="45">
        <v>13</v>
      </c>
      <c r="B18" s="12">
        <v>6680</v>
      </c>
      <c r="C18" s="13">
        <v>8920</v>
      </c>
      <c r="D18" s="13">
        <v>13460</v>
      </c>
      <c r="E18" s="13"/>
      <c r="F18" s="13"/>
      <c r="G18" s="46"/>
      <c r="H18" s="13"/>
      <c r="I18" s="13"/>
    </row>
    <row r="19" ht="20.45" customHeight="1" spans="1:9">
      <c r="A19" s="45">
        <v>14</v>
      </c>
      <c r="B19" s="12">
        <v>6680</v>
      </c>
      <c r="C19" s="13">
        <v>8920</v>
      </c>
      <c r="D19" s="13">
        <v>13460</v>
      </c>
      <c r="E19" s="13"/>
      <c r="F19" s="13"/>
      <c r="G19" s="46"/>
      <c r="H19" s="13"/>
      <c r="I19" s="13"/>
    </row>
    <row r="20" ht="20.45" customHeight="1" spans="1:9">
      <c r="A20" s="45">
        <v>15</v>
      </c>
      <c r="B20" s="12">
        <v>6870</v>
      </c>
      <c r="C20" s="13">
        <v>9240</v>
      </c>
      <c r="D20" s="13">
        <v>14530</v>
      </c>
      <c r="E20" s="13"/>
      <c r="F20" s="13"/>
      <c r="G20" s="46"/>
      <c r="H20" s="13"/>
      <c r="I20" s="13"/>
    </row>
    <row r="21" ht="20.45" customHeight="1" spans="1:9">
      <c r="A21" s="45">
        <v>16</v>
      </c>
      <c r="B21" s="12">
        <v>6870</v>
      </c>
      <c r="C21" s="13">
        <v>9240</v>
      </c>
      <c r="D21" s="13">
        <v>14530</v>
      </c>
      <c r="E21" s="13"/>
      <c r="F21" s="13"/>
      <c r="G21" s="46"/>
      <c r="H21" s="13"/>
      <c r="I21" s="13"/>
    </row>
    <row r="22" ht="20.45" customHeight="1" spans="1:9">
      <c r="A22" s="45">
        <v>17</v>
      </c>
      <c r="B22" s="12">
        <v>6870</v>
      </c>
      <c r="C22" s="13">
        <v>9240</v>
      </c>
      <c r="D22" s="13">
        <v>14530</v>
      </c>
      <c r="E22" s="13"/>
      <c r="F22" s="13"/>
      <c r="G22" s="46"/>
      <c r="H22" s="13"/>
      <c r="I22" s="13"/>
    </row>
    <row r="23" ht="20.45" customHeight="1" spans="1:9">
      <c r="A23" s="45">
        <v>18</v>
      </c>
      <c r="B23" s="12">
        <v>6870</v>
      </c>
      <c r="C23" s="13">
        <v>9240</v>
      </c>
      <c r="D23" s="13">
        <v>14530</v>
      </c>
      <c r="E23" s="13"/>
      <c r="F23" s="13"/>
      <c r="G23" s="46"/>
      <c r="H23" s="13"/>
      <c r="I23" s="13"/>
    </row>
    <row r="24" ht="20.45" customHeight="1" spans="1:9">
      <c r="A24" s="49"/>
      <c r="B24" s="12"/>
      <c r="C24" s="13"/>
      <c r="D24" s="13"/>
      <c r="E24" s="13"/>
      <c r="F24" s="13"/>
      <c r="G24" s="46"/>
      <c r="H24" s="13"/>
      <c r="I24" s="13"/>
    </row>
    <row r="25" ht="20.45" customHeight="1" spans="1:9">
      <c r="A25" s="49"/>
      <c r="B25" s="12"/>
      <c r="C25" s="13"/>
      <c r="D25" s="13"/>
      <c r="E25" s="13"/>
      <c r="F25" s="13"/>
      <c r="G25" s="46"/>
      <c r="H25" s="13"/>
      <c r="I25" s="13"/>
    </row>
    <row r="26" ht="20.45" customHeight="1" spans="1:9">
      <c r="A26" s="49"/>
      <c r="B26" s="12"/>
      <c r="C26" s="13"/>
      <c r="D26" s="13"/>
      <c r="E26" s="13"/>
      <c r="F26" s="13"/>
      <c r="G26" s="46"/>
      <c r="H26" s="13"/>
      <c r="I26" s="13"/>
    </row>
    <row r="27" ht="20.45" customHeight="1" spans="1:9">
      <c r="A27" s="49"/>
      <c r="B27" s="12"/>
      <c r="C27" s="13"/>
      <c r="D27" s="13"/>
      <c r="E27" s="13"/>
      <c r="F27" s="13"/>
      <c r="G27" s="46"/>
      <c r="H27" s="13"/>
      <c r="I27" s="13"/>
    </row>
    <row r="28" ht="20.45" customHeight="1" spans="1:9">
      <c r="A28" s="49"/>
      <c r="B28" s="12"/>
      <c r="C28" s="13"/>
      <c r="D28" s="13"/>
      <c r="E28" s="13"/>
      <c r="F28" s="13"/>
      <c r="G28" s="46"/>
      <c r="H28" s="13"/>
      <c r="I28" s="13"/>
    </row>
    <row r="29" ht="20.45" customHeight="1" spans="1:9">
      <c r="A29" s="49"/>
      <c r="B29" s="12"/>
      <c r="C29" s="13"/>
      <c r="D29" s="13"/>
      <c r="E29" s="13"/>
      <c r="F29" s="13"/>
      <c r="G29" s="46"/>
      <c r="H29" s="13"/>
      <c r="I29" s="13"/>
    </row>
  </sheetData>
  <mergeCells count="1">
    <mergeCell ref="A1:I1"/>
  </mergeCells>
  <pageMargins left="0.5" right="0.5" top="0.75" bottom="0.75" header="0.277777777777778" footer="0.277777777777778"/>
  <pageSetup paperSize="1"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E11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D3" sqref="D3"/>
    </sheetView>
  </sheetViews>
  <sheetFormatPr defaultColWidth="16.287037037037" defaultRowHeight="18" customHeight="1" outlineLevelCol="4"/>
  <cols>
    <col min="1" max="256" width="16.287037037037" style="1" customWidth="1"/>
  </cols>
  <sheetData>
    <row r="1" ht="20.45" customHeight="1" spans="1:5">
      <c r="A1" s="28"/>
      <c r="B1" s="29"/>
      <c r="C1" s="30" t="s">
        <v>46</v>
      </c>
      <c r="D1" s="29"/>
      <c r="E1" s="28"/>
    </row>
    <row r="2" ht="20.65" customHeight="1" spans="1:5">
      <c r="A2" s="2"/>
      <c r="B2" s="31">
        <v>1</v>
      </c>
      <c r="C2" s="31">
        <v>2</v>
      </c>
      <c r="D2" s="21" t="s">
        <v>47</v>
      </c>
      <c r="E2" s="2"/>
    </row>
    <row r="3" ht="20.65" customHeight="1" spans="1:5">
      <c r="A3" s="4" t="s">
        <v>48</v>
      </c>
      <c r="B3" s="32">
        <v>1.25</v>
      </c>
      <c r="C3" s="33">
        <v>1</v>
      </c>
      <c r="D3" s="33">
        <v>0.78</v>
      </c>
      <c r="E3" s="19"/>
    </row>
    <row r="4" ht="20.45" customHeight="1" spans="1:5">
      <c r="A4" s="7" t="s">
        <v>49</v>
      </c>
      <c r="B4" s="26"/>
      <c r="C4" s="34">
        <v>1</v>
      </c>
      <c r="D4" s="34">
        <v>0.78</v>
      </c>
      <c r="E4" s="20"/>
    </row>
    <row r="5" ht="20.45" customHeight="1" spans="1:5">
      <c r="A5" s="7" t="s">
        <v>50</v>
      </c>
      <c r="B5" s="26"/>
      <c r="C5" s="20"/>
      <c r="D5" s="34">
        <v>0.78</v>
      </c>
      <c r="E5" s="20"/>
    </row>
    <row r="6" ht="20.45" customHeight="1" spans="1:5">
      <c r="A6" s="16"/>
      <c r="B6" s="26"/>
      <c r="C6" s="20"/>
      <c r="D6" s="20"/>
      <c r="E6" s="20"/>
    </row>
    <row r="7" ht="20.45" customHeight="1" spans="1:5">
      <c r="A7" s="16"/>
      <c r="B7" s="26"/>
      <c r="C7" s="20"/>
      <c r="D7" s="20"/>
      <c r="E7" s="20"/>
    </row>
    <row r="8" ht="20.45" customHeight="1" spans="1:5">
      <c r="A8" s="16"/>
      <c r="B8" s="26"/>
      <c r="C8" s="20"/>
      <c r="D8" s="20"/>
      <c r="E8" s="20"/>
    </row>
    <row r="9" ht="20.45" customHeight="1" spans="1:5">
      <c r="A9" s="16"/>
      <c r="B9" s="26"/>
      <c r="C9" s="20"/>
      <c r="D9" s="20"/>
      <c r="E9" s="20"/>
    </row>
    <row r="10" ht="20.45" customHeight="1" spans="1:5">
      <c r="A10" s="16"/>
      <c r="B10" s="26"/>
      <c r="C10" s="20"/>
      <c r="D10" s="20"/>
      <c r="E10" s="20"/>
    </row>
    <row r="11" ht="20.45" customHeight="1" spans="1:5">
      <c r="A11" s="16"/>
      <c r="B11" s="26"/>
      <c r="C11" s="20"/>
      <c r="D11" s="20"/>
      <c r="E11" s="20"/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Non-Housing Expense (Married)</vt:lpstr>
      <vt:lpstr>Non-Housing Expense (Single)</vt:lpstr>
      <vt:lpstr>Regional Adjustment Factor</vt:lpstr>
      <vt:lpstr>Non-Housing Expense (Northeast)</vt:lpstr>
      <vt:lpstr>Non-Housing Expense (West)</vt:lpstr>
      <vt:lpstr>Non-Housing Expense (Midwest)</vt:lpstr>
      <vt:lpstr>Non-Housing Expense (South)</vt:lpstr>
      <vt:lpstr>Non-Housing Expense (Rural)</vt:lpstr>
      <vt:lpstr>Number of Child Factor (Couple)</vt:lpstr>
      <vt:lpstr>Number of Child Factor (Single)</vt:lpstr>
      <vt:lpstr>Inflation Adjustment</vt:lpstr>
      <vt:lpstr>Sample Calculation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hugh wong</cp:lastModifiedBy>
  <dcterms:created xsi:type="dcterms:W3CDTF">2016-12-12T07:47:00Z</dcterms:created>
  <dcterms:modified xsi:type="dcterms:W3CDTF">2017-03-14T13:28:34Z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