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tra\Downloads\"/>
    </mc:Choice>
  </mc:AlternateContent>
  <xr:revisionPtr revIDLastSave="0" documentId="13_ncr:1_{5B6E0EF3-36B1-466E-9DE7-4633B75450BB}" xr6:coauthVersionLast="47" xr6:coauthVersionMax="47" xr10:uidLastSave="{00000000-0000-0000-0000-000000000000}"/>
  <bookViews>
    <workbookView xWindow="-110" yWindow="-110" windowWidth="19420" windowHeight="11020" activeTab="2" xr2:uid="{B442E848-3DAB-47A6-BC04-E0A015F571A5}"/>
  </bookViews>
  <sheets>
    <sheet name="Summary of Every Users" sheetId="1" r:id="rId1"/>
    <sheet name="Category on count of days" sheetId="3" r:id="rId2"/>
    <sheet name="User's Category on distance" sheetId="4" r:id="rId3"/>
    <sheet name="Total Steps" sheetId="6" r:id="rId4"/>
    <sheet name="Total Calories burned" sheetId="7" r:id="rId5"/>
    <sheet name="Active Categories in Minutes" sheetId="8" r:id="rId6"/>
    <sheet name="Distinct Dates" sheetId="5" r:id="rId7"/>
  </sheets>
  <definedNames>
    <definedName name="_xlnm._FilterDatabase" localSheetId="1" hidden="1">'Category on count of days'!$A$1:$C$34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 a="1"/>
  <c r="C11" i="3"/>
  <c r="C12" i="3" a="1"/>
  <c r="C12" i="3"/>
  <c r="C13" i="3" a="1"/>
  <c r="C13" i="3"/>
  <c r="C14" i="3" a="1"/>
  <c r="C14" i="3"/>
  <c r="C15" i="3" a="1"/>
  <c r="C15" i="3" s="1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C27" i="3" a="1"/>
  <c r="C27" i="3" s="1"/>
  <c r="C28" i="3" a="1"/>
  <c r="C28" i="3"/>
  <c r="C29" i="3" a="1"/>
  <c r="C29" i="3"/>
  <c r="C30" i="3" a="1"/>
  <c r="C30" i="3"/>
  <c r="C31" i="3" a="1"/>
  <c r="C31" i="3" s="1"/>
  <c r="C32" i="3" a="1"/>
  <c r="C32" i="3"/>
  <c r="C33" i="3" a="1"/>
  <c r="C33" i="3"/>
  <c r="C34" i="3" a="1"/>
  <c r="C3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K5" i="5"/>
  <c r="L5" i="5"/>
  <c r="C11" i="5"/>
  <c r="C15" i="5"/>
  <c r="C16" i="5"/>
  <c r="C17" i="5"/>
  <c r="L2" i="5"/>
  <c r="C10" i="5" s="1"/>
  <c r="K2" i="5"/>
  <c r="C27" i="5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" i="4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2" i="3" a="1"/>
  <c r="C2" i="3" s="1"/>
  <c r="C2" i="5" l="1"/>
  <c r="C7" i="5"/>
  <c r="C9" i="5"/>
  <c r="C8" i="5"/>
  <c r="C19" i="5"/>
  <c r="C3" i="5"/>
  <c r="E3" i="5"/>
  <c r="C25" i="5"/>
  <c r="E18" i="5"/>
  <c r="C32" i="5"/>
  <c r="C24" i="5"/>
  <c r="E2" i="5"/>
  <c r="E25" i="5"/>
  <c r="E17" i="5"/>
  <c r="E9" i="5"/>
  <c r="E26" i="5"/>
  <c r="E10" i="5"/>
  <c r="C31" i="5"/>
  <c r="C23" i="5"/>
  <c r="E32" i="5"/>
  <c r="E24" i="5"/>
  <c r="E16" i="5"/>
  <c r="E8" i="5"/>
  <c r="C30" i="5"/>
  <c r="C22" i="5"/>
  <c r="C14" i="5"/>
  <c r="C6" i="5"/>
  <c r="E31" i="5"/>
  <c r="E23" i="5"/>
  <c r="E15" i="5"/>
  <c r="E7" i="5"/>
  <c r="C29" i="5"/>
  <c r="C21" i="5"/>
  <c r="C13" i="5"/>
  <c r="C5" i="5"/>
  <c r="E30" i="5"/>
  <c r="E22" i="5"/>
  <c r="E14" i="5"/>
  <c r="E6" i="5"/>
  <c r="C28" i="5"/>
  <c r="C20" i="5"/>
  <c r="C12" i="5"/>
  <c r="C4" i="5"/>
  <c r="E29" i="5"/>
  <c r="E21" i="5"/>
  <c r="E13" i="5"/>
  <c r="E5" i="5"/>
  <c r="E28" i="5"/>
  <c r="E20" i="5"/>
  <c r="E12" i="5"/>
  <c r="E4" i="5"/>
  <c r="C26" i="5"/>
  <c r="C18" i="5"/>
  <c r="E27" i="5"/>
  <c r="E19" i="5"/>
  <c r="E1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<sst xmlns="http://schemas.openxmlformats.org/spreadsheetml/2006/main" count="93" uniqueCount="75">
  <si>
    <t>Count of ActivityDate</t>
  </si>
  <si>
    <t>Average Distance</t>
  </si>
  <si>
    <t>Total Steps</t>
  </si>
  <si>
    <t>Total Calories Burned</t>
  </si>
  <si>
    <t>Total VeryActiveMin</t>
  </si>
  <si>
    <t>Total FairlyActiveMin</t>
  </si>
  <si>
    <t>Total LightlyActiveMin</t>
  </si>
  <si>
    <t>Active User</t>
  </si>
  <si>
    <t>Grand Total</t>
  </si>
  <si>
    <t>Light User</t>
  </si>
  <si>
    <t>Category</t>
  </si>
  <si>
    <t>Moderate User</t>
  </si>
  <si>
    <t>Count of Category</t>
  </si>
  <si>
    <t>User ID</t>
  </si>
  <si>
    <t>Beginner User</t>
  </si>
  <si>
    <t>Intermediate User</t>
  </si>
  <si>
    <t>Pro User</t>
  </si>
  <si>
    <t>Average of TotalDistance</t>
  </si>
  <si>
    <t>Sum of TotalSteps</t>
  </si>
  <si>
    <t>Sum of Calories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</si>
  <si>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</si>
  <si>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</si>
  <si>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</si>
  <si>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</si>
  <si>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</si>
  <si>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</si>
  <si>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</si>
  <si>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</si>
  <si>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</si>
  <si>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</si>
  <si>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</si>
  <si>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</si>
  <si>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</si>
  <si>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</si>
  <si>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</si>
  <si>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</si>
  <si>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</si>
  <si>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</si>
  <si>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</si>
  <si>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</si>
  <si>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</si>
  <si>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</si>
  <si>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</si>
  <si>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</si>
  <si>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</si>
  <si>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</si>
  <si>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</si>
  <si>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</si>
  <si>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</si>
  <si>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</si>
  <si>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</si>
  <si>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User Id</t>
  </si>
  <si>
    <t>Users ID</t>
  </si>
  <si>
    <t>Count of Users</t>
  </si>
  <si>
    <t>Dates</t>
  </si>
  <si>
    <t>Row Labels</t>
  </si>
  <si>
    <t>1st Quartile of count of Users</t>
  </si>
  <si>
    <t>3rd Quartile of count of Users</t>
  </si>
  <si>
    <t>Travel Category</t>
  </si>
  <si>
    <t>Activity Category</t>
  </si>
  <si>
    <t>High Activity</t>
  </si>
  <si>
    <t>Low Activity</t>
  </si>
  <si>
    <t>Moderate Activity</t>
  </si>
  <si>
    <t>Count of Activity Category</t>
  </si>
  <si>
    <t>Less Distance Travellers</t>
  </si>
  <si>
    <t>Long Distance Travellers</t>
  </si>
  <si>
    <t>Moderate Distance Travellers</t>
  </si>
  <si>
    <t>Count of Travel Category</t>
  </si>
  <si>
    <t>Users</t>
  </si>
  <si>
    <t>Users Type</t>
  </si>
  <si>
    <t>Sum of very active minutes</t>
  </si>
  <si>
    <t>Sum of fairly active minutes</t>
  </si>
  <si>
    <t>Sum of lightly active minutes</t>
  </si>
  <si>
    <t>1st Quartile of average of total distance</t>
  </si>
  <si>
    <t>3rd Quartile of average of 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</si>
</sst>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4.xlsx]Category on count of days!PivotTable2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4726742490522016E-2"/>
              <c:y val="0.1941902115176779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268591426071742E-2"/>
              <c:y val="-7.129033503165045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-1.2057451151939333E-2"/>
              <c:y val="-7.1673614327620816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2057451151939333E-2"/>
              <c:y val="-7.167361432762081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 on count of days'!$H$1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3-4740-A312-3882C04CF8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A-4BE3-B603-DEF52A5AD6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AA-4BE3-B603-DEF52A5AD666}"/>
              </c:ext>
            </c:extLst>
          </c:dPt>
          <c:dLbls>
            <c:dLbl>
              <c:idx val="0"/>
              <c:layout>
                <c:manualLayout>
                  <c:x val="-1.2057451151939333E-2"/>
                  <c:y val="-7.16736143276208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53-4740-A312-3882C04CF8CF}"/>
                </c:ext>
              </c:extLst>
            </c:dLbl>
            <c:dLbl>
              <c:idx val="1"/>
              <c:layout>
                <c:manualLayout>
                  <c:x val="-1.9268591426071742E-2"/>
                  <c:y val="-7.129033503165045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AA-4BE3-B603-DEF52A5AD666}"/>
                </c:ext>
              </c:extLst>
            </c:dLbl>
            <c:dLbl>
              <c:idx val="2"/>
              <c:layout>
                <c:manualLayout>
                  <c:x val="6.4726742490522016E-2"/>
                  <c:y val="0.194190211517677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AA-4BE3-B603-DEF52A5AD66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'Category on count of days'!$G$2:$G$5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days'!$H$2:$H$5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A-4BE3-B603-DEF52A5AD66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4.xlsx]Category on count of days!PivotTable2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5014005602240898E-3"/>
              <c:y val="-9.348193720682873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45477988720752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917364600781685E-2"/>
          <c:y val="0.30094818191585698"/>
          <c:w val="0.93858179787828033"/>
          <c:h val="0.4896083713220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'Category on count of days'!$H$1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EE-40F6-B02F-6039FDC3FE8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EE-40F6-B02F-6039FDC3FE8B}"/>
              </c:ext>
            </c:extLst>
          </c:dPt>
          <c:dLbls>
            <c:dLbl>
              <c:idx val="0"/>
              <c:layout>
                <c:manualLayout>
                  <c:x val="0"/>
                  <c:y val="9.645477988720752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EE-40F6-B02F-6039FDC3FE8B}"/>
                </c:ext>
              </c:extLst>
            </c:dLbl>
            <c:dLbl>
              <c:idx val="2"/>
              <c:layout>
                <c:manualLayout>
                  <c:x val="3.5014005602240898E-3"/>
                  <c:y val="-9.34819372068287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EE-40F6-B02F-6039FDC3FE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on count of days'!$G$2:$G$5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days'!$H$2:$H$5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5-47A7-B652-88572396AE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2495808"/>
        <c:axId val="1723404000"/>
      </c:barChart>
      <c:catAx>
        <c:axId val="17224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04000"/>
        <c:crosses val="autoZero"/>
        <c:auto val="1"/>
        <c:lblAlgn val="ctr"/>
        <c:lblOffset val="100"/>
        <c:noMultiLvlLbl val="0"/>
      </c:catAx>
      <c:valAx>
        <c:axId val="17234040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49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[Task 4.xlsx]User's Category on distance!PivotTable6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'User''s Category on distance'!$G$1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'User''s Category on distance'!$F$2:$F$5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'User''s Category on distance'!$G$2:$G$5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F-4ADF-A508-7F5D6E25C1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5232912"/>
        <c:axId val="489399632"/>
      </c:barChart>
      <c:catAx>
        <c:axId val="4852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99632"/>
        <c:crosses val="autoZero"/>
        <c:auto val="1"/>
        <c:lblAlgn val="ctr"/>
        <c:lblOffset val="100"/>
        <c:noMultiLvlLbl val="0"/>
      </c:catAx>
      <c:valAx>
        <c:axId val="4893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4.xlsx]User's Category on distance!PivotTable6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1500255176436278"/>
                  <c:h val="0.18519393409157189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'User''s Category on distance'!$G$1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8C-4A74-8E93-7BAB0BE390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8C-4A74-8E93-7BAB0BE390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DC-4A5C-A1C8-8CE602828D5D}"/>
              </c:ext>
            </c:extLst>
          </c:dPt>
          <c:dLbls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0255176436278"/>
                      <c:h val="0.185193934091571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D8C-4A74-8E93-7BAB0BE390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'User''s Category on distance'!$F$2:$F$5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'User''s Category on distance'!$G$2:$G$5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C-4A74-8E93-7BAB0BE39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902423655376413"/>
          <c:y val="2.6757072032662588E-2"/>
          <c:w val="0.72097576344623593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'Total Steps'!$A$2:$A$34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Steps'!$B$2:$B$34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5-403F-8DAA-4A17E76D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1049648"/>
        <c:axId val="1295158944"/>
      </c:barChart>
      <c:catAx>
        <c:axId val="124104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 ID</a:t>
                </a:r>
              </a:p>
            </c:rich>
          </c:tx>
          <c:layout>
            <c:manualLayout>
              <c:xMode val="edge"/>
              <c:yMode val="edge"/>
              <c:x val="0.51837564378745116"/>
              <c:y val="0.9172602810398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158944"/>
        <c:crosses val="autoZero"/>
        <c:auto val="1"/>
        <c:lblAlgn val="ctr"/>
        <c:lblOffset val="100"/>
        <c:noMultiLvlLbl val="0"/>
      </c:catAx>
      <c:valAx>
        <c:axId val="12951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Steps</a:t>
                </a:r>
              </a:p>
            </c:rich>
          </c:tx>
          <c:layout>
            <c:manualLayout>
              <c:xMode val="edge"/>
              <c:yMode val="edge"/>
              <c:x val="9.8270440251572323E-3"/>
              <c:y val="0.25645301708293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94792598490732"/>
          <c:y val="5.1325919589392643E-2"/>
          <c:w val="0.84516401741917091"/>
          <c:h val="0.6149774691337235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'Total Calories burned'!$A$2:$A$34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Calories burned'!$B$2:$B$34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5-4D7A-AF86-B26D66617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5683552"/>
        <c:axId val="1295172864"/>
      </c:barChart>
      <c:catAx>
        <c:axId val="11056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</a:t>
                </a:r>
                <a:r>
                  <a:rPr lang="en-IN" sz="1000" baseline="0"/>
                  <a:t> ID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0.51861125037272959"/>
              <c:y val="0.91823841787218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172864"/>
        <c:crosses val="autoZero"/>
        <c:auto val="1"/>
        <c:lblAlgn val="ctr"/>
        <c:lblOffset val="100"/>
        <c:noMultiLvlLbl val="0"/>
      </c:catAx>
      <c:valAx>
        <c:axId val="12951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</a:t>
                </a:r>
                <a:r>
                  <a:rPr lang="en-IN" sz="1000" baseline="0"/>
                  <a:t> Calories Burned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1.4565126924677487E-2"/>
              <c:y val="0.17055687806466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68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Minutes'!$B$2:$B$34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A-41DA-A0DC-D468BF90293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Minutes'!$C$2:$C$34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A-41DA-A0DC-D468BF902930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Minutes'!$D$2:$D$34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4A-41DA-A0DC-D468BF90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0997904"/>
        <c:axId val="1116051776"/>
      </c:barChart>
      <c:catAx>
        <c:axId val="130099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 ID</a:t>
                </a:r>
              </a:p>
            </c:rich>
          </c:tx>
          <c:layout>
            <c:manualLayout>
              <c:xMode val="edge"/>
              <c:yMode val="edge"/>
              <c:x val="0.51149528213963658"/>
              <c:y val="0.925439127801332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51776"/>
        <c:crosses val="autoZero"/>
        <c:auto val="1"/>
        <c:lblAlgn val="ctr"/>
        <c:lblOffset val="100"/>
        <c:noMultiLvlLbl val="0"/>
      </c:catAx>
      <c:valAx>
        <c:axId val="1116051776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Time in Minutes</a:t>
                </a:r>
              </a:p>
            </c:rich>
          </c:tx>
          <c:layout>
            <c:manualLayout>
              <c:xMode val="edge"/>
              <c:yMode val="edge"/>
              <c:x val="1.1363670711986337E-2"/>
              <c:y val="0.19796219599369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9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4.xlsx]Distinct Dates!PivotTable11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'Distinct Dates'!$A$39:$A$42</c:f>
              <c:strCache>
                <c:ptCount val="3"/>
                <c:pt idx="0">
                  <c:v>High Activity</c:v>
                </c:pt>
                <c:pt idx="1">
                  <c:v>Low Activity</c:v>
                </c:pt>
                <c:pt idx="2">
                  <c:v>Moderate Activity</c:v>
                </c:pt>
              </c:strCache>
            </c:strRef>
          </c:cat>
          <c:val>
            <c:numRef>
              <c:f>'Distinct Dates'!$B$39:$B$42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D-4C4B-84D5-230A6FA324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0419984"/>
        <c:axId val="659453568"/>
      </c:barChart>
      <c:catAx>
        <c:axId val="66041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Activity</a:t>
                </a:r>
                <a:endParaRPr lang="en-IN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53568"/>
        <c:crosses val="autoZero"/>
        <c:auto val="1"/>
        <c:lblAlgn val="ctr"/>
        <c:lblOffset val="100"/>
        <c:noMultiLvlLbl val="0"/>
      </c:catAx>
      <c:valAx>
        <c:axId val="6594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1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4.xlsx]Distinct Dates!PivotTable1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Dates'!$E$38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'Distinct Dates'!$D$39:$D$42</c:f>
              <c:strCache>
                <c:ptCount val="3"/>
                <c:pt idx="0">
                  <c:v>Less Distance Travellers</c:v>
                </c:pt>
                <c:pt idx="1">
                  <c:v>Long Distance Travellers</c:v>
                </c:pt>
                <c:pt idx="2">
                  <c:v>Moderate Distance Travellers</c:v>
                </c:pt>
              </c:strCache>
            </c:strRef>
          </c:cat>
          <c:val>
            <c:numRef>
              <c:f>'Distinct Dates'!$E$39:$E$42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9-4DE7-B6A5-A3EC7B5B3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1486784"/>
        <c:axId val="901608480"/>
      </c:barChart>
      <c:catAx>
        <c:axId val="7814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08480"/>
        <c:crosses val="autoZero"/>
        <c:auto val="1"/>
        <c:lblAlgn val="ctr"/>
        <c:lblOffset val="100"/>
        <c:noMultiLvlLbl val="0"/>
      </c:catAx>
      <c:valAx>
        <c:axId val="9016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Total</a:t>
            </a:r>
            <a:r>
              <a:rPr lang="en-IN" b="1" baseline="0"/>
              <a:t> Steps on Each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Dates'!$F$2:$F$32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3-4469-A65D-55255F2A1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551760"/>
        <c:axId val="901610400"/>
      </c:barChart>
      <c:catAx>
        <c:axId val="9035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10400"/>
        <c:crosses val="autoZero"/>
        <c:auto val="1"/>
        <c:lblAlgn val="ctr"/>
        <c:lblOffset val="100"/>
        <c:noMultiLvlLbl val="0"/>
      </c:catAx>
      <c:valAx>
        <c:axId val="9016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 of Calories burnes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Dates'!$G$1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Dates'!$G$2:$G$32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4-4999-BBD0-5E389525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058960"/>
        <c:axId val="782302160"/>
      </c:barChart>
      <c:catAx>
        <c:axId val="10910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02160"/>
        <c:crosses val="autoZero"/>
        <c:auto val="1"/>
        <c:lblAlgn val="ctr"/>
        <c:lblOffset val="100"/>
        <c:noMultiLvlLbl val="0"/>
      </c:catAx>
      <c:valAx>
        <c:axId val="782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Active Minutes on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Dates'!$H$1</c:f>
              <c:strCache>
                <c:ptCount val="1"/>
                <c:pt idx="0">
                  <c:v>Sum of very active minutes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Dates'!$H$2:$H$32</c:f>
              <c:numCache>
                <c:formatCode>General</c:formatCode>
                <c:ptCount val="31"/>
                <c:pt idx="0">
                  <c:v>736</c:v>
                </c:pt>
                <c:pt idx="1">
                  <c:v>671</c:v>
                </c:pt>
                <c:pt idx="2">
                  <c:v>691</c:v>
                </c:pt>
                <c:pt idx="3">
                  <c:v>633</c:v>
                </c:pt>
                <c:pt idx="4">
                  <c:v>891</c:v>
                </c:pt>
                <c:pt idx="5">
                  <c:v>605</c:v>
                </c:pt>
                <c:pt idx="6">
                  <c:v>781</c:v>
                </c:pt>
                <c:pt idx="7">
                  <c:v>767</c:v>
                </c:pt>
                <c:pt idx="8">
                  <c:v>774</c:v>
                </c:pt>
                <c:pt idx="9">
                  <c:v>859</c:v>
                </c:pt>
                <c:pt idx="10">
                  <c:v>782</c:v>
                </c:pt>
                <c:pt idx="11">
                  <c:v>601</c:v>
                </c:pt>
                <c:pt idx="12">
                  <c:v>673</c:v>
                </c:pt>
                <c:pt idx="13">
                  <c:v>909</c:v>
                </c:pt>
                <c:pt idx="14">
                  <c:v>634</c:v>
                </c:pt>
                <c:pt idx="15">
                  <c:v>757</c:v>
                </c:pt>
                <c:pt idx="16">
                  <c:v>575</c:v>
                </c:pt>
                <c:pt idx="17">
                  <c:v>520</c:v>
                </c:pt>
                <c:pt idx="18">
                  <c:v>628</c:v>
                </c:pt>
                <c:pt idx="19">
                  <c:v>679</c:v>
                </c:pt>
                <c:pt idx="20">
                  <c:v>466</c:v>
                </c:pt>
                <c:pt idx="21">
                  <c:v>723</c:v>
                </c:pt>
                <c:pt idx="22">
                  <c:v>405</c:v>
                </c:pt>
                <c:pt idx="23">
                  <c:v>640</c:v>
                </c:pt>
                <c:pt idx="24">
                  <c:v>592</c:v>
                </c:pt>
                <c:pt idx="25">
                  <c:v>598</c:v>
                </c:pt>
                <c:pt idx="26">
                  <c:v>461</c:v>
                </c:pt>
                <c:pt idx="27">
                  <c:v>617</c:v>
                </c:pt>
                <c:pt idx="28">
                  <c:v>629</c:v>
                </c:pt>
                <c:pt idx="29">
                  <c:v>510</c:v>
                </c:pt>
                <c:pt idx="3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E-41CC-8AFF-79D4AB994F71}"/>
            </c:ext>
          </c:extLst>
        </c:ser>
        <c:ser>
          <c:idx val="1"/>
          <c:order val="1"/>
          <c:tx>
            <c:strRef>
              <c:f>'Distinct Dates'!$I$1</c:f>
              <c:strCache>
                <c:ptCount val="1"/>
                <c:pt idx="0">
                  <c:v>Sum of fairly active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Dates'!$I$2:$I$32</c:f>
              <c:numCache>
                <c:formatCode>General</c:formatCode>
                <c:ptCount val="31"/>
                <c:pt idx="0">
                  <c:v>259</c:v>
                </c:pt>
                <c:pt idx="1">
                  <c:v>349</c:v>
                </c:pt>
                <c:pt idx="2">
                  <c:v>409</c:v>
                </c:pt>
                <c:pt idx="3">
                  <c:v>326</c:v>
                </c:pt>
                <c:pt idx="4">
                  <c:v>484</c:v>
                </c:pt>
                <c:pt idx="5">
                  <c:v>379</c:v>
                </c:pt>
                <c:pt idx="6">
                  <c:v>516</c:v>
                </c:pt>
                <c:pt idx="7">
                  <c:v>441</c:v>
                </c:pt>
                <c:pt idx="8">
                  <c:v>600</c:v>
                </c:pt>
                <c:pt idx="9">
                  <c:v>478</c:v>
                </c:pt>
                <c:pt idx="10">
                  <c:v>424</c:v>
                </c:pt>
                <c:pt idx="11">
                  <c:v>481</c:v>
                </c:pt>
                <c:pt idx="12">
                  <c:v>439</c:v>
                </c:pt>
                <c:pt idx="13">
                  <c:v>364</c:v>
                </c:pt>
                <c:pt idx="14">
                  <c:v>564</c:v>
                </c:pt>
                <c:pt idx="15">
                  <c:v>345</c:v>
                </c:pt>
                <c:pt idx="16">
                  <c:v>378</c:v>
                </c:pt>
                <c:pt idx="17">
                  <c:v>448</c:v>
                </c:pt>
                <c:pt idx="18">
                  <c:v>513</c:v>
                </c:pt>
                <c:pt idx="19">
                  <c:v>471</c:v>
                </c:pt>
                <c:pt idx="20">
                  <c:v>382</c:v>
                </c:pt>
                <c:pt idx="21">
                  <c:v>430</c:v>
                </c:pt>
                <c:pt idx="22">
                  <c:v>323</c:v>
                </c:pt>
                <c:pt idx="23">
                  <c:v>448</c:v>
                </c:pt>
                <c:pt idx="24">
                  <c:v>328</c:v>
                </c:pt>
                <c:pt idx="25">
                  <c:v>407</c:v>
                </c:pt>
                <c:pt idx="26">
                  <c:v>469</c:v>
                </c:pt>
                <c:pt idx="27">
                  <c:v>418</c:v>
                </c:pt>
                <c:pt idx="28">
                  <c:v>485</c:v>
                </c:pt>
                <c:pt idx="29">
                  <c:v>348</c:v>
                </c:pt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E-41CC-8AFF-79D4AB994F71}"/>
            </c:ext>
          </c:extLst>
        </c:ser>
        <c:ser>
          <c:idx val="2"/>
          <c:order val="2"/>
          <c:tx>
            <c:strRef>
              <c:f>'Distinct Dates'!$J$1</c:f>
              <c:strCache>
                <c:ptCount val="1"/>
                <c:pt idx="0">
                  <c:v>Sum of lightly active minutes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Dates'!$J$2:$J$32</c:f>
              <c:numCache>
                <c:formatCode>General</c:formatCode>
                <c:ptCount val="31"/>
                <c:pt idx="0">
                  <c:v>6567</c:v>
                </c:pt>
                <c:pt idx="1">
                  <c:v>5998</c:v>
                </c:pt>
                <c:pt idx="2">
                  <c:v>6633</c:v>
                </c:pt>
                <c:pt idx="3">
                  <c:v>7057</c:v>
                </c:pt>
                <c:pt idx="4">
                  <c:v>6202</c:v>
                </c:pt>
                <c:pt idx="5">
                  <c:v>5291</c:v>
                </c:pt>
                <c:pt idx="6">
                  <c:v>6025</c:v>
                </c:pt>
                <c:pt idx="7">
                  <c:v>6461</c:v>
                </c:pt>
                <c:pt idx="8">
                  <c:v>6515</c:v>
                </c:pt>
                <c:pt idx="9">
                  <c:v>5845</c:v>
                </c:pt>
                <c:pt idx="10">
                  <c:v>6257</c:v>
                </c:pt>
                <c:pt idx="11">
                  <c:v>7453</c:v>
                </c:pt>
                <c:pt idx="12">
                  <c:v>5962</c:v>
                </c:pt>
                <c:pt idx="13">
                  <c:v>6172</c:v>
                </c:pt>
                <c:pt idx="14">
                  <c:v>6408</c:v>
                </c:pt>
                <c:pt idx="15">
                  <c:v>6322</c:v>
                </c:pt>
                <c:pt idx="16">
                  <c:v>6694</c:v>
                </c:pt>
                <c:pt idx="17">
                  <c:v>6559</c:v>
                </c:pt>
                <c:pt idx="18">
                  <c:v>6775</c:v>
                </c:pt>
                <c:pt idx="19">
                  <c:v>4808</c:v>
                </c:pt>
                <c:pt idx="20">
                  <c:v>5418</c:v>
                </c:pt>
                <c:pt idx="21">
                  <c:v>5897</c:v>
                </c:pt>
                <c:pt idx="22">
                  <c:v>5214</c:v>
                </c:pt>
                <c:pt idx="23">
                  <c:v>6010</c:v>
                </c:pt>
                <c:pt idx="24">
                  <c:v>5856</c:v>
                </c:pt>
                <c:pt idx="25">
                  <c:v>5256</c:v>
                </c:pt>
                <c:pt idx="26">
                  <c:v>4990</c:v>
                </c:pt>
                <c:pt idx="27">
                  <c:v>5432</c:v>
                </c:pt>
                <c:pt idx="28">
                  <c:v>4663</c:v>
                </c:pt>
                <c:pt idx="29">
                  <c:v>4429</c:v>
                </c:pt>
                <c:pt idx="30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BE-41CC-8AFF-79D4AB99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815200"/>
        <c:axId val="901595520"/>
      </c:barChart>
      <c:catAx>
        <c:axId val="91281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595520"/>
        <c:crosses val="autoZero"/>
        <c:auto val="1"/>
        <c:lblAlgn val="ctr"/>
        <c:lblOffset val="100"/>
        <c:noMultiLvlLbl val="0"/>
      </c:catAx>
      <c:valAx>
        <c:axId val="9015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</a:t>
                </a:r>
                <a:r>
                  <a:rPr lang="en-IN" b="1" baseline="0"/>
                  <a:t> in Minutes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1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12</xdr:row>
      <xdr:rowOff>160020</xdr:rowOff>
    </xdr:from>
    <xdr:to>
      <xdr:col>15</xdr:col>
      <xdr:colOff>213360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14519-55BD-665C-7CF3-B14AA17D8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579120</xdr:colOff>
      <xdr:row>12</xdr:row>
      <xdr:rowOff>165100</xdr:rowOff>
    </xdr:from>
    <xdr:to>
      <xdr:col>8</xdr:col>
      <xdr:colOff>327660</xdr:colOff>
      <xdr:row>27</xdr:row>
      <xdr:rowOff>35560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7BC418-B18A-3125-1746-471894934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22860</xdr:rowOff>
    </xdr:from>
    <xdr:to>
      <xdr:col>18</xdr:col>
      <xdr:colOff>76200</xdr:colOff>
      <xdr:row>10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209593-8B81-9A94-4657-BAECFE5023FA}"/>
            </a:ext>
          </a:extLst>
        </xdr:cNvPr>
        <xdr:cNvSpPr txBox="1"/>
      </xdr:nvSpPr>
      <xdr:spPr>
        <a:xfrm>
          <a:off x="7444740" y="22860"/>
          <a:ext cx="5562600" cy="183642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Aim : </a:t>
          </a:r>
          <a:r>
            <a:rPr lang="en-IN" sz="1100"/>
            <a:t>	To Categorize</a:t>
          </a:r>
          <a:r>
            <a:rPr lang="en-IN" sz="1100" baseline="0"/>
            <a:t> User in "Active", "Moderate" and "Light" based on their Count 	of ActivityDate.</a:t>
          </a:r>
        </a:p>
        <a:p>
          <a:endParaRPr lang="en-IN" sz="1100" baseline="0"/>
        </a:p>
        <a:p>
          <a:r>
            <a:rPr lang="en-IN" sz="1100" b="1" baseline="0"/>
            <a:t>Criteria :              </a:t>
          </a:r>
          <a:r>
            <a:rPr lang="en-IN" sz="1100" baseline="0"/>
            <a:t>1</a:t>
          </a:r>
          <a:r>
            <a:rPr lang="en-IN" sz="1100" i="0" u="none" baseline="0"/>
            <a:t>. If Users are Active more than 20 days, they are grouped in "Active User".</a:t>
          </a:r>
        </a:p>
        <a:p>
          <a:endParaRPr lang="en-IN" sz="1100" i="0" u="none" baseline="0"/>
        </a:p>
        <a:p>
          <a:r>
            <a:rPr lang="en-IN" sz="1100" i="0" u="none" baseline="0"/>
            <a:t>	 2. If Users are Active between 10 and 20 days, they are grouped in 	      "Moderate User".</a:t>
          </a:r>
        </a:p>
        <a:p>
          <a:endParaRPr lang="en-IN" sz="1100" i="0" u="none" baseline="0"/>
        </a:p>
        <a:p>
          <a:r>
            <a:rPr lang="en-IN" sz="1100" i="0" u="none" baseline="0"/>
            <a:t>	 3. And If Users are Active less than 10 days, they falls in category of "Light 	      User"</a:t>
          </a:r>
          <a:endParaRPr lang="en-IN" sz="1100" i="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</xdr:colOff>
      <xdr:row>0</xdr:row>
      <xdr:rowOff>69850</xdr:rowOff>
    </xdr:from>
    <xdr:to>
      <xdr:col>17</xdr:col>
      <xdr:colOff>17780</xdr:colOff>
      <xdr:row>9</xdr:row>
      <xdr:rowOff>69850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94D661-107B-F299-0087-4477DC8563DA}"/>
            </a:ext>
          </a:extLst>
        </xdr:cNvPr>
        <xdr:cNvSpPr txBox="1"/>
      </xdr:nvSpPr>
      <xdr:spPr>
        <a:xfrm>
          <a:off x="7033260" y="69850"/>
          <a:ext cx="5494020" cy="16573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AIM : </a:t>
          </a:r>
          <a:r>
            <a:rPr lang="en-IN" sz="1100"/>
            <a:t>	</a:t>
          </a:r>
          <a:r>
            <a:rPr lang="en-IN" sz="1100" i="0" u="none"/>
            <a:t>To Group Users</a:t>
          </a:r>
          <a:r>
            <a:rPr lang="en-IN" sz="1100" i="0" u="none" baseline="0"/>
            <a:t> based on Average Distance covered as "Pro", 	"Intermediate" 	and "Beginner".</a:t>
          </a:r>
        </a:p>
        <a:p>
          <a:endParaRPr lang="en-IN" sz="1100" i="0" u="none" baseline="0"/>
        </a:p>
        <a:p>
          <a:r>
            <a:rPr lang="en-IN" sz="1100" b="1" i="0" u="none" baseline="0"/>
            <a:t>Criteria Used : </a:t>
          </a:r>
          <a:r>
            <a:rPr lang="en-IN" sz="1100" i="0" u="none" baseline="0"/>
            <a:t>	1. User covered the distance of </a:t>
          </a:r>
          <a:r>
            <a:rPr lang="en-IN" sz="1100" b="0" i="0" u="none" baseline="0"/>
            <a:t>more than 8 kms, </a:t>
          </a:r>
          <a:r>
            <a:rPr lang="en-IN" sz="1100" i="0" u="none" baseline="0"/>
            <a:t>"Pro User".</a:t>
          </a:r>
        </a:p>
        <a:p>
          <a:r>
            <a:rPr lang="en-IN" sz="1100" i="0" u="none" baseline="0"/>
            <a:t>	</a:t>
          </a:r>
        </a:p>
        <a:p>
          <a:r>
            <a:rPr lang="en-IN" sz="1100" i="0" u="none" baseline="0"/>
            <a:t>	2. User covered the distance between 5 to 8 kms, "Intermediate User".</a:t>
          </a:r>
        </a:p>
        <a:p>
          <a:endParaRPr lang="en-IN" sz="1100" i="0" u="none" baseline="0"/>
        </a:p>
        <a:p>
          <a:r>
            <a:rPr lang="en-IN" sz="1100" i="0" u="none" baseline="0"/>
            <a:t>	3. And User covered distance less than 5 kms are "Beginner User".</a:t>
          </a:r>
        </a:p>
      </xdr:txBody>
    </xdr:sp>
    <xdr:clientData/>
  </xdr:twoCellAnchor>
  <xdr:twoCellAnchor>
    <xdr:from>
      <xdr:col>3</xdr:col>
      <xdr:colOff>228600</xdr:colOff>
      <xdr:row>13</xdr:row>
      <xdr:rowOff>0</xdr:rowOff>
    </xdr:from>
    <xdr:to>
      <xdr:col>7</xdr:col>
      <xdr:colOff>289560</xdr:colOff>
      <xdr:row>28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E21F9F-7B27-4983-A987-613F074A5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13</xdr:row>
      <xdr:rowOff>7620</xdr:rowOff>
    </xdr:from>
    <xdr:to>
      <xdr:col>13</xdr:col>
      <xdr:colOff>601980</xdr:colOff>
      <xdr:row>28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88E025-0914-DFAF-52FA-25CC8C156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608330</xdr:colOff>
      <xdr:row>1</xdr:row>
      <xdr:rowOff>35560</xdr:rowOff>
    </xdr:from>
    <xdr:to>
      <xdr:col>15</xdr:col>
      <xdr:colOff>590550</xdr:colOff>
      <xdr:row>21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A3510-7E5E-C551-7DCE-B414EF334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6350</xdr:rowOff>
    </xdr:from>
    <xdr:to>
      <xdr:col>16</xdr:col>
      <xdr:colOff>38100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2BC01-F579-B7C3-6E34-BC307B3CE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18</xdr:col>
      <xdr:colOff>15240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9711D-BCE5-4C5A-7746-44D5A35B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42</xdr:row>
      <xdr:rowOff>53340</xdr:rowOff>
    </xdr:from>
    <xdr:to>
      <xdr:col>1</xdr:col>
      <xdr:colOff>1600200</xdr:colOff>
      <xdr:row>57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B89F8-9CB3-9DA0-0533-B8C4362E3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1051560</xdr:colOff>
      <xdr:row>42</xdr:row>
      <xdr:rowOff>129540</xdr:rowOff>
    </xdr:from>
    <xdr:to>
      <xdr:col>5</xdr:col>
      <xdr:colOff>15240</xdr:colOff>
      <xdr:row>57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135306-4777-12FA-05FF-E053384C2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510540</xdr:colOff>
      <xdr:row>37</xdr:row>
      <xdr:rowOff>0</xdr:rowOff>
    </xdr:from>
    <xdr:to>
      <xdr:col>9</xdr:col>
      <xdr:colOff>7620</xdr:colOff>
      <xdr:row>57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B9998-D0C3-DF0D-4591-FA7EDA3B3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577272</xdr:colOff>
      <xdr:row>37</xdr:row>
      <xdr:rowOff>11546</xdr:rowOff>
    </xdr:from>
    <xdr:to>
      <xdr:col>11</xdr:col>
      <xdr:colOff>1608666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FF0323-0772-F25B-D178-EE45750D5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179666</xdr:colOff>
      <xdr:row>6</xdr:row>
      <xdr:rowOff>20171</xdr:rowOff>
    </xdr:from>
    <xdr:to>
      <xdr:col>15</xdr:col>
      <xdr:colOff>590550</xdr:colOff>
      <xdr:row>22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1AD07A-18C7-ECC4-B949-914FA8B68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26504</xdr:colOff>
      <xdr:row>59</xdr:row>
      <xdr:rowOff>0</xdr:rowOff>
    </xdr:from>
    <xdr:to>
      <xdr:col>1</xdr:col>
      <xdr:colOff>1574800</xdr:colOff>
      <xdr:row>69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ECF44D-10CF-AEEB-29C4-E2665A997762}"/>
            </a:ext>
          </a:extLst>
        </xdr:cNvPr>
        <xdr:cNvSpPr txBox="1"/>
      </xdr:nvSpPr>
      <xdr:spPr>
        <a:xfrm>
          <a:off x="26504" y="10864850"/>
          <a:ext cx="2754796" cy="1841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Criteria</a:t>
          </a:r>
          <a:r>
            <a:rPr lang="en-IN" sz="1200" b="1" baseline="0"/>
            <a:t>  :</a:t>
          </a:r>
        </a:p>
        <a:p>
          <a:r>
            <a:rPr lang="en-IN" sz="1100" b="1" i="0" u="none" baseline="0">
              <a:solidFill>
                <a:srgbClr val="FF0000"/>
              </a:solidFill>
            </a:rPr>
            <a:t>--&gt; </a:t>
          </a:r>
          <a:r>
            <a:rPr lang="en-IN" sz="1100" b="1" i="0" u="none" baseline="0"/>
            <a:t>1st Quartile(29) of Count of Users are in "Low Activity" group</a:t>
          </a:r>
          <a:r>
            <a:rPr lang="en-IN" sz="1100" i="0" u="none" baseline="0"/>
            <a:t>.</a:t>
          </a:r>
        </a:p>
        <a:p>
          <a:endParaRPr lang="en-IN" sz="1100" i="0" u="none" baseline="0"/>
        </a:p>
        <a:p>
          <a:r>
            <a:rPr lang="en-IN" sz="1100" b="1" i="0" u="none" baseline="0">
              <a:solidFill>
                <a:srgbClr val="FF0000"/>
              </a:solidFill>
            </a:rPr>
            <a:t>--&gt; </a:t>
          </a:r>
          <a:r>
            <a:rPr lang="en-IN" sz="1100" b="1" i="0" u="none" baseline="0"/>
            <a:t>3rd Quartile(32) of Count of Users are in "High Activity" group</a:t>
          </a:r>
          <a:r>
            <a:rPr lang="en-IN" sz="1100" i="0" u="none" baseline="0"/>
            <a:t>.</a:t>
          </a:r>
        </a:p>
        <a:p>
          <a:endParaRPr lang="en-IN" sz="1100" i="0" u="none" baseline="0"/>
        </a:p>
        <a:p>
          <a:r>
            <a:rPr lang="en-IN" sz="1100" b="1" i="0" u="none" baseline="0">
              <a:solidFill>
                <a:srgbClr val="FF0000"/>
              </a:solidFill>
            </a:rPr>
            <a:t>--&gt;</a:t>
          </a:r>
          <a:r>
            <a:rPr lang="en-IN" sz="1100" i="0" u="none" baseline="0"/>
            <a:t> </a:t>
          </a:r>
          <a:r>
            <a:rPr lang="en-IN" sz="1100" b="1" i="0" u="none" baseline="0"/>
            <a:t>And if Count of Users are between 1st        and 3rd Quartile, then they are group   "Moderate Activity".</a:t>
          </a:r>
        </a:p>
      </xdr:txBody>
    </xdr:sp>
    <xdr:clientData/>
  </xdr:twoCellAnchor>
  <xdr:twoCellAnchor>
    <xdr:from>
      <xdr:col>3</xdr:col>
      <xdr:colOff>7620</xdr:colOff>
      <xdr:row>59</xdr:row>
      <xdr:rowOff>7620</xdr:rowOff>
    </xdr:from>
    <xdr:to>
      <xdr:col>5</xdr:col>
      <xdr:colOff>7620</xdr:colOff>
      <xdr:row>67</xdr:row>
      <xdr:rowOff>175260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4DB1BD-349D-62AB-4D3F-90947B539B7C}"/>
            </a:ext>
          </a:extLst>
        </xdr:cNvPr>
        <xdr:cNvSpPr txBox="1"/>
      </xdr:nvSpPr>
      <xdr:spPr>
        <a:xfrm>
          <a:off x="3749040" y="10797540"/>
          <a:ext cx="3253740" cy="16306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 i="0" u="none"/>
            <a:t>Criteria :</a:t>
          </a:r>
        </a:p>
        <a:p>
          <a:r>
            <a:rPr lang="en-IN" sz="1100" b="1" i="0" u="none">
              <a:solidFill>
                <a:srgbClr val="FF0000"/>
              </a:solidFill>
            </a:rPr>
            <a:t>--&gt;</a:t>
          </a:r>
          <a:r>
            <a:rPr lang="en-IN" sz="1100" i="0" u="none"/>
            <a:t> </a:t>
          </a:r>
          <a:r>
            <a:rPr lang="en-IN" sz="1100" b="1" i="0" u="none"/>
            <a:t>1st Quartile(5.16) of Avg of Distance travel</a:t>
          </a:r>
          <a:r>
            <a:rPr lang="en-IN" sz="1100" b="1" i="0" u="none" baseline="0"/>
            <a:t> by Users falla in category of "Less Distance Travellers"</a:t>
          </a:r>
        </a:p>
        <a:p>
          <a:endParaRPr lang="en-IN" sz="1100" i="0" u="none" baseline="0"/>
        </a:p>
        <a:p>
          <a:r>
            <a:rPr lang="en-IN" sz="1100" b="1" i="0" u="none" baseline="0">
              <a:solidFill>
                <a:srgbClr val="FF0000"/>
              </a:solidFill>
            </a:rPr>
            <a:t>--&gt;</a:t>
          </a:r>
          <a:r>
            <a:rPr lang="en-IN" sz="1100" i="0" u="none" baseline="0"/>
            <a:t> </a:t>
          </a:r>
          <a:r>
            <a:rPr lang="en-IN" sz="1100" b="1" i="0" u="none" baseline="0"/>
            <a:t>3rd Quartile(5.93) of Avg of Distance travel by Users falls in category of "Long Distance Travellers".</a:t>
          </a:r>
        </a:p>
        <a:p>
          <a:endParaRPr lang="en-IN" sz="1100" i="0" u="none" baseline="0"/>
        </a:p>
        <a:p>
          <a:r>
            <a:rPr lang="en-IN" sz="1100" b="1" i="0" u="none" baseline="0">
              <a:solidFill>
                <a:srgbClr val="FF0000"/>
              </a:solidFill>
            </a:rPr>
            <a:t>--&gt;</a:t>
          </a:r>
          <a:r>
            <a:rPr lang="en-IN" sz="1100" i="0" u="none" baseline="0"/>
            <a:t> </a:t>
          </a:r>
          <a:r>
            <a:rPr lang="en-IN" sz="1100" b="1" i="0" u="none" baseline="0"/>
            <a:t>And Inbetween, "Moderate travellers"</a:t>
          </a:r>
          <a:endParaRPr lang="en-IN" sz="1100" b="1" i="0" u="none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39.679122453701" createdVersion="8" refreshedVersion="8" minRefreshableVersion="3" recordCount="33" xr:uid="{B33EA510-2B52-44DF-82B9-A0DD633D3ADC}">
  <cacheSource type="worksheet">
    <worksheetSource ref="A1:C34" sheet="Category on count of days"/>
  </cacheSource>
  <cacheFields count="3">
    <cacheField name="Row Labels" numFmtId="0">
      <sharedItems containsSemiMixedTypes="0" containsString="0" containsNumber="1" containsInteger="1" minValue="1503960366" maxValue="8877689391"/>
    </cacheField>
    <cacheField name="Count of ActivityDate" numFmtId="0">
      <sharedItems containsSemiMixedTypes="0" containsString="0" containsNumber="1" containsInteger="1" minValue="4" maxValue="31"/>
    </cacheField>
    <cacheField name="Category" numFmtId="0">
      <sharedItems count="3">
        <s v="Active User"/>
        <s v="Moderate User"/>
        <s v="Light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145066087964" createdVersion="8" refreshedVersion="8" minRefreshableVersion="3" recordCount="33" xr:uid="{37855899-E27B-493D-8F5A-0646C468BFCB}">
  <cacheSource type="worksheet">
    <worksheetSource ref="B1:C34" sheet="User's Category on distance"/>
  </cacheSource>
  <cacheFields count="2">
    <cacheField name="Average Distance" numFmtId="2">
      <sharedItems containsSemiMixedTypes="0" containsString="0" containsNumber="1" minValue="0.63451612308140759" maxValue="13.212903138129944"/>
    </cacheField>
    <cacheField name="Category" numFmtId="0">
      <sharedItems count="3">
        <s v="Intermediate User"/>
        <s v="Beginner User"/>
        <s v="Pro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187005092594" createdVersion="8" refreshedVersion="8" minRefreshableVersion="3" recordCount="31" xr:uid="{69730184-B0FF-45E4-9B57-F9A403B69C17}">
  <cacheSource type="worksheet">
    <worksheetSource ref="A1:C32" sheet="Distinct Dates"/>
  </cacheSource>
  <cacheFields count="3">
    <cacheField name="Dates" numFmtId="0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 count="3">
        <s v="High Activity"/>
        <s v="Moderate Activity"/>
        <s v="Low Activ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659293287034" createdVersion="8" refreshedVersion="8" minRefreshableVersion="3" recordCount="31" xr:uid="{85FAE4A4-1C77-4B48-A87C-C96D38A9FF41}">
  <cacheSource type="worksheet">
    <worksheetSource ref="A1:E32" sheet="Distinct Dates"/>
  </cacheSource>
  <cacheFields count="5">
    <cacheField name="Dates" numFmtId="0">
      <sharedItems/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/>
    </cacheField>
    <cacheField name="Average of TotalDistance" numFmtId="2">
      <sharedItems containsSemiMixedTypes="0" containsString="0" containsNumber="1" minValue="2.4433333211179296" maxValue="6.2915625174646248"/>
    </cacheField>
    <cacheField name="Travel Category" numFmtId="2">
      <sharedItems count="3">
        <s v="Long Distance Travellers"/>
        <s v="Less Distance Travellers"/>
        <s v="Moderate Distance Travell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31"/>
    <x v="0"/>
  </r>
  <r>
    <n v="1624580081"/>
    <n v="31"/>
    <x v="0"/>
  </r>
  <r>
    <n v="1644430081"/>
    <n v="30"/>
    <x v="0"/>
  </r>
  <r>
    <n v="1844505072"/>
    <n v="31"/>
    <x v="0"/>
  </r>
  <r>
    <n v="1927972279"/>
    <n v="31"/>
    <x v="0"/>
  </r>
  <r>
    <n v="2022484408"/>
    <n v="31"/>
    <x v="0"/>
  </r>
  <r>
    <n v="2026352035"/>
    <n v="31"/>
    <x v="0"/>
  </r>
  <r>
    <n v="2320127002"/>
    <n v="31"/>
    <x v="0"/>
  </r>
  <r>
    <n v="2347167796"/>
    <n v="18"/>
    <x v="1"/>
  </r>
  <r>
    <n v="2873212765"/>
    <n v="31"/>
    <x v="0"/>
  </r>
  <r>
    <n v="3372868164"/>
    <n v="20"/>
    <x v="1"/>
  </r>
  <r>
    <n v="3977333714"/>
    <n v="30"/>
    <x v="0"/>
  </r>
  <r>
    <n v="4020332650"/>
    <n v="31"/>
    <x v="0"/>
  </r>
  <r>
    <n v="4057192912"/>
    <n v="4"/>
    <x v="2"/>
  </r>
  <r>
    <n v="4319703577"/>
    <n v="31"/>
    <x v="0"/>
  </r>
  <r>
    <n v="4388161847"/>
    <n v="31"/>
    <x v="0"/>
  </r>
  <r>
    <n v="4445114986"/>
    <n v="31"/>
    <x v="0"/>
  </r>
  <r>
    <n v="4558609924"/>
    <n v="31"/>
    <x v="0"/>
  </r>
  <r>
    <n v="4702921684"/>
    <n v="31"/>
    <x v="0"/>
  </r>
  <r>
    <n v="5553957443"/>
    <n v="31"/>
    <x v="0"/>
  </r>
  <r>
    <n v="5577150313"/>
    <n v="30"/>
    <x v="0"/>
  </r>
  <r>
    <n v="6117666160"/>
    <n v="28"/>
    <x v="0"/>
  </r>
  <r>
    <n v="6290855005"/>
    <n v="29"/>
    <x v="0"/>
  </r>
  <r>
    <n v="6775888955"/>
    <n v="26"/>
    <x v="0"/>
  </r>
  <r>
    <n v="6962181067"/>
    <n v="31"/>
    <x v="0"/>
  </r>
  <r>
    <n v="7007744171"/>
    <n v="26"/>
    <x v="0"/>
  </r>
  <r>
    <n v="7086361926"/>
    <n v="31"/>
    <x v="0"/>
  </r>
  <r>
    <n v="8053475328"/>
    <n v="31"/>
    <x v="0"/>
  </r>
  <r>
    <n v="8253242879"/>
    <n v="19"/>
    <x v="1"/>
  </r>
  <r>
    <n v="8378563200"/>
    <n v="31"/>
    <x v="0"/>
  </r>
  <r>
    <n v="8583815059"/>
    <n v="31"/>
    <x v="0"/>
  </r>
  <r>
    <n v="8792009665"/>
    <n v="29"/>
    <x v="0"/>
  </r>
  <r>
    <n v="8877689391"/>
    <n v="3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7.8096773855147834"/>
    <x v="0"/>
  </r>
  <r>
    <n v="3.9148387293661795"/>
    <x v="1"/>
  </r>
  <r>
    <n v="5.2953333536783873"/>
    <x v="0"/>
  </r>
  <r>
    <n v="1.7061290368437778"/>
    <x v="1"/>
  </r>
  <r>
    <n v="0.63451612308140759"/>
    <x v="1"/>
  </r>
  <r>
    <n v="8.0841934911666371"/>
    <x v="2"/>
  </r>
  <r>
    <n v="3.4548387152533384"/>
    <x v="1"/>
  </r>
  <r>
    <n v="3.1877419044894557"/>
    <x v="1"/>
  </r>
  <r>
    <n v="6.3555555359150011"/>
    <x v="0"/>
  </r>
  <r>
    <n v="5.1016128601566439"/>
    <x v="0"/>
  </r>
  <r>
    <n v="4.707000041007996"/>
    <x v="1"/>
  </r>
  <r>
    <n v="7.5169999440511095"/>
    <x v="0"/>
  </r>
  <r>
    <n v="1.6261290389323431"/>
    <x v="1"/>
  </r>
  <r>
    <n v="2.8625000119209298"/>
    <x v="1"/>
  </r>
  <r>
    <n v="4.8922580470361057"/>
    <x v="1"/>
  </r>
  <r>
    <n v="8.393225892897572"/>
    <x v="2"/>
  </r>
  <r>
    <n v="3.2458064402303388"/>
    <x v="1"/>
  </r>
  <r>
    <n v="5.0806451766721663"/>
    <x v="0"/>
  </r>
  <r>
    <n v="6.9551612830931147"/>
    <x v="0"/>
  </r>
  <r>
    <n v="5.6396774495801596"/>
    <x v="0"/>
  </r>
  <r>
    <n v="6.2133333047231041"/>
    <x v="0"/>
  </r>
  <r>
    <n v="5.342142914022717"/>
    <x v="0"/>
  </r>
  <r>
    <n v="4.2724138046133104"/>
    <x v="1"/>
  </r>
  <r>
    <n v="1.8134615161241252"/>
    <x v="1"/>
  </r>
  <r>
    <n v="6.585806477454403"/>
    <x v="0"/>
  </r>
  <r>
    <n v="8.0153845915427571"/>
    <x v="2"/>
  </r>
  <r>
    <n v="6.3880645078156268"/>
    <x v="0"/>
  </r>
  <r>
    <n v="11.475161198646786"/>
    <x v="2"/>
  </r>
  <r>
    <n v="4.6673684684853809"/>
    <x v="1"/>
  </r>
  <r>
    <n v="6.9135484618525318"/>
    <x v="0"/>
  </r>
  <r>
    <n v="5.6154838223611172"/>
    <x v="0"/>
  </r>
  <r>
    <n v="1.1865517168209478"/>
    <x v="1"/>
  </r>
  <r>
    <n v="13.21290313812994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x v="0"/>
  </r>
  <r>
    <x v="1"/>
    <n v="33"/>
    <x v="0"/>
  </r>
  <r>
    <x v="2"/>
    <n v="33"/>
    <x v="0"/>
  </r>
  <r>
    <x v="3"/>
    <n v="33"/>
    <x v="0"/>
  </r>
  <r>
    <x v="4"/>
    <n v="32"/>
    <x v="0"/>
  </r>
  <r>
    <x v="5"/>
    <n v="32"/>
    <x v="0"/>
  </r>
  <r>
    <x v="6"/>
    <n v="32"/>
    <x v="0"/>
  </r>
  <r>
    <x v="7"/>
    <n v="32"/>
    <x v="0"/>
  </r>
  <r>
    <x v="8"/>
    <n v="32"/>
    <x v="0"/>
  </r>
  <r>
    <x v="9"/>
    <n v="32"/>
    <x v="0"/>
  </r>
  <r>
    <x v="10"/>
    <n v="32"/>
    <x v="0"/>
  </r>
  <r>
    <x v="11"/>
    <n v="32"/>
    <x v="0"/>
  </r>
  <r>
    <x v="12"/>
    <n v="32"/>
    <x v="0"/>
  </r>
  <r>
    <x v="13"/>
    <n v="32"/>
    <x v="0"/>
  </r>
  <r>
    <x v="14"/>
    <n v="32"/>
    <x v="0"/>
  </r>
  <r>
    <x v="15"/>
    <n v="32"/>
    <x v="0"/>
  </r>
  <r>
    <x v="16"/>
    <n v="32"/>
    <x v="0"/>
  </r>
  <r>
    <x v="17"/>
    <n v="32"/>
    <x v="0"/>
  </r>
  <r>
    <x v="18"/>
    <n v="31"/>
    <x v="1"/>
  </r>
  <r>
    <x v="19"/>
    <n v="30"/>
    <x v="1"/>
  </r>
  <r>
    <x v="20"/>
    <n v="29"/>
    <x v="1"/>
  </r>
  <r>
    <x v="21"/>
    <n v="29"/>
    <x v="1"/>
  </r>
  <r>
    <x v="22"/>
    <n v="29"/>
    <x v="1"/>
  </r>
  <r>
    <x v="23"/>
    <n v="29"/>
    <x v="1"/>
  </r>
  <r>
    <x v="24"/>
    <n v="29"/>
    <x v="1"/>
  </r>
  <r>
    <x v="25"/>
    <n v="29"/>
    <x v="1"/>
  </r>
  <r>
    <x v="26"/>
    <n v="27"/>
    <x v="2"/>
  </r>
  <r>
    <x v="27"/>
    <n v="27"/>
    <x v="2"/>
  </r>
  <r>
    <x v="28"/>
    <n v="26"/>
    <x v="2"/>
  </r>
  <r>
    <x v="29"/>
    <n v="24"/>
    <x v="2"/>
  </r>
  <r>
    <x v="30"/>
    <n v="2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12-Apr"/>
    <n v="33"/>
    <s v="High Activity"/>
    <n v="5.9827272485602991"/>
    <x v="0"/>
  </r>
  <r>
    <s v="13-Apr"/>
    <n v="33"/>
    <s v="High Activity"/>
    <n v="5.1033333160660481"/>
    <x v="1"/>
  </r>
  <r>
    <s v="14-Apr"/>
    <n v="33"/>
    <s v="High Activity"/>
    <n v="5.5993939624591302"/>
    <x v="2"/>
  </r>
  <r>
    <s v="15-Apr"/>
    <n v="33"/>
    <s v="High Activity"/>
    <n v="5.2878787770415796"/>
    <x v="2"/>
  </r>
  <r>
    <s v="16-Apr"/>
    <n v="32"/>
    <s v="High Activity"/>
    <n v="6.2915625174646248"/>
    <x v="0"/>
  </r>
  <r>
    <s v="17-Apr"/>
    <n v="32"/>
    <s v="High Activity"/>
    <n v="4.5406249602674507"/>
    <x v="1"/>
  </r>
  <r>
    <s v="18-Apr"/>
    <n v="32"/>
    <s v="High Activity"/>
    <n v="5.657812474993988"/>
    <x v="2"/>
  </r>
  <r>
    <s v="19-Apr"/>
    <n v="32"/>
    <s v="High Activity"/>
    <n v="5.8718749247491324"/>
    <x v="2"/>
  </r>
  <r>
    <s v="20-Apr"/>
    <n v="32"/>
    <s v="High Activity"/>
    <n v="5.9503125439514415"/>
    <x v="0"/>
  </r>
  <r>
    <s v="21-Apr"/>
    <n v="32"/>
    <s v="High Activity"/>
    <n v="6.030000067315993"/>
    <x v="0"/>
  </r>
  <r>
    <s v="22-Apr"/>
    <n v="32"/>
    <s v="High Activity"/>
    <n v="5.3278124725911784"/>
    <x v="2"/>
  </r>
  <r>
    <s v="23-Apr"/>
    <n v="32"/>
    <s v="High Activity"/>
    <n v="5.8412500396370906"/>
    <x v="2"/>
  </r>
  <r>
    <s v="24-Apr"/>
    <n v="32"/>
    <s v="High Activity"/>
    <n v="5.4675000272691285"/>
    <x v="2"/>
  </r>
  <r>
    <s v="25-Apr"/>
    <n v="32"/>
    <s v="High Activity"/>
    <n v="5.6328125181607911"/>
    <x v="2"/>
  </r>
  <r>
    <s v="26-Apr"/>
    <n v="32"/>
    <s v="High Activity"/>
    <n v="5.5346875265240651"/>
    <x v="2"/>
  </r>
  <r>
    <s v="27-Apr"/>
    <n v="32"/>
    <s v="High Activity"/>
    <n v="5.9153124988079089"/>
    <x v="2"/>
  </r>
  <r>
    <s v="28-Apr"/>
    <n v="32"/>
    <s v="High Activity"/>
    <n v="5.3615625165402907"/>
    <x v="2"/>
  </r>
  <r>
    <s v="29-Apr"/>
    <n v="32"/>
    <s v="High Activity"/>
    <n v="5.1812499882071306"/>
    <x v="2"/>
  </r>
  <r>
    <s v="30-Apr"/>
    <n v="31"/>
    <s v="Moderate Activity"/>
    <n v="6.1006451037622274"/>
    <x v="0"/>
  </r>
  <r>
    <s v="01-May"/>
    <n v="30"/>
    <s v="Moderate Activity"/>
    <n v="4.9749999940395355"/>
    <x v="1"/>
  </r>
  <r>
    <s v="02-May"/>
    <n v="29"/>
    <s v="Moderate Activity"/>
    <n v="4.9672413643064184"/>
    <x v="1"/>
  </r>
  <r>
    <s v="03-May"/>
    <n v="29"/>
    <s v="Moderate Activity"/>
    <n v="6.0944827448833614"/>
    <x v="0"/>
  </r>
  <r>
    <s v="04-May"/>
    <n v="29"/>
    <s v="Moderate Activity"/>
    <n v="4.9403447919878456"/>
    <x v="1"/>
  </r>
  <r>
    <s v="05-May"/>
    <n v="29"/>
    <s v="Moderate Activity"/>
    <n v="6.2165517437046933"/>
    <x v="0"/>
  </r>
  <r>
    <s v="06-May"/>
    <n v="29"/>
    <s v="Moderate Activity"/>
    <n v="5.4572413758342639"/>
    <x v="2"/>
  </r>
  <r>
    <s v="07-May"/>
    <n v="29"/>
    <s v="Moderate Activity"/>
    <n v="5.1244827714459618"/>
    <x v="1"/>
  </r>
  <r>
    <s v="08-May"/>
    <n v="27"/>
    <s v="Low Activity"/>
    <n v="5.1399999812797281"/>
    <x v="1"/>
  </r>
  <r>
    <s v="09-May"/>
    <n v="27"/>
    <s v="Low Activity"/>
    <n v="5.9629629585478066"/>
    <x v="0"/>
  </r>
  <r>
    <s v="10-May"/>
    <n v="26"/>
    <s v="Low Activity"/>
    <n v="5.6661537530330515"/>
    <x v="2"/>
  </r>
  <r>
    <s v="11-May"/>
    <n v="24"/>
    <s v="Low Activity"/>
    <n v="5.4945833086967468"/>
    <x v="2"/>
  </r>
  <r>
    <s v="12-May"/>
    <n v="21"/>
    <s v="Low Activity"/>
    <n v="2.443333321117929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7DF5A-1D52-4C72-AE96-0795FFA6B2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ategory">
  <location ref="G1:H5" firstHeaderRow="1" firstDataRow="1" firstDataCol="1"/>
  <pivotFields count="3"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2" subtotal="count" baseField="0" baseItem="0"/>
  </dataFields>
  <formats count="12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2" type="button" dataOnly="0" labelOnly="1" outline="0" axis="axisRow" fieldPosition="0"/>
    </format>
    <format dxfId="40">
      <pivotArea dataOnly="0" labelOnly="1" fieldPosition="0">
        <references count="1">
          <reference field="2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dataOnly="0" fieldPosition="0">
        <references count="1">
          <reference field="2" count="1">
            <x v="0"/>
          </reference>
        </references>
      </pivotArea>
    </format>
    <format dxfId="36">
      <pivotArea dataOnly="0" fieldPosition="0">
        <references count="1">
          <reference field="2" count="1">
            <x v="1"/>
          </reference>
        </references>
      </pivotArea>
    </format>
    <format dxfId="35">
      <pivotArea dataOnly="0" labelOnly="1" fieldPosition="0">
        <references count="1">
          <reference field="2" count="1">
            <x v="0"/>
          </reference>
        </references>
      </pivotArea>
    </format>
    <format dxfId="34">
      <pivotArea collapsedLevelsAreSubtotals="1" fieldPosition="0">
        <references count="1">
          <reference field="2" count="1">
            <x v="0"/>
          </reference>
        </references>
      </pivotArea>
    </format>
    <format dxfId="33">
      <pivotArea collapsedLevelsAreSubtotals="1" fieldPosition="0">
        <references count="1">
          <reference field="2" count="1">
            <x v="1"/>
          </reference>
        </references>
      </pivotArea>
    </format>
    <format dxfId="32">
      <pivotArea dataOnly="0" labelOnly="1" fieldPosition="0">
        <references count="1">
          <reference field="2" count="1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DC80F-C089-4936-9252-7215B455DD9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:G5" firstHeaderRow="1" firstDataRow="1" firstDataCol="1"/>
  <pivotFields count="2">
    <pivotField numFmtId="2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AF8A9-F68A-49C8-9954-62FB2049EBAF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Activity Category">
  <location ref="A38:B42" firstHeaderRow="1" firstDataRow="1" firstDataCol="1"/>
  <pivotFields count="3">
    <pivotField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ty Category" fld="2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22093-39CD-4279-A71D-679A01AEBBB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ravel Category">
  <location ref="D38:E42" firstHeaderRow="1" firstDataRow="1" firstDataCol="1"/>
  <pivotFields count="5">
    <pivotField showAll="0"/>
    <pivotField showAll="0"/>
    <pivotField showAll="0"/>
    <pivotField numFmtId="2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avel Category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CE3748-BC75-4566-8FD9-1018D4F1A794}" name="Table5" displayName="Table5" ref="A1:J34" totalsRowShown="0" headerRowDxfId="0" dataDxfId="1">
  <autoFilter ref="A1:J34" xr:uid="{9DCE3748-BC75-4566-8FD9-1018D4F1A794}"/>
  <tableColumns count="10">
    <tableColumn id="1" xr3:uid="{4ECF9D37-241F-41EC-92BF-391F920AF457}" name="User Id" dataDxfId="11"/>
    <tableColumn id="2" xr3:uid="{18F0AD00-607B-43B1-B685-AA424538AAE0}" name="Count of ActivityDate" dataDxfId="10"/>
    <tableColumn id="3" xr3:uid="{07EB51A7-34CF-4C84-A0C6-2B9AF9A3A45A}" name="Users Type" dataDxfId="9">
      <calculatedColumnFormula>IF(B2&gt;20,"Active User",IF(B2&lt;=10,"Light User","Moderate User"))</calculatedColumnFormula>
    </tableColumn>
    <tableColumn id="4" xr3:uid="{83CF58E5-548C-456D-A576-56628A0ECABC}" name="Average Distance" dataDxfId="8"/>
    <tableColumn id="5" xr3:uid="{2AC462EF-039D-4339-BBC8-08786233FB89}" name="Users" dataDxfId="7">
      <calculatedColumnFormula>IF(D2 &gt;=8,"Pro User",IF(D2&lt;5, "Begineer User","Intermediate User"))</calculatedColumnFormula>
    </tableColumn>
    <tableColumn id="6" xr3:uid="{B4DB91B9-BB2F-450A-9B5E-6639B4EF6F93}" name="Total Steps" dataDxfId="6"/>
    <tableColumn id="7" xr3:uid="{62493933-5277-45CB-BA3B-323D3811E665}" name="Total Calories Burned" dataDxfId="5"/>
    <tableColumn id="8" xr3:uid="{1EF4B55A-CBDA-4964-A9C1-71A05191D6A1}" name="Total VeryActiveMin" dataDxfId="4"/>
    <tableColumn id="9" xr3:uid="{BBA45A64-B30C-4ACC-9D13-AC276CB914EB}" name="Total FairlyActiveMin" dataDxfId="3"/>
    <tableColumn id="10" xr3:uid="{68D42EB2-1BD4-4814-BA8D-DC3E6C7BB843}" name="Total LightlyActiveMin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74733-1DA4-4BA1-85C6-63DA351DDC1E}" name="Table1" displayName="Table1" ref="A1:C34" totalsRowShown="0" headerRowDxfId="27" dataDxfId="28">
  <autoFilter ref="A1:C34" xr:uid="{6A474733-1DA4-4BA1-85C6-63DA351DDC1E}"/>
  <tableColumns count="3">
    <tableColumn id="1" xr3:uid="{52BCD412-4BA2-491E-85B2-A6D50077092F}" name="Users ID" dataDxfId="31"/>
    <tableColumn id="2" xr3:uid="{2D09C720-FD0E-41AF-A059-8BE72D11471D}" name="Count of ActivityDate" dataDxfId="30"/>
    <tableColumn id="3" xr3:uid="{7BC05363-1015-4AC8-97ED-424DEC4EE174}" name="Category" dataDxfId="29">
      <calculatedColumnFormula array="1">_xlfn.IFS(B2&gt;20,"Active User",AND(B2&lt;=20,B2&gt;10),"Moderate User",B2&lt;=10,"Light User")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EFC4D-FDC0-4A51-B04D-8D03381B2A44}" name="Table2" displayName="Table2" ref="A1:B34" totalsRowShown="0" headerRowDxfId="23" dataDxfId="24">
  <autoFilter ref="A1:B34" xr:uid="{45AEFC4D-FDC0-4A51-B04D-8D03381B2A44}"/>
  <tableColumns count="2">
    <tableColumn id="1" xr3:uid="{BFB7EC5A-EDBF-4E3C-8506-A9F100F3A954}" name="User Id" dataDxfId="26"/>
    <tableColumn id="2" xr3:uid="{C1A83F1F-1662-4DCB-892C-73F6B33A37CA}" name="Total Steps" dataDxfId="2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D420A-9476-49BD-9C3C-F3823E0461CF}" name="Table3" displayName="Table3" ref="A1:B34" totalsRowShown="0" headerRowDxfId="19" dataDxfId="20">
  <autoFilter ref="A1:B34" xr:uid="{6F9D420A-9476-49BD-9C3C-F3823E0461CF}"/>
  <tableColumns count="2">
    <tableColumn id="1" xr3:uid="{1AF07711-D4DE-4782-ABDC-76D65D21E7F9}" name="User Id" dataDxfId="22"/>
    <tableColumn id="2" xr3:uid="{C93BA890-6847-4649-99EF-26F3AD0FA011}" name="Total Calories Burned" dataDxfId="2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E265BF-507B-43D1-839E-6B6E79E7A105}" name="Table4" displayName="Table4" ref="B1:D34" totalsRowShown="0" headerRowDxfId="14" dataDxfId="15">
  <autoFilter ref="B1:D34" xr:uid="{DDE265BF-507B-43D1-839E-6B6E79E7A105}"/>
  <tableColumns count="3">
    <tableColumn id="1" xr3:uid="{36E39ABD-D058-40A9-B40D-BA939174FEE9}" name="Total VeryActiveMin" dataDxfId="18"/>
    <tableColumn id="2" xr3:uid="{7CD06475-83AD-4174-A32D-2786DB926431}" name="Total FairlyActiveMin" dataDxfId="17"/>
    <tableColumn id="3" xr3:uid="{D306C6F9-D391-4F31-BEC3-2738C418C9EF}" name="Total LightlyActiveMin" dataDxfId="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8EC-E789-40E2-B80F-35C429F8F450}">
  <dimension ref="A1:J34"/>
  <sheetViews>
    <sheetView workbookViewId="0">
      <selection activeCell="C6" sqref="C6"/>
    </sheetView>
  </sheetViews>
  <sheetFormatPr defaultRowHeight="14.5" x14ac:dyDescent="0.35"/>
  <cols>
    <col min="1" max="1" width="11" bestFit="1" customWidth="1"/>
    <col min="2" max="2" width="20.7265625" customWidth="1"/>
    <col min="3" max="3" width="13.453125" bestFit="1" customWidth="1"/>
    <col min="4" max="4" width="17.1796875" customWidth="1"/>
    <col min="5" max="5" width="15.90625" bestFit="1" customWidth="1"/>
    <col min="6" max="6" width="12.08984375" customWidth="1"/>
    <col min="7" max="7" width="20.7265625" customWidth="1"/>
    <col min="8" max="8" width="19.7265625" customWidth="1"/>
    <col min="9" max="9" width="20.36328125" customWidth="1"/>
    <col min="10" max="10" width="21.26953125" customWidth="1"/>
  </cols>
  <sheetData>
    <row r="1" spans="1:10" x14ac:dyDescent="0.35">
      <c r="A1" s="9" t="s">
        <v>51</v>
      </c>
      <c r="B1" s="9" t="s">
        <v>0</v>
      </c>
      <c r="C1" s="9" t="s">
        <v>69</v>
      </c>
      <c r="D1" s="9" t="s">
        <v>1</v>
      </c>
      <c r="E1" s="9" t="s">
        <v>68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</row>
    <row r="2" spans="1:10" x14ac:dyDescent="0.35">
      <c r="A2" s="2">
        <v>1503960366</v>
      </c>
      <c r="B2" s="2">
        <v>31</v>
      </c>
      <c r="C2" s="2" t="str">
        <f>IF(B2&gt;20,"Active User",IF(B2&lt;=10,"Light User","Moderate User"))</f>
        <v>Active User</v>
      </c>
      <c r="D2" s="3">
        <v>7.8096773855147799</v>
      </c>
      <c r="E2" s="2" t="str">
        <f>IF(D2 &gt;=8,"Pro User",IF(D2&lt;5, "Begineer User","Intermediate User"))</f>
        <v>Intermediate User</v>
      </c>
      <c r="F2" s="2">
        <v>375619</v>
      </c>
      <c r="G2" s="2">
        <v>56309</v>
      </c>
      <c r="H2" s="2">
        <v>1200</v>
      </c>
      <c r="I2" s="2">
        <v>594</v>
      </c>
      <c r="J2" s="2">
        <v>6818</v>
      </c>
    </row>
    <row r="3" spans="1:10" x14ac:dyDescent="0.35">
      <c r="A3" s="2">
        <v>1624580081</v>
      </c>
      <c r="B3" s="2">
        <v>31</v>
      </c>
      <c r="C3" s="2" t="str">
        <f t="shared" ref="C3:C34" si="0">IF(B3&gt;20,"Active User",IF(B3&lt;=10,"Light User","Moderate User"))</f>
        <v>Active User</v>
      </c>
      <c r="D3" s="3">
        <v>3.9148387293661795</v>
      </c>
      <c r="E3" s="2" t="str">
        <f t="shared" ref="E3:E34" si="1">IF(D3 &gt;=8,"Pro User",IF(D3&lt;5, "Begineer User","Intermediate User"))</f>
        <v>Begineer User</v>
      </c>
      <c r="F3" s="2">
        <v>178061</v>
      </c>
      <c r="G3" s="2">
        <v>45984</v>
      </c>
      <c r="H3" s="2">
        <v>269</v>
      </c>
      <c r="I3" s="2">
        <v>180</v>
      </c>
      <c r="J3" s="2">
        <v>4758</v>
      </c>
    </row>
    <row r="4" spans="1:10" x14ac:dyDescent="0.35">
      <c r="A4" s="2">
        <v>1644430081</v>
      </c>
      <c r="B4" s="2">
        <v>30</v>
      </c>
      <c r="C4" s="2" t="str">
        <f t="shared" si="0"/>
        <v>Active User</v>
      </c>
      <c r="D4" s="3">
        <v>5.2953333536783873</v>
      </c>
      <c r="E4" s="2" t="str">
        <f t="shared" si="1"/>
        <v>Intermediate User</v>
      </c>
      <c r="F4" s="2">
        <v>218489</v>
      </c>
      <c r="G4" s="2">
        <v>84339</v>
      </c>
      <c r="H4" s="2">
        <v>287</v>
      </c>
      <c r="I4" s="2">
        <v>641</v>
      </c>
      <c r="J4" s="2">
        <v>5354</v>
      </c>
    </row>
    <row r="5" spans="1:10" x14ac:dyDescent="0.35">
      <c r="A5" s="2">
        <v>1844505072</v>
      </c>
      <c r="B5" s="2">
        <v>31</v>
      </c>
      <c r="C5" s="2" t="str">
        <f t="shared" si="0"/>
        <v>Active User</v>
      </c>
      <c r="D5" s="3">
        <v>1.7061290368437778</v>
      </c>
      <c r="E5" s="2" t="str">
        <f t="shared" si="1"/>
        <v>Begineer User</v>
      </c>
      <c r="F5" s="2">
        <v>79982</v>
      </c>
      <c r="G5" s="2">
        <v>48778</v>
      </c>
      <c r="H5" s="2">
        <v>4</v>
      </c>
      <c r="I5" s="2">
        <v>40</v>
      </c>
      <c r="J5" s="2">
        <v>3579</v>
      </c>
    </row>
    <row r="6" spans="1:10" x14ac:dyDescent="0.35">
      <c r="A6" s="2">
        <v>1927972279</v>
      </c>
      <c r="B6" s="2">
        <v>31</v>
      </c>
      <c r="C6" s="2" t="str">
        <f t="shared" si="0"/>
        <v>Active User</v>
      </c>
      <c r="D6" s="3">
        <v>0.63451612308140759</v>
      </c>
      <c r="E6" s="2" t="str">
        <f t="shared" si="1"/>
        <v>Begineer User</v>
      </c>
      <c r="F6" s="2">
        <v>28400</v>
      </c>
      <c r="G6" s="2">
        <v>67357</v>
      </c>
      <c r="H6" s="2">
        <v>41</v>
      </c>
      <c r="I6" s="2">
        <v>24</v>
      </c>
      <c r="J6" s="2">
        <v>1196</v>
      </c>
    </row>
    <row r="7" spans="1:10" x14ac:dyDescent="0.35">
      <c r="A7" s="2">
        <v>2022484408</v>
      </c>
      <c r="B7" s="2">
        <v>31</v>
      </c>
      <c r="C7" s="2" t="str">
        <f t="shared" si="0"/>
        <v>Active User</v>
      </c>
      <c r="D7" s="3">
        <v>8.0841934911666371</v>
      </c>
      <c r="E7" s="2" t="str">
        <f t="shared" si="1"/>
        <v>Pro User</v>
      </c>
      <c r="F7" s="2">
        <v>352490</v>
      </c>
      <c r="G7" s="2">
        <v>77809</v>
      </c>
      <c r="H7" s="2">
        <v>1125</v>
      </c>
      <c r="I7" s="2">
        <v>600</v>
      </c>
      <c r="J7" s="2">
        <v>7981</v>
      </c>
    </row>
    <row r="8" spans="1:10" x14ac:dyDescent="0.35">
      <c r="A8" s="2">
        <v>2026352035</v>
      </c>
      <c r="B8" s="2">
        <v>31</v>
      </c>
      <c r="C8" s="2" t="str">
        <f t="shared" si="0"/>
        <v>Active User</v>
      </c>
      <c r="D8" s="3">
        <v>3.4548387152533384</v>
      </c>
      <c r="E8" s="2" t="str">
        <f t="shared" si="1"/>
        <v>Begineer User</v>
      </c>
      <c r="F8" s="2">
        <v>172573</v>
      </c>
      <c r="G8" s="2">
        <v>47760</v>
      </c>
      <c r="H8" s="2">
        <v>3</v>
      </c>
      <c r="I8" s="2">
        <v>8</v>
      </c>
      <c r="J8" s="2">
        <v>7956</v>
      </c>
    </row>
    <row r="9" spans="1:10" x14ac:dyDescent="0.35">
      <c r="A9" s="2">
        <v>2320127002</v>
      </c>
      <c r="B9" s="2">
        <v>31</v>
      </c>
      <c r="C9" s="2" t="str">
        <f t="shared" si="0"/>
        <v>Active User</v>
      </c>
      <c r="D9" s="3">
        <v>3.1877419044894557</v>
      </c>
      <c r="E9" s="2" t="str">
        <f t="shared" si="1"/>
        <v>Begineer User</v>
      </c>
      <c r="F9" s="2">
        <v>146223</v>
      </c>
      <c r="G9" s="2">
        <v>53449</v>
      </c>
      <c r="H9" s="2">
        <v>42</v>
      </c>
      <c r="I9" s="2">
        <v>80</v>
      </c>
      <c r="J9" s="2">
        <v>6144</v>
      </c>
    </row>
    <row r="10" spans="1:10" x14ac:dyDescent="0.35">
      <c r="A10" s="2">
        <v>2347167796</v>
      </c>
      <c r="B10" s="2">
        <v>18</v>
      </c>
      <c r="C10" s="2" t="str">
        <f t="shared" si="0"/>
        <v>Moderate User</v>
      </c>
      <c r="D10" s="3">
        <v>6.3555555359150011</v>
      </c>
      <c r="E10" s="2" t="str">
        <f t="shared" si="1"/>
        <v>Intermediate User</v>
      </c>
      <c r="F10" s="2">
        <v>171354</v>
      </c>
      <c r="G10" s="2">
        <v>36782</v>
      </c>
      <c r="H10" s="2">
        <v>243</v>
      </c>
      <c r="I10" s="2">
        <v>370</v>
      </c>
      <c r="J10" s="2">
        <v>4545</v>
      </c>
    </row>
    <row r="11" spans="1:10" x14ac:dyDescent="0.35">
      <c r="A11" s="2">
        <v>2873212765</v>
      </c>
      <c r="B11" s="2">
        <v>31</v>
      </c>
      <c r="C11" s="2" t="str">
        <f t="shared" si="0"/>
        <v>Active User</v>
      </c>
      <c r="D11" s="3">
        <v>5.1016128601566439</v>
      </c>
      <c r="E11" s="2" t="str">
        <f t="shared" si="1"/>
        <v>Intermediate User</v>
      </c>
      <c r="F11" s="2">
        <v>234229</v>
      </c>
      <c r="G11" s="2">
        <v>59426</v>
      </c>
      <c r="H11" s="2">
        <v>437</v>
      </c>
      <c r="I11" s="2">
        <v>190</v>
      </c>
      <c r="J11" s="2">
        <v>9548</v>
      </c>
    </row>
    <row r="12" spans="1:10" x14ac:dyDescent="0.35">
      <c r="A12" s="2">
        <v>3372868164</v>
      </c>
      <c r="B12" s="2">
        <v>20</v>
      </c>
      <c r="C12" s="2" t="str">
        <f t="shared" si="0"/>
        <v>Moderate User</v>
      </c>
      <c r="D12" s="3">
        <v>4.707000041007996</v>
      </c>
      <c r="E12" s="2" t="str">
        <f t="shared" si="1"/>
        <v>Begineer User</v>
      </c>
      <c r="F12" s="2">
        <v>137233</v>
      </c>
      <c r="G12" s="2">
        <v>38662</v>
      </c>
      <c r="H12" s="2">
        <v>183</v>
      </c>
      <c r="I12" s="2">
        <v>82</v>
      </c>
      <c r="J12" s="2">
        <v>6558</v>
      </c>
    </row>
    <row r="13" spans="1:10" x14ac:dyDescent="0.35">
      <c r="A13" s="2">
        <v>3977333714</v>
      </c>
      <c r="B13" s="2">
        <v>30</v>
      </c>
      <c r="C13" s="2" t="str">
        <f t="shared" si="0"/>
        <v>Active User</v>
      </c>
      <c r="D13" s="3">
        <v>7.5169999440511095</v>
      </c>
      <c r="E13" s="2" t="str">
        <f t="shared" si="1"/>
        <v>Intermediate User</v>
      </c>
      <c r="F13" s="2">
        <v>329537</v>
      </c>
      <c r="G13" s="2">
        <v>45410</v>
      </c>
      <c r="H13" s="2">
        <v>567</v>
      </c>
      <c r="I13" s="2">
        <v>1838</v>
      </c>
      <c r="J13" s="2">
        <v>5243</v>
      </c>
    </row>
    <row r="14" spans="1:10" x14ac:dyDescent="0.35">
      <c r="A14" s="2">
        <v>4020332650</v>
      </c>
      <c r="B14" s="2">
        <v>31</v>
      </c>
      <c r="C14" s="2" t="str">
        <f t="shared" si="0"/>
        <v>Active User</v>
      </c>
      <c r="D14" s="3">
        <v>1.6261290389323431</v>
      </c>
      <c r="E14" s="2" t="str">
        <f t="shared" si="1"/>
        <v>Begineer User</v>
      </c>
      <c r="F14" s="2">
        <v>70284</v>
      </c>
      <c r="G14" s="2">
        <v>73960</v>
      </c>
      <c r="H14" s="2">
        <v>161</v>
      </c>
      <c r="I14" s="2">
        <v>166</v>
      </c>
      <c r="J14" s="2">
        <v>2385</v>
      </c>
    </row>
    <row r="15" spans="1:10" x14ac:dyDescent="0.35">
      <c r="A15" s="2">
        <v>4057192912</v>
      </c>
      <c r="B15" s="2">
        <v>4</v>
      </c>
      <c r="C15" s="2" t="str">
        <f t="shared" si="0"/>
        <v>Light User</v>
      </c>
      <c r="D15" s="3">
        <v>2.8625000119209298</v>
      </c>
      <c r="E15" s="2" t="str">
        <f t="shared" si="1"/>
        <v>Begineer User</v>
      </c>
      <c r="F15" s="2">
        <v>15352</v>
      </c>
      <c r="G15" s="2">
        <v>7895</v>
      </c>
      <c r="H15" s="2">
        <v>3</v>
      </c>
      <c r="I15" s="2">
        <v>6</v>
      </c>
      <c r="J15" s="2">
        <v>412</v>
      </c>
    </row>
    <row r="16" spans="1:10" x14ac:dyDescent="0.35">
      <c r="A16" s="2">
        <v>4319703577</v>
      </c>
      <c r="B16" s="2">
        <v>31</v>
      </c>
      <c r="C16" s="2" t="str">
        <f t="shared" si="0"/>
        <v>Active User</v>
      </c>
      <c r="D16" s="3">
        <v>4.8922580470361057</v>
      </c>
      <c r="E16" s="2" t="str">
        <f t="shared" si="1"/>
        <v>Begineer User</v>
      </c>
      <c r="F16" s="2">
        <v>225334</v>
      </c>
      <c r="G16" s="2">
        <v>63168</v>
      </c>
      <c r="H16" s="2">
        <v>111</v>
      </c>
      <c r="I16" s="2">
        <v>382</v>
      </c>
      <c r="J16" s="2">
        <v>7092</v>
      </c>
    </row>
    <row r="17" spans="1:10" x14ac:dyDescent="0.35">
      <c r="A17" s="2">
        <v>4388161847</v>
      </c>
      <c r="B17" s="2">
        <v>31</v>
      </c>
      <c r="C17" s="2" t="str">
        <f t="shared" si="0"/>
        <v>Active User</v>
      </c>
      <c r="D17" s="3">
        <v>8.393225892897572</v>
      </c>
      <c r="E17" s="2" t="str">
        <f t="shared" si="1"/>
        <v>Pro User</v>
      </c>
      <c r="F17" s="2">
        <v>335232</v>
      </c>
      <c r="G17" s="2">
        <v>95910</v>
      </c>
      <c r="H17" s="2">
        <v>718</v>
      </c>
      <c r="I17" s="2">
        <v>631</v>
      </c>
      <c r="J17" s="2">
        <v>7110</v>
      </c>
    </row>
    <row r="18" spans="1:10" x14ac:dyDescent="0.35">
      <c r="A18" s="2">
        <v>4445114986</v>
      </c>
      <c r="B18" s="2">
        <v>31</v>
      </c>
      <c r="C18" s="2" t="str">
        <f t="shared" si="0"/>
        <v>Active User</v>
      </c>
      <c r="D18" s="3">
        <v>3.2458064402303388</v>
      </c>
      <c r="E18" s="2" t="str">
        <f t="shared" si="1"/>
        <v>Begineer User</v>
      </c>
      <c r="F18" s="2">
        <v>148693</v>
      </c>
      <c r="G18" s="2">
        <v>67772</v>
      </c>
      <c r="H18" s="2">
        <v>205</v>
      </c>
      <c r="I18" s="2">
        <v>54</v>
      </c>
      <c r="J18" s="2">
        <v>6482</v>
      </c>
    </row>
    <row r="19" spans="1:10" x14ac:dyDescent="0.35">
      <c r="A19" s="2">
        <v>4558609924</v>
      </c>
      <c r="B19" s="2">
        <v>31</v>
      </c>
      <c r="C19" s="2" t="str">
        <f t="shared" si="0"/>
        <v>Active User</v>
      </c>
      <c r="D19" s="3">
        <v>5.0806451766721663</v>
      </c>
      <c r="E19" s="2" t="str">
        <f t="shared" si="1"/>
        <v>Intermediate User</v>
      </c>
      <c r="F19" s="2">
        <v>238239</v>
      </c>
      <c r="G19" s="2">
        <v>63031</v>
      </c>
      <c r="H19" s="2">
        <v>322</v>
      </c>
      <c r="I19" s="2">
        <v>425</v>
      </c>
      <c r="J19" s="2">
        <v>8834</v>
      </c>
    </row>
    <row r="20" spans="1:10" x14ac:dyDescent="0.35">
      <c r="A20" s="2">
        <v>4702921684</v>
      </c>
      <c r="B20" s="2">
        <v>31</v>
      </c>
      <c r="C20" s="2" t="str">
        <f t="shared" si="0"/>
        <v>Active User</v>
      </c>
      <c r="D20" s="3">
        <v>6.9551612830931147</v>
      </c>
      <c r="E20" s="2" t="str">
        <f t="shared" si="1"/>
        <v>Intermediate User</v>
      </c>
      <c r="F20" s="2">
        <v>265734</v>
      </c>
      <c r="G20" s="2">
        <v>91932</v>
      </c>
      <c r="H20" s="2">
        <v>159</v>
      </c>
      <c r="I20" s="2">
        <v>807</v>
      </c>
      <c r="J20" s="2">
        <v>7362</v>
      </c>
    </row>
    <row r="21" spans="1:10" x14ac:dyDescent="0.35">
      <c r="A21" s="2">
        <v>5553957443</v>
      </c>
      <c r="B21" s="2">
        <v>31</v>
      </c>
      <c r="C21" s="2" t="str">
        <f t="shared" si="0"/>
        <v>Active User</v>
      </c>
      <c r="D21" s="3">
        <v>5.6396774495801596</v>
      </c>
      <c r="E21" s="2" t="str">
        <f t="shared" si="1"/>
        <v>Intermediate User</v>
      </c>
      <c r="F21" s="2">
        <v>266990</v>
      </c>
      <c r="G21" s="2">
        <v>58146</v>
      </c>
      <c r="H21" s="2">
        <v>726</v>
      </c>
      <c r="I21" s="2">
        <v>403</v>
      </c>
      <c r="J21" s="2">
        <v>6392</v>
      </c>
    </row>
    <row r="22" spans="1:10" x14ac:dyDescent="0.35">
      <c r="A22" s="2">
        <v>5577150313</v>
      </c>
      <c r="B22" s="2">
        <v>30</v>
      </c>
      <c r="C22" s="2" t="str">
        <f t="shared" si="0"/>
        <v>Active User</v>
      </c>
      <c r="D22" s="3">
        <v>6.2133333047231041</v>
      </c>
      <c r="E22" s="2" t="str">
        <f t="shared" si="1"/>
        <v>Intermediate User</v>
      </c>
      <c r="F22" s="2">
        <v>249133</v>
      </c>
      <c r="G22" s="2">
        <v>100789</v>
      </c>
      <c r="H22" s="2">
        <v>2620</v>
      </c>
      <c r="I22" s="2">
        <v>895</v>
      </c>
      <c r="J22" s="2">
        <v>4438</v>
      </c>
    </row>
    <row r="23" spans="1:10" x14ac:dyDescent="0.35">
      <c r="A23" s="2">
        <v>6117666160</v>
      </c>
      <c r="B23" s="2">
        <v>28</v>
      </c>
      <c r="C23" s="2" t="str">
        <f t="shared" si="0"/>
        <v>Active User</v>
      </c>
      <c r="D23" s="3">
        <v>5.342142914022717</v>
      </c>
      <c r="E23" s="2" t="str">
        <f t="shared" si="1"/>
        <v>Intermediate User</v>
      </c>
      <c r="F23" s="2">
        <v>197308</v>
      </c>
      <c r="G23" s="2">
        <v>63312</v>
      </c>
      <c r="H23" s="2">
        <v>44</v>
      </c>
      <c r="I23" s="2">
        <v>57</v>
      </c>
      <c r="J23" s="2">
        <v>8074</v>
      </c>
    </row>
    <row r="24" spans="1:10" x14ac:dyDescent="0.35">
      <c r="A24" s="2">
        <v>6290855005</v>
      </c>
      <c r="B24" s="2">
        <v>29</v>
      </c>
      <c r="C24" s="2" t="str">
        <f t="shared" si="0"/>
        <v>Active User</v>
      </c>
      <c r="D24" s="3">
        <v>4.2724138046133104</v>
      </c>
      <c r="E24" s="2" t="str">
        <f t="shared" si="1"/>
        <v>Begineer User</v>
      </c>
      <c r="F24" s="2">
        <v>163837</v>
      </c>
      <c r="G24" s="2">
        <v>75389</v>
      </c>
      <c r="H24" s="2">
        <v>80</v>
      </c>
      <c r="I24" s="2">
        <v>110</v>
      </c>
      <c r="J24" s="2">
        <v>6596</v>
      </c>
    </row>
    <row r="25" spans="1:10" x14ac:dyDescent="0.35">
      <c r="A25" s="2">
        <v>6775888955</v>
      </c>
      <c r="B25" s="2">
        <v>26</v>
      </c>
      <c r="C25" s="2" t="str">
        <f t="shared" si="0"/>
        <v>Active User</v>
      </c>
      <c r="D25" s="3">
        <v>1.8134615161241252</v>
      </c>
      <c r="E25" s="2" t="str">
        <f t="shared" si="1"/>
        <v>Begineer User</v>
      </c>
      <c r="F25" s="2">
        <v>65512</v>
      </c>
      <c r="G25" s="2">
        <v>55426</v>
      </c>
      <c r="H25" s="2">
        <v>286</v>
      </c>
      <c r="I25" s="2">
        <v>385</v>
      </c>
      <c r="J25" s="2">
        <v>1044</v>
      </c>
    </row>
    <row r="26" spans="1:10" x14ac:dyDescent="0.35">
      <c r="A26" s="2">
        <v>6962181067</v>
      </c>
      <c r="B26" s="2">
        <v>31</v>
      </c>
      <c r="C26" s="2" t="str">
        <f t="shared" si="0"/>
        <v>Active User</v>
      </c>
      <c r="D26" s="3">
        <v>6.585806477454403</v>
      </c>
      <c r="E26" s="2" t="str">
        <f t="shared" si="1"/>
        <v>Intermediate User</v>
      </c>
      <c r="F26" s="2">
        <v>303639</v>
      </c>
      <c r="G26" s="2">
        <v>61443</v>
      </c>
      <c r="H26" s="2">
        <v>707</v>
      </c>
      <c r="I26" s="2">
        <v>574</v>
      </c>
      <c r="J26" s="2">
        <v>7620</v>
      </c>
    </row>
    <row r="27" spans="1:10" x14ac:dyDescent="0.35">
      <c r="A27" s="2">
        <v>7007744171</v>
      </c>
      <c r="B27" s="2">
        <v>26</v>
      </c>
      <c r="C27" s="2" t="str">
        <f t="shared" si="0"/>
        <v>Active User</v>
      </c>
      <c r="D27" s="3">
        <v>8.0153845915427571</v>
      </c>
      <c r="E27" s="2" t="str">
        <f t="shared" si="1"/>
        <v>Pro User</v>
      </c>
      <c r="F27" s="2">
        <v>294409</v>
      </c>
      <c r="G27" s="2">
        <v>66144</v>
      </c>
      <c r="H27" s="2">
        <v>807</v>
      </c>
      <c r="I27" s="2">
        <v>423</v>
      </c>
      <c r="J27" s="2">
        <v>7299</v>
      </c>
    </row>
    <row r="28" spans="1:10" x14ac:dyDescent="0.35">
      <c r="A28" s="2">
        <v>7086361926</v>
      </c>
      <c r="B28" s="2">
        <v>31</v>
      </c>
      <c r="C28" s="2" t="str">
        <f t="shared" si="0"/>
        <v>Active User</v>
      </c>
      <c r="D28" s="3">
        <v>6.3880645078156268</v>
      </c>
      <c r="E28" s="2" t="str">
        <f t="shared" si="1"/>
        <v>Intermediate User</v>
      </c>
      <c r="F28" s="2">
        <v>290525</v>
      </c>
      <c r="G28" s="2">
        <v>79557</v>
      </c>
      <c r="H28" s="2">
        <v>1320</v>
      </c>
      <c r="I28" s="2">
        <v>786</v>
      </c>
      <c r="J28" s="2">
        <v>4459</v>
      </c>
    </row>
    <row r="29" spans="1:10" x14ac:dyDescent="0.35">
      <c r="A29" s="2">
        <v>8053475328</v>
      </c>
      <c r="B29" s="2">
        <v>31</v>
      </c>
      <c r="C29" s="2" t="str">
        <f t="shared" si="0"/>
        <v>Active User</v>
      </c>
      <c r="D29" s="3">
        <v>11.475161198646786</v>
      </c>
      <c r="E29" s="2" t="str">
        <f t="shared" si="1"/>
        <v>Pro User</v>
      </c>
      <c r="F29" s="2">
        <v>457662</v>
      </c>
      <c r="G29" s="2">
        <v>91320</v>
      </c>
      <c r="H29" s="2">
        <v>2640</v>
      </c>
      <c r="I29" s="2">
        <v>297</v>
      </c>
      <c r="J29" s="2">
        <v>4680</v>
      </c>
    </row>
    <row r="30" spans="1:10" x14ac:dyDescent="0.35">
      <c r="A30" s="2">
        <v>8253242879</v>
      </c>
      <c r="B30" s="2">
        <v>19</v>
      </c>
      <c r="C30" s="2" t="str">
        <f t="shared" si="0"/>
        <v>Moderate User</v>
      </c>
      <c r="D30" s="3">
        <v>4.6673684684853809</v>
      </c>
      <c r="E30" s="2" t="str">
        <f t="shared" si="1"/>
        <v>Begineer User</v>
      </c>
      <c r="F30" s="2">
        <v>123161</v>
      </c>
      <c r="G30" s="2">
        <v>33972</v>
      </c>
      <c r="H30" s="2">
        <v>390</v>
      </c>
      <c r="I30" s="2">
        <v>272</v>
      </c>
      <c r="J30" s="2">
        <v>2221</v>
      </c>
    </row>
    <row r="31" spans="1:10" x14ac:dyDescent="0.35">
      <c r="A31" s="2">
        <v>8378563200</v>
      </c>
      <c r="B31" s="2">
        <v>31</v>
      </c>
      <c r="C31" s="2" t="str">
        <f t="shared" si="0"/>
        <v>Active User</v>
      </c>
      <c r="D31" s="3">
        <v>6.9135484618525318</v>
      </c>
      <c r="E31" s="2" t="str">
        <f t="shared" si="1"/>
        <v>Intermediate User</v>
      </c>
      <c r="F31" s="2">
        <v>270249</v>
      </c>
      <c r="G31" s="2">
        <v>106534</v>
      </c>
      <c r="H31" s="2">
        <v>1819</v>
      </c>
      <c r="I31" s="2">
        <v>318</v>
      </c>
      <c r="J31" s="2">
        <v>4839</v>
      </c>
    </row>
    <row r="32" spans="1:10" x14ac:dyDescent="0.35">
      <c r="A32" s="2">
        <v>8583815059</v>
      </c>
      <c r="B32" s="2">
        <v>31</v>
      </c>
      <c r="C32" s="2" t="str">
        <f t="shared" si="0"/>
        <v>Active User</v>
      </c>
      <c r="D32" s="3">
        <v>5.6154838223611172</v>
      </c>
      <c r="E32" s="2" t="str">
        <f t="shared" si="1"/>
        <v>Intermediate User</v>
      </c>
      <c r="F32" s="2">
        <v>223154</v>
      </c>
      <c r="G32" s="2">
        <v>84693</v>
      </c>
      <c r="H32" s="2">
        <v>300</v>
      </c>
      <c r="I32" s="2">
        <v>688</v>
      </c>
      <c r="J32" s="2">
        <v>4287</v>
      </c>
    </row>
    <row r="33" spans="1:10" x14ac:dyDescent="0.35">
      <c r="A33" s="2">
        <v>8792009665</v>
      </c>
      <c r="B33" s="2">
        <v>29</v>
      </c>
      <c r="C33" s="2" t="str">
        <f t="shared" si="0"/>
        <v>Active User</v>
      </c>
      <c r="D33" s="3">
        <v>1.1865517168209478</v>
      </c>
      <c r="E33" s="2" t="str">
        <f t="shared" si="1"/>
        <v>Begineer User</v>
      </c>
      <c r="F33" s="2">
        <v>53758</v>
      </c>
      <c r="G33" s="2">
        <v>56907</v>
      </c>
      <c r="H33" s="2">
        <v>28</v>
      </c>
      <c r="I33" s="2">
        <v>117</v>
      </c>
      <c r="J33" s="2">
        <v>2662</v>
      </c>
    </row>
    <row r="34" spans="1:10" x14ac:dyDescent="0.35">
      <c r="A34" s="2">
        <v>8877689391</v>
      </c>
      <c r="B34" s="2">
        <v>31</v>
      </c>
      <c r="C34" s="2" t="str">
        <f t="shared" si="0"/>
        <v>Active User</v>
      </c>
      <c r="D34" s="3">
        <v>13.212903138129944</v>
      </c>
      <c r="E34" s="2" t="str">
        <f t="shared" si="1"/>
        <v>Pro User</v>
      </c>
      <c r="F34" s="2">
        <v>497241</v>
      </c>
      <c r="G34" s="2">
        <v>106028</v>
      </c>
      <c r="H34" s="2">
        <v>2048</v>
      </c>
      <c r="I34" s="2">
        <v>308</v>
      </c>
      <c r="J34" s="2">
        <v>7276</v>
      </c>
    </row>
  </sheetData>
  <conditionalFormatting sqref="C2:C34">
    <cfRule type="containsText" dxfId="13" priority="2" operator="containsText" text="Active User">
      <formula>NOT(ISERROR(SEARCH("Active User",C2)))</formula>
    </cfRule>
  </conditionalFormatting>
  <conditionalFormatting sqref="E2:E34">
    <cfRule type="containsText" dxfId="12" priority="1" operator="containsText" text="Intermediate User">
      <formula>NOT(ISERROR(SEARCH("Intermediate User",E2)))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141-C0D0-43DB-ACA3-B83A7F6E150F}">
  <dimension ref="A1:H34"/>
  <sheetViews>
    <sheetView showGridLines="0" workbookViewId="0">
      <selection activeCell="H10" sqref="H10"/>
    </sheetView>
  </sheetViews>
  <sheetFormatPr defaultRowHeight="14.5" x14ac:dyDescent="0.35"/>
  <cols>
    <col min="1" max="1" width="11" bestFit="1" customWidth="1"/>
    <col min="2" max="2" width="20.7265625" customWidth="1"/>
    <col min="3" max="3" width="13.453125" bestFit="1" customWidth="1"/>
    <col min="7" max="7" width="13.453125" bestFit="1" customWidth="1"/>
    <col min="8" max="8" width="16.453125" bestFit="1" customWidth="1"/>
  </cols>
  <sheetData>
    <row r="1" spans="1:8" x14ac:dyDescent="0.35">
      <c r="A1" s="1" t="s">
        <v>52</v>
      </c>
      <c r="B1" s="1" t="s">
        <v>0</v>
      </c>
      <c r="C1" s="1" t="s">
        <v>10</v>
      </c>
      <c r="G1" s="4" t="s">
        <v>10</v>
      </c>
      <c r="H1" s="2" t="s">
        <v>12</v>
      </c>
    </row>
    <row r="2" spans="1:8" x14ac:dyDescent="0.35">
      <c r="A2" s="2">
        <v>1503960366</v>
      </c>
      <c r="B2" s="2">
        <v>31</v>
      </c>
      <c r="C2" s="2" t="str" cm="1">
        <f t="array" ref="C2">_xlfn.IFS(B2&gt;20,"Active User",AND(B2&lt;=20,B2&gt;10),"Moderate User",B2&lt;=10,"Light User")</f>
        <v>Active User</v>
      </c>
      <c r="G2" s="2" t="s">
        <v>7</v>
      </c>
      <c r="H2" s="2">
        <v>29</v>
      </c>
    </row>
    <row r="3" spans="1:8" x14ac:dyDescent="0.35">
      <c r="A3" s="2">
        <v>1624580081</v>
      </c>
      <c r="B3" s="2">
        <v>31</v>
      </c>
      <c r="C3" s="2" t="str" cm="1">
        <f t="array" ref="C3">_xlfn.IFS(B3&gt;20,"Active User",AND(B3&lt;=20,B3&gt;10),"Moderate User",B3&lt;=10,"Light User")</f>
        <v>Active User</v>
      </c>
      <c r="G3" s="2" t="s">
        <v>9</v>
      </c>
      <c r="H3" s="2">
        <v>1</v>
      </c>
    </row>
    <row r="4" spans="1:8" x14ac:dyDescent="0.35">
      <c r="A4" s="2">
        <v>1644430081</v>
      </c>
      <c r="B4" s="2">
        <v>30</v>
      </c>
      <c r="C4" s="2" t="str" cm="1">
        <f t="array" ref="C4">_xlfn.IFS(B4&gt;20,"Active User",AND(B4&lt;=20,B4&gt;10),"Moderate User",B4&lt;=10,"Light User")</f>
        <v>Active User</v>
      </c>
      <c r="G4" s="2" t="s">
        <v>11</v>
      </c>
      <c r="H4" s="2">
        <v>3</v>
      </c>
    </row>
    <row r="5" spans="1:8" x14ac:dyDescent="0.35">
      <c r="A5" s="2">
        <v>1844505072</v>
      </c>
      <c r="B5" s="2">
        <v>31</v>
      </c>
      <c r="C5" s="2" t="str" cm="1">
        <f t="array" ref="C5">_xlfn.IFS(B5&gt;20,"Active User",AND(B5&lt;=20,B5&gt;10),"Moderate User",B5&lt;=10,"Light User")</f>
        <v>Active User</v>
      </c>
      <c r="G5" s="2" t="s">
        <v>8</v>
      </c>
      <c r="H5" s="2">
        <v>33</v>
      </c>
    </row>
    <row r="6" spans="1:8" x14ac:dyDescent="0.35">
      <c r="A6" s="2">
        <v>1927972279</v>
      </c>
      <c r="B6" s="2">
        <v>31</v>
      </c>
      <c r="C6" s="2" t="str" cm="1">
        <f t="array" ref="C6">_xlfn.IFS(B6&gt;20,"Active User",AND(B6&lt;=20,B6&gt;10),"Moderate User",B6&lt;=10,"Light User")</f>
        <v>Active User</v>
      </c>
    </row>
    <row r="7" spans="1:8" x14ac:dyDescent="0.35">
      <c r="A7" s="2">
        <v>2022484408</v>
      </c>
      <c r="B7" s="2">
        <v>31</v>
      </c>
      <c r="C7" s="2" t="str" cm="1">
        <f t="array" ref="C7">_xlfn.IFS(B7&gt;20,"Active User",AND(B7&lt;=20,B7&gt;10),"Moderate User",B7&lt;=10,"Light User")</f>
        <v>Active User</v>
      </c>
    </row>
    <row r="8" spans="1:8" x14ac:dyDescent="0.35">
      <c r="A8" s="2">
        <v>2026352035</v>
      </c>
      <c r="B8" s="2">
        <v>31</v>
      </c>
      <c r="C8" s="2" t="str" cm="1">
        <f t="array" ref="C8">_xlfn.IFS(B8&gt;20,"Active User",AND(B8&lt;=20,B8&gt;10),"Moderate User",B8&lt;=10,"Light User")</f>
        <v>Active User</v>
      </c>
    </row>
    <row r="9" spans="1:8" x14ac:dyDescent="0.35">
      <c r="A9" s="2">
        <v>2320127002</v>
      </c>
      <c r="B9" s="2">
        <v>31</v>
      </c>
      <c r="C9" s="2" t="str" cm="1">
        <f t="array" ref="C9">_xlfn.IFS(B9&gt;20,"Active User",AND(B9&lt;=20,B9&gt;10),"Moderate User",B9&lt;=10,"Light User")</f>
        <v>Active User</v>
      </c>
    </row>
    <row r="10" spans="1:8" x14ac:dyDescent="0.35">
      <c r="A10" s="2">
        <v>2347167796</v>
      </c>
      <c r="B10" s="2">
        <v>18</v>
      </c>
      <c r="C10" s="2" t="str" cm="1">
        <f t="array" ref="C10">_xlfn.IFS(B10&gt;20,"Active User",AND(B10&lt;=20,B10&gt;10),"Moderate User",B10&lt;=10,"Light User")</f>
        <v>Moderate User</v>
      </c>
    </row>
    <row r="11" spans="1:8" x14ac:dyDescent="0.35">
      <c r="A11" s="2">
        <v>2873212765</v>
      </c>
      <c r="B11" s="2">
        <v>31</v>
      </c>
      <c r="C11" s="2" t="str" cm="1">
        <f t="array" ref="C11">_xlfn.IFS(B11&gt;20,"Active User",AND(B11&lt;=20,B11&gt;10),"Moderate User",B11&lt;=10,"Light User")</f>
        <v>Active User</v>
      </c>
    </row>
    <row r="12" spans="1:8" x14ac:dyDescent="0.35">
      <c r="A12" s="2">
        <v>3372868164</v>
      </c>
      <c r="B12" s="2">
        <v>20</v>
      </c>
      <c r="C12" s="2" t="str" cm="1">
        <f t="array" ref="C12">_xlfn.IFS(B12&gt;20,"Active User",AND(B12&lt;=20,B12&gt;10),"Moderate User",B12&lt;=10,"Light User")</f>
        <v>Moderate User</v>
      </c>
    </row>
    <row r="13" spans="1:8" x14ac:dyDescent="0.35">
      <c r="A13" s="2">
        <v>3977333714</v>
      </c>
      <c r="B13" s="2">
        <v>30</v>
      </c>
      <c r="C13" s="2" t="str" cm="1">
        <f t="array" ref="C13">_xlfn.IFS(B13&gt;20,"Active User",AND(B13&lt;=20,B13&gt;10),"Moderate User",B13&lt;=10,"Light User")</f>
        <v>Active User</v>
      </c>
    </row>
    <row r="14" spans="1:8" x14ac:dyDescent="0.35">
      <c r="A14" s="2">
        <v>4020332650</v>
      </c>
      <c r="B14" s="2">
        <v>31</v>
      </c>
      <c r="C14" s="2" t="str" cm="1">
        <f t="array" ref="C14">_xlfn.IFS(B14&gt;20,"Active User",AND(B14&lt;=20,B14&gt;10),"Moderate User",B14&lt;=10,"Light User")</f>
        <v>Active User</v>
      </c>
    </row>
    <row r="15" spans="1:8" x14ac:dyDescent="0.35">
      <c r="A15" s="2">
        <v>4057192912</v>
      </c>
      <c r="B15" s="2">
        <v>4</v>
      </c>
      <c r="C15" s="2" t="str" cm="1">
        <f t="array" ref="C15">_xlfn.IFS(B15&gt;20,"Active User",AND(B15&lt;=20,B15&gt;10),"Moderate User",B15&lt;=10,"Light User")</f>
        <v>Light User</v>
      </c>
    </row>
    <row r="16" spans="1:8" x14ac:dyDescent="0.35">
      <c r="A16" s="2">
        <v>4319703577</v>
      </c>
      <c r="B16" s="2">
        <v>31</v>
      </c>
      <c r="C16" s="2" t="str" cm="1">
        <f t="array" ref="C16">_xlfn.IFS(B16&gt;20,"Active User",AND(B16&lt;=20,B16&gt;10),"Moderate User",B16&lt;=10,"Light User")</f>
        <v>Active User</v>
      </c>
    </row>
    <row r="17" spans="1:3" x14ac:dyDescent="0.35">
      <c r="A17" s="2">
        <v>4388161847</v>
      </c>
      <c r="B17" s="2">
        <v>31</v>
      </c>
      <c r="C17" s="2" t="str" cm="1">
        <f t="array" ref="C17">_xlfn.IFS(B17&gt;20,"Active User",AND(B17&lt;=20,B17&gt;10),"Moderate User",B17&lt;=10,"Light User")</f>
        <v>Active User</v>
      </c>
    </row>
    <row r="18" spans="1:3" x14ac:dyDescent="0.35">
      <c r="A18" s="2">
        <v>4445114986</v>
      </c>
      <c r="B18" s="2">
        <v>31</v>
      </c>
      <c r="C18" s="2" t="str" cm="1">
        <f t="array" ref="C18">_xlfn.IFS(B18&gt;20,"Active User",AND(B18&lt;=20,B18&gt;10),"Moderate User",B18&lt;=10,"Light User")</f>
        <v>Active User</v>
      </c>
    </row>
    <row r="19" spans="1:3" x14ac:dyDescent="0.35">
      <c r="A19" s="2">
        <v>4558609924</v>
      </c>
      <c r="B19" s="2">
        <v>31</v>
      </c>
      <c r="C19" s="2" t="str" cm="1">
        <f t="array" ref="C19">_xlfn.IFS(B19&gt;20,"Active User",AND(B19&lt;=20,B19&gt;10),"Moderate User",B19&lt;=10,"Light User")</f>
        <v>Active User</v>
      </c>
    </row>
    <row r="20" spans="1:3" x14ac:dyDescent="0.35">
      <c r="A20" s="2">
        <v>4702921684</v>
      </c>
      <c r="B20" s="2">
        <v>31</v>
      </c>
      <c r="C20" s="2" t="str" cm="1">
        <f t="array" ref="C20">_xlfn.IFS(B20&gt;20,"Active User",AND(B20&lt;=20,B20&gt;10),"Moderate User",B20&lt;=10,"Light User")</f>
        <v>Active User</v>
      </c>
    </row>
    <row r="21" spans="1:3" x14ac:dyDescent="0.35">
      <c r="A21" s="2">
        <v>5553957443</v>
      </c>
      <c r="B21" s="2">
        <v>31</v>
      </c>
      <c r="C21" s="2" t="str" cm="1">
        <f t="array" ref="C21">_xlfn.IFS(B21&gt;20,"Active User",AND(B21&lt;=20,B21&gt;10),"Moderate User",B21&lt;=10,"Light User")</f>
        <v>Active User</v>
      </c>
    </row>
    <row r="22" spans="1:3" x14ac:dyDescent="0.35">
      <c r="A22" s="2">
        <v>5577150313</v>
      </c>
      <c r="B22" s="2">
        <v>30</v>
      </c>
      <c r="C22" s="2" t="str" cm="1">
        <f t="array" ref="C22">_xlfn.IFS(B22&gt;20,"Active User",AND(B22&lt;=20,B22&gt;10),"Moderate User",B22&lt;=10,"Light User")</f>
        <v>Active User</v>
      </c>
    </row>
    <row r="23" spans="1:3" x14ac:dyDescent="0.35">
      <c r="A23" s="2">
        <v>6117666160</v>
      </c>
      <c r="B23" s="2">
        <v>28</v>
      </c>
      <c r="C23" s="2" t="str" cm="1">
        <f t="array" ref="C23">_xlfn.IFS(B23&gt;20,"Active User",AND(B23&lt;=20,B23&gt;10),"Moderate User",B23&lt;=10,"Light User")</f>
        <v>Active User</v>
      </c>
    </row>
    <row r="24" spans="1:3" x14ac:dyDescent="0.35">
      <c r="A24" s="2">
        <v>6290855005</v>
      </c>
      <c r="B24" s="2">
        <v>29</v>
      </c>
      <c r="C24" s="2" t="str" cm="1">
        <f t="array" ref="C24">_xlfn.IFS(B24&gt;20,"Active User",AND(B24&lt;=20,B24&gt;10),"Moderate User",B24&lt;=10,"Light User")</f>
        <v>Active User</v>
      </c>
    </row>
    <row r="25" spans="1:3" x14ac:dyDescent="0.35">
      <c r="A25" s="2">
        <v>6775888955</v>
      </c>
      <c r="B25" s="2">
        <v>26</v>
      </c>
      <c r="C25" s="2" t="str" cm="1">
        <f t="array" ref="C25">_xlfn.IFS(B25&gt;20,"Active User",AND(B25&lt;=20,B25&gt;10),"Moderate User",B25&lt;=10,"Light User")</f>
        <v>Active User</v>
      </c>
    </row>
    <row r="26" spans="1:3" x14ac:dyDescent="0.35">
      <c r="A26" s="2">
        <v>6962181067</v>
      </c>
      <c r="B26" s="2">
        <v>31</v>
      </c>
      <c r="C26" s="2" t="str" cm="1">
        <f t="array" ref="C26">_xlfn.IFS(B26&gt;20,"Active User",AND(B26&lt;=20,B26&gt;10),"Moderate User",B26&lt;=10,"Light User")</f>
        <v>Active User</v>
      </c>
    </row>
    <row r="27" spans="1:3" x14ac:dyDescent="0.35">
      <c r="A27" s="2">
        <v>7007744171</v>
      </c>
      <c r="B27" s="2">
        <v>26</v>
      </c>
      <c r="C27" s="2" t="str" cm="1">
        <f t="array" ref="C27">_xlfn.IFS(B27&gt;20,"Active User",AND(B27&lt;=20,B27&gt;10),"Moderate User",B27&lt;=10,"Light User")</f>
        <v>Active User</v>
      </c>
    </row>
    <row r="28" spans="1:3" x14ac:dyDescent="0.35">
      <c r="A28" s="2">
        <v>7086361926</v>
      </c>
      <c r="B28" s="2">
        <v>31</v>
      </c>
      <c r="C28" s="2" t="str" cm="1">
        <f t="array" ref="C28">_xlfn.IFS(B28&gt;20,"Active User",AND(B28&lt;=20,B28&gt;10),"Moderate User",B28&lt;=10,"Light User")</f>
        <v>Active User</v>
      </c>
    </row>
    <row r="29" spans="1:3" x14ac:dyDescent="0.35">
      <c r="A29" s="2">
        <v>8053475328</v>
      </c>
      <c r="B29" s="2">
        <v>31</v>
      </c>
      <c r="C29" s="2" t="str" cm="1">
        <f t="array" ref="C29">_xlfn.IFS(B29&gt;20,"Active User",AND(B29&lt;=20,B29&gt;10),"Moderate User",B29&lt;=10,"Light User")</f>
        <v>Active User</v>
      </c>
    </row>
    <row r="30" spans="1:3" x14ac:dyDescent="0.35">
      <c r="A30" s="2">
        <v>8253242879</v>
      </c>
      <c r="B30" s="2">
        <v>19</v>
      </c>
      <c r="C30" s="2" t="str" cm="1">
        <f t="array" ref="C30">_xlfn.IFS(B30&gt;20,"Active User",AND(B30&lt;=20,B30&gt;10),"Moderate User",B30&lt;=10,"Light User")</f>
        <v>Moderate User</v>
      </c>
    </row>
    <row r="31" spans="1:3" x14ac:dyDescent="0.35">
      <c r="A31" s="2">
        <v>8378563200</v>
      </c>
      <c r="B31" s="2">
        <v>31</v>
      </c>
      <c r="C31" s="2" t="str" cm="1">
        <f t="array" ref="C31">_xlfn.IFS(B31&gt;20,"Active User",AND(B31&lt;=20,B31&gt;10),"Moderate User",B31&lt;=10,"Light User")</f>
        <v>Active User</v>
      </c>
    </row>
    <row r="32" spans="1:3" x14ac:dyDescent="0.35">
      <c r="A32" s="2">
        <v>8583815059</v>
      </c>
      <c r="B32" s="2">
        <v>31</v>
      </c>
      <c r="C32" s="2" t="str" cm="1">
        <f t="array" ref="C32">_xlfn.IFS(B32&gt;20,"Active User",AND(B32&lt;=20,B32&gt;10),"Moderate User",B32&lt;=10,"Light User")</f>
        <v>Active User</v>
      </c>
    </row>
    <row r="33" spans="1:3" x14ac:dyDescent="0.35">
      <c r="A33" s="2">
        <v>8792009665</v>
      </c>
      <c r="B33" s="2">
        <v>29</v>
      </c>
      <c r="C33" s="2" t="str" cm="1">
        <f t="array" ref="C33">_xlfn.IFS(B33&gt;20,"Active User",AND(B33&lt;=20,B33&gt;10),"Moderate User",B33&lt;=10,"Light User")</f>
        <v>Active User</v>
      </c>
    </row>
    <row r="34" spans="1:3" x14ac:dyDescent="0.35">
      <c r="A34" s="2">
        <v>8877689391</v>
      </c>
      <c r="B34" s="2">
        <v>31</v>
      </c>
      <c r="C34" s="2" t="str" cm="1">
        <f t="array" ref="C34">_xlfn.IFS(B34&gt;20,"Active User",AND(B34&lt;=20,B34&gt;10),"Moderate User",B34&lt;=10,"Light User")</f>
        <v>Active User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09D4-55AC-4735-96DF-E06093464829}">
  <dimension ref="A1:G34"/>
  <sheetViews>
    <sheetView tabSelected="1" workbookViewId="0">
      <selection activeCell="N13" sqref="N13"/>
    </sheetView>
  </sheetViews>
  <sheetFormatPr defaultRowHeight="14.5" x14ac:dyDescent="0.35"/>
  <cols>
    <col min="1" max="1" width="11" bestFit="1" customWidth="1"/>
    <col min="2" max="2" width="15.08984375" bestFit="1" customWidth="1"/>
    <col min="3" max="3" width="15.90625" bestFit="1" customWidth="1"/>
    <col min="6" max="6" width="15.90625" bestFit="1" customWidth="1"/>
    <col min="7" max="7" width="16.453125" bestFit="1" customWidth="1"/>
  </cols>
  <sheetData>
    <row r="1" spans="1:7" x14ac:dyDescent="0.35">
      <c r="A1" s="1" t="s">
        <v>13</v>
      </c>
      <c r="B1" s="1" t="s">
        <v>1</v>
      </c>
      <c r="C1" s="1" t="s">
        <v>10</v>
      </c>
      <c r="F1" s="5" t="s">
        <v>55</v>
      </c>
      <c r="G1" t="s">
        <v>12</v>
      </c>
    </row>
    <row r="2" spans="1:7" x14ac:dyDescent="0.35">
      <c r="A2" s="2">
        <v>1503960366</v>
      </c>
      <c r="B2" s="3">
        <v>7.8096773855147834</v>
      </c>
      <c r="C2" s="2" t="str">
        <f>_xlfn.IFS(B2&gt;=8,"Pro User",AND(B2&gt;=5,B2&lt;8),"Intermediate User",B2&lt;5,"Beginner User")</f>
        <v>Intermediate User</v>
      </c>
      <c r="F2" s="6" t="s">
        <v>14</v>
      </c>
      <c r="G2">
        <v>14</v>
      </c>
    </row>
    <row r="3" spans="1:7" x14ac:dyDescent="0.35">
      <c r="A3" s="2">
        <v>1624580081</v>
      </c>
      <c r="B3" s="3">
        <v>3.9148387293661795</v>
      </c>
      <c r="C3" s="2" t="str">
        <f t="shared" ref="C3:C34" si="0">_xlfn.IFS(B3&gt;=8,"Pro User",AND(B3&gt;=5,B3&lt;8),"Intermediate User",B3&lt;5,"Beginner User")</f>
        <v>Beginner User</v>
      </c>
      <c r="F3" s="6" t="s">
        <v>15</v>
      </c>
      <c r="G3">
        <v>14</v>
      </c>
    </row>
    <row r="4" spans="1:7" x14ac:dyDescent="0.35">
      <c r="A4" s="2">
        <v>1644430081</v>
      </c>
      <c r="B4" s="3">
        <v>5.2953333536783873</v>
      </c>
      <c r="C4" s="2" t="str">
        <f t="shared" si="0"/>
        <v>Intermediate User</v>
      </c>
      <c r="F4" s="6" t="s">
        <v>16</v>
      </c>
      <c r="G4">
        <v>5</v>
      </c>
    </row>
    <row r="5" spans="1:7" x14ac:dyDescent="0.35">
      <c r="A5" s="2">
        <v>1844505072</v>
      </c>
      <c r="B5" s="3">
        <v>1.7061290368437778</v>
      </c>
      <c r="C5" s="2" t="str">
        <f t="shared" si="0"/>
        <v>Beginner User</v>
      </c>
      <c r="F5" s="6" t="s">
        <v>8</v>
      </c>
      <c r="G5">
        <v>33</v>
      </c>
    </row>
    <row r="6" spans="1:7" x14ac:dyDescent="0.35">
      <c r="A6" s="2">
        <v>1927972279</v>
      </c>
      <c r="B6" s="3">
        <v>0.63451612308140759</v>
      </c>
      <c r="C6" s="2" t="str">
        <f t="shared" si="0"/>
        <v>Beginner User</v>
      </c>
    </row>
    <row r="7" spans="1:7" x14ac:dyDescent="0.35">
      <c r="A7" s="2">
        <v>2022484408</v>
      </c>
      <c r="B7" s="3">
        <v>8.0841934911666371</v>
      </c>
      <c r="C7" s="2" t="str">
        <f t="shared" si="0"/>
        <v>Pro User</v>
      </c>
    </row>
    <row r="8" spans="1:7" x14ac:dyDescent="0.35">
      <c r="A8" s="2">
        <v>2026352035</v>
      </c>
      <c r="B8" s="3">
        <v>3.4548387152533384</v>
      </c>
      <c r="C8" s="2" t="str">
        <f t="shared" si="0"/>
        <v>Beginner User</v>
      </c>
    </row>
    <row r="9" spans="1:7" x14ac:dyDescent="0.35">
      <c r="A9" s="2">
        <v>2320127002</v>
      </c>
      <c r="B9" s="3">
        <v>3.1877419044894557</v>
      </c>
      <c r="C9" s="2" t="str">
        <f t="shared" si="0"/>
        <v>Beginner User</v>
      </c>
    </row>
    <row r="10" spans="1:7" x14ac:dyDescent="0.35">
      <c r="A10" s="2">
        <v>2347167796</v>
      </c>
      <c r="B10" s="3">
        <v>6.3555555359150011</v>
      </c>
      <c r="C10" s="2" t="str">
        <f t="shared" si="0"/>
        <v>Intermediate User</v>
      </c>
    </row>
    <row r="11" spans="1:7" x14ac:dyDescent="0.35">
      <c r="A11" s="2">
        <v>2873212765</v>
      </c>
      <c r="B11" s="3">
        <v>5.1016128601566439</v>
      </c>
      <c r="C11" s="2" t="str">
        <f t="shared" si="0"/>
        <v>Intermediate User</v>
      </c>
    </row>
    <row r="12" spans="1:7" x14ac:dyDescent="0.35">
      <c r="A12" s="2">
        <v>3372868164</v>
      </c>
      <c r="B12" s="3">
        <v>4.707000041007996</v>
      </c>
      <c r="C12" s="2" t="str">
        <f t="shared" si="0"/>
        <v>Beginner User</v>
      </c>
    </row>
    <row r="13" spans="1:7" x14ac:dyDescent="0.35">
      <c r="A13" s="2">
        <v>3977333714</v>
      </c>
      <c r="B13" s="3">
        <v>7.5169999440511095</v>
      </c>
      <c r="C13" s="2" t="str">
        <f t="shared" si="0"/>
        <v>Intermediate User</v>
      </c>
    </row>
    <row r="14" spans="1:7" x14ac:dyDescent="0.35">
      <c r="A14" s="2">
        <v>4020332650</v>
      </c>
      <c r="B14" s="3">
        <v>1.6261290389323431</v>
      </c>
      <c r="C14" s="2" t="str">
        <f t="shared" si="0"/>
        <v>Beginner User</v>
      </c>
    </row>
    <row r="15" spans="1:7" x14ac:dyDescent="0.35">
      <c r="A15" s="2">
        <v>4057192912</v>
      </c>
      <c r="B15" s="3">
        <v>2.8625000119209298</v>
      </c>
      <c r="C15" s="2" t="str">
        <f t="shared" si="0"/>
        <v>Beginner User</v>
      </c>
    </row>
    <row r="16" spans="1:7" x14ac:dyDescent="0.35">
      <c r="A16" s="2">
        <v>4319703577</v>
      </c>
      <c r="B16" s="3">
        <v>4.8922580470361057</v>
      </c>
      <c r="C16" s="2" t="str">
        <f t="shared" si="0"/>
        <v>Beginner User</v>
      </c>
    </row>
    <row r="17" spans="1:3" x14ac:dyDescent="0.35">
      <c r="A17" s="2">
        <v>4388161847</v>
      </c>
      <c r="B17" s="3">
        <v>8.393225892897572</v>
      </c>
      <c r="C17" s="2" t="str">
        <f t="shared" si="0"/>
        <v>Pro User</v>
      </c>
    </row>
    <row r="18" spans="1:3" x14ac:dyDescent="0.35">
      <c r="A18" s="2">
        <v>4445114986</v>
      </c>
      <c r="B18" s="3">
        <v>3.2458064402303388</v>
      </c>
      <c r="C18" s="2" t="str">
        <f t="shared" si="0"/>
        <v>Beginner User</v>
      </c>
    </row>
    <row r="19" spans="1:3" x14ac:dyDescent="0.35">
      <c r="A19" s="2">
        <v>4558609924</v>
      </c>
      <c r="B19" s="3">
        <v>5.0806451766721663</v>
      </c>
      <c r="C19" s="2" t="str">
        <f t="shared" si="0"/>
        <v>Intermediate User</v>
      </c>
    </row>
    <row r="20" spans="1:3" x14ac:dyDescent="0.35">
      <c r="A20" s="2">
        <v>4702921684</v>
      </c>
      <c r="B20" s="3">
        <v>6.9551612830931147</v>
      </c>
      <c r="C20" s="2" t="str">
        <f t="shared" si="0"/>
        <v>Intermediate User</v>
      </c>
    </row>
    <row r="21" spans="1:3" x14ac:dyDescent="0.35">
      <c r="A21" s="2">
        <v>5553957443</v>
      </c>
      <c r="B21" s="3">
        <v>5.6396774495801596</v>
      </c>
      <c r="C21" s="2" t="str">
        <f t="shared" si="0"/>
        <v>Intermediate User</v>
      </c>
    </row>
    <row r="22" spans="1:3" x14ac:dyDescent="0.35">
      <c r="A22" s="2">
        <v>5577150313</v>
      </c>
      <c r="B22" s="3">
        <v>6.2133333047231041</v>
      </c>
      <c r="C22" s="2" t="str">
        <f t="shared" si="0"/>
        <v>Intermediate User</v>
      </c>
    </row>
    <row r="23" spans="1:3" x14ac:dyDescent="0.35">
      <c r="A23" s="2">
        <v>6117666160</v>
      </c>
      <c r="B23" s="3">
        <v>5.342142914022717</v>
      </c>
      <c r="C23" s="2" t="str">
        <f t="shared" si="0"/>
        <v>Intermediate User</v>
      </c>
    </row>
    <row r="24" spans="1:3" x14ac:dyDescent="0.35">
      <c r="A24" s="2">
        <v>6290855005</v>
      </c>
      <c r="B24" s="3">
        <v>4.2724138046133104</v>
      </c>
      <c r="C24" s="2" t="str">
        <f t="shared" si="0"/>
        <v>Beginner User</v>
      </c>
    </row>
    <row r="25" spans="1:3" x14ac:dyDescent="0.35">
      <c r="A25" s="2">
        <v>6775888955</v>
      </c>
      <c r="B25" s="3">
        <v>1.8134615161241252</v>
      </c>
      <c r="C25" s="2" t="str">
        <f t="shared" si="0"/>
        <v>Beginner User</v>
      </c>
    </row>
    <row r="26" spans="1:3" x14ac:dyDescent="0.35">
      <c r="A26" s="2">
        <v>6962181067</v>
      </c>
      <c r="B26" s="3">
        <v>6.585806477454403</v>
      </c>
      <c r="C26" s="2" t="str">
        <f t="shared" si="0"/>
        <v>Intermediate User</v>
      </c>
    </row>
    <row r="27" spans="1:3" x14ac:dyDescent="0.35">
      <c r="A27" s="2">
        <v>7007744171</v>
      </c>
      <c r="B27" s="3">
        <v>8.0153845915427571</v>
      </c>
      <c r="C27" s="2" t="str">
        <f t="shared" si="0"/>
        <v>Pro User</v>
      </c>
    </row>
    <row r="28" spans="1:3" x14ac:dyDescent="0.35">
      <c r="A28" s="2">
        <v>7086361926</v>
      </c>
      <c r="B28" s="3">
        <v>6.3880645078156268</v>
      </c>
      <c r="C28" s="2" t="str">
        <f t="shared" si="0"/>
        <v>Intermediate User</v>
      </c>
    </row>
    <row r="29" spans="1:3" x14ac:dyDescent="0.35">
      <c r="A29" s="2">
        <v>8053475328</v>
      </c>
      <c r="B29" s="3">
        <v>11.475161198646786</v>
      </c>
      <c r="C29" s="2" t="str">
        <f t="shared" si="0"/>
        <v>Pro User</v>
      </c>
    </row>
    <row r="30" spans="1:3" x14ac:dyDescent="0.35">
      <c r="A30" s="2">
        <v>8253242879</v>
      </c>
      <c r="B30" s="3">
        <v>4.6673684684853809</v>
      </c>
      <c r="C30" s="2" t="str">
        <f t="shared" si="0"/>
        <v>Beginner User</v>
      </c>
    </row>
    <row r="31" spans="1:3" x14ac:dyDescent="0.35">
      <c r="A31" s="2">
        <v>8378563200</v>
      </c>
      <c r="B31" s="3">
        <v>6.9135484618525318</v>
      </c>
      <c r="C31" s="2" t="str">
        <f t="shared" si="0"/>
        <v>Intermediate User</v>
      </c>
    </row>
    <row r="32" spans="1:3" x14ac:dyDescent="0.35">
      <c r="A32" s="2">
        <v>8583815059</v>
      </c>
      <c r="B32" s="3">
        <v>5.6154838223611172</v>
      </c>
      <c r="C32" s="2" t="str">
        <f t="shared" si="0"/>
        <v>Intermediate User</v>
      </c>
    </row>
    <row r="33" spans="1:3" x14ac:dyDescent="0.35">
      <c r="A33" s="2">
        <v>8792009665</v>
      </c>
      <c r="B33" s="3">
        <v>1.1865517168209478</v>
      </c>
      <c r="C33" s="2" t="str">
        <f t="shared" si="0"/>
        <v>Beginner User</v>
      </c>
    </row>
    <row r="34" spans="1:3" x14ac:dyDescent="0.35">
      <c r="A34" s="2">
        <v>8877689391</v>
      </c>
      <c r="B34" s="3">
        <v>13.212903138129944</v>
      </c>
      <c r="C34" s="2" t="str">
        <f t="shared" si="0"/>
        <v>Pro User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6F2-1179-482C-8986-55F7C8F798FA}">
  <dimension ref="A1:B34"/>
  <sheetViews>
    <sheetView workbookViewId="0">
      <selection activeCell="O22" sqref="O22"/>
    </sheetView>
  </sheetViews>
  <sheetFormatPr defaultRowHeight="14.5" x14ac:dyDescent="0.35"/>
  <cols>
    <col min="1" max="1" width="17.36328125" customWidth="1"/>
    <col min="2" max="2" width="16" customWidth="1"/>
  </cols>
  <sheetData>
    <row r="1" spans="1:2" x14ac:dyDescent="0.35">
      <c r="A1" s="1" t="s">
        <v>51</v>
      </c>
      <c r="B1" s="1" t="s">
        <v>2</v>
      </c>
    </row>
    <row r="2" spans="1:2" x14ac:dyDescent="0.35">
      <c r="A2" s="2">
        <v>1503960366</v>
      </c>
      <c r="B2" s="2">
        <v>375619</v>
      </c>
    </row>
    <row r="3" spans="1:2" x14ac:dyDescent="0.35">
      <c r="A3" s="2">
        <v>1624580081</v>
      </c>
      <c r="B3" s="2">
        <v>178061</v>
      </c>
    </row>
    <row r="4" spans="1:2" x14ac:dyDescent="0.35">
      <c r="A4" s="2">
        <v>1644430081</v>
      </c>
      <c r="B4" s="2">
        <v>218489</v>
      </c>
    </row>
    <row r="5" spans="1:2" x14ac:dyDescent="0.35">
      <c r="A5" s="2">
        <v>1844505072</v>
      </c>
      <c r="B5" s="2">
        <v>79982</v>
      </c>
    </row>
    <row r="6" spans="1:2" x14ac:dyDescent="0.35">
      <c r="A6" s="2">
        <v>1927972279</v>
      </c>
      <c r="B6" s="2">
        <v>28400</v>
      </c>
    </row>
    <row r="7" spans="1:2" x14ac:dyDescent="0.35">
      <c r="A7" s="2">
        <v>2022484408</v>
      </c>
      <c r="B7" s="2">
        <v>352490</v>
      </c>
    </row>
    <row r="8" spans="1:2" x14ac:dyDescent="0.35">
      <c r="A8" s="2">
        <v>2026352035</v>
      </c>
      <c r="B8" s="2">
        <v>172573</v>
      </c>
    </row>
    <row r="9" spans="1:2" x14ac:dyDescent="0.35">
      <c r="A9" s="2">
        <v>2320127002</v>
      </c>
      <c r="B9" s="2">
        <v>146223</v>
      </c>
    </row>
    <row r="10" spans="1:2" x14ac:dyDescent="0.35">
      <c r="A10" s="2">
        <v>2347167796</v>
      </c>
      <c r="B10" s="2">
        <v>171354</v>
      </c>
    </row>
    <row r="11" spans="1:2" x14ac:dyDescent="0.35">
      <c r="A11" s="2">
        <v>2873212765</v>
      </c>
      <c r="B11" s="2">
        <v>234229</v>
      </c>
    </row>
    <row r="12" spans="1:2" x14ac:dyDescent="0.35">
      <c r="A12" s="2">
        <v>3372868164</v>
      </c>
      <c r="B12" s="2">
        <v>137233</v>
      </c>
    </row>
    <row r="13" spans="1:2" x14ac:dyDescent="0.35">
      <c r="A13" s="2">
        <v>3977333714</v>
      </c>
      <c r="B13" s="2">
        <v>329537</v>
      </c>
    </row>
    <row r="14" spans="1:2" x14ac:dyDescent="0.35">
      <c r="A14" s="2">
        <v>4020332650</v>
      </c>
      <c r="B14" s="2">
        <v>70284</v>
      </c>
    </row>
    <row r="15" spans="1:2" x14ac:dyDescent="0.35">
      <c r="A15" s="2">
        <v>4057192912</v>
      </c>
      <c r="B15" s="2">
        <v>15352</v>
      </c>
    </row>
    <row r="16" spans="1:2" x14ac:dyDescent="0.35">
      <c r="A16" s="2">
        <v>4319703577</v>
      </c>
      <c r="B16" s="2">
        <v>225334</v>
      </c>
    </row>
    <row r="17" spans="1:2" x14ac:dyDescent="0.35">
      <c r="A17" s="2">
        <v>4388161847</v>
      </c>
      <c r="B17" s="2">
        <v>335232</v>
      </c>
    </row>
    <row r="18" spans="1:2" x14ac:dyDescent="0.35">
      <c r="A18" s="2">
        <v>4445114986</v>
      </c>
      <c r="B18" s="2">
        <v>148693</v>
      </c>
    </row>
    <row r="19" spans="1:2" x14ac:dyDescent="0.35">
      <c r="A19" s="2">
        <v>4558609924</v>
      </c>
      <c r="B19" s="2">
        <v>238239</v>
      </c>
    </row>
    <row r="20" spans="1:2" x14ac:dyDescent="0.35">
      <c r="A20" s="2">
        <v>4702921684</v>
      </c>
      <c r="B20" s="2">
        <v>265734</v>
      </c>
    </row>
    <row r="21" spans="1:2" x14ac:dyDescent="0.35">
      <c r="A21" s="2">
        <v>5553957443</v>
      </c>
      <c r="B21" s="2">
        <v>266990</v>
      </c>
    </row>
    <row r="22" spans="1:2" x14ac:dyDescent="0.35">
      <c r="A22" s="2">
        <v>5577150313</v>
      </c>
      <c r="B22" s="2">
        <v>249133</v>
      </c>
    </row>
    <row r="23" spans="1:2" x14ac:dyDescent="0.35">
      <c r="A23" s="2">
        <v>6117666160</v>
      </c>
      <c r="B23" s="2">
        <v>197308</v>
      </c>
    </row>
    <row r="24" spans="1:2" x14ac:dyDescent="0.35">
      <c r="A24" s="2">
        <v>6290855005</v>
      </c>
      <c r="B24" s="2">
        <v>163837</v>
      </c>
    </row>
    <row r="25" spans="1:2" x14ac:dyDescent="0.35">
      <c r="A25" s="2">
        <v>6775888955</v>
      </c>
      <c r="B25" s="2">
        <v>65512</v>
      </c>
    </row>
    <row r="26" spans="1:2" x14ac:dyDescent="0.35">
      <c r="A26" s="2">
        <v>6962181067</v>
      </c>
      <c r="B26" s="2">
        <v>303639</v>
      </c>
    </row>
    <row r="27" spans="1:2" x14ac:dyDescent="0.35">
      <c r="A27" s="2">
        <v>7007744171</v>
      </c>
      <c r="B27" s="2">
        <v>294409</v>
      </c>
    </row>
    <row r="28" spans="1:2" x14ac:dyDescent="0.35">
      <c r="A28" s="2">
        <v>7086361926</v>
      </c>
      <c r="B28" s="2">
        <v>290525</v>
      </c>
    </row>
    <row r="29" spans="1:2" x14ac:dyDescent="0.35">
      <c r="A29" s="2">
        <v>8053475328</v>
      </c>
      <c r="B29" s="2">
        <v>457662</v>
      </c>
    </row>
    <row r="30" spans="1:2" x14ac:dyDescent="0.35">
      <c r="A30" s="2">
        <v>8253242879</v>
      </c>
      <c r="B30" s="2">
        <v>123161</v>
      </c>
    </row>
    <row r="31" spans="1:2" x14ac:dyDescent="0.35">
      <c r="A31" s="2">
        <v>8378563200</v>
      </c>
      <c r="B31" s="2">
        <v>270249</v>
      </c>
    </row>
    <row r="32" spans="1:2" x14ac:dyDescent="0.35">
      <c r="A32" s="2">
        <v>8583815059</v>
      </c>
      <c r="B32" s="2">
        <v>223154</v>
      </c>
    </row>
    <row r="33" spans="1:2" x14ac:dyDescent="0.35">
      <c r="A33" s="2">
        <v>8792009665</v>
      </c>
      <c r="B33" s="2">
        <v>53758</v>
      </c>
    </row>
    <row r="34" spans="1:2" x14ac:dyDescent="0.35">
      <c r="A34" s="2">
        <v>8877689391</v>
      </c>
      <c r="B34" s="2">
        <v>497241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8324-D8D7-41D0-B5C3-87E8732333E5}">
  <dimension ref="A1:B34"/>
  <sheetViews>
    <sheetView workbookViewId="0">
      <selection activeCell="C2" sqref="C2"/>
    </sheetView>
  </sheetViews>
  <sheetFormatPr defaultRowHeight="14.5" x14ac:dyDescent="0.35"/>
  <cols>
    <col min="1" max="1" width="11" bestFit="1" customWidth="1"/>
    <col min="2" max="2" width="20.7265625" customWidth="1"/>
  </cols>
  <sheetData>
    <row r="1" spans="1:2" x14ac:dyDescent="0.35">
      <c r="A1" s="1" t="s">
        <v>51</v>
      </c>
      <c r="B1" s="1" t="s">
        <v>3</v>
      </c>
    </row>
    <row r="2" spans="1:2" x14ac:dyDescent="0.35">
      <c r="A2" s="2">
        <v>1503960366</v>
      </c>
      <c r="B2" s="2">
        <v>56309</v>
      </c>
    </row>
    <row r="3" spans="1:2" x14ac:dyDescent="0.35">
      <c r="A3" s="2">
        <v>1624580081</v>
      </c>
      <c r="B3" s="2">
        <v>45984</v>
      </c>
    </row>
    <row r="4" spans="1:2" x14ac:dyDescent="0.35">
      <c r="A4" s="2">
        <v>1644430081</v>
      </c>
      <c r="B4" s="2">
        <v>84339</v>
      </c>
    </row>
    <row r="5" spans="1:2" x14ac:dyDescent="0.35">
      <c r="A5" s="2">
        <v>1844505072</v>
      </c>
      <c r="B5" s="2">
        <v>48778</v>
      </c>
    </row>
    <row r="6" spans="1:2" x14ac:dyDescent="0.35">
      <c r="A6" s="2">
        <v>1927972279</v>
      </c>
      <c r="B6" s="2">
        <v>67357</v>
      </c>
    </row>
    <row r="7" spans="1:2" x14ac:dyDescent="0.35">
      <c r="A7" s="2">
        <v>2022484408</v>
      </c>
      <c r="B7" s="2">
        <v>77809</v>
      </c>
    </row>
    <row r="8" spans="1:2" x14ac:dyDescent="0.35">
      <c r="A8" s="2">
        <v>2026352035</v>
      </c>
      <c r="B8" s="2">
        <v>47760</v>
      </c>
    </row>
    <row r="9" spans="1:2" x14ac:dyDescent="0.35">
      <c r="A9" s="2">
        <v>2320127002</v>
      </c>
      <c r="B9" s="2">
        <v>53449</v>
      </c>
    </row>
    <row r="10" spans="1:2" x14ac:dyDescent="0.35">
      <c r="A10" s="2">
        <v>2347167796</v>
      </c>
      <c r="B10" s="2">
        <v>36782</v>
      </c>
    </row>
    <row r="11" spans="1:2" x14ac:dyDescent="0.35">
      <c r="A11" s="2">
        <v>2873212765</v>
      </c>
      <c r="B11" s="2">
        <v>59426</v>
      </c>
    </row>
    <row r="12" spans="1:2" x14ac:dyDescent="0.35">
      <c r="A12" s="2">
        <v>3372868164</v>
      </c>
      <c r="B12" s="2">
        <v>38662</v>
      </c>
    </row>
    <row r="13" spans="1:2" x14ac:dyDescent="0.35">
      <c r="A13" s="2">
        <v>3977333714</v>
      </c>
      <c r="B13" s="2">
        <v>45410</v>
      </c>
    </row>
    <row r="14" spans="1:2" x14ac:dyDescent="0.35">
      <c r="A14" s="2">
        <v>4020332650</v>
      </c>
      <c r="B14" s="2">
        <v>73960</v>
      </c>
    </row>
    <row r="15" spans="1:2" x14ac:dyDescent="0.35">
      <c r="A15" s="2">
        <v>4057192912</v>
      </c>
      <c r="B15" s="2">
        <v>7895</v>
      </c>
    </row>
    <row r="16" spans="1:2" x14ac:dyDescent="0.35">
      <c r="A16" s="2">
        <v>4319703577</v>
      </c>
      <c r="B16" s="2">
        <v>63168</v>
      </c>
    </row>
    <row r="17" spans="1:2" x14ac:dyDescent="0.35">
      <c r="A17" s="2">
        <v>4388161847</v>
      </c>
      <c r="B17" s="2">
        <v>95910</v>
      </c>
    </row>
    <row r="18" spans="1:2" x14ac:dyDescent="0.35">
      <c r="A18" s="2">
        <v>4445114986</v>
      </c>
      <c r="B18" s="2">
        <v>67772</v>
      </c>
    </row>
    <row r="19" spans="1:2" x14ac:dyDescent="0.35">
      <c r="A19" s="2">
        <v>4558609924</v>
      </c>
      <c r="B19" s="2">
        <v>63031</v>
      </c>
    </row>
    <row r="20" spans="1:2" x14ac:dyDescent="0.35">
      <c r="A20" s="2">
        <v>4702921684</v>
      </c>
      <c r="B20" s="2">
        <v>91932</v>
      </c>
    </row>
    <row r="21" spans="1:2" x14ac:dyDescent="0.35">
      <c r="A21" s="2">
        <v>5553957443</v>
      </c>
      <c r="B21" s="2">
        <v>58146</v>
      </c>
    </row>
    <row r="22" spans="1:2" x14ac:dyDescent="0.35">
      <c r="A22" s="2">
        <v>5577150313</v>
      </c>
      <c r="B22" s="2">
        <v>100789</v>
      </c>
    </row>
    <row r="23" spans="1:2" x14ac:dyDescent="0.35">
      <c r="A23" s="2">
        <v>6117666160</v>
      </c>
      <c r="B23" s="2">
        <v>63312</v>
      </c>
    </row>
    <row r="24" spans="1:2" x14ac:dyDescent="0.35">
      <c r="A24" s="2">
        <v>6290855005</v>
      </c>
      <c r="B24" s="2">
        <v>75389</v>
      </c>
    </row>
    <row r="25" spans="1:2" x14ac:dyDescent="0.35">
      <c r="A25" s="2">
        <v>6775888955</v>
      </c>
      <c r="B25" s="2">
        <v>55426</v>
      </c>
    </row>
    <row r="26" spans="1:2" x14ac:dyDescent="0.35">
      <c r="A26" s="2">
        <v>6962181067</v>
      </c>
      <c r="B26" s="2">
        <v>61443</v>
      </c>
    </row>
    <row r="27" spans="1:2" x14ac:dyDescent="0.35">
      <c r="A27" s="2">
        <v>7007744171</v>
      </c>
      <c r="B27" s="2">
        <v>66144</v>
      </c>
    </row>
    <row r="28" spans="1:2" x14ac:dyDescent="0.35">
      <c r="A28" s="2">
        <v>7086361926</v>
      </c>
      <c r="B28" s="2">
        <v>79557</v>
      </c>
    </row>
    <row r="29" spans="1:2" x14ac:dyDescent="0.35">
      <c r="A29" s="2">
        <v>8053475328</v>
      </c>
      <c r="B29" s="2">
        <v>91320</v>
      </c>
    </row>
    <row r="30" spans="1:2" x14ac:dyDescent="0.35">
      <c r="A30" s="2">
        <v>8253242879</v>
      </c>
      <c r="B30" s="2">
        <v>33972</v>
      </c>
    </row>
    <row r="31" spans="1:2" x14ac:dyDescent="0.35">
      <c r="A31" s="2">
        <v>8378563200</v>
      </c>
      <c r="B31" s="2">
        <v>106534</v>
      </c>
    </row>
    <row r="32" spans="1:2" x14ac:dyDescent="0.35">
      <c r="A32" s="2">
        <v>8583815059</v>
      </c>
      <c r="B32" s="2">
        <v>84693</v>
      </c>
    </row>
    <row r="33" spans="1:2" x14ac:dyDescent="0.35">
      <c r="A33" s="2">
        <v>8792009665</v>
      </c>
      <c r="B33" s="2">
        <v>56907</v>
      </c>
    </row>
    <row r="34" spans="1:2" x14ac:dyDescent="0.35">
      <c r="A34" s="2">
        <v>8877689391</v>
      </c>
      <c r="B34" s="2">
        <v>106028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09D2-18D8-4AE3-9734-445BBBF3EC18}">
  <dimension ref="A1:D34"/>
  <sheetViews>
    <sheetView topLeftCell="D1" workbookViewId="0">
      <selection activeCell="B1" sqref="B1:D34"/>
    </sheetView>
  </sheetViews>
  <sheetFormatPr defaultRowHeight="14.5" x14ac:dyDescent="0.35"/>
  <cols>
    <col min="1" max="1" width="11" bestFit="1" customWidth="1"/>
    <col min="2" max="2" width="19.7265625" customWidth="1"/>
    <col min="3" max="3" width="20.36328125" customWidth="1"/>
    <col min="4" max="4" width="21.26953125" customWidth="1"/>
  </cols>
  <sheetData>
    <row r="1" spans="1:4" x14ac:dyDescent="0.35">
      <c r="A1" s="1" t="s">
        <v>51</v>
      </c>
      <c r="B1" s="1" t="s">
        <v>4</v>
      </c>
      <c r="C1" s="1" t="s">
        <v>5</v>
      </c>
      <c r="D1" s="1" t="s">
        <v>6</v>
      </c>
    </row>
    <row r="2" spans="1:4" x14ac:dyDescent="0.35">
      <c r="A2" s="2">
        <v>1503960366</v>
      </c>
      <c r="B2" s="2">
        <v>1200</v>
      </c>
      <c r="C2" s="2">
        <v>594</v>
      </c>
      <c r="D2" s="2">
        <v>6818</v>
      </c>
    </row>
    <row r="3" spans="1:4" x14ac:dyDescent="0.35">
      <c r="A3" s="2">
        <v>1624580081</v>
      </c>
      <c r="B3" s="2">
        <v>269</v>
      </c>
      <c r="C3" s="2">
        <v>180</v>
      </c>
      <c r="D3" s="2">
        <v>4758</v>
      </c>
    </row>
    <row r="4" spans="1:4" x14ac:dyDescent="0.35">
      <c r="A4" s="2">
        <v>1644430081</v>
      </c>
      <c r="B4" s="2">
        <v>287</v>
      </c>
      <c r="C4" s="2">
        <v>641</v>
      </c>
      <c r="D4" s="2">
        <v>5354</v>
      </c>
    </row>
    <row r="5" spans="1:4" x14ac:dyDescent="0.35">
      <c r="A5" s="2">
        <v>1844505072</v>
      </c>
      <c r="B5" s="2">
        <v>4</v>
      </c>
      <c r="C5" s="2">
        <v>40</v>
      </c>
      <c r="D5" s="2">
        <v>3579</v>
      </c>
    </row>
    <row r="6" spans="1:4" x14ac:dyDescent="0.35">
      <c r="A6" s="2">
        <v>1927972279</v>
      </c>
      <c r="B6" s="2">
        <v>41</v>
      </c>
      <c r="C6" s="2">
        <v>24</v>
      </c>
      <c r="D6" s="2">
        <v>1196</v>
      </c>
    </row>
    <row r="7" spans="1:4" x14ac:dyDescent="0.35">
      <c r="A7" s="2">
        <v>2022484408</v>
      </c>
      <c r="B7" s="2">
        <v>1125</v>
      </c>
      <c r="C7" s="2">
        <v>600</v>
      </c>
      <c r="D7" s="2">
        <v>7981</v>
      </c>
    </row>
    <row r="8" spans="1:4" x14ac:dyDescent="0.35">
      <c r="A8" s="2">
        <v>2026352035</v>
      </c>
      <c r="B8" s="2">
        <v>3</v>
      </c>
      <c r="C8" s="2">
        <v>8</v>
      </c>
      <c r="D8" s="2">
        <v>7956</v>
      </c>
    </row>
    <row r="9" spans="1:4" x14ac:dyDescent="0.35">
      <c r="A9" s="2">
        <v>2320127002</v>
      </c>
      <c r="B9" s="2">
        <v>42</v>
      </c>
      <c r="C9" s="2">
        <v>80</v>
      </c>
      <c r="D9" s="2">
        <v>6144</v>
      </c>
    </row>
    <row r="10" spans="1:4" x14ac:dyDescent="0.35">
      <c r="A10" s="2">
        <v>2347167796</v>
      </c>
      <c r="B10" s="2">
        <v>243</v>
      </c>
      <c r="C10" s="2">
        <v>370</v>
      </c>
      <c r="D10" s="2">
        <v>4545</v>
      </c>
    </row>
    <row r="11" spans="1:4" x14ac:dyDescent="0.35">
      <c r="A11" s="2">
        <v>2873212765</v>
      </c>
      <c r="B11" s="2">
        <v>437</v>
      </c>
      <c r="C11" s="2">
        <v>190</v>
      </c>
      <c r="D11" s="2">
        <v>9548</v>
      </c>
    </row>
    <row r="12" spans="1:4" x14ac:dyDescent="0.35">
      <c r="A12" s="2">
        <v>3372868164</v>
      </c>
      <c r="B12" s="2">
        <v>183</v>
      </c>
      <c r="C12" s="2">
        <v>82</v>
      </c>
      <c r="D12" s="2">
        <v>6558</v>
      </c>
    </row>
    <row r="13" spans="1:4" x14ac:dyDescent="0.35">
      <c r="A13" s="2">
        <v>3977333714</v>
      </c>
      <c r="B13" s="2">
        <v>567</v>
      </c>
      <c r="C13" s="2">
        <v>1838</v>
      </c>
      <c r="D13" s="2">
        <v>5243</v>
      </c>
    </row>
    <row r="14" spans="1:4" x14ac:dyDescent="0.35">
      <c r="A14" s="2">
        <v>4020332650</v>
      </c>
      <c r="B14" s="2">
        <v>161</v>
      </c>
      <c r="C14" s="2">
        <v>166</v>
      </c>
      <c r="D14" s="2">
        <v>2385</v>
      </c>
    </row>
    <row r="15" spans="1:4" x14ac:dyDescent="0.35">
      <c r="A15" s="2">
        <v>4057192912</v>
      </c>
      <c r="B15" s="2">
        <v>3</v>
      </c>
      <c r="C15" s="2">
        <v>6</v>
      </c>
      <c r="D15" s="2">
        <v>412</v>
      </c>
    </row>
    <row r="16" spans="1:4" x14ac:dyDescent="0.35">
      <c r="A16" s="2">
        <v>4319703577</v>
      </c>
      <c r="B16" s="2">
        <v>111</v>
      </c>
      <c r="C16" s="2">
        <v>382</v>
      </c>
      <c r="D16" s="2">
        <v>7092</v>
      </c>
    </row>
    <row r="17" spans="1:4" x14ac:dyDescent="0.35">
      <c r="A17" s="2">
        <v>4388161847</v>
      </c>
      <c r="B17" s="2">
        <v>718</v>
      </c>
      <c r="C17" s="2">
        <v>631</v>
      </c>
      <c r="D17" s="2">
        <v>7110</v>
      </c>
    </row>
    <row r="18" spans="1:4" x14ac:dyDescent="0.35">
      <c r="A18" s="2">
        <v>4445114986</v>
      </c>
      <c r="B18" s="2">
        <v>205</v>
      </c>
      <c r="C18" s="2">
        <v>54</v>
      </c>
      <c r="D18" s="2">
        <v>6482</v>
      </c>
    </row>
    <row r="19" spans="1:4" x14ac:dyDescent="0.35">
      <c r="A19" s="2">
        <v>4558609924</v>
      </c>
      <c r="B19" s="2">
        <v>322</v>
      </c>
      <c r="C19" s="2">
        <v>425</v>
      </c>
      <c r="D19" s="2">
        <v>8834</v>
      </c>
    </row>
    <row r="20" spans="1:4" x14ac:dyDescent="0.35">
      <c r="A20" s="2">
        <v>4702921684</v>
      </c>
      <c r="B20" s="2">
        <v>159</v>
      </c>
      <c r="C20" s="2">
        <v>807</v>
      </c>
      <c r="D20" s="2">
        <v>7362</v>
      </c>
    </row>
    <row r="21" spans="1:4" x14ac:dyDescent="0.35">
      <c r="A21" s="2">
        <v>5553957443</v>
      </c>
      <c r="B21" s="2">
        <v>726</v>
      </c>
      <c r="C21" s="2">
        <v>403</v>
      </c>
      <c r="D21" s="2">
        <v>6392</v>
      </c>
    </row>
    <row r="22" spans="1:4" x14ac:dyDescent="0.35">
      <c r="A22" s="2">
        <v>5577150313</v>
      </c>
      <c r="B22" s="2">
        <v>2620</v>
      </c>
      <c r="C22" s="2">
        <v>895</v>
      </c>
      <c r="D22" s="2">
        <v>4438</v>
      </c>
    </row>
    <row r="23" spans="1:4" x14ac:dyDescent="0.35">
      <c r="A23" s="2">
        <v>6117666160</v>
      </c>
      <c r="B23" s="2">
        <v>44</v>
      </c>
      <c r="C23" s="2">
        <v>57</v>
      </c>
      <c r="D23" s="2">
        <v>8074</v>
      </c>
    </row>
    <row r="24" spans="1:4" x14ac:dyDescent="0.35">
      <c r="A24" s="2">
        <v>6290855005</v>
      </c>
      <c r="B24" s="2">
        <v>80</v>
      </c>
      <c r="C24" s="2">
        <v>110</v>
      </c>
      <c r="D24" s="2">
        <v>6596</v>
      </c>
    </row>
    <row r="25" spans="1:4" x14ac:dyDescent="0.35">
      <c r="A25" s="2">
        <v>6775888955</v>
      </c>
      <c r="B25" s="2">
        <v>286</v>
      </c>
      <c r="C25" s="2">
        <v>385</v>
      </c>
      <c r="D25" s="2">
        <v>1044</v>
      </c>
    </row>
    <row r="26" spans="1:4" x14ac:dyDescent="0.35">
      <c r="A26" s="2">
        <v>6962181067</v>
      </c>
      <c r="B26" s="2">
        <v>707</v>
      </c>
      <c r="C26" s="2">
        <v>574</v>
      </c>
      <c r="D26" s="2">
        <v>7620</v>
      </c>
    </row>
    <row r="27" spans="1:4" x14ac:dyDescent="0.35">
      <c r="A27" s="2">
        <v>7007744171</v>
      </c>
      <c r="B27" s="2">
        <v>807</v>
      </c>
      <c r="C27" s="2">
        <v>423</v>
      </c>
      <c r="D27" s="2">
        <v>7299</v>
      </c>
    </row>
    <row r="28" spans="1:4" x14ac:dyDescent="0.35">
      <c r="A28" s="2">
        <v>7086361926</v>
      </c>
      <c r="B28" s="2">
        <v>1320</v>
      </c>
      <c r="C28" s="2">
        <v>786</v>
      </c>
      <c r="D28" s="2">
        <v>4459</v>
      </c>
    </row>
    <row r="29" spans="1:4" x14ac:dyDescent="0.35">
      <c r="A29" s="2">
        <v>8053475328</v>
      </c>
      <c r="B29" s="2">
        <v>2640</v>
      </c>
      <c r="C29" s="2">
        <v>297</v>
      </c>
      <c r="D29" s="2">
        <v>4680</v>
      </c>
    </row>
    <row r="30" spans="1:4" x14ac:dyDescent="0.35">
      <c r="A30" s="2">
        <v>8253242879</v>
      </c>
      <c r="B30" s="2">
        <v>390</v>
      </c>
      <c r="C30" s="2">
        <v>272</v>
      </c>
      <c r="D30" s="2">
        <v>2221</v>
      </c>
    </row>
    <row r="31" spans="1:4" x14ac:dyDescent="0.35">
      <c r="A31" s="2">
        <v>8378563200</v>
      </c>
      <c r="B31" s="2">
        <v>1819</v>
      </c>
      <c r="C31" s="2">
        <v>318</v>
      </c>
      <c r="D31" s="2">
        <v>4839</v>
      </c>
    </row>
    <row r="32" spans="1:4" x14ac:dyDescent="0.35">
      <c r="A32" s="2">
        <v>8583815059</v>
      </c>
      <c r="B32" s="2">
        <v>300</v>
      </c>
      <c r="C32" s="2">
        <v>688</v>
      </c>
      <c r="D32" s="2">
        <v>4287</v>
      </c>
    </row>
    <row r="33" spans="1:4" x14ac:dyDescent="0.35">
      <c r="A33" s="2">
        <v>8792009665</v>
      </c>
      <c r="B33" s="2">
        <v>28</v>
      </c>
      <c r="C33" s="2">
        <v>117</v>
      </c>
      <c r="D33" s="2">
        <v>2662</v>
      </c>
    </row>
    <row r="34" spans="1:4" x14ac:dyDescent="0.35">
      <c r="A34" s="2">
        <v>8877689391</v>
      </c>
      <c r="B34" s="2">
        <v>2048</v>
      </c>
      <c r="C34" s="2">
        <v>308</v>
      </c>
      <c r="D34" s="2">
        <v>7276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5D81-63F5-4474-B95A-7652ECBC40C0}">
  <dimension ref="A1:L42"/>
  <sheetViews>
    <sheetView zoomScaleNormal="100" workbookViewId="0">
      <selection activeCell="C60" sqref="C60"/>
    </sheetView>
  </sheetViews>
  <sheetFormatPr defaultRowHeight="14.5" x14ac:dyDescent="0.35"/>
  <cols>
    <col min="1" max="1" width="17.26953125" bestFit="1" customWidth="1"/>
    <col min="2" max="2" width="22.90625" bestFit="1" customWidth="1"/>
    <col min="3" max="3" width="15.453125" bestFit="1" customWidth="1"/>
    <col min="4" max="5" width="25.54296875" bestFit="1" customWidth="1"/>
    <col min="6" max="6" width="16.36328125" bestFit="1" customWidth="1"/>
    <col min="7" max="7" width="14.08984375" bestFit="1" customWidth="1"/>
    <col min="8" max="8" width="23.81640625" bestFit="1" customWidth="1"/>
    <col min="9" max="9" width="24.36328125" bestFit="1" customWidth="1"/>
    <col min="10" max="10" width="25.54296875" bestFit="1" customWidth="1"/>
    <col min="11" max="12" width="34.08984375" bestFit="1" customWidth="1"/>
  </cols>
  <sheetData>
    <row r="1" spans="1:12" x14ac:dyDescent="0.35">
      <c r="A1" s="7" t="s">
        <v>54</v>
      </c>
      <c r="B1" s="7" t="s">
        <v>53</v>
      </c>
      <c r="C1" s="7" t="s">
        <v>59</v>
      </c>
      <c r="D1" s="7" t="s">
        <v>17</v>
      </c>
      <c r="E1" s="7" t="s">
        <v>58</v>
      </c>
      <c r="F1" s="7" t="s">
        <v>18</v>
      </c>
      <c r="G1" s="7" t="s">
        <v>19</v>
      </c>
      <c r="H1" s="7" t="s">
        <v>70</v>
      </c>
      <c r="I1" s="7" t="s">
        <v>71</v>
      </c>
      <c r="J1" s="7" t="s">
        <v>72</v>
      </c>
      <c r="K1" s="10" t="s">
        <v>56</v>
      </c>
      <c r="L1" s="10" t="s">
        <v>57</v>
      </c>
    </row>
    <row r="2" spans="1:12" x14ac:dyDescent="0.35">
      <c r="A2" t="s">
        <v>20</v>
      </c>
      <c r="B2">
        <v>33</v>
      </c>
      <c r="C2" t="str">
        <f>IF(B2&gt;=$L$2,"High Activity",IF(B2&lt;$K$2,"Low Activity","Moderate Activity"))</f>
        <v>High Activity</v>
      </c>
      <c r="D2" s="8">
        <v>5.9827272485602991</v>
      </c>
      <c r="E2" s="8" t="str">
        <f>IF(D2&gt;=$L$5,"Long Distance Travellers",IF(D2&lt;$K$5,"Less Distance Travellers","Moderate Distance Travellers"))</f>
        <v>Long Distance Travellers</v>
      </c>
      <c r="F2">
        <v>271816</v>
      </c>
      <c r="G2">
        <v>78893</v>
      </c>
      <c r="H2">
        <v>736</v>
      </c>
      <c r="I2">
        <v>259</v>
      </c>
      <c r="J2">
        <v>6567</v>
      </c>
      <c r="K2" s="11">
        <f>_xlfn.QUARTILE.INC(B2:B32,1)</f>
        <v>29</v>
      </c>
      <c r="L2" s="11">
        <f>_xlfn.QUARTILE.INC(B2:B32,3)</f>
        <v>32</v>
      </c>
    </row>
    <row r="3" spans="1:12" x14ac:dyDescent="0.35">
      <c r="A3" t="s">
        <v>21</v>
      </c>
      <c r="B3">
        <v>33</v>
      </c>
      <c r="C3" t="str">
        <f t="shared" ref="C3:C32" si="0">IF(B3&gt;=$L$2,"High Activity",IF(B3&lt;$K$2,"Low Activity","Moderate Activity"))</f>
        <v>High Activity</v>
      </c>
      <c r="D3" s="8">
        <v>5.1033333160660481</v>
      </c>
      <c r="E3" s="8" t="str">
        <f t="shared" ref="E3:E32" si="1">IF(D3&gt;=$L$5,"Long Distance Travellers",IF(D3&lt;$K$5,"Less Distance Travellers","Moderate Distance Travellers"))</f>
        <v>Less Distance Travellers</v>
      </c>
      <c r="F3">
        <v>237558</v>
      </c>
      <c r="G3">
        <v>75459</v>
      </c>
      <c r="H3">
        <v>671</v>
      </c>
      <c r="I3">
        <v>349</v>
      </c>
      <c r="J3">
        <v>5998</v>
      </c>
      <c r="K3" s="12"/>
      <c r="L3" s="12"/>
    </row>
    <row r="4" spans="1:12" x14ac:dyDescent="0.35">
      <c r="A4" t="s">
        <v>22</v>
      </c>
      <c r="B4">
        <v>33</v>
      </c>
      <c r="C4" t="str">
        <f t="shared" si="0"/>
        <v>High Activity</v>
      </c>
      <c r="D4" s="8">
        <v>5.5993939624591302</v>
      </c>
      <c r="E4" s="8" t="str">
        <f t="shared" si="1"/>
        <v>Moderate Distance Travellers</v>
      </c>
      <c r="F4">
        <v>255538</v>
      </c>
      <c r="G4">
        <v>77761</v>
      </c>
      <c r="H4">
        <v>691</v>
      </c>
      <c r="I4">
        <v>409</v>
      </c>
      <c r="J4">
        <v>6633</v>
      </c>
      <c r="K4" s="10" t="s">
        <v>73</v>
      </c>
      <c r="L4" s="10" t="s">
        <v>74</v>
      </c>
    </row>
    <row r="5" spans="1:12" x14ac:dyDescent="0.35">
      <c r="A5" t="s">
        <v>23</v>
      </c>
      <c r="B5">
        <v>33</v>
      </c>
      <c r="C5" t="str">
        <f t="shared" si="0"/>
        <v>High Activity</v>
      </c>
      <c r="D5" s="8">
        <v>5.2878787770415796</v>
      </c>
      <c r="E5" s="8" t="str">
        <f t="shared" si="1"/>
        <v>Moderate Distance Travellers</v>
      </c>
      <c r="F5">
        <v>248617</v>
      </c>
      <c r="G5">
        <v>77721</v>
      </c>
      <c r="H5">
        <v>633</v>
      </c>
      <c r="I5">
        <v>326</v>
      </c>
      <c r="J5">
        <v>7057</v>
      </c>
      <c r="K5" s="11">
        <f>_xlfn.QUARTILE.INC(D2:D32,1)</f>
        <v>5.1606249847434293</v>
      </c>
      <c r="L5" s="11">
        <f>_xlfn.QUARTILE.INC(D2:D32,3)</f>
        <v>5.9328125213796756</v>
      </c>
    </row>
    <row r="6" spans="1:12" x14ac:dyDescent="0.35">
      <c r="A6" t="s">
        <v>24</v>
      </c>
      <c r="B6">
        <v>32</v>
      </c>
      <c r="C6" t="str">
        <f t="shared" si="0"/>
        <v>High Activity</v>
      </c>
      <c r="D6" s="8">
        <v>6.2915625174646248</v>
      </c>
      <c r="E6" s="8" t="str">
        <f t="shared" si="1"/>
        <v>Long Distance Travellers</v>
      </c>
      <c r="F6">
        <v>277733</v>
      </c>
      <c r="G6">
        <v>76574</v>
      </c>
      <c r="H6">
        <v>891</v>
      </c>
      <c r="I6">
        <v>484</v>
      </c>
      <c r="J6">
        <v>6202</v>
      </c>
    </row>
    <row r="7" spans="1:12" x14ac:dyDescent="0.35">
      <c r="A7" t="s">
        <v>25</v>
      </c>
      <c r="B7">
        <v>32</v>
      </c>
      <c r="C7" t="str">
        <f t="shared" si="0"/>
        <v>High Activity</v>
      </c>
      <c r="D7" s="8">
        <v>4.5406249602674507</v>
      </c>
      <c r="E7" s="8" t="str">
        <f t="shared" si="1"/>
        <v>Less Distance Travellers</v>
      </c>
      <c r="F7">
        <v>205096</v>
      </c>
      <c r="G7">
        <v>71391</v>
      </c>
      <c r="H7">
        <v>605</v>
      </c>
      <c r="I7">
        <v>379</v>
      </c>
      <c r="J7">
        <v>5291</v>
      </c>
    </row>
    <row r="8" spans="1:12" x14ac:dyDescent="0.35">
      <c r="A8" t="s">
        <v>26</v>
      </c>
      <c r="B8">
        <v>32</v>
      </c>
      <c r="C8" t="str">
        <f t="shared" si="0"/>
        <v>High Activity</v>
      </c>
      <c r="D8" s="8">
        <v>5.657812474993988</v>
      </c>
      <c r="E8" s="8" t="str">
        <f t="shared" si="1"/>
        <v>Moderate Distance Travellers</v>
      </c>
      <c r="F8">
        <v>252703</v>
      </c>
      <c r="G8">
        <v>74668</v>
      </c>
      <c r="H8">
        <v>781</v>
      </c>
      <c r="I8">
        <v>516</v>
      </c>
      <c r="J8">
        <v>6025</v>
      </c>
    </row>
    <row r="9" spans="1:12" x14ac:dyDescent="0.35">
      <c r="A9" t="s">
        <v>27</v>
      </c>
      <c r="B9">
        <v>32</v>
      </c>
      <c r="C9" t="str">
        <f t="shared" si="0"/>
        <v>High Activity</v>
      </c>
      <c r="D9" s="8">
        <v>5.8718749247491324</v>
      </c>
      <c r="E9" s="8" t="str">
        <f t="shared" si="1"/>
        <v>Moderate Distance Travellers</v>
      </c>
      <c r="F9">
        <v>257557</v>
      </c>
      <c r="G9">
        <v>75491</v>
      </c>
      <c r="H9">
        <v>767</v>
      </c>
      <c r="I9">
        <v>441</v>
      </c>
      <c r="J9">
        <v>6461</v>
      </c>
    </row>
    <row r="10" spans="1:12" x14ac:dyDescent="0.35">
      <c r="A10" t="s">
        <v>28</v>
      </c>
      <c r="B10">
        <v>32</v>
      </c>
      <c r="C10" t="str">
        <f t="shared" si="0"/>
        <v>High Activity</v>
      </c>
      <c r="D10" s="8">
        <v>5.9503125439514415</v>
      </c>
      <c r="E10" s="8" t="str">
        <f t="shared" si="1"/>
        <v>Long Distance Travellers</v>
      </c>
      <c r="F10">
        <v>261215</v>
      </c>
      <c r="G10">
        <v>76647</v>
      </c>
      <c r="H10">
        <v>774</v>
      </c>
      <c r="I10">
        <v>600</v>
      </c>
      <c r="J10">
        <v>6515</v>
      </c>
    </row>
    <row r="11" spans="1:12" x14ac:dyDescent="0.35">
      <c r="A11" t="s">
        <v>29</v>
      </c>
      <c r="B11">
        <v>32</v>
      </c>
      <c r="C11" t="str">
        <f t="shared" si="0"/>
        <v>High Activity</v>
      </c>
      <c r="D11" s="8">
        <v>6.030000067315993</v>
      </c>
      <c r="E11" s="8" t="str">
        <f t="shared" si="1"/>
        <v>Long Distance Travellers</v>
      </c>
      <c r="F11">
        <v>263795</v>
      </c>
      <c r="G11">
        <v>77500</v>
      </c>
      <c r="H11">
        <v>859</v>
      </c>
      <c r="I11">
        <v>478</v>
      </c>
      <c r="J11">
        <v>5845</v>
      </c>
    </row>
    <row r="12" spans="1:12" x14ac:dyDescent="0.35">
      <c r="A12" t="s">
        <v>30</v>
      </c>
      <c r="B12">
        <v>32</v>
      </c>
      <c r="C12" t="str">
        <f t="shared" si="0"/>
        <v>High Activity</v>
      </c>
      <c r="D12" s="8">
        <v>5.3278124725911784</v>
      </c>
      <c r="E12" s="8" t="str">
        <f t="shared" si="1"/>
        <v>Moderate Distance Travellers</v>
      </c>
      <c r="F12">
        <v>238284</v>
      </c>
      <c r="G12">
        <v>74485</v>
      </c>
      <c r="H12">
        <v>782</v>
      </c>
      <c r="I12">
        <v>424</v>
      </c>
      <c r="J12">
        <v>6257</v>
      </c>
    </row>
    <row r="13" spans="1:12" x14ac:dyDescent="0.35">
      <c r="A13" t="s">
        <v>31</v>
      </c>
      <c r="B13">
        <v>32</v>
      </c>
      <c r="C13" t="str">
        <f t="shared" si="0"/>
        <v>High Activity</v>
      </c>
      <c r="D13" s="8">
        <v>5.8412500396370906</v>
      </c>
      <c r="E13" s="8" t="str">
        <f t="shared" si="1"/>
        <v>Moderate Distance Travellers</v>
      </c>
      <c r="F13">
        <v>267124</v>
      </c>
      <c r="G13">
        <v>76709</v>
      </c>
      <c r="H13">
        <v>601</v>
      </c>
      <c r="I13">
        <v>481</v>
      </c>
      <c r="J13">
        <v>7453</v>
      </c>
    </row>
    <row r="14" spans="1:12" x14ac:dyDescent="0.35">
      <c r="A14" t="s">
        <v>32</v>
      </c>
      <c r="B14">
        <v>32</v>
      </c>
      <c r="C14" t="str">
        <f t="shared" si="0"/>
        <v>High Activity</v>
      </c>
      <c r="D14" s="8">
        <v>5.4675000272691285</v>
      </c>
      <c r="E14" s="8" t="str">
        <f t="shared" si="1"/>
        <v>Moderate Distance Travellers</v>
      </c>
      <c r="F14">
        <v>236621</v>
      </c>
      <c r="G14">
        <v>73326</v>
      </c>
      <c r="H14">
        <v>673</v>
      </c>
      <c r="I14">
        <v>439</v>
      </c>
      <c r="J14">
        <v>5962</v>
      </c>
    </row>
    <row r="15" spans="1:12" x14ac:dyDescent="0.35">
      <c r="A15" t="s">
        <v>33</v>
      </c>
      <c r="B15">
        <v>32</v>
      </c>
      <c r="C15" t="str">
        <f t="shared" si="0"/>
        <v>High Activity</v>
      </c>
      <c r="D15" s="8">
        <v>5.6328125181607911</v>
      </c>
      <c r="E15" s="8" t="str">
        <f t="shared" si="1"/>
        <v>Moderate Distance Travellers</v>
      </c>
      <c r="F15">
        <v>253849</v>
      </c>
      <c r="G15">
        <v>75186</v>
      </c>
      <c r="H15">
        <v>909</v>
      </c>
      <c r="I15">
        <v>364</v>
      </c>
      <c r="J15">
        <v>6172</v>
      </c>
    </row>
    <row r="16" spans="1:12" x14ac:dyDescent="0.35">
      <c r="A16" t="s">
        <v>34</v>
      </c>
      <c r="B16">
        <v>32</v>
      </c>
      <c r="C16" t="str">
        <f t="shared" si="0"/>
        <v>High Activity</v>
      </c>
      <c r="D16" s="8">
        <v>5.5346875265240651</v>
      </c>
      <c r="E16" s="8" t="str">
        <f t="shared" si="1"/>
        <v>Moderate Distance Travellers</v>
      </c>
      <c r="F16">
        <v>250688</v>
      </c>
      <c r="G16">
        <v>74604</v>
      </c>
      <c r="H16">
        <v>634</v>
      </c>
      <c r="I16">
        <v>564</v>
      </c>
      <c r="J16">
        <v>6408</v>
      </c>
    </row>
    <row r="17" spans="1:10" x14ac:dyDescent="0.35">
      <c r="A17" t="s">
        <v>35</v>
      </c>
      <c r="B17">
        <v>32</v>
      </c>
      <c r="C17" t="str">
        <f t="shared" si="0"/>
        <v>High Activity</v>
      </c>
      <c r="D17" s="8">
        <v>5.9153124988079089</v>
      </c>
      <c r="E17" s="8" t="str">
        <f t="shared" si="1"/>
        <v>Moderate Distance Travellers</v>
      </c>
      <c r="F17">
        <v>258516</v>
      </c>
      <c r="G17">
        <v>74514</v>
      </c>
      <c r="H17">
        <v>757</v>
      </c>
      <c r="I17">
        <v>345</v>
      </c>
      <c r="J17">
        <v>6322</v>
      </c>
    </row>
    <row r="18" spans="1:10" x14ac:dyDescent="0.35">
      <c r="A18" t="s">
        <v>36</v>
      </c>
      <c r="B18">
        <v>32</v>
      </c>
      <c r="C18" t="str">
        <f t="shared" si="0"/>
        <v>High Activity</v>
      </c>
      <c r="D18" s="8">
        <v>5.3615625165402907</v>
      </c>
      <c r="E18" s="8" t="str">
        <f t="shared" si="1"/>
        <v>Moderate Distance Travellers</v>
      </c>
      <c r="F18">
        <v>242996</v>
      </c>
      <c r="G18">
        <v>74114</v>
      </c>
      <c r="H18">
        <v>575</v>
      </c>
      <c r="I18">
        <v>378</v>
      </c>
      <c r="J18">
        <v>6694</v>
      </c>
    </row>
    <row r="19" spans="1:10" x14ac:dyDescent="0.35">
      <c r="A19" t="s">
        <v>37</v>
      </c>
      <c r="B19">
        <v>32</v>
      </c>
      <c r="C19" t="str">
        <f t="shared" si="0"/>
        <v>High Activity</v>
      </c>
      <c r="D19" s="8">
        <v>5.1812499882071306</v>
      </c>
      <c r="E19" s="8" t="str">
        <f t="shared" si="1"/>
        <v>Moderate Distance Travellers</v>
      </c>
      <c r="F19">
        <v>234289</v>
      </c>
      <c r="G19">
        <v>72722</v>
      </c>
      <c r="H19">
        <v>520</v>
      </c>
      <c r="I19">
        <v>448</v>
      </c>
      <c r="J19">
        <v>6559</v>
      </c>
    </row>
    <row r="20" spans="1:10" x14ac:dyDescent="0.35">
      <c r="A20" t="s">
        <v>38</v>
      </c>
      <c r="B20">
        <v>31</v>
      </c>
      <c r="C20" t="str">
        <f t="shared" si="0"/>
        <v>Moderate Activity</v>
      </c>
      <c r="D20" s="8">
        <v>6.1006451037622274</v>
      </c>
      <c r="E20" s="8" t="str">
        <f t="shared" si="1"/>
        <v>Long Distance Travellers</v>
      </c>
      <c r="F20">
        <v>258726</v>
      </c>
      <c r="G20">
        <v>73592</v>
      </c>
      <c r="H20">
        <v>628</v>
      </c>
      <c r="I20">
        <v>513</v>
      </c>
      <c r="J20">
        <v>6775</v>
      </c>
    </row>
    <row r="21" spans="1:10" x14ac:dyDescent="0.35">
      <c r="A21" t="s">
        <v>39</v>
      </c>
      <c r="B21">
        <v>30</v>
      </c>
      <c r="C21" t="str">
        <f t="shared" si="0"/>
        <v>Moderate Activity</v>
      </c>
      <c r="D21" s="8">
        <v>4.9749999940395355</v>
      </c>
      <c r="E21" s="8" t="str">
        <f t="shared" si="1"/>
        <v>Less Distance Travellers</v>
      </c>
      <c r="F21">
        <v>206870</v>
      </c>
      <c r="G21">
        <v>66913</v>
      </c>
      <c r="H21">
        <v>679</v>
      </c>
      <c r="I21">
        <v>471</v>
      </c>
      <c r="J21">
        <v>4808</v>
      </c>
    </row>
    <row r="22" spans="1:10" x14ac:dyDescent="0.35">
      <c r="A22" t="s">
        <v>40</v>
      </c>
      <c r="B22">
        <v>29</v>
      </c>
      <c r="C22" t="str">
        <f t="shared" si="0"/>
        <v>Moderate Activity</v>
      </c>
      <c r="D22" s="8">
        <v>4.9672413643064184</v>
      </c>
      <c r="E22" s="8" t="str">
        <f t="shared" si="1"/>
        <v>Less Distance Travellers</v>
      </c>
      <c r="F22">
        <v>204434</v>
      </c>
      <c r="G22">
        <v>65988</v>
      </c>
      <c r="H22">
        <v>466</v>
      </c>
      <c r="I22">
        <v>382</v>
      </c>
      <c r="J22">
        <v>5418</v>
      </c>
    </row>
    <row r="23" spans="1:10" x14ac:dyDescent="0.35">
      <c r="A23" t="s">
        <v>41</v>
      </c>
      <c r="B23">
        <v>29</v>
      </c>
      <c r="C23" t="str">
        <f t="shared" si="0"/>
        <v>Moderate Activity</v>
      </c>
      <c r="D23" s="8">
        <v>6.0944827448833614</v>
      </c>
      <c r="E23" s="8" t="str">
        <f t="shared" si="1"/>
        <v>Long Distance Travellers</v>
      </c>
      <c r="F23">
        <v>248203</v>
      </c>
      <c r="G23">
        <v>71163</v>
      </c>
      <c r="H23">
        <v>723</v>
      </c>
      <c r="I23">
        <v>430</v>
      </c>
      <c r="J23">
        <v>5897</v>
      </c>
    </row>
    <row r="24" spans="1:10" x14ac:dyDescent="0.35">
      <c r="A24" t="s">
        <v>42</v>
      </c>
      <c r="B24">
        <v>29</v>
      </c>
      <c r="C24" t="str">
        <f t="shared" si="0"/>
        <v>Moderate Activity</v>
      </c>
      <c r="D24" s="8">
        <v>4.9403447919878456</v>
      </c>
      <c r="E24" s="8" t="str">
        <f t="shared" si="1"/>
        <v>Less Distance Travellers</v>
      </c>
      <c r="F24">
        <v>196149</v>
      </c>
      <c r="G24">
        <v>66211</v>
      </c>
      <c r="H24">
        <v>405</v>
      </c>
      <c r="I24">
        <v>323</v>
      </c>
      <c r="J24">
        <v>5214</v>
      </c>
    </row>
    <row r="25" spans="1:10" x14ac:dyDescent="0.35">
      <c r="A25" t="s">
        <v>43</v>
      </c>
      <c r="B25">
        <v>29</v>
      </c>
      <c r="C25" t="str">
        <f t="shared" si="0"/>
        <v>Moderate Activity</v>
      </c>
      <c r="D25" s="8">
        <v>6.2165517437046933</v>
      </c>
      <c r="E25" s="8" t="str">
        <f t="shared" si="1"/>
        <v>Long Distance Travellers</v>
      </c>
      <c r="F25">
        <v>253200</v>
      </c>
      <c r="G25">
        <v>70037</v>
      </c>
      <c r="H25">
        <v>640</v>
      </c>
      <c r="I25">
        <v>448</v>
      </c>
      <c r="J25">
        <v>6010</v>
      </c>
    </row>
    <row r="26" spans="1:10" x14ac:dyDescent="0.35">
      <c r="A26" t="s">
        <v>44</v>
      </c>
      <c r="B26">
        <v>29</v>
      </c>
      <c r="C26" t="str">
        <f t="shared" si="0"/>
        <v>Moderate Activity</v>
      </c>
      <c r="D26" s="8">
        <v>5.4572413758342639</v>
      </c>
      <c r="E26" s="8" t="str">
        <f t="shared" si="1"/>
        <v>Moderate Distance Travellers</v>
      </c>
      <c r="F26">
        <v>217287</v>
      </c>
      <c r="G26">
        <v>68877</v>
      </c>
      <c r="H26">
        <v>592</v>
      </c>
      <c r="I26">
        <v>328</v>
      </c>
      <c r="J26">
        <v>5856</v>
      </c>
    </row>
    <row r="27" spans="1:10" x14ac:dyDescent="0.35">
      <c r="A27" t="s">
        <v>45</v>
      </c>
      <c r="B27">
        <v>29</v>
      </c>
      <c r="C27" t="str">
        <f t="shared" si="0"/>
        <v>Moderate Activity</v>
      </c>
      <c r="D27" s="8">
        <v>5.1244827714459618</v>
      </c>
      <c r="E27" s="8" t="str">
        <f t="shared" si="1"/>
        <v>Less Distance Travellers</v>
      </c>
      <c r="F27">
        <v>207386</v>
      </c>
      <c r="G27">
        <v>65141</v>
      </c>
      <c r="H27">
        <v>598</v>
      </c>
      <c r="I27">
        <v>407</v>
      </c>
      <c r="J27">
        <v>5256</v>
      </c>
    </row>
    <row r="28" spans="1:10" x14ac:dyDescent="0.35">
      <c r="A28" t="s">
        <v>46</v>
      </c>
      <c r="B28">
        <v>27</v>
      </c>
      <c r="C28" t="str">
        <f t="shared" si="0"/>
        <v>Low Activity</v>
      </c>
      <c r="D28" s="8">
        <v>5.1399999812797281</v>
      </c>
      <c r="E28" s="8" t="str">
        <f t="shared" si="1"/>
        <v>Less Distance Travellers</v>
      </c>
      <c r="F28">
        <v>190334</v>
      </c>
      <c r="G28">
        <v>62193</v>
      </c>
      <c r="H28">
        <v>461</v>
      </c>
      <c r="I28">
        <v>469</v>
      </c>
      <c r="J28">
        <v>4990</v>
      </c>
    </row>
    <row r="29" spans="1:10" x14ac:dyDescent="0.35">
      <c r="A29" t="s">
        <v>47</v>
      </c>
      <c r="B29">
        <v>27</v>
      </c>
      <c r="C29" t="str">
        <f t="shared" si="0"/>
        <v>Low Activity</v>
      </c>
      <c r="D29" s="8">
        <v>5.9629629585478066</v>
      </c>
      <c r="E29" s="8" t="str">
        <f t="shared" si="1"/>
        <v>Long Distance Travellers</v>
      </c>
      <c r="F29">
        <v>222718</v>
      </c>
      <c r="G29">
        <v>63063</v>
      </c>
      <c r="H29">
        <v>617</v>
      </c>
      <c r="I29">
        <v>418</v>
      </c>
      <c r="J29">
        <v>5432</v>
      </c>
    </row>
    <row r="30" spans="1:10" x14ac:dyDescent="0.35">
      <c r="A30" t="s">
        <v>48</v>
      </c>
      <c r="B30">
        <v>26</v>
      </c>
      <c r="C30" t="str">
        <f t="shared" si="0"/>
        <v>Low Activity</v>
      </c>
      <c r="D30" s="8">
        <v>5.6661537530330515</v>
      </c>
      <c r="E30" s="8" t="str">
        <f t="shared" si="1"/>
        <v>Moderate Distance Travellers</v>
      </c>
      <c r="F30">
        <v>206737</v>
      </c>
      <c r="G30">
        <v>57963</v>
      </c>
      <c r="H30">
        <v>629</v>
      </c>
      <c r="I30">
        <v>485</v>
      </c>
      <c r="J30">
        <v>4663</v>
      </c>
    </row>
    <row r="31" spans="1:10" x14ac:dyDescent="0.35">
      <c r="A31" t="s">
        <v>49</v>
      </c>
      <c r="B31">
        <v>24</v>
      </c>
      <c r="C31" t="str">
        <f t="shared" si="0"/>
        <v>Low Activity</v>
      </c>
      <c r="D31" s="8">
        <v>5.4945833086967468</v>
      </c>
      <c r="E31" s="8" t="str">
        <f t="shared" si="1"/>
        <v>Moderate Distance Travellers</v>
      </c>
      <c r="F31">
        <v>180468</v>
      </c>
      <c r="G31">
        <v>52562</v>
      </c>
      <c r="H31">
        <v>510</v>
      </c>
      <c r="I31">
        <v>348</v>
      </c>
      <c r="J31">
        <v>4429</v>
      </c>
    </row>
    <row r="32" spans="1:10" x14ac:dyDescent="0.35">
      <c r="A32" t="s">
        <v>50</v>
      </c>
      <c r="B32">
        <v>21</v>
      </c>
      <c r="C32" t="str">
        <f t="shared" si="0"/>
        <v>Low Activity</v>
      </c>
      <c r="D32" s="8">
        <v>2.4433333211179296</v>
      </c>
      <c r="E32" s="8" t="str">
        <f t="shared" si="1"/>
        <v>Less Distance Travellers</v>
      </c>
      <c r="F32">
        <v>73129</v>
      </c>
      <c r="G32">
        <v>23925</v>
      </c>
      <c r="H32">
        <v>88</v>
      </c>
      <c r="I32">
        <v>45</v>
      </c>
      <c r="J32">
        <v>2075</v>
      </c>
    </row>
    <row r="38" spans="1:5" x14ac:dyDescent="0.35">
      <c r="A38" s="5" t="s">
        <v>59</v>
      </c>
      <c r="B38" t="s">
        <v>63</v>
      </c>
      <c r="D38" s="5" t="s">
        <v>58</v>
      </c>
      <c r="E38" t="s">
        <v>67</v>
      </c>
    </row>
    <row r="39" spans="1:5" x14ac:dyDescent="0.35">
      <c r="A39" s="6" t="s">
        <v>60</v>
      </c>
      <c r="B39">
        <v>18</v>
      </c>
      <c r="D39" s="6" t="s">
        <v>64</v>
      </c>
      <c r="E39">
        <v>8</v>
      </c>
    </row>
    <row r="40" spans="1:5" x14ac:dyDescent="0.35">
      <c r="A40" s="6" t="s">
        <v>61</v>
      </c>
      <c r="B40">
        <v>5</v>
      </c>
      <c r="D40" s="6" t="s">
        <v>65</v>
      </c>
      <c r="E40">
        <v>8</v>
      </c>
    </row>
    <row r="41" spans="1:5" x14ac:dyDescent="0.35">
      <c r="A41" s="6" t="s">
        <v>62</v>
      </c>
      <c r="B41">
        <v>8</v>
      </c>
      <c r="D41" s="6" t="s">
        <v>66</v>
      </c>
      <c r="E41">
        <v>15</v>
      </c>
    </row>
    <row r="42" spans="1:5" x14ac:dyDescent="0.35">
      <c r="A42" s="6" t="s">
        <v>8</v>
      </c>
      <c r="B42">
        <v>31</v>
      </c>
      <c r="D42" s="6" t="s">
        <v>8</v>
      </c>
      <c r="E42">
        <v>31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of Every Users</vt:lpstr>
      <vt:lpstr>Category on count of days</vt:lpstr>
      <vt:lpstr>User's Category on distance</vt:lpstr>
      <vt:lpstr>Total Steps</vt:lpstr>
      <vt:lpstr>Total Calories burned</vt:lpstr>
      <vt:lpstr>Active Categories in Minutes</vt:lpstr>
      <vt:lpstr>Distinct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Netransh Parashar</cp:lastModifiedBy>
  <dcterms:created xsi:type="dcterms:W3CDTF">2023-08-01T10:38:27Z</dcterms:created>
  <dcterms:modified xsi:type="dcterms:W3CDTF">2024-02-21T14:23:47Z</dcterms:modified>
</cp:coreProperties>
</file>