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37800" windowHeight="20720" tabRatio="500"/>
  </bookViews>
  <sheets>
    <sheet name="results.pr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37" i="1" l="1"/>
  <c r="X36" i="1"/>
  <c r="J23" i="1"/>
  <c r="K23" i="1"/>
  <c r="M23" i="1"/>
  <c r="I23" i="1"/>
  <c r="L23" i="1"/>
  <c r="J22" i="1"/>
  <c r="K22" i="1"/>
  <c r="M22" i="1"/>
  <c r="I22" i="1"/>
  <c r="L22" i="1"/>
  <c r="J21" i="1"/>
  <c r="K21" i="1"/>
  <c r="M21" i="1"/>
  <c r="I21" i="1"/>
  <c r="L21" i="1"/>
  <c r="J20" i="1"/>
  <c r="K20" i="1"/>
  <c r="M20" i="1"/>
  <c r="I20" i="1"/>
  <c r="L20" i="1"/>
  <c r="J19" i="1"/>
  <c r="K19" i="1"/>
  <c r="M19" i="1"/>
  <c r="I19" i="1"/>
  <c r="L19" i="1"/>
  <c r="J18" i="1"/>
  <c r="K18" i="1"/>
  <c r="M18" i="1"/>
  <c r="I18" i="1"/>
  <c r="L18" i="1"/>
  <c r="J17" i="1"/>
  <c r="K17" i="1"/>
  <c r="M17" i="1"/>
  <c r="I17" i="1"/>
  <c r="L17" i="1"/>
  <c r="X35" i="1"/>
  <c r="X34" i="1"/>
  <c r="X33" i="1"/>
  <c r="X32" i="1"/>
  <c r="X31" i="1"/>
  <c r="R31" i="1"/>
  <c r="S31" i="1"/>
  <c r="W31" i="1"/>
  <c r="R32" i="1"/>
  <c r="S32" i="1"/>
  <c r="W32" i="1"/>
  <c r="R33" i="1"/>
  <c r="S33" i="1"/>
  <c r="W33" i="1"/>
  <c r="R34" i="1"/>
  <c r="S34" i="1"/>
  <c r="W34" i="1"/>
  <c r="R35" i="1"/>
  <c r="S35" i="1"/>
  <c r="W35" i="1"/>
  <c r="R36" i="1"/>
  <c r="S36" i="1"/>
  <c r="W36" i="1"/>
  <c r="R37" i="1"/>
  <c r="S37" i="1"/>
  <c r="W37" i="1"/>
  <c r="R38" i="1"/>
  <c r="S38" i="1"/>
  <c r="W38" i="1"/>
  <c r="R39" i="1"/>
  <c r="S39" i="1"/>
  <c r="W39" i="1"/>
  <c r="W44" i="1"/>
  <c r="T44" i="1"/>
  <c r="U39" i="1"/>
  <c r="U38" i="1"/>
  <c r="U37" i="1"/>
  <c r="U36" i="1"/>
  <c r="U35" i="1"/>
  <c r="U33" i="1"/>
  <c r="U32" i="1"/>
  <c r="U31" i="1"/>
  <c r="U34" i="1"/>
  <c r="J25" i="1"/>
  <c r="K25" i="1"/>
  <c r="M25" i="1"/>
  <c r="I25" i="1"/>
  <c r="L25" i="1"/>
  <c r="J24" i="1"/>
  <c r="K24" i="1"/>
  <c r="M24" i="1"/>
  <c r="I24" i="1"/>
  <c r="L24" i="1"/>
  <c r="E32" i="1"/>
  <c r="E33" i="1"/>
  <c r="E34" i="1"/>
  <c r="E35" i="1"/>
  <c r="E36" i="1"/>
  <c r="E37" i="1"/>
  <c r="E38" i="1"/>
  <c r="E39" i="1"/>
  <c r="E40" i="1"/>
  <c r="J12" i="1"/>
  <c r="K12" i="1"/>
  <c r="M12" i="1"/>
  <c r="I12" i="1"/>
  <c r="L12" i="1"/>
  <c r="J11" i="1"/>
  <c r="K11" i="1"/>
  <c r="M11" i="1"/>
  <c r="I11" i="1"/>
  <c r="L11" i="1"/>
  <c r="J10" i="1"/>
  <c r="K10" i="1"/>
  <c r="M10" i="1"/>
  <c r="I10" i="1"/>
  <c r="L10" i="1"/>
  <c r="J9" i="1"/>
  <c r="K9" i="1"/>
  <c r="M9" i="1"/>
  <c r="J8" i="1"/>
  <c r="K8" i="1"/>
  <c r="M8" i="1"/>
  <c r="J7" i="1"/>
  <c r="K7" i="1"/>
  <c r="M7" i="1"/>
  <c r="J6" i="1"/>
  <c r="K6" i="1"/>
  <c r="M6" i="1"/>
  <c r="J5" i="1"/>
  <c r="K5" i="1"/>
  <c r="M5" i="1"/>
  <c r="J4" i="1"/>
  <c r="K4" i="1"/>
  <c r="M4" i="1"/>
  <c r="J3" i="1"/>
  <c r="K3" i="1"/>
  <c r="M3" i="1"/>
  <c r="I9" i="1"/>
  <c r="L9" i="1"/>
  <c r="I8" i="1"/>
  <c r="L8" i="1"/>
  <c r="I7" i="1"/>
  <c r="L7" i="1"/>
  <c r="I6" i="1"/>
  <c r="L6" i="1"/>
  <c r="I5" i="1"/>
  <c r="L5" i="1"/>
  <c r="I4" i="1"/>
  <c r="L4" i="1"/>
  <c r="I3" i="1"/>
  <c r="L3" i="1"/>
</calcChain>
</file>

<file path=xl/sharedStrings.xml><?xml version="1.0" encoding="utf-8"?>
<sst xmlns="http://schemas.openxmlformats.org/spreadsheetml/2006/main" count="89" uniqueCount="44">
  <si>
    <t>Method</t>
  </si>
  <si>
    <t>Games Played</t>
  </si>
  <si>
    <t>Average Game Time (ms)</t>
  </si>
  <si>
    <t>Average Score</t>
  </si>
  <si>
    <t>High Score</t>
  </si>
  <si>
    <t>Percentage of games where tile seen</t>
  </si>
  <si>
    <t>Random</t>
  </si>
  <si>
    <t>Depth</t>
  </si>
  <si>
    <t>Tree Search</t>
  </si>
  <si>
    <t>Real Time (ms)</t>
  </si>
  <si>
    <t>Average Game Moves</t>
  </si>
  <si>
    <t>Total Game Time</t>
  </si>
  <si>
    <t>Total Moves Made</t>
  </si>
  <si>
    <t>N/A</t>
  </si>
  <si>
    <t>3.5 GHz 6-Core Intel Xeon E5</t>
  </si>
  <si>
    <t>CPU</t>
  </si>
  <si>
    <t>Java Threads</t>
  </si>
  <si>
    <t>Real Average Game Time (ms)</t>
  </si>
  <si>
    <t>* Real average move time is the time per move when all threads are considered - i.e. (Total Moves Across All Threads) / (Total Real Time Passed)</t>
  </si>
  <si>
    <t>Real Average Move Time (ms) **</t>
  </si>
  <si>
    <t>Average Move Time (ms) *</t>
  </si>
  <si>
    <t>Latest Program Mods</t>
  </si>
  <si>
    <t>Code Version</t>
  </si>
  <si>
    <t>Evaluation Parameters</t>
  </si>
  <si>
    <t>Lost Mult</t>
  </si>
  <si>
    <t>Rnd Moves</t>
  </si>
  <si>
    <t>Depth 4 x 1000</t>
  </si>
  <si>
    <t>Depth 4 x 500</t>
  </si>
  <si>
    <t>Close Thresh</t>
  </si>
  <si>
    <t>Ord Weight</t>
  </si>
  <si>
    <t>Close Weight</t>
  </si>
  <si>
    <t>2.3.5</t>
  </si>
  <si>
    <t>Mult for minute</t>
  </si>
  <si>
    <t>Games per minute</t>
  </si>
  <si>
    <t>Games played</t>
  </si>
  <si>
    <t>Desired Minutes</t>
  </si>
  <si>
    <t>Required Games</t>
  </si>
  <si>
    <t>Rounded</t>
  </si>
  <si>
    <t>Rounded Minutes</t>
  </si>
  <si>
    <t>Total Hours</t>
  </si>
  <si>
    <t>EC2 c4.8xlarge</t>
  </si>
  <si>
    <t>2.3.6</t>
  </si>
  <si>
    <t>EC2 Minutes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</si>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</sst>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"/>
    <numFmt numFmtId="165" formatCode="0.0000%"/>
    <numFmt numFmtId="166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166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Fill="1" applyBorder="1"/>
    <xf numFmtId="165" fontId="0" fillId="2" borderId="1" xfId="0" applyNumberFormat="1" applyFill="1" applyBorder="1"/>
    <xf numFmtId="0" fontId="0" fillId="10" borderId="1" xfId="0" applyFill="1" applyBorder="1"/>
    <xf numFmtId="3" fontId="0" fillId="10" borderId="1" xfId="0" applyNumberFormat="1" applyFill="1" applyBorder="1"/>
    <xf numFmtId="166" fontId="0" fillId="10" borderId="1" xfId="0" applyNumberFormat="1" applyFill="1" applyBorder="1"/>
    <xf numFmtId="164" fontId="0" fillId="10" borderId="1" xfId="0" applyNumberFormat="1" applyFill="1" applyBorder="1"/>
    <xf numFmtId="165" fontId="0" fillId="10" borderId="1" xfId="0" applyNumberFormat="1" applyFill="1" applyBorder="1"/>
    <xf numFmtId="0" fontId="4" fillId="0" borderId="0" xfId="0" applyFo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11" borderId="0" xfId="0" applyFill="1"/>
    <xf numFmtId="0" fontId="0" fillId="12" borderId="0" xfId="0" applyFill="1"/>
    <xf numFmtId="3" fontId="0" fillId="0" borderId="0" xfId="0" applyNumberFormat="1"/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0" xfId="0" applyNumberFormat="1"/>
  </cellXfs>
  <cellStyles count="4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tabSelected="1" workbookViewId="0">
      <selection activeCell="I16" sqref="I16"/>
    </sheetView>
  </sheetViews>
  <sheetFormatPr baseColWidth="10" defaultRowHeight="15" x14ac:dyDescent="0"/>
  <cols>
    <col min="3" max="3" width="10.83203125" customWidth="1"/>
    <col min="5" max="5" width="12.5" customWidth="1"/>
    <col min="6" max="6" width="12.33203125" customWidth="1"/>
    <col min="7" max="7" width="9.5" customWidth="1"/>
    <col min="8" max="8" width="10.6640625" customWidth="1"/>
    <col min="10" max="10" width="14.6640625" customWidth="1"/>
    <col min="12" max="12" width="13.6640625" customWidth="1"/>
    <col min="13" max="13" width="12.1640625" customWidth="1"/>
    <col min="14" max="25" width="11" bestFit="1" customWidth="1"/>
    <col min="26" max="26" width="25.1640625" customWidth="1"/>
    <col min="27" max="27" width="8.5" customWidth="1"/>
  </cols>
  <sheetData>
    <row r="1" spans="1:29">
      <c r="A1" s="21" t="s">
        <v>18</v>
      </c>
      <c r="B1" s="22"/>
      <c r="C1" s="22"/>
      <c r="D1" s="22"/>
      <c r="E1" s="22"/>
      <c r="F1" s="22"/>
      <c r="G1" s="22"/>
      <c r="H1" s="23"/>
      <c r="I1" s="22"/>
      <c r="J1" s="22"/>
      <c r="K1" s="22"/>
      <c r="L1" s="22"/>
      <c r="M1" s="22"/>
      <c r="N1" s="28" t="s">
        <v>5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9"/>
    </row>
    <row r="2" spans="1:29" s="1" customFormat="1" ht="56" customHeight="1">
      <c r="A2" s="2" t="s">
        <v>0</v>
      </c>
      <c r="B2" s="2" t="s">
        <v>7</v>
      </c>
      <c r="C2" s="3" t="s">
        <v>1</v>
      </c>
      <c r="D2" s="4" t="s">
        <v>9</v>
      </c>
      <c r="E2" s="4" t="s">
        <v>11</v>
      </c>
      <c r="F2" s="4" t="s">
        <v>12</v>
      </c>
      <c r="G2" s="5" t="s">
        <v>3</v>
      </c>
      <c r="H2" s="6" t="s">
        <v>4</v>
      </c>
      <c r="I2" s="5" t="s">
        <v>2</v>
      </c>
      <c r="J2" s="5" t="s">
        <v>17</v>
      </c>
      <c r="K2" s="5" t="s">
        <v>10</v>
      </c>
      <c r="L2" s="5" t="s">
        <v>20</v>
      </c>
      <c r="M2" s="5" t="s">
        <v>19</v>
      </c>
      <c r="N2" s="7">
        <v>16384</v>
      </c>
      <c r="O2" s="7">
        <v>8192</v>
      </c>
      <c r="P2" s="7">
        <v>4096</v>
      </c>
      <c r="Q2" s="7">
        <v>2048</v>
      </c>
      <c r="R2" s="7">
        <v>1024</v>
      </c>
      <c r="S2" s="7">
        <v>512</v>
      </c>
      <c r="T2" s="7">
        <v>256</v>
      </c>
      <c r="U2" s="7">
        <v>128</v>
      </c>
      <c r="V2" s="7">
        <v>64</v>
      </c>
      <c r="W2" s="7">
        <v>32</v>
      </c>
      <c r="X2" s="7">
        <v>16</v>
      </c>
      <c r="Y2" s="7">
        <v>8</v>
      </c>
      <c r="Z2" s="8" t="s">
        <v>15</v>
      </c>
      <c r="AA2" s="8" t="s">
        <v>16</v>
      </c>
      <c r="AB2" s="8" t="s">
        <v>22</v>
      </c>
    </row>
    <row r="3" spans="1:29">
      <c r="A3" s="15" t="s">
        <v>6</v>
      </c>
      <c r="B3" s="15" t="s">
        <v>13</v>
      </c>
      <c r="C3" s="15">
        <v>100000</v>
      </c>
      <c r="D3" s="16">
        <v>49893</v>
      </c>
      <c r="E3" s="16">
        <v>213204</v>
      </c>
      <c r="F3" s="16">
        <v>8267265</v>
      </c>
      <c r="G3" s="16">
        <v>889</v>
      </c>
      <c r="H3" s="16">
        <v>4984</v>
      </c>
      <c r="I3" s="17">
        <f t="shared" ref="I3:I12" si="0">E3/C3</f>
        <v>2.1320399999999999</v>
      </c>
      <c r="J3" s="18">
        <f>D3/C3</f>
        <v>0.49892999999999998</v>
      </c>
      <c r="K3" s="17">
        <f t="shared" ref="K3:K12" si="1">F3/C3</f>
        <v>82.672650000000004</v>
      </c>
      <c r="L3" s="18">
        <f t="shared" ref="L3:L12" si="2">I3/K3</f>
        <v>2.5788939873101924E-2</v>
      </c>
      <c r="M3" s="18">
        <f>J3/K3</f>
        <v>6.0350067404395524E-3</v>
      </c>
      <c r="N3" s="19"/>
      <c r="O3" s="19"/>
      <c r="P3" s="19"/>
      <c r="Q3" s="19"/>
      <c r="R3" s="19"/>
      <c r="S3" s="19">
        <v>5.0000000000000002E-5</v>
      </c>
      <c r="T3" s="19">
        <v>5.0369999999999998E-2</v>
      </c>
      <c r="U3" s="19">
        <v>0.45832000000000001</v>
      </c>
      <c r="V3" s="19">
        <v>0.89120999999999995</v>
      </c>
      <c r="W3" s="19">
        <v>0.99451999999999996</v>
      </c>
      <c r="X3" s="19">
        <v>0.99992999999999999</v>
      </c>
      <c r="Y3" s="14">
        <v>1</v>
      </c>
      <c r="Z3" s="15" t="s">
        <v>14</v>
      </c>
      <c r="AA3" s="15">
        <v>6</v>
      </c>
      <c r="AB3">
        <v>1</v>
      </c>
    </row>
    <row r="4" spans="1:29" ht="17">
      <c r="A4" s="9" t="s">
        <v>4</v>
      </c>
      <c r="B4" s="9" t="s">
        <v>13</v>
      </c>
      <c r="C4" s="9">
        <v>100000</v>
      </c>
      <c r="D4" s="10">
        <v>52160</v>
      </c>
      <c r="E4" s="10">
        <v>229938</v>
      </c>
      <c r="F4" s="10">
        <v>18441568</v>
      </c>
      <c r="G4" s="10">
        <v>2726</v>
      </c>
      <c r="H4" s="10">
        <v>15568</v>
      </c>
      <c r="I4" s="11">
        <f t="shared" si="0"/>
        <v>2.2993800000000002</v>
      </c>
      <c r="J4" s="12">
        <f t="shared" ref="J4:J9" si="3">D4/C4</f>
        <v>0.52159999999999995</v>
      </c>
      <c r="K4" s="11">
        <f t="shared" si="1"/>
        <v>184.41568000000001</v>
      </c>
      <c r="L4" s="12">
        <f t="shared" si="2"/>
        <v>1.2468462551557438E-2</v>
      </c>
      <c r="M4" s="12">
        <f t="shared" ref="M4:M9" si="4">J4/K4</f>
        <v>2.8283929002132571E-3</v>
      </c>
      <c r="N4" s="13"/>
      <c r="O4" s="13"/>
      <c r="P4" s="13"/>
      <c r="Q4" s="13"/>
      <c r="R4" s="13">
        <v>3.3500000000000001E-3</v>
      </c>
      <c r="S4" s="13">
        <v>0.13125999999999999</v>
      </c>
      <c r="T4" s="13">
        <v>0.58604000000000001</v>
      </c>
      <c r="U4" s="13">
        <v>0.91791</v>
      </c>
      <c r="V4" s="13">
        <v>0.99351999999999996</v>
      </c>
      <c r="W4" s="13">
        <v>0.99995000000000001</v>
      </c>
      <c r="X4" s="14">
        <v>1</v>
      </c>
      <c r="Y4" s="14">
        <v>1</v>
      </c>
      <c r="Z4" s="9" t="s">
        <v>14</v>
      </c>
      <c r="AA4" s="9">
        <v>6</v>
      </c>
      <c r="AB4">
        <v>1</v>
      </c>
      <c r="AC4" s="20"/>
    </row>
    <row r="5" spans="1:29">
      <c r="A5" s="27" t="s">
        <v>8</v>
      </c>
      <c r="B5" s="15">
        <v>1</v>
      </c>
      <c r="C5" s="15">
        <v>100000</v>
      </c>
      <c r="D5" s="16">
        <v>55394</v>
      </c>
      <c r="E5" s="16">
        <v>268203</v>
      </c>
      <c r="F5" s="16">
        <v>44481199</v>
      </c>
      <c r="G5" s="16">
        <v>9129</v>
      </c>
      <c r="H5" s="16">
        <v>66240</v>
      </c>
      <c r="I5" s="17">
        <f t="shared" si="0"/>
        <v>2.6820300000000001</v>
      </c>
      <c r="J5" s="18">
        <f t="shared" si="3"/>
        <v>0.55393999999999999</v>
      </c>
      <c r="K5" s="17">
        <f t="shared" si="1"/>
        <v>444.81198999999998</v>
      </c>
      <c r="L5" s="18">
        <f t="shared" si="2"/>
        <v>6.0295811720363027E-3</v>
      </c>
      <c r="M5" s="18">
        <f t="shared" si="4"/>
        <v>1.2453351358626822E-3</v>
      </c>
      <c r="N5" s="19"/>
      <c r="O5" s="19"/>
      <c r="P5" s="19">
        <v>6.9999999999999999E-4</v>
      </c>
      <c r="Q5" s="19">
        <v>7.2480000000000003E-2</v>
      </c>
      <c r="R5" s="19">
        <v>0.39942</v>
      </c>
      <c r="S5" s="19">
        <v>0.76100999999999996</v>
      </c>
      <c r="T5" s="19">
        <v>0.94055</v>
      </c>
      <c r="U5" s="19">
        <v>0.99173</v>
      </c>
      <c r="V5" s="19">
        <v>0.99936000000000003</v>
      </c>
      <c r="W5" s="19">
        <v>0.99997999999999998</v>
      </c>
      <c r="X5" s="14">
        <v>1</v>
      </c>
      <c r="Y5" s="14">
        <v>1</v>
      </c>
      <c r="Z5" s="15" t="s">
        <v>14</v>
      </c>
      <c r="AA5" s="15">
        <v>6</v>
      </c>
      <c r="AB5">
        <v>1</v>
      </c>
    </row>
    <row r="6" spans="1:29">
      <c r="A6" s="27"/>
      <c r="B6" s="9">
        <v>2</v>
      </c>
      <c r="C6" s="9">
        <v>100000</v>
      </c>
      <c r="D6" s="10">
        <v>355984</v>
      </c>
      <c r="E6" s="10">
        <v>2084273</v>
      </c>
      <c r="F6" s="10">
        <v>63432843</v>
      </c>
      <c r="G6" s="10">
        <v>14103</v>
      </c>
      <c r="H6" s="10">
        <v>72692</v>
      </c>
      <c r="I6" s="11">
        <f t="shared" si="0"/>
        <v>20.84273</v>
      </c>
      <c r="J6" s="12">
        <f t="shared" si="3"/>
        <v>3.5598399999999999</v>
      </c>
      <c r="K6" s="11">
        <f t="shared" si="1"/>
        <v>634.32843000000003</v>
      </c>
      <c r="L6" s="12">
        <f t="shared" si="2"/>
        <v>3.2857947104782924E-2</v>
      </c>
      <c r="M6" s="12">
        <f t="shared" si="4"/>
        <v>5.6119824236791653E-3</v>
      </c>
      <c r="N6" s="13"/>
      <c r="O6" s="13"/>
      <c r="P6" s="13">
        <v>7.9699999999999997E-3</v>
      </c>
      <c r="Q6" s="13">
        <v>0.21351000000000001</v>
      </c>
      <c r="R6" s="13">
        <v>0.64770000000000005</v>
      </c>
      <c r="S6" s="13">
        <v>0.91000999999999999</v>
      </c>
      <c r="T6" s="13">
        <v>0.98502999999999996</v>
      </c>
      <c r="U6" s="13">
        <v>0.99843999999999999</v>
      </c>
      <c r="V6" s="13">
        <v>0.99995000000000001</v>
      </c>
      <c r="W6" s="14">
        <v>1</v>
      </c>
      <c r="X6" s="14">
        <v>1</v>
      </c>
      <c r="Y6" s="14">
        <v>1</v>
      </c>
      <c r="Z6" s="9" t="s">
        <v>14</v>
      </c>
      <c r="AA6" s="9">
        <v>6</v>
      </c>
      <c r="AB6">
        <v>1</v>
      </c>
    </row>
    <row r="7" spans="1:29">
      <c r="A7" s="27"/>
      <c r="B7" s="15">
        <v>3</v>
      </c>
      <c r="C7" s="15">
        <v>100000</v>
      </c>
      <c r="D7" s="16">
        <v>692435</v>
      </c>
      <c r="E7" s="16">
        <v>4101568</v>
      </c>
      <c r="F7" s="16">
        <v>105664949</v>
      </c>
      <c r="G7" s="16">
        <v>26232</v>
      </c>
      <c r="H7" s="16">
        <v>121804</v>
      </c>
      <c r="I7" s="17">
        <f t="shared" si="0"/>
        <v>41.015680000000003</v>
      </c>
      <c r="J7" s="18">
        <f t="shared" si="3"/>
        <v>6.9243499999999996</v>
      </c>
      <c r="K7" s="17">
        <f t="shared" si="1"/>
        <v>1056.64949</v>
      </c>
      <c r="L7" s="18">
        <f t="shared" si="2"/>
        <v>3.8816731932554097E-2</v>
      </c>
      <c r="M7" s="18">
        <f t="shared" si="4"/>
        <v>6.5531191426591228E-3</v>
      </c>
      <c r="N7" s="19"/>
      <c r="O7" s="19">
        <v>2.5000000000000001E-4</v>
      </c>
      <c r="P7" s="19">
        <v>0.11705</v>
      </c>
      <c r="Q7" s="19">
        <v>0.63338000000000005</v>
      </c>
      <c r="R7" s="19">
        <v>0.92276000000000002</v>
      </c>
      <c r="S7" s="19">
        <v>0.98972000000000004</v>
      </c>
      <c r="T7" s="19">
        <v>0.99911000000000005</v>
      </c>
      <c r="U7" s="19">
        <v>0.99999000000000005</v>
      </c>
      <c r="V7" s="14">
        <v>1</v>
      </c>
      <c r="W7" s="14">
        <v>1</v>
      </c>
      <c r="X7" s="14">
        <v>1</v>
      </c>
      <c r="Y7" s="14">
        <v>1</v>
      </c>
      <c r="Z7" s="15" t="s">
        <v>14</v>
      </c>
      <c r="AA7" s="15">
        <v>6</v>
      </c>
      <c r="AB7">
        <v>1</v>
      </c>
    </row>
    <row r="8" spans="1:29">
      <c r="A8" s="27"/>
      <c r="B8" s="9">
        <v>4</v>
      </c>
      <c r="C8" s="9">
        <v>10000</v>
      </c>
      <c r="D8" s="10">
        <v>1412938</v>
      </c>
      <c r="E8" s="10">
        <v>8470477</v>
      </c>
      <c r="F8" s="10">
        <v>11409683</v>
      </c>
      <c r="G8" s="10">
        <v>28757</v>
      </c>
      <c r="H8" s="10">
        <v>109576</v>
      </c>
      <c r="I8" s="11">
        <f t="shared" si="0"/>
        <v>847.04769999999996</v>
      </c>
      <c r="J8" s="12">
        <f t="shared" si="3"/>
        <v>141.2938</v>
      </c>
      <c r="K8" s="11">
        <f t="shared" si="1"/>
        <v>1140.9683</v>
      </c>
      <c r="L8" s="12">
        <f t="shared" si="2"/>
        <v>0.74239371943988275</v>
      </c>
      <c r="M8" s="12">
        <f t="shared" si="4"/>
        <v>0.12383674463173079</v>
      </c>
      <c r="N8" s="13"/>
      <c r="O8" s="13">
        <v>2.0000000000000001E-4</v>
      </c>
      <c r="P8" s="13">
        <v>0.16270000000000001</v>
      </c>
      <c r="Q8" s="13">
        <v>0.68689999999999996</v>
      </c>
      <c r="R8" s="13">
        <v>0.94330000000000003</v>
      </c>
      <c r="S8" s="13">
        <v>0.99390000000000001</v>
      </c>
      <c r="T8" s="13">
        <v>0.99980000000000002</v>
      </c>
      <c r="U8" s="14">
        <v>1</v>
      </c>
      <c r="V8" s="14">
        <v>1</v>
      </c>
      <c r="W8" s="14">
        <v>1</v>
      </c>
      <c r="X8" s="14">
        <v>1</v>
      </c>
      <c r="Y8" s="14">
        <v>1</v>
      </c>
      <c r="Z8" s="9" t="s">
        <v>14</v>
      </c>
      <c r="AA8" s="9">
        <v>6</v>
      </c>
      <c r="AB8">
        <v>1</v>
      </c>
    </row>
    <row r="9" spans="1:29">
      <c r="A9" s="27"/>
      <c r="B9" s="15">
        <v>5</v>
      </c>
      <c r="C9" s="15">
        <v>10000</v>
      </c>
      <c r="D9" s="16">
        <v>1712425</v>
      </c>
      <c r="E9" s="16">
        <v>10266936</v>
      </c>
      <c r="F9" s="16">
        <v>16577687</v>
      </c>
      <c r="G9" s="16">
        <v>44565</v>
      </c>
      <c r="H9" s="16">
        <v>149960</v>
      </c>
      <c r="I9" s="17">
        <f t="shared" si="0"/>
        <v>1026.6936000000001</v>
      </c>
      <c r="J9" s="18">
        <f t="shared" si="3"/>
        <v>171.24250000000001</v>
      </c>
      <c r="K9" s="17">
        <f t="shared" si="1"/>
        <v>1657.7687000000001</v>
      </c>
      <c r="L9" s="18">
        <f t="shared" si="2"/>
        <v>0.6193225870412441</v>
      </c>
      <c r="M9" s="18">
        <f t="shared" si="4"/>
        <v>0.10329697985008403</v>
      </c>
      <c r="N9" s="15"/>
      <c r="O9" s="19">
        <v>1.49E-2</v>
      </c>
      <c r="P9" s="19">
        <v>0.46239999999999998</v>
      </c>
      <c r="Q9" s="19">
        <v>0.90180000000000005</v>
      </c>
      <c r="R9" s="19">
        <v>0.98560000000000003</v>
      </c>
      <c r="S9" s="19">
        <v>0.99750000000000005</v>
      </c>
      <c r="T9" s="19">
        <v>0.99990000000000001</v>
      </c>
      <c r="U9" s="14">
        <v>1</v>
      </c>
      <c r="V9" s="14">
        <v>1</v>
      </c>
      <c r="W9" s="14">
        <v>1</v>
      </c>
      <c r="X9" s="14">
        <v>1</v>
      </c>
      <c r="Y9" s="14">
        <v>1</v>
      </c>
      <c r="Z9" s="15" t="s">
        <v>14</v>
      </c>
      <c r="AA9" s="15">
        <v>6</v>
      </c>
      <c r="AB9">
        <v>1</v>
      </c>
    </row>
    <row r="10" spans="1:29">
      <c r="A10" s="27"/>
      <c r="B10" s="9">
        <v>6</v>
      </c>
      <c r="C10" s="9">
        <v>5000</v>
      </c>
      <c r="D10" s="10">
        <v>9609433</v>
      </c>
      <c r="E10" s="10">
        <v>19213148</v>
      </c>
      <c r="F10" s="10">
        <v>8870872</v>
      </c>
      <c r="G10" s="10">
        <v>48152</v>
      </c>
      <c r="H10" s="10">
        <v>152180</v>
      </c>
      <c r="I10" s="11">
        <f t="shared" si="0"/>
        <v>3842.6296000000002</v>
      </c>
      <c r="J10" s="12">
        <f t="shared" ref="J10" si="5">D10/C10</f>
        <v>1921.8866</v>
      </c>
      <c r="K10" s="11">
        <f t="shared" si="1"/>
        <v>1774.1744000000001</v>
      </c>
      <c r="L10" s="12">
        <f t="shared" si="2"/>
        <v>2.1658691501805007</v>
      </c>
      <c r="M10" s="12">
        <f t="shared" ref="M10" si="6">J10/K10</f>
        <v>1.0832568658413739</v>
      </c>
      <c r="N10" s="13"/>
      <c r="O10" s="13">
        <v>2.1600000000000001E-2</v>
      </c>
      <c r="P10" s="13">
        <v>0.52800000000000002</v>
      </c>
      <c r="Q10" s="13">
        <v>0.9274</v>
      </c>
      <c r="R10" s="13">
        <v>0.99260000000000004</v>
      </c>
      <c r="S10" s="13">
        <v>0.999</v>
      </c>
      <c r="T10" s="14">
        <v>1</v>
      </c>
      <c r="U10" s="14">
        <v>1</v>
      </c>
      <c r="V10" s="14">
        <v>1</v>
      </c>
      <c r="W10" s="14">
        <v>1</v>
      </c>
      <c r="X10" s="14">
        <v>1</v>
      </c>
      <c r="Y10" s="14">
        <v>1</v>
      </c>
      <c r="Z10" s="9" t="s">
        <v>14</v>
      </c>
      <c r="AA10" s="9">
        <v>2</v>
      </c>
      <c r="AB10">
        <v>1</v>
      </c>
    </row>
    <row r="11" spans="1:29">
      <c r="A11" s="27"/>
      <c r="B11" s="15">
        <v>7</v>
      </c>
      <c r="C11" s="15">
        <v>5000</v>
      </c>
      <c r="D11" s="16">
        <v>27113067</v>
      </c>
      <c r="E11" s="16">
        <v>81324354</v>
      </c>
      <c r="F11" s="16">
        <v>10461163</v>
      </c>
      <c r="G11" s="16">
        <v>58185</v>
      </c>
      <c r="H11" s="16">
        <v>165452</v>
      </c>
      <c r="I11" s="17">
        <f t="shared" si="0"/>
        <v>16264.870800000001</v>
      </c>
      <c r="J11" s="18">
        <f t="shared" ref="J11" si="7">D11/C11</f>
        <v>5422.6134000000002</v>
      </c>
      <c r="K11" s="17">
        <f t="shared" si="1"/>
        <v>2092.2325999999998</v>
      </c>
      <c r="L11" s="18">
        <f t="shared" si="2"/>
        <v>7.7739304893729324</v>
      </c>
      <c r="M11" s="18">
        <f t="shared" ref="M11" si="8">J11/K11</f>
        <v>2.5917832462795967</v>
      </c>
      <c r="N11" s="19"/>
      <c r="O11" s="19">
        <v>7.22E-2</v>
      </c>
      <c r="P11" s="19">
        <v>0.67</v>
      </c>
      <c r="Q11" s="19">
        <v>0.96360000000000001</v>
      </c>
      <c r="R11" s="19">
        <v>0.99580000000000002</v>
      </c>
      <c r="S11" s="14">
        <v>1</v>
      </c>
      <c r="T11" s="14">
        <v>1</v>
      </c>
      <c r="U11" s="14">
        <v>1</v>
      </c>
      <c r="V11" s="14">
        <v>1</v>
      </c>
      <c r="W11" s="14">
        <v>1</v>
      </c>
      <c r="X11" s="14">
        <v>1</v>
      </c>
      <c r="Y11" s="14">
        <v>1</v>
      </c>
      <c r="Z11" s="15" t="s">
        <v>14</v>
      </c>
      <c r="AA11" s="15">
        <v>3</v>
      </c>
      <c r="AB11">
        <v>1</v>
      </c>
    </row>
    <row r="12" spans="1:29">
      <c r="A12" s="27"/>
      <c r="B12" s="9">
        <v>8</v>
      </c>
      <c r="C12" s="9">
        <v>608</v>
      </c>
      <c r="D12" s="10">
        <v>20813984</v>
      </c>
      <c r="E12" s="10">
        <v>247712732</v>
      </c>
      <c r="F12" s="10">
        <v>1315687</v>
      </c>
      <c r="G12" s="10">
        <v>60275</v>
      </c>
      <c r="H12" s="10">
        <v>150860</v>
      </c>
      <c r="I12" s="17">
        <f t="shared" si="0"/>
        <v>407422.25657894736</v>
      </c>
      <c r="J12" s="18">
        <f t="shared" ref="J12" si="9">D12/C12</f>
        <v>34233.526315789473</v>
      </c>
      <c r="K12" s="17">
        <f t="shared" si="1"/>
        <v>2163.9588815789475</v>
      </c>
      <c r="L12" s="18">
        <f t="shared" si="2"/>
        <v>188.27633928130322</v>
      </c>
      <c r="M12" s="18">
        <f t="shared" ref="M12" si="10">J12/K12</f>
        <v>15.819859890688285</v>
      </c>
      <c r="N12" s="13"/>
      <c r="O12" s="13">
        <v>7.0723999999999995E-2</v>
      </c>
      <c r="P12" s="13">
        <v>0.700658</v>
      </c>
      <c r="Q12" s="13">
        <v>0.96052599999999999</v>
      </c>
      <c r="R12" s="13">
        <v>0.99835499999999999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Y12" s="14">
        <v>1</v>
      </c>
      <c r="Z12" s="9" t="s">
        <v>14</v>
      </c>
      <c r="AA12" s="9">
        <v>12</v>
      </c>
      <c r="AB12">
        <v>1</v>
      </c>
    </row>
    <row r="13" spans="1:29">
      <c r="A13" s="27"/>
      <c r="B13" s="15">
        <v>9</v>
      </c>
      <c r="C13" s="15"/>
      <c r="D13" s="16"/>
      <c r="E13" s="16"/>
      <c r="F13" s="16"/>
      <c r="G13" s="16"/>
      <c r="H13" s="16"/>
      <c r="I13" s="17"/>
      <c r="J13" s="18"/>
      <c r="K13" s="17"/>
      <c r="L13" s="18"/>
      <c r="M13" s="18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5"/>
      <c r="AA13" s="15"/>
      <c r="AB13">
        <v>1</v>
      </c>
    </row>
    <row r="15" spans="1:29">
      <c r="A15" t="s">
        <v>21</v>
      </c>
    </row>
    <row r="16" spans="1:29" ht="45">
      <c r="A16" s="2" t="s">
        <v>0</v>
      </c>
      <c r="B16" s="2" t="s">
        <v>7</v>
      </c>
      <c r="C16" s="3" t="s">
        <v>1</v>
      </c>
      <c r="D16" s="4" t="s">
        <v>9</v>
      </c>
      <c r="E16" s="4" t="s">
        <v>11</v>
      </c>
      <c r="F16" s="4" t="s">
        <v>12</v>
      </c>
      <c r="G16" s="5" t="s">
        <v>3</v>
      </c>
      <c r="H16" s="6" t="s">
        <v>4</v>
      </c>
      <c r="I16" s="5" t="s">
        <v>2</v>
      </c>
      <c r="J16" s="5" t="s">
        <v>17</v>
      </c>
      <c r="K16" s="5" t="s">
        <v>10</v>
      </c>
      <c r="L16" s="5" t="s">
        <v>20</v>
      </c>
      <c r="M16" s="5" t="s">
        <v>19</v>
      </c>
      <c r="N16" s="7">
        <v>16384</v>
      </c>
      <c r="O16" s="7">
        <v>8192</v>
      </c>
      <c r="P16" s="7">
        <v>4096</v>
      </c>
      <c r="Q16" s="7">
        <v>2048</v>
      </c>
      <c r="R16" s="7">
        <v>1024</v>
      </c>
      <c r="S16" s="7">
        <v>512</v>
      </c>
      <c r="T16" s="7">
        <v>256</v>
      </c>
      <c r="U16" s="7">
        <v>128</v>
      </c>
      <c r="V16" s="7">
        <v>64</v>
      </c>
      <c r="W16" s="7">
        <v>32</v>
      </c>
      <c r="X16" s="7">
        <v>16</v>
      </c>
      <c r="Y16" s="7">
        <v>8</v>
      </c>
      <c r="Z16" s="8" t="s">
        <v>15</v>
      </c>
      <c r="AA16" s="8" t="s">
        <v>16</v>
      </c>
      <c r="AB16" s="8" t="s">
        <v>22</v>
      </c>
    </row>
    <row r="17" spans="1:28">
      <c r="A17" s="27" t="s">
        <v>8</v>
      </c>
      <c r="B17" s="15">
        <v>1</v>
      </c>
      <c r="C17" s="15">
        <v>249984</v>
      </c>
      <c r="D17" s="16">
        <v>51212</v>
      </c>
      <c r="E17" s="16">
        <v>1556550</v>
      </c>
      <c r="F17" s="16">
        <v>111284135</v>
      </c>
      <c r="G17" s="16">
        <v>9136</v>
      </c>
      <c r="H17" s="16">
        <v>57652</v>
      </c>
      <c r="I17" s="17">
        <f t="shared" ref="I17:I23" si="11">E17/C17</f>
        <v>6.2265985023041477</v>
      </c>
      <c r="J17" s="18">
        <f t="shared" ref="J17:J23" si="12">D17/C17</f>
        <v>0.2048611111111111</v>
      </c>
      <c r="K17" s="17">
        <f t="shared" ref="K17:K23" si="13">F17/C17</f>
        <v>445.16503056195597</v>
      </c>
      <c r="L17" s="18">
        <f t="shared" ref="L17:L23" si="14">I17/K17</f>
        <v>1.3987168970671336E-2</v>
      </c>
      <c r="M17" s="18">
        <f t="shared" ref="M17:M23" si="15">J17/K17</f>
        <v>4.6019138307540423E-4</v>
      </c>
      <c r="N17" s="13"/>
      <c r="O17" s="13"/>
      <c r="P17" s="19">
        <v>4.64E-4</v>
      </c>
      <c r="Q17" s="19">
        <v>7.2497000000000006E-2</v>
      </c>
      <c r="R17" s="19">
        <v>0.40044999999999997</v>
      </c>
      <c r="S17" s="19">
        <v>0.76200900000000005</v>
      </c>
      <c r="T17" s="19">
        <v>0.94154000000000004</v>
      </c>
      <c r="U17" s="19">
        <v>0.99202299999999999</v>
      </c>
      <c r="V17" s="13">
        <v>0.99945600000000001</v>
      </c>
      <c r="W17" s="13">
        <v>0.99997199999999997</v>
      </c>
      <c r="X17" s="13">
        <v>1</v>
      </c>
      <c r="Y17" s="13">
        <v>1</v>
      </c>
      <c r="Z17" s="15" t="s">
        <v>40</v>
      </c>
      <c r="AA17" s="15">
        <v>36</v>
      </c>
      <c r="AB17" t="s">
        <v>41</v>
      </c>
    </row>
    <row r="18" spans="1:28">
      <c r="A18" s="27"/>
      <c r="B18" s="9">
        <v>2</v>
      </c>
      <c r="C18" s="9">
        <v>99972</v>
      </c>
      <c r="D18" s="10">
        <v>148219</v>
      </c>
      <c r="E18" s="10">
        <v>4842872</v>
      </c>
      <c r="F18" s="10">
        <v>63652157</v>
      </c>
      <c r="G18" s="10">
        <v>14152</v>
      </c>
      <c r="H18" s="10">
        <v>73056</v>
      </c>
      <c r="I18" s="17">
        <f t="shared" si="11"/>
        <v>48.442283839475053</v>
      </c>
      <c r="J18" s="18">
        <f t="shared" si="12"/>
        <v>1.4826051294362421</v>
      </c>
      <c r="K18" s="17">
        <f t="shared" si="13"/>
        <v>636.69984595686788</v>
      </c>
      <c r="L18" s="18">
        <f t="shared" si="14"/>
        <v>7.6083391800846598E-2</v>
      </c>
      <c r="M18" s="18">
        <f t="shared" si="15"/>
        <v>2.3285778045196489E-3</v>
      </c>
      <c r="N18" s="13"/>
      <c r="O18" s="13"/>
      <c r="P18" s="13">
        <v>6.3619999999999996E-3</v>
      </c>
      <c r="Q18" s="13">
        <v>0.21117900000000001</v>
      </c>
      <c r="R18" s="13">
        <v>0.65922499999999995</v>
      </c>
      <c r="S18" s="13">
        <v>0.91756700000000002</v>
      </c>
      <c r="T18" s="13">
        <v>0.98738599999999999</v>
      </c>
      <c r="U18" s="13">
        <v>0.99868999999999997</v>
      </c>
      <c r="V18" s="13">
        <v>0.99995999999999996</v>
      </c>
      <c r="W18" s="13">
        <v>1</v>
      </c>
      <c r="X18" s="13">
        <v>1</v>
      </c>
      <c r="Y18" s="13">
        <v>1</v>
      </c>
      <c r="Z18" s="15" t="s">
        <v>40</v>
      </c>
      <c r="AA18" s="15">
        <v>36</v>
      </c>
      <c r="AB18" t="s">
        <v>41</v>
      </c>
    </row>
    <row r="19" spans="1:28">
      <c r="A19" s="27"/>
      <c r="B19" s="15">
        <v>3</v>
      </c>
      <c r="C19" s="15">
        <v>49968</v>
      </c>
      <c r="D19" s="16">
        <v>147254</v>
      </c>
      <c r="E19" s="16">
        <v>5082335</v>
      </c>
      <c r="F19" s="16">
        <v>56231514</v>
      </c>
      <c r="G19" s="16">
        <v>28288</v>
      </c>
      <c r="H19" s="16">
        <v>128680</v>
      </c>
      <c r="I19" s="17">
        <f t="shared" si="11"/>
        <v>101.71179554915146</v>
      </c>
      <c r="J19" s="18">
        <f t="shared" si="12"/>
        <v>2.9469660582772974</v>
      </c>
      <c r="K19" s="17">
        <f t="shared" si="13"/>
        <v>1125.3505043227665</v>
      </c>
      <c r="L19" s="18">
        <f t="shared" si="14"/>
        <v>9.0382325469664584E-2</v>
      </c>
      <c r="M19" s="18">
        <f t="shared" si="15"/>
        <v>2.6187095015794883E-3</v>
      </c>
      <c r="N19" s="13"/>
      <c r="O19" s="19">
        <v>3.2000000000000003E-4</v>
      </c>
      <c r="P19" s="19">
        <v>0.146814</v>
      </c>
      <c r="Q19" s="19">
        <v>0.69306400000000001</v>
      </c>
      <c r="R19" s="19">
        <v>0.94448399999999999</v>
      </c>
      <c r="S19" s="19">
        <v>0.99393600000000004</v>
      </c>
      <c r="T19" s="19">
        <v>0.99963999999999997</v>
      </c>
      <c r="U19" s="19">
        <v>0.99997999999999998</v>
      </c>
      <c r="V19" s="13">
        <v>1</v>
      </c>
      <c r="W19" s="13">
        <v>1</v>
      </c>
      <c r="X19" s="13">
        <v>1</v>
      </c>
      <c r="Y19" s="13">
        <v>1</v>
      </c>
      <c r="Z19" s="15" t="s">
        <v>40</v>
      </c>
      <c r="AA19" s="15">
        <v>36</v>
      </c>
      <c r="AB19" t="s">
        <v>41</v>
      </c>
    </row>
    <row r="20" spans="1:28">
      <c r="A20" s="27"/>
      <c r="B20" s="9">
        <v>4</v>
      </c>
      <c r="C20" s="9">
        <v>14976</v>
      </c>
      <c r="D20" s="10">
        <v>990499</v>
      </c>
      <c r="E20" s="10">
        <v>34757265</v>
      </c>
      <c r="F20" s="10">
        <v>18367864</v>
      </c>
      <c r="G20" s="10">
        <v>31331</v>
      </c>
      <c r="H20" s="10">
        <v>120120</v>
      </c>
      <c r="I20" s="17">
        <f t="shared" si="11"/>
        <v>2320.8643830128203</v>
      </c>
      <c r="J20" s="18">
        <f t="shared" si="12"/>
        <v>66.139089209401703</v>
      </c>
      <c r="K20" s="17">
        <f t="shared" si="13"/>
        <v>1226.4866452991453</v>
      </c>
      <c r="L20" s="18">
        <f t="shared" si="14"/>
        <v>1.8922867133598114</v>
      </c>
      <c r="M20" s="18">
        <f t="shared" si="15"/>
        <v>5.3925649710821026E-2</v>
      </c>
      <c r="N20" s="13"/>
      <c r="O20" s="13">
        <v>6.6799999999999997E-4</v>
      </c>
      <c r="P20" s="13">
        <v>0.20058799999999999</v>
      </c>
      <c r="Q20" s="13">
        <v>0.75928200000000001</v>
      </c>
      <c r="R20" s="13">
        <v>0.96387599999999996</v>
      </c>
      <c r="S20" s="13">
        <v>0.99712900000000004</v>
      </c>
      <c r="T20" s="13">
        <v>0.99993299999999996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5" t="s">
        <v>40</v>
      </c>
      <c r="AA20" s="15">
        <v>36</v>
      </c>
      <c r="AB20" t="s">
        <v>41</v>
      </c>
    </row>
    <row r="21" spans="1:28">
      <c r="A21" s="27"/>
      <c r="B21" s="15">
        <v>5</v>
      </c>
      <c r="C21" s="15">
        <v>14976</v>
      </c>
      <c r="D21" s="16">
        <v>1667438</v>
      </c>
      <c r="E21" s="16">
        <v>59045390</v>
      </c>
      <c r="F21" s="16">
        <v>25263890</v>
      </c>
      <c r="G21" s="16">
        <v>45422</v>
      </c>
      <c r="H21" s="16">
        <v>150108</v>
      </c>
      <c r="I21" s="17">
        <f t="shared" si="11"/>
        <v>3942.6676014957266</v>
      </c>
      <c r="J21" s="18">
        <f t="shared" si="12"/>
        <v>111.34067841880342</v>
      </c>
      <c r="K21" s="17">
        <f t="shared" si="13"/>
        <v>1686.9584668803418</v>
      </c>
      <c r="L21" s="18">
        <f t="shared" si="14"/>
        <v>2.3371456256340575</v>
      </c>
      <c r="M21" s="18">
        <f t="shared" si="15"/>
        <v>6.6000841517280195E-2</v>
      </c>
      <c r="N21" s="13"/>
      <c r="O21" s="19">
        <v>1.5091E-2</v>
      </c>
      <c r="P21" s="19">
        <v>0.466947</v>
      </c>
      <c r="Q21" s="19">
        <v>0.92040599999999995</v>
      </c>
      <c r="R21" s="19">
        <v>0.99118600000000001</v>
      </c>
      <c r="S21" s="19">
        <v>0.99939900000000004</v>
      </c>
      <c r="T21" s="19">
        <v>0.99993299999999996</v>
      </c>
      <c r="U21" s="13">
        <v>1</v>
      </c>
      <c r="V21" s="13">
        <v>1</v>
      </c>
      <c r="W21" s="13">
        <v>1</v>
      </c>
      <c r="X21" s="13">
        <v>1</v>
      </c>
      <c r="Y21" s="13">
        <v>1</v>
      </c>
      <c r="Z21" s="15" t="s">
        <v>40</v>
      </c>
      <c r="AA21" s="15">
        <v>36</v>
      </c>
      <c r="AB21" t="s">
        <v>41</v>
      </c>
    </row>
    <row r="22" spans="1:28">
      <c r="A22" s="27"/>
      <c r="B22" s="9">
        <v>6</v>
      </c>
      <c r="C22" s="9">
        <v>972</v>
      </c>
      <c r="D22" s="10">
        <v>2210411</v>
      </c>
      <c r="E22" s="10">
        <v>76277073</v>
      </c>
      <c r="F22" s="10">
        <v>1781573</v>
      </c>
      <c r="G22" s="10">
        <v>50018</v>
      </c>
      <c r="H22" s="10">
        <v>127492</v>
      </c>
      <c r="I22" s="17">
        <f t="shared" si="11"/>
        <v>78474.354938271601</v>
      </c>
      <c r="J22" s="18">
        <f t="shared" si="12"/>
        <v>2274.0853909465022</v>
      </c>
      <c r="K22" s="17">
        <f t="shared" si="13"/>
        <v>1832.8940329218108</v>
      </c>
      <c r="L22" s="18">
        <f t="shared" si="14"/>
        <v>42.814452733623597</v>
      </c>
      <c r="M22" s="18">
        <f t="shared" si="15"/>
        <v>1.2407075095996629</v>
      </c>
      <c r="N22" s="13"/>
      <c r="O22" s="13">
        <v>2.572E-2</v>
      </c>
      <c r="P22" s="13">
        <v>0.56172800000000001</v>
      </c>
      <c r="Q22" s="13">
        <v>0.94855999999999996</v>
      </c>
      <c r="R22" s="13">
        <v>0.99382700000000002</v>
      </c>
      <c r="S22" s="13">
        <v>1</v>
      </c>
      <c r="T22" s="13">
        <v>1</v>
      </c>
      <c r="U22" s="13">
        <v>1</v>
      </c>
      <c r="V22" s="13">
        <v>1</v>
      </c>
      <c r="W22" s="13">
        <v>1</v>
      </c>
      <c r="X22" s="13">
        <v>1</v>
      </c>
      <c r="Y22" s="13">
        <v>1</v>
      </c>
      <c r="Z22" s="15" t="s">
        <v>40</v>
      </c>
      <c r="AA22" s="15">
        <v>36</v>
      </c>
      <c r="AB22" t="s">
        <v>41</v>
      </c>
    </row>
    <row r="23" spans="1:28">
      <c r="A23" s="27"/>
      <c r="B23" s="15">
        <v>7</v>
      </c>
      <c r="C23" s="15">
        <v>972</v>
      </c>
      <c r="D23" s="16">
        <v>3128628</v>
      </c>
      <c r="E23" s="16">
        <v>107046544</v>
      </c>
      <c r="F23" s="16">
        <v>2057564</v>
      </c>
      <c r="G23" s="16">
        <v>59012</v>
      </c>
      <c r="H23" s="16">
        <v>160728</v>
      </c>
      <c r="I23" s="17">
        <f t="shared" si="11"/>
        <v>110130.18930041153</v>
      </c>
      <c r="J23" s="18">
        <f t="shared" si="12"/>
        <v>3218.7530864197529</v>
      </c>
      <c r="K23" s="17">
        <f t="shared" si="13"/>
        <v>2116.8353909465022</v>
      </c>
      <c r="L23" s="18">
        <f t="shared" si="14"/>
        <v>52.025863594036437</v>
      </c>
      <c r="M23" s="18">
        <f t="shared" si="15"/>
        <v>1.5205495430518805</v>
      </c>
      <c r="N23" s="13"/>
      <c r="O23" s="19">
        <v>6.8930000000000005E-2</v>
      </c>
      <c r="P23" s="19">
        <v>0.69135800000000003</v>
      </c>
      <c r="Q23" s="19">
        <v>0.96707799999999999</v>
      </c>
      <c r="R23" s="19">
        <v>0.99691399999999997</v>
      </c>
      <c r="S23" s="19">
        <v>1</v>
      </c>
      <c r="T23" s="19">
        <v>1</v>
      </c>
      <c r="U23" s="19">
        <v>1</v>
      </c>
      <c r="V23" s="19">
        <v>1</v>
      </c>
      <c r="W23" s="19">
        <v>1</v>
      </c>
      <c r="X23" s="19">
        <v>1</v>
      </c>
      <c r="Y23" s="19">
        <v>1</v>
      </c>
      <c r="Z23" s="15" t="s">
        <v>40</v>
      </c>
      <c r="AA23" s="15">
        <v>36</v>
      </c>
      <c r="AB23" t="s">
        <v>41</v>
      </c>
    </row>
    <row r="24" spans="1:28">
      <c r="A24" s="27"/>
      <c r="B24" s="9">
        <v>8</v>
      </c>
      <c r="C24" s="9">
        <v>240</v>
      </c>
      <c r="D24" s="10">
        <v>22175726</v>
      </c>
      <c r="E24" s="10">
        <v>257899674</v>
      </c>
      <c r="F24" s="10">
        <v>535885</v>
      </c>
      <c r="G24" s="10">
        <v>62807</v>
      </c>
      <c r="H24" s="10">
        <v>141604</v>
      </c>
      <c r="I24" s="17">
        <f t="shared" ref="I17:I25" si="16">E24/C24</f>
        <v>1074581.9750000001</v>
      </c>
      <c r="J24" s="18">
        <f t="shared" ref="J17:J25" si="17">D24/C24</f>
        <v>92398.858333333337</v>
      </c>
      <c r="K24" s="17">
        <f t="shared" ref="K17:K25" si="18">F24/C24</f>
        <v>2232.8541666666665</v>
      </c>
      <c r="L24" s="18">
        <f t="shared" ref="L17:L25" si="19">I24/K24</f>
        <v>481.25936348283687</v>
      </c>
      <c r="M24" s="18">
        <f t="shared" ref="M17:M25" si="20">J24/K24</f>
        <v>41.381501628147838</v>
      </c>
      <c r="N24" s="13"/>
      <c r="O24" s="13">
        <v>9.5833000000000002E-2</v>
      </c>
      <c r="P24" s="13">
        <v>0.74166699999999997</v>
      </c>
      <c r="Q24" s="13">
        <v>0.99166699999999997</v>
      </c>
      <c r="R24" s="13">
        <v>0.99583299999999997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5" t="s">
        <v>14</v>
      </c>
      <c r="AA24" s="9">
        <v>12</v>
      </c>
      <c r="AB24" t="s">
        <v>31</v>
      </c>
    </row>
    <row r="25" spans="1:28">
      <c r="A25" s="27"/>
      <c r="B25" s="15">
        <v>9</v>
      </c>
      <c r="C25" s="15">
        <v>96</v>
      </c>
      <c r="D25" s="16">
        <v>16519768</v>
      </c>
      <c r="E25" s="16">
        <v>185926000</v>
      </c>
      <c r="F25" s="16">
        <v>241615</v>
      </c>
      <c r="G25" s="16">
        <v>71699</v>
      </c>
      <c r="H25" s="16">
        <v>149712</v>
      </c>
      <c r="I25" s="17">
        <f t="shared" si="16"/>
        <v>1936729.1666666667</v>
      </c>
      <c r="J25" s="18">
        <f t="shared" si="17"/>
        <v>172080.91666666666</v>
      </c>
      <c r="K25" s="17">
        <f t="shared" si="18"/>
        <v>2516.8229166666665</v>
      </c>
      <c r="L25" s="18">
        <f t="shared" si="19"/>
        <v>769.51348219274473</v>
      </c>
      <c r="M25" s="18">
        <f t="shared" si="20"/>
        <v>68.372278211203778</v>
      </c>
      <c r="N25" s="19"/>
      <c r="O25" s="19">
        <v>0.14583299999999999</v>
      </c>
      <c r="P25" s="19">
        <v>0.84375</v>
      </c>
      <c r="Q25" s="19">
        <v>1</v>
      </c>
      <c r="R25" s="19">
        <v>1</v>
      </c>
      <c r="S25" s="19">
        <v>1</v>
      </c>
      <c r="T25" s="19">
        <v>1</v>
      </c>
      <c r="U25" s="19">
        <v>1</v>
      </c>
      <c r="V25" s="19">
        <v>1</v>
      </c>
      <c r="W25" s="19">
        <v>1</v>
      </c>
      <c r="X25" s="19">
        <v>1</v>
      </c>
      <c r="Y25" s="19">
        <v>1</v>
      </c>
      <c r="Z25" s="15" t="s">
        <v>14</v>
      </c>
      <c r="AA25" s="15">
        <v>12</v>
      </c>
      <c r="AB25" t="s">
        <v>31</v>
      </c>
    </row>
    <row r="26" spans="1:28">
      <c r="C26" s="26"/>
    </row>
    <row r="28" spans="1:28">
      <c r="B28" t="s">
        <v>23</v>
      </c>
    </row>
    <row r="30" spans="1:28" ht="39" customHeight="1">
      <c r="B30" s="25" t="s">
        <v>25</v>
      </c>
      <c r="C30" s="25" t="s">
        <v>26</v>
      </c>
      <c r="D30" s="25"/>
      <c r="E30" s="25" t="s">
        <v>24</v>
      </c>
      <c r="F30" s="25" t="s">
        <v>27</v>
      </c>
      <c r="G30" s="25"/>
      <c r="H30" s="25" t="s">
        <v>28</v>
      </c>
      <c r="I30" s="25" t="s">
        <v>27</v>
      </c>
      <c r="J30" s="25"/>
      <c r="K30" s="25" t="s">
        <v>29</v>
      </c>
      <c r="L30" s="25"/>
      <c r="M30" s="25"/>
      <c r="N30" s="25" t="s">
        <v>30</v>
      </c>
      <c r="O30" s="25"/>
      <c r="Q30" s="1" t="s">
        <v>34</v>
      </c>
      <c r="R30" s="1" t="s">
        <v>32</v>
      </c>
      <c r="S30" s="1" t="s">
        <v>33</v>
      </c>
      <c r="T30" s="1" t="s">
        <v>35</v>
      </c>
      <c r="U30" s="1" t="s">
        <v>36</v>
      </c>
      <c r="V30" s="1" t="s">
        <v>37</v>
      </c>
      <c r="W30" s="1" t="s">
        <v>38</v>
      </c>
      <c r="X30" s="1" t="s">
        <v>42</v>
      </c>
      <c r="Y30" s="1" t="s">
        <v>7</v>
      </c>
    </row>
    <row r="31" spans="1:28">
      <c r="B31">
        <v>1</v>
      </c>
      <c r="C31">
        <v>32.6</v>
      </c>
      <c r="E31">
        <v>0.1</v>
      </c>
      <c r="F31">
        <v>78.400000000000006</v>
      </c>
      <c r="H31">
        <v>0</v>
      </c>
      <c r="I31">
        <v>74</v>
      </c>
      <c r="K31">
        <v>1</v>
      </c>
      <c r="L31">
        <v>50</v>
      </c>
      <c r="N31">
        <v>1</v>
      </c>
      <c r="O31">
        <v>25639</v>
      </c>
      <c r="Q31">
        <v>100000</v>
      </c>
      <c r="R31">
        <f>60000/D17</f>
        <v>1.1716004061548075</v>
      </c>
      <c r="S31" s="30">
        <f>Q31*R31</f>
        <v>117160.04061548076</v>
      </c>
      <c r="T31">
        <v>1</v>
      </c>
      <c r="U31" s="26">
        <f>S31*T31</f>
        <v>117160.04061548076</v>
      </c>
      <c r="V31" s="26">
        <v>250000</v>
      </c>
      <c r="W31" s="30">
        <f>V31/S31</f>
        <v>2.133833333333333</v>
      </c>
      <c r="X31" s="30">
        <f>D17/60000</f>
        <v>0.85353333333333337</v>
      </c>
      <c r="Y31">
        <v>1</v>
      </c>
    </row>
    <row r="32" spans="1:28">
      <c r="B32">
        <v>2</v>
      </c>
      <c r="C32">
        <v>40.4</v>
      </c>
      <c r="E32" s="24">
        <f>E31+0.1</f>
        <v>0.2</v>
      </c>
      <c r="F32" s="24">
        <v>79.400000000000006</v>
      </c>
      <c r="H32" s="24">
        <v>1</v>
      </c>
      <c r="I32" s="24">
        <v>78.2</v>
      </c>
      <c r="K32">
        <v>1.1000000000000001</v>
      </c>
      <c r="L32">
        <v>76.599999999999994</v>
      </c>
      <c r="N32">
        <v>1.1000000000000001</v>
      </c>
      <c r="O32">
        <v>27165</v>
      </c>
      <c r="Q32">
        <v>25000</v>
      </c>
      <c r="R32">
        <f t="shared" ref="R32:R39" si="21">60000/D18</f>
        <v>0.40480640133855983</v>
      </c>
      <c r="S32" s="30">
        <f t="shared" ref="S32:S39" si="22">Q32*R32</f>
        <v>10120.160033463995</v>
      </c>
      <c r="T32">
        <v>3</v>
      </c>
      <c r="U32" s="26">
        <f>S32*T32</f>
        <v>30360.480100391986</v>
      </c>
      <c r="V32" s="26">
        <v>100000</v>
      </c>
      <c r="W32" s="30">
        <f t="shared" ref="W32:W39" si="23">V32/S32</f>
        <v>9.8812666666666669</v>
      </c>
      <c r="X32" s="30">
        <f t="shared" ref="X32:X39" si="24">D18/60000</f>
        <v>2.4703166666666667</v>
      </c>
      <c r="Y32">
        <v>2</v>
      </c>
    </row>
    <row r="33" spans="2:25">
      <c r="B33">
        <v>3</v>
      </c>
      <c r="C33">
        <v>63.9</v>
      </c>
      <c r="E33">
        <f t="shared" ref="E33:E40" si="25">E32+0.1</f>
        <v>0.30000000000000004</v>
      </c>
      <c r="F33">
        <v>78</v>
      </c>
      <c r="H33">
        <v>2</v>
      </c>
      <c r="I33">
        <v>66.400000000000006</v>
      </c>
      <c r="K33">
        <v>1.2</v>
      </c>
      <c r="L33">
        <v>76.8</v>
      </c>
      <c r="N33">
        <v>1.2</v>
      </c>
      <c r="O33">
        <v>28976</v>
      </c>
      <c r="Q33">
        <v>10000</v>
      </c>
      <c r="R33">
        <f t="shared" si="21"/>
        <v>0.40745922012305269</v>
      </c>
      <c r="S33" s="30">
        <f t="shared" si="22"/>
        <v>4074.5922012305268</v>
      </c>
      <c r="T33">
        <v>5</v>
      </c>
      <c r="U33" s="26">
        <f>S33*T33</f>
        <v>20372.961006152633</v>
      </c>
      <c r="V33" s="26">
        <v>50000</v>
      </c>
      <c r="W33" s="30">
        <f t="shared" si="23"/>
        <v>12.271166666666666</v>
      </c>
      <c r="X33" s="30">
        <f t="shared" si="24"/>
        <v>2.4542333333333333</v>
      </c>
      <c r="Y33">
        <v>3</v>
      </c>
    </row>
    <row r="34" spans="2:25">
      <c r="B34">
        <v>4</v>
      </c>
      <c r="C34">
        <v>71.099999999999994</v>
      </c>
      <c r="E34">
        <f t="shared" si="25"/>
        <v>0.4</v>
      </c>
      <c r="F34">
        <v>77</v>
      </c>
      <c r="H34">
        <v>3</v>
      </c>
      <c r="I34">
        <v>70.8</v>
      </c>
      <c r="K34">
        <v>1.3</v>
      </c>
      <c r="L34">
        <v>75.8</v>
      </c>
      <c r="N34">
        <v>1.3</v>
      </c>
      <c r="O34">
        <v>27826</v>
      </c>
      <c r="Q34">
        <v>5000</v>
      </c>
      <c r="R34">
        <f t="shared" si="21"/>
        <v>6.0575528092405947E-2</v>
      </c>
      <c r="S34" s="30">
        <f t="shared" si="22"/>
        <v>302.87764046202972</v>
      </c>
      <c r="T34">
        <v>25</v>
      </c>
      <c r="U34" s="26">
        <f>S34*T34</f>
        <v>7571.9410115507426</v>
      </c>
      <c r="V34" s="26">
        <v>15000</v>
      </c>
      <c r="W34" s="30">
        <f t="shared" si="23"/>
        <v>49.524950000000004</v>
      </c>
      <c r="X34" s="30">
        <f t="shared" si="24"/>
        <v>16.508316666666666</v>
      </c>
      <c r="Y34">
        <v>4</v>
      </c>
    </row>
    <row r="35" spans="2:25">
      <c r="B35">
        <v>5</v>
      </c>
      <c r="C35">
        <v>70.900000000000006</v>
      </c>
      <c r="E35">
        <f t="shared" si="25"/>
        <v>0.5</v>
      </c>
      <c r="F35">
        <v>78</v>
      </c>
      <c r="H35">
        <v>4</v>
      </c>
      <c r="I35">
        <v>68.8</v>
      </c>
      <c r="K35">
        <v>1.4</v>
      </c>
      <c r="L35">
        <v>72.599999999999994</v>
      </c>
      <c r="N35">
        <v>1.4</v>
      </c>
      <c r="Q35">
        <v>2500</v>
      </c>
      <c r="R35">
        <f t="shared" si="21"/>
        <v>3.5983346907051419E-2</v>
      </c>
      <c r="S35" s="30">
        <f t="shared" si="22"/>
        <v>89.958367267628546</v>
      </c>
      <c r="T35">
        <v>60</v>
      </c>
      <c r="U35" s="26">
        <f t="shared" ref="U35:U39" si="26">S35*T35</f>
        <v>5397.5020360577128</v>
      </c>
      <c r="V35" s="26">
        <v>15000</v>
      </c>
      <c r="W35" s="30">
        <f t="shared" si="23"/>
        <v>166.74379999999999</v>
      </c>
      <c r="X35" s="30">
        <f t="shared" si="24"/>
        <v>27.790633333333332</v>
      </c>
      <c r="Y35">
        <v>5</v>
      </c>
    </row>
    <row r="36" spans="2:25">
      <c r="B36">
        <v>6</v>
      </c>
      <c r="C36">
        <v>75.2</v>
      </c>
      <c r="E36">
        <f t="shared" si="25"/>
        <v>0.6</v>
      </c>
      <c r="F36">
        <v>77.599999999999994</v>
      </c>
      <c r="H36">
        <v>5</v>
      </c>
      <c r="I36">
        <v>66.599999999999994</v>
      </c>
      <c r="K36">
        <v>1.5</v>
      </c>
      <c r="L36">
        <v>74.8</v>
      </c>
      <c r="N36">
        <v>1.5</v>
      </c>
      <c r="Q36">
        <v>1000</v>
      </c>
      <c r="R36">
        <f t="shared" si="21"/>
        <v>2.7144273169107464E-2</v>
      </c>
      <c r="S36" s="30">
        <f t="shared" si="22"/>
        <v>27.144273169107464</v>
      </c>
      <c r="T36">
        <v>60</v>
      </c>
      <c r="U36" s="26">
        <f t="shared" si="26"/>
        <v>1628.6563901464478</v>
      </c>
      <c r="V36" s="26">
        <v>1000</v>
      </c>
      <c r="W36" s="30">
        <f t="shared" si="23"/>
        <v>36.840183333333336</v>
      </c>
      <c r="X36" s="30">
        <f t="shared" si="24"/>
        <v>36.840183333333336</v>
      </c>
      <c r="Y36">
        <v>6</v>
      </c>
    </row>
    <row r="37" spans="2:25">
      <c r="B37" s="24">
        <v>7</v>
      </c>
      <c r="C37" s="24">
        <v>76.7</v>
      </c>
      <c r="E37">
        <f t="shared" si="25"/>
        <v>0.7</v>
      </c>
      <c r="F37">
        <v>76.8</v>
      </c>
      <c r="K37">
        <v>1.6</v>
      </c>
      <c r="L37">
        <v>73.599999999999994</v>
      </c>
      <c r="N37">
        <v>1.6</v>
      </c>
      <c r="Q37">
        <v>500</v>
      </c>
      <c r="R37">
        <f t="shared" si="21"/>
        <v>1.9177735416291104E-2</v>
      </c>
      <c r="S37" s="30">
        <f t="shared" si="22"/>
        <v>9.5888677081455516</v>
      </c>
      <c r="T37">
        <v>120</v>
      </c>
      <c r="U37" s="26">
        <f t="shared" si="26"/>
        <v>1150.6641249774661</v>
      </c>
      <c r="V37" s="26">
        <v>1000</v>
      </c>
      <c r="W37" s="30">
        <f t="shared" si="23"/>
        <v>104.2876</v>
      </c>
      <c r="X37" s="30">
        <f t="shared" si="24"/>
        <v>52.143799999999999</v>
      </c>
      <c r="Y37">
        <v>7</v>
      </c>
    </row>
    <row r="38" spans="2:25">
      <c r="B38">
        <v>8</v>
      </c>
      <c r="C38">
        <v>76.7</v>
      </c>
      <c r="E38">
        <f t="shared" si="25"/>
        <v>0.79999999999999993</v>
      </c>
      <c r="F38">
        <v>73.599999999999994</v>
      </c>
      <c r="K38">
        <v>1.7</v>
      </c>
      <c r="N38">
        <v>1.7</v>
      </c>
      <c r="Q38">
        <v>250</v>
      </c>
      <c r="R38">
        <f t="shared" si="21"/>
        <v>2.7056611359646127E-3</v>
      </c>
      <c r="S38" s="30">
        <f t="shared" si="22"/>
        <v>0.67641528399115314</v>
      </c>
      <c r="T38">
        <v>360</v>
      </c>
      <c r="U38" s="26">
        <f t="shared" si="26"/>
        <v>243.50950223681514</v>
      </c>
      <c r="V38" s="26">
        <v>250</v>
      </c>
      <c r="W38" s="30">
        <f t="shared" si="23"/>
        <v>369.59543333333335</v>
      </c>
      <c r="X38" s="30" t="s">
        <v>43</v>
      </c>
    </row>
    <row r="39" spans="2:25">
      <c r="B39">
        <v>9</v>
      </c>
      <c r="C39">
        <v>74.3</v>
      </c>
      <c r="E39">
        <f t="shared" si="25"/>
        <v>0.89999999999999991</v>
      </c>
      <c r="F39">
        <v>74.8</v>
      </c>
      <c r="K39">
        <v>1.8</v>
      </c>
      <c r="N39">
        <v>1.8</v>
      </c>
      <c r="Q39">
        <v>100</v>
      </c>
      <c r="R39">
        <f t="shared" si="21"/>
        <v>3.6320122655475549E-3</v>
      </c>
      <c r="S39" s="30">
        <f t="shared" si="22"/>
        <v>0.36320122655475551</v>
      </c>
      <c r="T39">
        <v>720</v>
      </c>
      <c r="U39" s="26">
        <f t="shared" si="26"/>
        <v>261.50488311942399</v>
      </c>
      <c r="V39" s="26">
        <v>250</v>
      </c>
      <c r="W39" s="30">
        <f t="shared" si="23"/>
        <v>688.32366666666667</v>
      </c>
      <c r="X39" s="30"/>
    </row>
    <row r="40" spans="2:25">
      <c r="B40">
        <v>10</v>
      </c>
      <c r="C40">
        <v>76.2</v>
      </c>
      <c r="E40">
        <f t="shared" si="25"/>
        <v>0.99999999999999989</v>
      </c>
      <c r="F40">
        <v>59.4</v>
      </c>
      <c r="K40">
        <v>1.9</v>
      </c>
      <c r="N40">
        <v>1.9</v>
      </c>
    </row>
    <row r="41" spans="2:25">
      <c r="E41">
        <v>1.1000000000000001</v>
      </c>
      <c r="F41">
        <v>0.2</v>
      </c>
      <c r="K41">
        <v>2</v>
      </c>
      <c r="N41">
        <v>2</v>
      </c>
    </row>
    <row r="44" spans="2:25">
      <c r="T44">
        <f>SUM(T31:T39)/60</f>
        <v>22.566666666666666</v>
      </c>
      <c r="V44" t="s">
        <v>39</v>
      </c>
      <c r="W44">
        <f>SUM(W31:W39)/60</f>
        <v>23.993365000000001</v>
      </c>
    </row>
  </sheetData>
  <mergeCells count="4">
    <mergeCell ref="A17:A25"/>
    <mergeCell ref="A5:A13"/>
    <mergeCell ref="N1:Y1"/>
    <mergeCell ref="Z1:AA1"/>
  </mergeCells>
  <conditionalFormatting sqref="N13:Y13">
    <cfRule type="dataBar" priority="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{8824DAEE-3449-1F47-B7EB-0F4232F6041D}</x14:id>
        </ext>
      </extLst>
    </cfRule>
    <cfRule type="colorScale" priority="88">
      <colorScale>
        <cfvo type="percent" val="0"/>
        <cfvo type="percent" val="100"/>
        <color rgb="FFFF7128"/>
        <color rgb="FFCCFFCC"/>
      </colorScale>
    </cfRule>
  </conditionalFormatting>
  <conditionalFormatting sqref="N13:Y13">
    <cfRule type="colorScale" priority="84">
      <colorScale>
        <cfvo type="min"/>
        <cfvo type="percentile" val="50"/>
        <cfvo type="max"/>
        <color rgb="FFFF7128"/>
        <color rgb="FFFFEB84"/>
        <color rgb="FF63BE7B"/>
      </colorScale>
    </cfRule>
    <cfRule type="dataBar" priority="8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{5780C6F8-193F-7646-97C6-DF03B14611A5}</x14:id>
        </ext>
      </extLst>
    </cfRule>
  </conditionalFormatting>
  <conditionalFormatting sqref="O9:T9 N3:X3 N8:T8 N7:U7 N6:V6 N4:W5 N10:S10 N11:R12">
    <cfRule type="colorScale" priority="89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9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H3:H13">
    <cfRule type="colorScale" priority="76">
      <colorScale>
        <cfvo type="min"/>
        <cfvo type="max"/>
        <color rgb="FFFFEF9C"/>
        <color rgb="FF63BE7B"/>
      </colorScale>
    </cfRule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13">
    <cfRule type="colorScale" priority="75">
      <colorScale>
        <cfvo type="min"/>
        <cfvo type="max"/>
        <color rgb="FFFFEF9C"/>
        <color rgb="FF63BE7B"/>
      </colorScale>
    </cfRule>
  </conditionalFormatting>
  <conditionalFormatting sqref="H17:H25">
    <cfRule type="colorScale" priority="103">
      <colorScale>
        <cfvo type="min"/>
        <cfvo type="max"/>
        <color rgb="FFFFEF9C"/>
        <color rgb="FF63BE7B"/>
      </colorScale>
    </cfRule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G25">
    <cfRule type="colorScale" priority="105">
      <colorScale>
        <cfvo type="min"/>
        <cfvo type="max"/>
        <color rgb="FFFFEF9C"/>
        <color rgb="FF63BE7B"/>
      </colorScale>
    </cfRule>
  </conditionalFormatting>
  <conditionalFormatting sqref="N3:Y1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:Y25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24DAEE-3449-1F47-B7EB-0F4232F6041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N13:Y13</xm:sqref>
        </x14:conditionalFormatting>
        <x14:conditionalFormatting xmlns:xm="http://schemas.microsoft.com/office/excel/2006/main">
          <x14:cfRule type="dataBar" id="{5780C6F8-193F-7646-97C6-DF03B14611A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N13:Y13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results.prn</vt:lpstr>
    </vt:vector>
  </TitlesOfParts>
  <Company>Netsensia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Moreton</dc:creator>
  <cp:lastModifiedBy>Chris Moreton</cp:lastModifiedBy>
  <dcterms:created xsi:type="dcterms:W3CDTF">2015-06-11T19:13:25Z</dcterms:created>
  <dcterms:modified xsi:type="dcterms:W3CDTF">2015-06-25T14:24:13Z</dcterms:modified>
</cp:coreProperties>
</file>