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49980" windowHeight="25020" tabRatio="500"/>
  </bookViews>
  <sheets>
    <sheet name="Random7" sheetId="1" r:id="rId1"/>
    <sheet name="Random4" sheetId="2" r:id="rId2"/>
    <sheet name="Tweak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0" i="1" l="1"/>
  <c r="P35" i="1"/>
  <c r="J31" i="1"/>
  <c r="K31" i="1"/>
  <c r="M31" i="1"/>
  <c r="I31" i="1"/>
  <c r="L31" i="1"/>
  <c r="D41" i="1"/>
  <c r="J30" i="1"/>
  <c r="K30" i="1"/>
  <c r="M30" i="1"/>
  <c r="I30" i="1"/>
  <c r="L30" i="1"/>
  <c r="J29" i="1"/>
  <c r="K29" i="1"/>
  <c r="M29" i="1"/>
  <c r="I29" i="1"/>
  <c r="L29" i="1"/>
  <c r="J28" i="1"/>
  <c r="K28" i="1"/>
  <c r="M28" i="1"/>
  <c r="I28" i="1"/>
  <c r="L28" i="1"/>
  <c r="O36" i="1"/>
  <c r="O37" i="1"/>
  <c r="O38" i="1"/>
  <c r="O39" i="1"/>
  <c r="O40" i="1"/>
  <c r="O41" i="1"/>
  <c r="O42" i="1"/>
  <c r="J27" i="1"/>
  <c r="K27" i="1"/>
  <c r="M27" i="1"/>
  <c r="I27" i="1"/>
  <c r="L27" i="1"/>
  <c r="J26" i="1"/>
  <c r="K26" i="1"/>
  <c r="M26" i="1"/>
  <c r="I26" i="1"/>
  <c r="L26" i="1"/>
  <c r="J25" i="1"/>
  <c r="K25" i="1"/>
  <c r="M25" i="1"/>
  <c r="I25" i="1"/>
  <c r="L25" i="1"/>
  <c r="J24" i="1"/>
  <c r="K24" i="1"/>
  <c r="M24" i="1"/>
  <c r="I24" i="1"/>
  <c r="L24" i="1"/>
  <c r="J23" i="1"/>
  <c r="K23" i="1"/>
  <c r="M23" i="1"/>
  <c r="I23" i="1"/>
  <c r="L23" i="1"/>
  <c r="I11" i="1"/>
  <c r="J11" i="1"/>
  <c r="K11" i="1"/>
  <c r="L11" i="1"/>
  <c r="M11" i="1"/>
  <c r="I10" i="1"/>
  <c r="J10" i="1"/>
  <c r="K10" i="1"/>
  <c r="L10" i="1"/>
  <c r="M10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J9" i="1"/>
  <c r="K9" i="1"/>
  <c r="M9" i="1"/>
  <c r="I9" i="1"/>
  <c r="L9" i="1"/>
  <c r="J8" i="1"/>
  <c r="K8" i="1"/>
  <c r="M8" i="1"/>
  <c r="I8" i="1"/>
  <c r="L8" i="1"/>
  <c r="O20" i="1"/>
  <c r="N20" i="1"/>
  <c r="O7" i="1"/>
  <c r="N7" i="1"/>
  <c r="N2" i="1"/>
  <c r="O2" i="1"/>
  <c r="J8" i="2"/>
  <c r="K8" i="2"/>
  <c r="M8" i="2"/>
  <c r="I8" i="2"/>
  <c r="L8" i="2"/>
  <c r="J7" i="2"/>
  <c r="K7" i="2"/>
  <c r="M7" i="2"/>
  <c r="I7" i="2"/>
  <c r="L7" i="2"/>
  <c r="J6" i="2"/>
  <c r="K6" i="2"/>
  <c r="M6" i="2"/>
  <c r="I6" i="2"/>
  <c r="L6" i="2"/>
  <c r="J5" i="2"/>
  <c r="K5" i="2"/>
  <c r="M5" i="2"/>
  <c r="I5" i="2"/>
  <c r="L5" i="2"/>
  <c r="J4" i="2"/>
  <c r="K4" i="2"/>
  <c r="M4" i="2"/>
  <c r="I4" i="2"/>
  <c r="L4" i="2"/>
  <c r="J3" i="2"/>
  <c r="K3" i="2"/>
  <c r="M3" i="2"/>
  <c r="I3" i="2"/>
  <c r="L3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H22" i="2"/>
  <c r="G22" i="2"/>
  <c r="L11" i="2"/>
  <c r="Q10" i="2"/>
  <c r="Y10" i="2"/>
  <c r="X10" i="2"/>
  <c r="W10" i="2"/>
  <c r="V10" i="2"/>
  <c r="U10" i="2"/>
  <c r="T10" i="2"/>
  <c r="S10" i="2"/>
  <c r="R10" i="2"/>
  <c r="P10" i="2"/>
  <c r="N10" i="2"/>
  <c r="O10" i="2"/>
  <c r="M10" i="2"/>
  <c r="H10" i="2"/>
  <c r="G10" i="2"/>
  <c r="J22" i="1"/>
  <c r="K22" i="1"/>
  <c r="M22" i="1"/>
  <c r="I22" i="1"/>
  <c r="L22" i="1"/>
  <c r="J21" i="1"/>
  <c r="K21" i="1"/>
  <c r="M21" i="1"/>
  <c r="I21" i="1"/>
  <c r="L21" i="1"/>
  <c r="J4" i="1"/>
  <c r="K4" i="1"/>
  <c r="M4" i="1"/>
  <c r="I4" i="1"/>
  <c r="L4" i="1"/>
  <c r="J3" i="1"/>
  <c r="K3" i="1"/>
  <c r="M3" i="1"/>
  <c r="I3" i="1"/>
  <c r="L3" i="1"/>
</calcChain>
</file>

<file path=xl/sharedStrings.xml><?xml version="1.0" encoding="utf-8"?>
<sst xmlns="http://schemas.openxmlformats.org/spreadsheetml/2006/main" count="182" uniqueCount="39">
  <si>
    <t>Method</t>
  </si>
  <si>
    <t>Games Played</t>
  </si>
  <si>
    <t>Average Game Time (ms)</t>
  </si>
  <si>
    <t>Average Score</t>
  </si>
  <si>
    <t>High Score</t>
  </si>
  <si>
    <t>Percentage of games where tile seen</t>
  </si>
  <si>
    <t>Random</t>
  </si>
  <si>
    <t>Depth</t>
  </si>
  <si>
    <t>Tree Search</t>
  </si>
  <si>
    <t>Real Time (ms)</t>
  </si>
  <si>
    <t>Average Game Moves</t>
  </si>
  <si>
    <t>Total Game Time</t>
  </si>
  <si>
    <t>Total Moves Made</t>
  </si>
  <si>
    <t>N/A</t>
  </si>
  <si>
    <t>3.5 GHz 6-Core Intel Xeon E5</t>
  </si>
  <si>
    <t>CPU</t>
  </si>
  <si>
    <t>Java Threads</t>
  </si>
  <si>
    <t>Real Average Game Time (ms)</t>
  </si>
  <si>
    <t>* Real average move time is the time per move when all threads are considered - i.e. (Total Moves Across All Threads) / (Total Real Time Passed)</t>
  </si>
  <si>
    <t>Real Average Move Time (ms) **</t>
  </si>
  <si>
    <t>Average Move Time (ms) *</t>
  </si>
  <si>
    <t>Code Version</t>
  </si>
  <si>
    <t>EC2 c4.8xlarge</t>
  </si>
  <si>
    <t>2.3.12</t>
  </si>
  <si>
    <t>2.3.13</t>
  </si>
  <si>
    <t>2.3.15</t>
  </si>
  <si>
    <t>1.0.0</t>
  </si>
  <si>
    <t>EVALUATION_TOUCHER_WEIGHT</t>
  </si>
  <si>
    <t>Param</t>
  </si>
  <si>
    <t>Formula</t>
  </si>
  <si>
    <t>EVALUATION_WEIGHT_ORDERED</t>
  </si>
  <si>
    <t>COL / 100.0</t>
  </si>
  <si>
    <t>COL / 10.0</t>
  </si>
  <si>
    <t>1 + COL / 100.0</t>
  </si>
  <si>
    <t>SEARCH_RANDOM_MOVES_TO_PLAY</t>
  </si>
  <si>
    <t>COL</t>
  </si>
  <si>
    <t>EVALUATION_CLOSE_WEIGHTS[0]</t>
  </si>
  <si>
    <t>EVALUATION_CLOSE_WEIGHTS[1]</t>
  </si>
  <si>
    <t>2.4.7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</si>
</sst>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000%"/>
    <numFmt numFmtId="166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Helvetica Neue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BF8F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Fill="1" applyBorder="1"/>
    <xf numFmtId="165" fontId="0" fillId="2" borderId="1" xfId="0" applyNumberFormat="1" applyFill="1" applyBorder="1"/>
    <xf numFmtId="0" fontId="0" fillId="10" borderId="1" xfId="0" applyFill="1" applyBorder="1"/>
    <xf numFmtId="3" fontId="0" fillId="10" borderId="1" xfId="0" applyNumberFormat="1" applyFill="1" applyBorder="1"/>
    <xf numFmtId="166" fontId="0" fillId="10" borderId="1" xfId="0" applyNumberFormat="1" applyFill="1" applyBorder="1"/>
    <xf numFmtId="164" fontId="0" fillId="10" borderId="1" xfId="0" applyNumberFormat="1" applyFill="1" applyBorder="1"/>
    <xf numFmtId="165" fontId="0" fillId="10" borderId="1" xfId="0" applyNumberFormat="1" applyFill="1" applyBorder="1"/>
    <xf numFmtId="0" fontId="4" fillId="0" borderId="0" xfId="0" applyFo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3" fontId="0" fillId="0" borderId="0" xfId="0" applyNumberFormat="1"/>
    <xf numFmtId="166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0" xfId="0" applyBorder="1" applyAlignment="1">
      <alignment horizontal="center" vertical="center"/>
    </xf>
    <xf numFmtId="0" fontId="0" fillId="0" borderId="0" xfId="0" applyBorder="1"/>
    <xf numFmtId="3" fontId="0" fillId="0" borderId="0" xfId="0" applyNumberFormat="1" applyBorder="1"/>
    <xf numFmtId="166" fontId="0" fillId="10" borderId="0" xfId="0" applyNumberFormat="1" applyFill="1" applyBorder="1"/>
    <xf numFmtId="164" fontId="0" fillId="10" borderId="0" xfId="0" applyNumberFormat="1" applyFill="1" applyBorder="1"/>
    <xf numFmtId="0" fontId="0" fillId="10" borderId="0" xfId="0" applyFill="1" applyBorder="1"/>
    <xf numFmtId="4" fontId="0" fillId="0" borderId="0" xfId="0" applyNumberFormat="1"/>
    <xf numFmtId="10" fontId="0" fillId="3" borderId="0" xfId="0" applyNumberFormat="1" applyFill="1"/>
    <xf numFmtId="0" fontId="0" fillId="11" borderId="1" xfId="0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164" fontId="0" fillId="10" borderId="3" xfId="0" applyNumberFormat="1" applyFill="1" applyBorder="1"/>
    <xf numFmtId="165" fontId="0" fillId="0" borderId="3" xfId="0" applyNumberFormat="1" applyFill="1" applyBorder="1"/>
    <xf numFmtId="165" fontId="0" fillId="0" borderId="4" xfId="0" applyNumberFormat="1" applyFill="1" applyBorder="1"/>
    <xf numFmtId="9" fontId="0" fillId="0" borderId="0" xfId="0" applyNumberFormat="1" applyAlignment="1">
      <alignment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7" xfId="0" applyBorder="1"/>
    <xf numFmtId="3" fontId="0" fillId="0" borderId="7" xfId="0" applyNumberFormat="1" applyBorder="1"/>
    <xf numFmtId="166" fontId="0" fillId="0" borderId="7" xfId="0" applyNumberFormat="1" applyBorder="1"/>
    <xf numFmtId="164" fontId="0" fillId="0" borderId="7" xfId="0" applyNumberFormat="1" applyBorder="1"/>
    <xf numFmtId="165" fontId="0" fillId="0" borderId="7" xfId="0" applyNumberFormat="1" applyFill="1" applyBorder="1"/>
    <xf numFmtId="0" fontId="0" fillId="10" borderId="7" xfId="0" applyFill="1" applyBorder="1"/>
    <xf numFmtId="0" fontId="0" fillId="0" borderId="1" xfId="0" applyFont="1" applyBorder="1"/>
    <xf numFmtId="166" fontId="0" fillId="0" borderId="1" xfId="0" applyNumberFormat="1" applyFont="1" applyBorder="1"/>
    <xf numFmtId="164" fontId="0" fillId="0" borderId="1" xfId="0" applyNumberFormat="1" applyFont="1" applyBorder="1"/>
    <xf numFmtId="165" fontId="0" fillId="0" borderId="1" xfId="0" applyNumberFormat="1" applyFont="1" applyBorder="1"/>
    <xf numFmtId="3" fontId="0" fillId="0" borderId="1" xfId="0" applyNumberFormat="1" applyFont="1" applyBorder="1"/>
  </cellXfs>
  <cellStyles count="6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EVALUATION_TOUCHER_WEIGHT</c:v>
          </c:tx>
          <c:marker>
            <c:symbol val="none"/>
          </c:marker>
          <c:val>
            <c:numRef>
              <c:f>Tweak!$E$2:$DB$2</c:f>
              <c:numCache>
                <c:formatCode>General</c:formatCode>
                <c:ptCount val="102"/>
                <c:pt idx="0">
                  <c:v>3900.0</c:v>
                </c:pt>
                <c:pt idx="1">
                  <c:v>4096.0</c:v>
                </c:pt>
                <c:pt idx="2">
                  <c:v>4308.0</c:v>
                </c:pt>
                <c:pt idx="3">
                  <c:v>4622.0</c:v>
                </c:pt>
                <c:pt idx="4">
                  <c:v>4934.0</c:v>
                </c:pt>
                <c:pt idx="5">
                  <c:v>5337.0</c:v>
                </c:pt>
                <c:pt idx="6">
                  <c:v>5601.0</c:v>
                </c:pt>
                <c:pt idx="7">
                  <c:v>5926.0</c:v>
                </c:pt>
                <c:pt idx="8">
                  <c:v>6403.0</c:v>
                </c:pt>
                <c:pt idx="9">
                  <c:v>7251.0</c:v>
                </c:pt>
                <c:pt idx="10">
                  <c:v>8032.0</c:v>
                </c:pt>
                <c:pt idx="11">
                  <c:v>8476.0</c:v>
                </c:pt>
                <c:pt idx="12">
                  <c:v>8930.0</c:v>
                </c:pt>
                <c:pt idx="13">
                  <c:v>9328.0</c:v>
                </c:pt>
                <c:pt idx="14">
                  <c:v>9516.0</c:v>
                </c:pt>
                <c:pt idx="15">
                  <c:v>9845.0</c:v>
                </c:pt>
                <c:pt idx="16">
                  <c:v>10019.0</c:v>
                </c:pt>
                <c:pt idx="17">
                  <c:v>10263.0</c:v>
                </c:pt>
                <c:pt idx="18">
                  <c:v>10537.0</c:v>
                </c:pt>
                <c:pt idx="19">
                  <c:v>11079.0</c:v>
                </c:pt>
                <c:pt idx="20">
                  <c:v>11584.0</c:v>
                </c:pt>
                <c:pt idx="21">
                  <c:v>11851.0</c:v>
                </c:pt>
                <c:pt idx="22">
                  <c:v>12119.0</c:v>
                </c:pt>
                <c:pt idx="23">
                  <c:v>12395.0</c:v>
                </c:pt>
                <c:pt idx="24">
                  <c:v>12501.0</c:v>
                </c:pt>
                <c:pt idx="25">
                  <c:v>12702.0</c:v>
                </c:pt>
                <c:pt idx="26">
                  <c:v>12737.0</c:v>
                </c:pt>
                <c:pt idx="27">
                  <c:v>12843.0</c:v>
                </c:pt>
                <c:pt idx="28">
                  <c:v>12988.0</c:v>
                </c:pt>
                <c:pt idx="29">
                  <c:v>13055.0</c:v>
                </c:pt>
                <c:pt idx="30">
                  <c:v>13267.0</c:v>
                </c:pt>
                <c:pt idx="31">
                  <c:v>13301.0</c:v>
                </c:pt>
                <c:pt idx="32">
                  <c:v>13441.0</c:v>
                </c:pt>
                <c:pt idx="33">
                  <c:v>13511.0</c:v>
                </c:pt>
                <c:pt idx="34">
                  <c:v>13580.0</c:v>
                </c:pt>
                <c:pt idx="35">
                  <c:v>13739.0</c:v>
                </c:pt>
                <c:pt idx="36">
                  <c:v>13817.0</c:v>
                </c:pt>
                <c:pt idx="37">
                  <c:v>13866.0</c:v>
                </c:pt>
                <c:pt idx="38">
                  <c:v>13899.0</c:v>
                </c:pt>
                <c:pt idx="39">
                  <c:v>13987.0</c:v>
                </c:pt>
                <c:pt idx="40">
                  <c:v>14017.0</c:v>
                </c:pt>
                <c:pt idx="41">
                  <c:v>14018.0</c:v>
                </c:pt>
                <c:pt idx="42">
                  <c:v>14137.0</c:v>
                </c:pt>
                <c:pt idx="43">
                  <c:v>14212.0</c:v>
                </c:pt>
                <c:pt idx="44">
                  <c:v>14301.0</c:v>
                </c:pt>
                <c:pt idx="45">
                  <c:v>14337.0</c:v>
                </c:pt>
                <c:pt idx="46">
                  <c:v>14434.0</c:v>
                </c:pt>
                <c:pt idx="47">
                  <c:v>14511.0</c:v>
                </c:pt>
                <c:pt idx="48">
                  <c:v>14549.0</c:v>
                </c:pt>
                <c:pt idx="49">
                  <c:v>14520.0</c:v>
                </c:pt>
                <c:pt idx="50">
                  <c:v>14642.0</c:v>
                </c:pt>
                <c:pt idx="51">
                  <c:v>14702.0</c:v>
                </c:pt>
                <c:pt idx="52">
                  <c:v>14726.0</c:v>
                </c:pt>
                <c:pt idx="53">
                  <c:v>14735.0</c:v>
                </c:pt>
                <c:pt idx="54">
                  <c:v>14727.0</c:v>
                </c:pt>
                <c:pt idx="55">
                  <c:v>14802.0</c:v>
                </c:pt>
                <c:pt idx="56">
                  <c:v>14881.0</c:v>
                </c:pt>
                <c:pt idx="57">
                  <c:v>14901.0</c:v>
                </c:pt>
                <c:pt idx="58">
                  <c:v>14985.0</c:v>
                </c:pt>
                <c:pt idx="59">
                  <c:v>15015.0</c:v>
                </c:pt>
                <c:pt idx="60">
                  <c:v>14997.0</c:v>
                </c:pt>
                <c:pt idx="61">
                  <c:v>15019.0</c:v>
                </c:pt>
                <c:pt idx="62">
                  <c:v>15000.0</c:v>
                </c:pt>
                <c:pt idx="63">
                  <c:v>15008.0</c:v>
                </c:pt>
                <c:pt idx="64">
                  <c:v>14935.0</c:v>
                </c:pt>
                <c:pt idx="65">
                  <c:v>14959.0</c:v>
                </c:pt>
                <c:pt idx="66">
                  <c:v>14882.0</c:v>
                </c:pt>
                <c:pt idx="67">
                  <c:v>14906.0</c:v>
                </c:pt>
                <c:pt idx="68">
                  <c:v>14838.0</c:v>
                </c:pt>
                <c:pt idx="69">
                  <c:v>14828.0</c:v>
                </c:pt>
                <c:pt idx="70">
                  <c:v>14812.0</c:v>
                </c:pt>
                <c:pt idx="71">
                  <c:v>14758.0</c:v>
                </c:pt>
                <c:pt idx="72">
                  <c:v>14679.0</c:v>
                </c:pt>
                <c:pt idx="73">
                  <c:v>14684.0</c:v>
                </c:pt>
                <c:pt idx="74">
                  <c:v>14609.0</c:v>
                </c:pt>
                <c:pt idx="75">
                  <c:v>14596.0</c:v>
                </c:pt>
                <c:pt idx="76">
                  <c:v>14587.0</c:v>
                </c:pt>
                <c:pt idx="77">
                  <c:v>14520.0</c:v>
                </c:pt>
                <c:pt idx="78">
                  <c:v>14472.0</c:v>
                </c:pt>
                <c:pt idx="79">
                  <c:v>14431.0</c:v>
                </c:pt>
                <c:pt idx="80">
                  <c:v>14320.0</c:v>
                </c:pt>
                <c:pt idx="81">
                  <c:v>14365.0</c:v>
                </c:pt>
                <c:pt idx="82">
                  <c:v>14264.0</c:v>
                </c:pt>
                <c:pt idx="83">
                  <c:v>14199.0</c:v>
                </c:pt>
                <c:pt idx="84">
                  <c:v>14189.0</c:v>
                </c:pt>
                <c:pt idx="85">
                  <c:v>14116.0</c:v>
                </c:pt>
                <c:pt idx="86">
                  <c:v>14076.0</c:v>
                </c:pt>
                <c:pt idx="87">
                  <c:v>14012.0</c:v>
                </c:pt>
                <c:pt idx="88">
                  <c:v>14000.0</c:v>
                </c:pt>
                <c:pt idx="89">
                  <c:v>13957.0</c:v>
                </c:pt>
                <c:pt idx="90">
                  <c:v>13924.0</c:v>
                </c:pt>
                <c:pt idx="91">
                  <c:v>13878.0</c:v>
                </c:pt>
                <c:pt idx="92">
                  <c:v>13801.0</c:v>
                </c:pt>
                <c:pt idx="93">
                  <c:v>13801.0</c:v>
                </c:pt>
                <c:pt idx="94">
                  <c:v>13728.0</c:v>
                </c:pt>
                <c:pt idx="95">
                  <c:v>13734.0</c:v>
                </c:pt>
                <c:pt idx="96">
                  <c:v>13701.0</c:v>
                </c:pt>
                <c:pt idx="97">
                  <c:v>13631.0</c:v>
                </c:pt>
                <c:pt idx="98">
                  <c:v>13557.0</c:v>
                </c:pt>
                <c:pt idx="99">
                  <c:v>13506.0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852248"/>
        <c:axId val="-2075830664"/>
      </c:lineChart>
      <c:catAx>
        <c:axId val="-2074852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830664"/>
        <c:crosses val="autoZero"/>
        <c:auto val="1"/>
        <c:lblAlgn val="ctr"/>
        <c:lblOffset val="100"/>
        <c:noMultiLvlLbl val="0"/>
      </c:catAx>
      <c:valAx>
        <c:axId val="-2075830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852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0.177240627940375"/>
          <c:y val="0.012048192771084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1715441819773"/>
          <c:y val="0.208333333333333"/>
          <c:w val="0.847432852143482"/>
          <c:h val="0.649699256342957"/>
        </c:manualLayout>
      </c:layout>
      <c:lineChart>
        <c:grouping val="standard"/>
        <c:varyColors val="0"/>
        <c:ser>
          <c:idx val="0"/>
          <c:order val="0"/>
          <c:tx>
            <c:v>EVALUATION_WEIGHT_ORDERED</c:v>
          </c:tx>
          <c:marker>
            <c:symbol val="none"/>
          </c:marker>
          <c:val>
            <c:numRef>
              <c:f>Tweak!$E$3:$CZ$3</c:f>
              <c:numCache>
                <c:formatCode>General</c:formatCode>
                <c:ptCount val="100"/>
                <c:pt idx="0">
                  <c:v>9859.0</c:v>
                </c:pt>
                <c:pt idx="1">
                  <c:v>10874.0</c:v>
                </c:pt>
                <c:pt idx="2">
                  <c:v>11502.0</c:v>
                </c:pt>
                <c:pt idx="3">
                  <c:v>11834.0</c:v>
                </c:pt>
                <c:pt idx="4">
                  <c:v>12114.0</c:v>
                </c:pt>
                <c:pt idx="5">
                  <c:v>12354.0</c:v>
                </c:pt>
                <c:pt idx="6">
                  <c:v>12593.0</c:v>
                </c:pt>
                <c:pt idx="7">
                  <c:v>12737.0</c:v>
                </c:pt>
                <c:pt idx="8">
                  <c:v>12722.0</c:v>
                </c:pt>
                <c:pt idx="9">
                  <c:v>13029.0</c:v>
                </c:pt>
                <c:pt idx="10">
                  <c:v>13205.0</c:v>
                </c:pt>
                <c:pt idx="11">
                  <c:v>13355.0</c:v>
                </c:pt>
                <c:pt idx="12">
                  <c:v>13476.0</c:v>
                </c:pt>
                <c:pt idx="13">
                  <c:v>13606.0</c:v>
                </c:pt>
                <c:pt idx="14">
                  <c:v>13851.0</c:v>
                </c:pt>
                <c:pt idx="15">
                  <c:v>14116.0</c:v>
                </c:pt>
                <c:pt idx="16">
                  <c:v>14300.0</c:v>
                </c:pt>
                <c:pt idx="17">
                  <c:v>14400.0</c:v>
                </c:pt>
                <c:pt idx="18">
                  <c:v>14494.0</c:v>
                </c:pt>
                <c:pt idx="19">
                  <c:v>14607.0</c:v>
                </c:pt>
                <c:pt idx="20">
                  <c:v>14846.0</c:v>
                </c:pt>
                <c:pt idx="21">
                  <c:v>14950.0</c:v>
                </c:pt>
                <c:pt idx="22">
                  <c:v>15024.0</c:v>
                </c:pt>
                <c:pt idx="23">
                  <c:v>15067.0</c:v>
                </c:pt>
                <c:pt idx="24">
                  <c:v>15074.0</c:v>
                </c:pt>
                <c:pt idx="25">
                  <c:v>15143.0</c:v>
                </c:pt>
                <c:pt idx="26">
                  <c:v>15166.0</c:v>
                </c:pt>
                <c:pt idx="27">
                  <c:v>15167.0</c:v>
                </c:pt>
                <c:pt idx="28">
                  <c:v>15201.0</c:v>
                </c:pt>
                <c:pt idx="29">
                  <c:v>15119.0</c:v>
                </c:pt>
                <c:pt idx="30">
                  <c:v>15014.0</c:v>
                </c:pt>
                <c:pt idx="31">
                  <c:v>14966.0</c:v>
                </c:pt>
                <c:pt idx="32">
                  <c:v>15069.0</c:v>
                </c:pt>
                <c:pt idx="33">
                  <c:v>15027.0</c:v>
                </c:pt>
                <c:pt idx="34">
                  <c:v>14983.0</c:v>
                </c:pt>
                <c:pt idx="35">
                  <c:v>15024.0</c:v>
                </c:pt>
                <c:pt idx="36">
                  <c:v>15002.0</c:v>
                </c:pt>
                <c:pt idx="37">
                  <c:v>14968.0</c:v>
                </c:pt>
                <c:pt idx="38">
                  <c:v>14715.0</c:v>
                </c:pt>
                <c:pt idx="39">
                  <c:v>14639.0</c:v>
                </c:pt>
                <c:pt idx="40">
                  <c:v>14625.0</c:v>
                </c:pt>
                <c:pt idx="41">
                  <c:v>14571.0</c:v>
                </c:pt>
                <c:pt idx="42">
                  <c:v>14535.0</c:v>
                </c:pt>
                <c:pt idx="43">
                  <c:v>14517.0</c:v>
                </c:pt>
                <c:pt idx="44">
                  <c:v>14416.0</c:v>
                </c:pt>
                <c:pt idx="45">
                  <c:v>14418.0</c:v>
                </c:pt>
                <c:pt idx="46">
                  <c:v>14380.0</c:v>
                </c:pt>
                <c:pt idx="47">
                  <c:v>14349.0</c:v>
                </c:pt>
                <c:pt idx="48">
                  <c:v>14321.0</c:v>
                </c:pt>
                <c:pt idx="49">
                  <c:v>14274.0</c:v>
                </c:pt>
                <c:pt idx="50">
                  <c:v>14255.0</c:v>
                </c:pt>
                <c:pt idx="51">
                  <c:v>14297.0</c:v>
                </c:pt>
                <c:pt idx="52">
                  <c:v>14261.0</c:v>
                </c:pt>
                <c:pt idx="53">
                  <c:v>14203.0</c:v>
                </c:pt>
                <c:pt idx="54">
                  <c:v>14107.0</c:v>
                </c:pt>
                <c:pt idx="55">
                  <c:v>14047.0</c:v>
                </c:pt>
                <c:pt idx="56">
                  <c:v>13946.0</c:v>
                </c:pt>
                <c:pt idx="57">
                  <c:v>13991.0</c:v>
                </c:pt>
                <c:pt idx="58">
                  <c:v>13941.0</c:v>
                </c:pt>
                <c:pt idx="59">
                  <c:v>13870.0</c:v>
                </c:pt>
                <c:pt idx="60">
                  <c:v>13798.0</c:v>
                </c:pt>
                <c:pt idx="61">
                  <c:v>13742.0</c:v>
                </c:pt>
                <c:pt idx="62">
                  <c:v>13684.0</c:v>
                </c:pt>
                <c:pt idx="63">
                  <c:v>13491.0</c:v>
                </c:pt>
                <c:pt idx="64">
                  <c:v>13431.0</c:v>
                </c:pt>
                <c:pt idx="65">
                  <c:v>13307.0</c:v>
                </c:pt>
                <c:pt idx="66">
                  <c:v>13249.0</c:v>
                </c:pt>
                <c:pt idx="67">
                  <c:v>13044.0</c:v>
                </c:pt>
                <c:pt idx="68">
                  <c:v>12898.0</c:v>
                </c:pt>
                <c:pt idx="69">
                  <c:v>12772.0</c:v>
                </c:pt>
                <c:pt idx="70">
                  <c:v>12636.0</c:v>
                </c:pt>
                <c:pt idx="71">
                  <c:v>12503.0</c:v>
                </c:pt>
                <c:pt idx="72">
                  <c:v>12309.0</c:v>
                </c:pt>
                <c:pt idx="73">
                  <c:v>12044.0</c:v>
                </c:pt>
                <c:pt idx="74">
                  <c:v>11746.0</c:v>
                </c:pt>
                <c:pt idx="75">
                  <c:v>11381.0</c:v>
                </c:pt>
                <c:pt idx="76">
                  <c:v>11087.0</c:v>
                </c:pt>
                <c:pt idx="77">
                  <c:v>10754.0</c:v>
                </c:pt>
                <c:pt idx="78">
                  <c:v>10390.0</c:v>
                </c:pt>
                <c:pt idx="79">
                  <c:v>10038.0</c:v>
                </c:pt>
                <c:pt idx="80">
                  <c:v>9776.0</c:v>
                </c:pt>
                <c:pt idx="81">
                  <c:v>9625.0</c:v>
                </c:pt>
                <c:pt idx="82">
                  <c:v>9516.0</c:v>
                </c:pt>
                <c:pt idx="83">
                  <c:v>9419.0</c:v>
                </c:pt>
                <c:pt idx="84">
                  <c:v>9327.0</c:v>
                </c:pt>
                <c:pt idx="85">
                  <c:v>9156.0</c:v>
                </c:pt>
                <c:pt idx="86">
                  <c:v>9060.0</c:v>
                </c:pt>
                <c:pt idx="87">
                  <c:v>8961.0</c:v>
                </c:pt>
                <c:pt idx="88">
                  <c:v>8747.0</c:v>
                </c:pt>
                <c:pt idx="89">
                  <c:v>8659.0</c:v>
                </c:pt>
                <c:pt idx="90">
                  <c:v>8557.0</c:v>
                </c:pt>
                <c:pt idx="91">
                  <c:v>8416.0</c:v>
                </c:pt>
                <c:pt idx="92">
                  <c:v>8369.0</c:v>
                </c:pt>
                <c:pt idx="93">
                  <c:v>8246.0</c:v>
                </c:pt>
                <c:pt idx="94">
                  <c:v>8159.0</c:v>
                </c:pt>
                <c:pt idx="95">
                  <c:v>8104.0</c:v>
                </c:pt>
                <c:pt idx="96">
                  <c:v>8005.0</c:v>
                </c:pt>
                <c:pt idx="97">
                  <c:v>7963.0</c:v>
                </c:pt>
                <c:pt idx="98">
                  <c:v>7915.0</c:v>
                </c:pt>
                <c:pt idx="99">
                  <c:v>7856.0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788216"/>
        <c:axId val="-2074785208"/>
      </c:lineChart>
      <c:catAx>
        <c:axId val="-207478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785208"/>
        <c:crosses val="autoZero"/>
        <c:auto val="1"/>
        <c:lblAlgn val="ctr"/>
        <c:lblOffset val="100"/>
        <c:noMultiLvlLbl val="0"/>
      </c:catAx>
      <c:valAx>
        <c:axId val="-2074785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78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SEARCH_RANDOM_MOVES_TO_PLAY</c:v>
          </c:tx>
          <c:marker>
            <c:symbol val="none"/>
          </c:marker>
          <c:val>
            <c:numRef>
              <c:f>Tweak!$E$4:$W$4</c:f>
              <c:numCache>
                <c:formatCode>General</c:formatCode>
                <c:ptCount val="19"/>
                <c:pt idx="0">
                  <c:v>7903.0</c:v>
                </c:pt>
                <c:pt idx="1">
                  <c:v>16194.0</c:v>
                </c:pt>
                <c:pt idx="2">
                  <c:v>23241.0</c:v>
                </c:pt>
                <c:pt idx="3">
                  <c:v>29641.0</c:v>
                </c:pt>
                <c:pt idx="4">
                  <c:v>31845.0</c:v>
                </c:pt>
                <c:pt idx="5">
                  <c:v>32413.0</c:v>
                </c:pt>
                <c:pt idx="6">
                  <c:v>33435.0</c:v>
                </c:pt>
                <c:pt idx="7">
                  <c:v>34998.0</c:v>
                </c:pt>
                <c:pt idx="8">
                  <c:v>34620.0</c:v>
                </c:pt>
                <c:pt idx="9">
                  <c:v>34467.0</c:v>
                </c:pt>
                <c:pt idx="10">
                  <c:v>35001.0</c:v>
                </c:pt>
                <c:pt idx="11">
                  <c:v>34713.0</c:v>
                </c:pt>
                <c:pt idx="12">
                  <c:v>34579.0</c:v>
                </c:pt>
                <c:pt idx="13">
                  <c:v>34381.0</c:v>
                </c:pt>
                <c:pt idx="14">
                  <c:v>34248.0</c:v>
                </c:pt>
                <c:pt idx="15">
                  <c:v>34218.0</c:v>
                </c:pt>
                <c:pt idx="16">
                  <c:v>34698.0</c:v>
                </c:pt>
                <c:pt idx="17">
                  <c:v>34136.0</c:v>
                </c:pt>
                <c:pt idx="18">
                  <c:v>34426.0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760792"/>
        <c:axId val="-2074757784"/>
      </c:lineChart>
      <c:catAx>
        <c:axId val="-207476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757784"/>
        <c:crosses val="autoZero"/>
        <c:auto val="1"/>
        <c:lblAlgn val="ctr"/>
        <c:lblOffset val="100"/>
        <c:noMultiLvlLbl val="0"/>
      </c:catAx>
      <c:valAx>
        <c:axId val="-2074757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76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EVALUATION_CLOSE_WEIGHTS[0]</c:v>
          </c:tx>
          <c:marker>
            <c:symbol val="none"/>
          </c:marker>
          <c:val>
            <c:numRef>
              <c:f>Tweak!$D$5:$CY$5</c:f>
              <c:numCache>
                <c:formatCode>General</c:formatCode>
                <c:ptCount val="100"/>
                <c:pt idx="0">
                  <c:v>18091.0</c:v>
                </c:pt>
                <c:pt idx="1">
                  <c:v>18210.0</c:v>
                </c:pt>
                <c:pt idx="2">
                  <c:v>18214.0</c:v>
                </c:pt>
                <c:pt idx="3">
                  <c:v>18190.0</c:v>
                </c:pt>
                <c:pt idx="4">
                  <c:v>18152.0</c:v>
                </c:pt>
                <c:pt idx="5">
                  <c:v>18290.0</c:v>
                </c:pt>
                <c:pt idx="6">
                  <c:v>18228.0</c:v>
                </c:pt>
                <c:pt idx="7">
                  <c:v>18115.0</c:v>
                </c:pt>
                <c:pt idx="8">
                  <c:v>18155.0</c:v>
                </c:pt>
                <c:pt idx="9">
                  <c:v>18337.0</c:v>
                </c:pt>
                <c:pt idx="10">
                  <c:v>18305.0</c:v>
                </c:pt>
                <c:pt idx="11">
                  <c:v>18295.0</c:v>
                </c:pt>
                <c:pt idx="12">
                  <c:v>18401.0</c:v>
                </c:pt>
                <c:pt idx="13">
                  <c:v>18404.0</c:v>
                </c:pt>
                <c:pt idx="14">
                  <c:v>18327.0</c:v>
                </c:pt>
                <c:pt idx="15">
                  <c:v>18494.0</c:v>
                </c:pt>
                <c:pt idx="16">
                  <c:v>18611.0</c:v>
                </c:pt>
                <c:pt idx="17">
                  <c:v>18736.0</c:v>
                </c:pt>
                <c:pt idx="18">
                  <c:v>18726.0</c:v>
                </c:pt>
                <c:pt idx="19">
                  <c:v>18535.0</c:v>
                </c:pt>
                <c:pt idx="20">
                  <c:v>18666.0</c:v>
                </c:pt>
                <c:pt idx="21">
                  <c:v>18713.0</c:v>
                </c:pt>
                <c:pt idx="22">
                  <c:v>18690.0</c:v>
                </c:pt>
                <c:pt idx="23">
                  <c:v>18685.0</c:v>
                </c:pt>
                <c:pt idx="24">
                  <c:v>18675.0</c:v>
                </c:pt>
                <c:pt idx="25">
                  <c:v>18710.0</c:v>
                </c:pt>
                <c:pt idx="26">
                  <c:v>18777.0</c:v>
                </c:pt>
                <c:pt idx="27">
                  <c:v>18737.0</c:v>
                </c:pt>
                <c:pt idx="28">
                  <c:v>18841.0</c:v>
                </c:pt>
                <c:pt idx="29">
                  <c:v>18815.0</c:v>
                </c:pt>
                <c:pt idx="30">
                  <c:v>18746.0</c:v>
                </c:pt>
                <c:pt idx="31">
                  <c:v>18599.0</c:v>
                </c:pt>
                <c:pt idx="32">
                  <c:v>18685.0</c:v>
                </c:pt>
                <c:pt idx="33">
                  <c:v>18726.0</c:v>
                </c:pt>
                <c:pt idx="34">
                  <c:v>18717.0</c:v>
                </c:pt>
                <c:pt idx="35">
                  <c:v>18661.0</c:v>
                </c:pt>
                <c:pt idx="36">
                  <c:v>18670.0</c:v>
                </c:pt>
                <c:pt idx="37">
                  <c:v>18613.0</c:v>
                </c:pt>
                <c:pt idx="38">
                  <c:v>18642.0</c:v>
                </c:pt>
                <c:pt idx="39">
                  <c:v>18595.0</c:v>
                </c:pt>
                <c:pt idx="40">
                  <c:v>18458.0</c:v>
                </c:pt>
                <c:pt idx="41">
                  <c:v>18439.0</c:v>
                </c:pt>
                <c:pt idx="42">
                  <c:v>18426.0</c:v>
                </c:pt>
                <c:pt idx="43">
                  <c:v>18389.0</c:v>
                </c:pt>
                <c:pt idx="44">
                  <c:v>18405.0</c:v>
                </c:pt>
                <c:pt idx="45">
                  <c:v>18572.0</c:v>
                </c:pt>
                <c:pt idx="46">
                  <c:v>18380.0</c:v>
                </c:pt>
                <c:pt idx="47">
                  <c:v>18389.0</c:v>
                </c:pt>
                <c:pt idx="48">
                  <c:v>18282.0</c:v>
                </c:pt>
                <c:pt idx="49">
                  <c:v>18338.0</c:v>
                </c:pt>
                <c:pt idx="50">
                  <c:v>18161.0</c:v>
                </c:pt>
                <c:pt idx="51">
                  <c:v>18033.0</c:v>
                </c:pt>
                <c:pt idx="52">
                  <c:v>17968.0</c:v>
                </c:pt>
                <c:pt idx="53">
                  <c:v>17968.0</c:v>
                </c:pt>
                <c:pt idx="54">
                  <c:v>17814.0</c:v>
                </c:pt>
                <c:pt idx="55">
                  <c:v>17463.0</c:v>
                </c:pt>
                <c:pt idx="56">
                  <c:v>17461.0</c:v>
                </c:pt>
                <c:pt idx="57">
                  <c:v>17245.0</c:v>
                </c:pt>
                <c:pt idx="58">
                  <c:v>17158.0</c:v>
                </c:pt>
                <c:pt idx="59">
                  <c:v>17162.0</c:v>
                </c:pt>
                <c:pt idx="60">
                  <c:v>17053.0</c:v>
                </c:pt>
                <c:pt idx="61">
                  <c:v>17045.0</c:v>
                </c:pt>
                <c:pt idx="62">
                  <c:v>17058.0</c:v>
                </c:pt>
                <c:pt idx="63">
                  <c:v>17006.0</c:v>
                </c:pt>
                <c:pt idx="64">
                  <c:v>17064.0</c:v>
                </c:pt>
                <c:pt idx="65">
                  <c:v>17178.0</c:v>
                </c:pt>
                <c:pt idx="66">
                  <c:v>17063.0</c:v>
                </c:pt>
                <c:pt idx="67">
                  <c:v>17299.0</c:v>
                </c:pt>
                <c:pt idx="68">
                  <c:v>17304.0</c:v>
                </c:pt>
                <c:pt idx="69">
                  <c:v>17272.0</c:v>
                </c:pt>
                <c:pt idx="70">
                  <c:v>17235.0</c:v>
                </c:pt>
                <c:pt idx="71">
                  <c:v>17197.0</c:v>
                </c:pt>
                <c:pt idx="72">
                  <c:v>17178.0</c:v>
                </c:pt>
                <c:pt idx="73">
                  <c:v>17144.0</c:v>
                </c:pt>
                <c:pt idx="74">
                  <c:v>17139.0</c:v>
                </c:pt>
                <c:pt idx="75">
                  <c:v>16997.0</c:v>
                </c:pt>
                <c:pt idx="76">
                  <c:v>17056.0</c:v>
                </c:pt>
                <c:pt idx="77">
                  <c:v>17123.0</c:v>
                </c:pt>
                <c:pt idx="78">
                  <c:v>16895.0</c:v>
                </c:pt>
                <c:pt idx="79">
                  <c:v>17093.0</c:v>
                </c:pt>
                <c:pt idx="80">
                  <c:v>16918.0</c:v>
                </c:pt>
                <c:pt idx="81">
                  <c:v>17065.0</c:v>
                </c:pt>
                <c:pt idx="82">
                  <c:v>16988.0</c:v>
                </c:pt>
                <c:pt idx="83">
                  <c:v>16936.0</c:v>
                </c:pt>
                <c:pt idx="84">
                  <c:v>16906.0</c:v>
                </c:pt>
                <c:pt idx="85">
                  <c:v>16951.0</c:v>
                </c:pt>
                <c:pt idx="86">
                  <c:v>16851.0</c:v>
                </c:pt>
                <c:pt idx="87">
                  <c:v>16759.0</c:v>
                </c:pt>
                <c:pt idx="88">
                  <c:v>16696.0</c:v>
                </c:pt>
                <c:pt idx="89">
                  <c:v>16719.0</c:v>
                </c:pt>
                <c:pt idx="90">
                  <c:v>16687.0</c:v>
                </c:pt>
                <c:pt idx="91">
                  <c:v>16691.0</c:v>
                </c:pt>
                <c:pt idx="92">
                  <c:v>16788.0</c:v>
                </c:pt>
                <c:pt idx="93">
                  <c:v>16489.0</c:v>
                </c:pt>
                <c:pt idx="94">
                  <c:v>16622.0</c:v>
                </c:pt>
                <c:pt idx="95">
                  <c:v>16476.0</c:v>
                </c:pt>
                <c:pt idx="96">
                  <c:v>16351.0</c:v>
                </c:pt>
                <c:pt idx="97">
                  <c:v>16366.0</c:v>
                </c:pt>
                <c:pt idx="98">
                  <c:v>16249.0</c:v>
                </c:pt>
                <c:pt idx="99">
                  <c:v>16346.0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733704"/>
        <c:axId val="-2074730696"/>
      </c:lineChart>
      <c:catAx>
        <c:axId val="-207473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730696"/>
        <c:crosses val="autoZero"/>
        <c:auto val="1"/>
        <c:lblAlgn val="ctr"/>
        <c:lblOffset val="100"/>
        <c:noMultiLvlLbl val="0"/>
      </c:catAx>
      <c:valAx>
        <c:axId val="-2074730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733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EVALUATION_CLOSE_WEIGHTS[1]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EVALUATION_CLOSE_WEIGHTS[0]</c:v>
          </c:tx>
          <c:marker>
            <c:symbol val="none"/>
          </c:marker>
          <c:val>
            <c:numRef>
              <c:f>Tweak!$D$6:$CY$6</c:f>
              <c:numCache>
                <c:formatCode>General</c:formatCode>
                <c:ptCount val="100"/>
                <c:pt idx="0">
                  <c:v>18808.0</c:v>
                </c:pt>
                <c:pt idx="1">
                  <c:v>18706.0</c:v>
                </c:pt>
                <c:pt idx="2">
                  <c:v>18864.0</c:v>
                </c:pt>
                <c:pt idx="3">
                  <c:v>18924.0</c:v>
                </c:pt>
                <c:pt idx="4">
                  <c:v>18966.0</c:v>
                </c:pt>
                <c:pt idx="5">
                  <c:v>18850.0</c:v>
                </c:pt>
                <c:pt idx="6">
                  <c:v>18992.0</c:v>
                </c:pt>
                <c:pt idx="7">
                  <c:v>18988.0</c:v>
                </c:pt>
                <c:pt idx="8">
                  <c:v>19140.0</c:v>
                </c:pt>
                <c:pt idx="9">
                  <c:v>19026.0</c:v>
                </c:pt>
                <c:pt idx="10">
                  <c:v>19061.0</c:v>
                </c:pt>
                <c:pt idx="11">
                  <c:v>19116.0</c:v>
                </c:pt>
                <c:pt idx="12">
                  <c:v>19198.0</c:v>
                </c:pt>
                <c:pt idx="13">
                  <c:v>19192.0</c:v>
                </c:pt>
                <c:pt idx="14">
                  <c:v>19276.0</c:v>
                </c:pt>
                <c:pt idx="15">
                  <c:v>19301.0</c:v>
                </c:pt>
                <c:pt idx="16">
                  <c:v>19343.0</c:v>
                </c:pt>
                <c:pt idx="17">
                  <c:v>19165.0</c:v>
                </c:pt>
                <c:pt idx="18">
                  <c:v>19288.0</c:v>
                </c:pt>
                <c:pt idx="19">
                  <c:v>19081.0</c:v>
                </c:pt>
                <c:pt idx="20">
                  <c:v>19165.0</c:v>
                </c:pt>
                <c:pt idx="21">
                  <c:v>18978.0</c:v>
                </c:pt>
                <c:pt idx="22">
                  <c:v>18865.0</c:v>
                </c:pt>
                <c:pt idx="23">
                  <c:v>18887.0</c:v>
                </c:pt>
                <c:pt idx="24">
                  <c:v>18697.0</c:v>
                </c:pt>
                <c:pt idx="25">
                  <c:v>18581.0</c:v>
                </c:pt>
                <c:pt idx="26">
                  <c:v>18457.0</c:v>
                </c:pt>
                <c:pt idx="27">
                  <c:v>18132.0</c:v>
                </c:pt>
                <c:pt idx="28">
                  <c:v>17693.0</c:v>
                </c:pt>
                <c:pt idx="29">
                  <c:v>17313.0</c:v>
                </c:pt>
                <c:pt idx="30">
                  <c:v>17235.0</c:v>
                </c:pt>
                <c:pt idx="31">
                  <c:v>17046.0</c:v>
                </c:pt>
                <c:pt idx="32">
                  <c:v>16817.0</c:v>
                </c:pt>
                <c:pt idx="33">
                  <c:v>16699.0</c:v>
                </c:pt>
                <c:pt idx="34">
                  <c:v>16664.0</c:v>
                </c:pt>
                <c:pt idx="35">
                  <c:v>16475.0</c:v>
                </c:pt>
                <c:pt idx="36">
                  <c:v>16374.0</c:v>
                </c:pt>
                <c:pt idx="37">
                  <c:v>16298.0</c:v>
                </c:pt>
                <c:pt idx="38">
                  <c:v>16149.0</c:v>
                </c:pt>
                <c:pt idx="39">
                  <c:v>16121.0</c:v>
                </c:pt>
                <c:pt idx="40">
                  <c:v>16059.0</c:v>
                </c:pt>
                <c:pt idx="41">
                  <c:v>15914.0</c:v>
                </c:pt>
                <c:pt idx="42">
                  <c:v>15860.0</c:v>
                </c:pt>
                <c:pt idx="43">
                  <c:v>15759.0</c:v>
                </c:pt>
                <c:pt idx="44">
                  <c:v>15690.0</c:v>
                </c:pt>
                <c:pt idx="45">
                  <c:v>15729.0</c:v>
                </c:pt>
                <c:pt idx="46">
                  <c:v>15609.0</c:v>
                </c:pt>
                <c:pt idx="47">
                  <c:v>15464.0</c:v>
                </c:pt>
                <c:pt idx="48">
                  <c:v>15544.0</c:v>
                </c:pt>
                <c:pt idx="49">
                  <c:v>15433.0</c:v>
                </c:pt>
                <c:pt idx="50">
                  <c:v>15308.0</c:v>
                </c:pt>
                <c:pt idx="51">
                  <c:v>15245.0</c:v>
                </c:pt>
                <c:pt idx="52">
                  <c:v>15102.0</c:v>
                </c:pt>
                <c:pt idx="53">
                  <c:v>15144.0</c:v>
                </c:pt>
                <c:pt idx="54">
                  <c:v>14909.0</c:v>
                </c:pt>
                <c:pt idx="55">
                  <c:v>14924.0</c:v>
                </c:pt>
                <c:pt idx="56">
                  <c:v>14776.0</c:v>
                </c:pt>
                <c:pt idx="57">
                  <c:v>14631.0</c:v>
                </c:pt>
                <c:pt idx="58">
                  <c:v>14507.0</c:v>
                </c:pt>
                <c:pt idx="59">
                  <c:v>14642.0</c:v>
                </c:pt>
                <c:pt idx="60">
                  <c:v>14510.0</c:v>
                </c:pt>
                <c:pt idx="61">
                  <c:v>14408.0</c:v>
                </c:pt>
                <c:pt idx="62">
                  <c:v>14292.0</c:v>
                </c:pt>
                <c:pt idx="63">
                  <c:v>14157.0</c:v>
                </c:pt>
                <c:pt idx="64">
                  <c:v>14040.0</c:v>
                </c:pt>
                <c:pt idx="65">
                  <c:v>14062.0</c:v>
                </c:pt>
                <c:pt idx="66">
                  <c:v>13937.0</c:v>
                </c:pt>
                <c:pt idx="67">
                  <c:v>13903.0</c:v>
                </c:pt>
                <c:pt idx="68">
                  <c:v>13813.0</c:v>
                </c:pt>
                <c:pt idx="69">
                  <c:v>13708.0</c:v>
                </c:pt>
                <c:pt idx="70">
                  <c:v>13630.0</c:v>
                </c:pt>
                <c:pt idx="71">
                  <c:v>13492.0</c:v>
                </c:pt>
                <c:pt idx="72">
                  <c:v>13447.0</c:v>
                </c:pt>
                <c:pt idx="73">
                  <c:v>13387.0</c:v>
                </c:pt>
                <c:pt idx="74">
                  <c:v>13205.0</c:v>
                </c:pt>
                <c:pt idx="75">
                  <c:v>13276.0</c:v>
                </c:pt>
                <c:pt idx="76">
                  <c:v>13154.0</c:v>
                </c:pt>
                <c:pt idx="77">
                  <c:v>13127.0</c:v>
                </c:pt>
                <c:pt idx="78">
                  <c:v>13024.0</c:v>
                </c:pt>
                <c:pt idx="79">
                  <c:v>12822.0</c:v>
                </c:pt>
                <c:pt idx="80">
                  <c:v>12875.0</c:v>
                </c:pt>
                <c:pt idx="81">
                  <c:v>12778.0</c:v>
                </c:pt>
                <c:pt idx="82">
                  <c:v>12714.0</c:v>
                </c:pt>
                <c:pt idx="83">
                  <c:v>12511.0</c:v>
                </c:pt>
                <c:pt idx="84">
                  <c:v>12483.0</c:v>
                </c:pt>
                <c:pt idx="85">
                  <c:v>12393.0</c:v>
                </c:pt>
                <c:pt idx="86">
                  <c:v>12210.0</c:v>
                </c:pt>
                <c:pt idx="87">
                  <c:v>12220.0</c:v>
                </c:pt>
                <c:pt idx="88">
                  <c:v>12069.0</c:v>
                </c:pt>
                <c:pt idx="89">
                  <c:v>11956.0</c:v>
                </c:pt>
                <c:pt idx="90">
                  <c:v>11942.0</c:v>
                </c:pt>
                <c:pt idx="91">
                  <c:v>11870.0</c:v>
                </c:pt>
                <c:pt idx="92">
                  <c:v>11663.0</c:v>
                </c:pt>
                <c:pt idx="93">
                  <c:v>11459.0</c:v>
                </c:pt>
                <c:pt idx="94">
                  <c:v>11370.0</c:v>
                </c:pt>
                <c:pt idx="95">
                  <c:v>11101.0</c:v>
                </c:pt>
                <c:pt idx="96">
                  <c:v>11125.0</c:v>
                </c:pt>
                <c:pt idx="97">
                  <c:v>10819.0</c:v>
                </c:pt>
                <c:pt idx="98">
                  <c:v>10715.0</c:v>
                </c:pt>
                <c:pt idx="99">
                  <c:v>10637.0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905800"/>
        <c:axId val="-2073902792"/>
      </c:lineChart>
      <c:catAx>
        <c:axId val="-207390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902792"/>
        <c:crosses val="autoZero"/>
        <c:auto val="1"/>
        <c:lblAlgn val="ctr"/>
        <c:lblOffset val="100"/>
        <c:noMultiLvlLbl val="0"/>
      </c:catAx>
      <c:valAx>
        <c:axId val="-2073902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90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736600</xdr:colOff>
      <xdr:row>6</xdr:row>
      <xdr:rowOff>177800</xdr:rowOff>
    </xdr:from>
    <xdr:to>
      <xdr:col>9</xdr:col>
      <xdr:colOff>266700</xdr:colOff>
      <xdr:row>29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438150</xdr:colOff>
      <xdr:row>7</xdr:row>
      <xdr:rowOff>25400</xdr:rowOff>
    </xdr:from>
    <xdr:to>
      <xdr:col>15</xdr:col>
      <xdr:colOff>533400</xdr:colOff>
      <xdr:row>29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666750</xdr:colOff>
      <xdr:row>7</xdr:row>
      <xdr:rowOff>12700</xdr:rowOff>
    </xdr:from>
    <xdr:to>
      <xdr:col>22</xdr:col>
      <xdr:colOff>533400</xdr:colOff>
      <xdr:row>28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184150</xdr:colOff>
      <xdr:row>7</xdr:row>
      <xdr:rowOff>88900</xdr:rowOff>
    </xdr:from>
    <xdr:to>
      <xdr:col>30</xdr:col>
      <xdr:colOff>165100</xdr:colOff>
      <xdr:row>29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63500</xdr:colOff>
      <xdr:row>30</xdr:row>
      <xdr:rowOff>50800</xdr:rowOff>
    </xdr:from>
    <xdr:to>
      <xdr:col>8</xdr:col>
      <xdr:colOff>44450</xdr:colOff>
      <xdr:row>51</xdr:row>
      <xdr:rowOff>165100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4"/>
  <sheetViews>
    <sheetView tabSelected="1" workbookViewId="0">
      <selection activeCell="T44" sqref="T44"/>
    </sheetView>
  </sheetViews>
  <sheetFormatPr baseColWidth="10" defaultRowHeight="15" x14ac:dyDescent="0"/>
  <cols>
    <col min="3" max="3" width="10.83203125" customWidth="1"/>
    <col min="4" max="4" width="11.33203125" bestFit="1" customWidth="1"/>
    <col min="5" max="5" width="12.5" customWidth="1"/>
    <col min="6" max="6" width="12.33203125" customWidth="1"/>
    <col min="7" max="7" width="13.1640625" customWidth="1"/>
    <col min="8" max="8" width="10.6640625" customWidth="1"/>
    <col min="10" max="10" width="14.6640625" customWidth="1"/>
    <col min="12" max="12" width="13.6640625" customWidth="1"/>
    <col min="13" max="15" width="12.1640625" customWidth="1"/>
    <col min="16" max="27" width="11" bestFit="1" customWidth="1"/>
    <col min="28" max="28" width="25.1640625" customWidth="1"/>
    <col min="29" max="29" width="8.5" customWidth="1"/>
  </cols>
  <sheetData>
    <row r="1" spans="1:31">
      <c r="A1" s="21" t="s">
        <v>18</v>
      </c>
      <c r="B1" s="22"/>
      <c r="C1" s="22"/>
      <c r="D1" s="22"/>
      <c r="E1" s="22"/>
      <c r="F1" s="22"/>
      <c r="G1" s="22"/>
      <c r="H1" s="23"/>
      <c r="I1" s="22"/>
      <c r="J1" s="22"/>
      <c r="K1" s="22"/>
      <c r="L1" s="22"/>
      <c r="M1" s="22"/>
      <c r="N1" s="45" t="s">
        <v>5</v>
      </c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6"/>
      <c r="AB1" s="42"/>
      <c r="AC1" s="42"/>
    </row>
    <row r="2" spans="1:31" s="1" customFormat="1" ht="56" customHeight="1">
      <c r="A2" s="2" t="s">
        <v>0</v>
      </c>
      <c r="B2" s="2" t="s">
        <v>7</v>
      </c>
      <c r="C2" s="3" t="s">
        <v>1</v>
      </c>
      <c r="D2" s="4" t="s">
        <v>9</v>
      </c>
      <c r="E2" s="4" t="s">
        <v>11</v>
      </c>
      <c r="F2" s="4" t="s">
        <v>12</v>
      </c>
      <c r="G2" s="5" t="s">
        <v>3</v>
      </c>
      <c r="H2" s="6" t="s">
        <v>4</v>
      </c>
      <c r="I2" s="5" t="s">
        <v>2</v>
      </c>
      <c r="J2" s="5" t="s">
        <v>17</v>
      </c>
      <c r="K2" s="5" t="s">
        <v>10</v>
      </c>
      <c r="L2" s="5" t="s">
        <v>20</v>
      </c>
      <c r="M2" s="5" t="s">
        <v>19</v>
      </c>
      <c r="N2" s="7">
        <f>O2*2</f>
        <v>65536</v>
      </c>
      <c r="O2" s="7">
        <f>P2*2</f>
        <v>32768</v>
      </c>
      <c r="P2" s="7">
        <v>16384</v>
      </c>
      <c r="Q2" s="7">
        <v>8192</v>
      </c>
      <c r="R2" s="7">
        <v>4096</v>
      </c>
      <c r="S2" s="36">
        <v>2048</v>
      </c>
      <c r="T2" s="7">
        <v>1024</v>
      </c>
      <c r="U2" s="7">
        <v>512</v>
      </c>
      <c r="V2" s="7">
        <v>256</v>
      </c>
      <c r="W2" s="7">
        <v>128</v>
      </c>
      <c r="X2" s="7">
        <v>64</v>
      </c>
      <c r="Y2" s="7">
        <v>32</v>
      </c>
      <c r="Z2" s="7">
        <v>16</v>
      </c>
      <c r="AA2" s="7">
        <v>8</v>
      </c>
      <c r="AB2" s="8" t="s">
        <v>15</v>
      </c>
      <c r="AC2" s="8" t="s">
        <v>16</v>
      </c>
      <c r="AD2" s="8" t="s">
        <v>21</v>
      </c>
    </row>
    <row r="3" spans="1:31">
      <c r="A3" s="15" t="s">
        <v>6</v>
      </c>
      <c r="B3" s="15" t="s">
        <v>13</v>
      </c>
      <c r="C3" s="15">
        <v>100000</v>
      </c>
      <c r="D3" s="16">
        <v>49893</v>
      </c>
      <c r="E3" s="16">
        <v>213204</v>
      </c>
      <c r="F3" s="16">
        <v>8267265</v>
      </c>
      <c r="G3" s="16">
        <v>889</v>
      </c>
      <c r="H3" s="16">
        <v>4984</v>
      </c>
      <c r="I3" s="17">
        <f t="shared" ref="I3:I4" si="0">E3/C3</f>
        <v>2.1320399999999999</v>
      </c>
      <c r="J3" s="18">
        <f>D3/C3</f>
        <v>0.49892999999999998</v>
      </c>
      <c r="K3" s="17">
        <f t="shared" ref="K3:K4" si="1">F3/C3</f>
        <v>82.672650000000004</v>
      </c>
      <c r="L3" s="18">
        <f t="shared" ref="L3:L4" si="2">I3/K3</f>
        <v>2.5788939873101924E-2</v>
      </c>
      <c r="M3" s="18">
        <f>J3/K3</f>
        <v>6.0350067404395524E-3</v>
      </c>
      <c r="N3" s="18"/>
      <c r="O3" s="18"/>
      <c r="P3" s="19"/>
      <c r="Q3" s="19"/>
      <c r="R3" s="19"/>
      <c r="S3" s="19"/>
      <c r="T3" s="19"/>
      <c r="U3" s="19">
        <v>5.0000000000000002E-5</v>
      </c>
      <c r="V3" s="19">
        <v>5.0369999999999998E-2</v>
      </c>
      <c r="W3" s="19">
        <v>0.45832000000000001</v>
      </c>
      <c r="X3" s="19">
        <v>0.89120999999999995</v>
      </c>
      <c r="Y3" s="19">
        <v>0.99451999999999996</v>
      </c>
      <c r="Z3" s="19">
        <v>0.99992999999999999</v>
      </c>
      <c r="AA3" s="14">
        <v>1</v>
      </c>
      <c r="AB3" s="15" t="s">
        <v>14</v>
      </c>
      <c r="AC3" s="15">
        <v>6</v>
      </c>
      <c r="AD3" t="s">
        <v>26</v>
      </c>
    </row>
    <row r="4" spans="1:31" ht="17">
      <c r="A4" s="9" t="s">
        <v>4</v>
      </c>
      <c r="B4" s="9" t="s">
        <v>13</v>
      </c>
      <c r="C4" s="9">
        <v>100000</v>
      </c>
      <c r="D4" s="10">
        <v>52160</v>
      </c>
      <c r="E4" s="10">
        <v>229938</v>
      </c>
      <c r="F4" s="10">
        <v>18441568</v>
      </c>
      <c r="G4" s="10">
        <v>2726</v>
      </c>
      <c r="H4" s="10">
        <v>15568</v>
      </c>
      <c r="I4" s="11">
        <f t="shared" si="0"/>
        <v>2.2993800000000002</v>
      </c>
      <c r="J4" s="12">
        <f t="shared" ref="J4" si="3">D4/C4</f>
        <v>0.52159999999999995</v>
      </c>
      <c r="K4" s="11">
        <f t="shared" si="1"/>
        <v>184.41568000000001</v>
      </c>
      <c r="L4" s="12">
        <f t="shared" si="2"/>
        <v>1.2468462551557438E-2</v>
      </c>
      <c r="M4" s="12">
        <f t="shared" ref="M4" si="4">J4/K4</f>
        <v>2.8283929002132571E-3</v>
      </c>
      <c r="N4" s="12"/>
      <c r="O4" s="12"/>
      <c r="P4" s="13"/>
      <c r="Q4" s="13"/>
      <c r="R4" s="13"/>
      <c r="S4" s="13"/>
      <c r="T4" s="13">
        <v>3.3500000000000001E-3</v>
      </c>
      <c r="U4" s="13">
        <v>0.13125999999999999</v>
      </c>
      <c r="V4" s="13">
        <v>0.58604000000000001</v>
      </c>
      <c r="W4" s="13">
        <v>0.91791</v>
      </c>
      <c r="X4" s="13">
        <v>0.99351999999999996</v>
      </c>
      <c r="Y4" s="13">
        <v>0.99995000000000001</v>
      </c>
      <c r="Z4" s="14">
        <v>1</v>
      </c>
      <c r="AA4" s="14">
        <v>1</v>
      </c>
      <c r="AB4" s="9" t="s">
        <v>14</v>
      </c>
      <c r="AC4" s="9">
        <v>6</v>
      </c>
      <c r="AD4" t="s">
        <v>26</v>
      </c>
      <c r="AE4" s="20"/>
    </row>
    <row r="5" spans="1:31">
      <c r="C5" s="24"/>
    </row>
    <row r="6" spans="1:31">
      <c r="N6" s="45" t="s">
        <v>5</v>
      </c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6"/>
    </row>
    <row r="7" spans="1:31" ht="45">
      <c r="A7" s="2" t="s">
        <v>0</v>
      </c>
      <c r="B7" s="2" t="s">
        <v>7</v>
      </c>
      <c r="C7" s="3" t="s">
        <v>1</v>
      </c>
      <c r="D7" s="4" t="s">
        <v>9</v>
      </c>
      <c r="E7" s="4" t="s">
        <v>11</v>
      </c>
      <c r="F7" s="4" t="s">
        <v>12</v>
      </c>
      <c r="G7" s="5" t="s">
        <v>3</v>
      </c>
      <c r="H7" s="6" t="s">
        <v>4</v>
      </c>
      <c r="I7" s="5" t="s">
        <v>2</v>
      </c>
      <c r="J7" s="5" t="s">
        <v>17</v>
      </c>
      <c r="K7" s="5" t="s">
        <v>10</v>
      </c>
      <c r="L7" s="5" t="s">
        <v>20</v>
      </c>
      <c r="M7" s="5" t="s">
        <v>19</v>
      </c>
      <c r="N7" s="7">
        <f>O7*2</f>
        <v>65536</v>
      </c>
      <c r="O7" s="7">
        <f>P7*2</f>
        <v>32768</v>
      </c>
      <c r="P7" s="7">
        <v>16384</v>
      </c>
      <c r="Q7" s="7">
        <v>8192</v>
      </c>
      <c r="R7" s="7">
        <v>4096</v>
      </c>
      <c r="S7" s="36">
        <v>2048</v>
      </c>
      <c r="T7" s="7">
        <v>1024</v>
      </c>
      <c r="U7" s="7">
        <v>512</v>
      </c>
      <c r="V7" s="7">
        <v>256</v>
      </c>
      <c r="W7" s="7">
        <v>128</v>
      </c>
      <c r="X7" s="7">
        <v>64</v>
      </c>
      <c r="Y7" s="7">
        <v>32</v>
      </c>
      <c r="Z7" s="7">
        <v>16</v>
      </c>
      <c r="AA7" s="7">
        <v>8</v>
      </c>
      <c r="AB7" s="8" t="s">
        <v>15</v>
      </c>
      <c r="AC7" s="8" t="s">
        <v>16</v>
      </c>
      <c r="AD7" s="8" t="s">
        <v>21</v>
      </c>
    </row>
    <row r="8" spans="1:31">
      <c r="A8" s="15" t="s">
        <v>6</v>
      </c>
      <c r="B8" s="15" t="s">
        <v>13</v>
      </c>
      <c r="C8" s="15">
        <v>100000</v>
      </c>
      <c r="D8" s="16">
        <v>49893</v>
      </c>
      <c r="E8" s="16">
        <v>213204</v>
      </c>
      <c r="F8" s="16">
        <v>8267265</v>
      </c>
      <c r="G8" s="16">
        <v>889</v>
      </c>
      <c r="H8" s="16">
        <v>4984</v>
      </c>
      <c r="I8" s="17">
        <f t="shared" ref="I8:I9" si="5">E8/C8</f>
        <v>2.1320399999999999</v>
      </c>
      <c r="J8" s="18">
        <f>D8/C8</f>
        <v>0.49892999999999998</v>
      </c>
      <c r="K8" s="17">
        <f t="shared" ref="K8:K9" si="6">F8/C8</f>
        <v>82.672650000000004</v>
      </c>
      <c r="L8" s="18">
        <f t="shared" ref="L8:L9" si="7">I8/K8</f>
        <v>2.5788939873101924E-2</v>
      </c>
      <c r="M8" s="18">
        <f>J8/K8</f>
        <v>6.0350067404395524E-3</v>
      </c>
      <c r="N8" s="18"/>
      <c r="O8" s="18"/>
      <c r="P8" s="19"/>
      <c r="Q8" s="19"/>
      <c r="R8" s="19"/>
      <c r="S8" s="19"/>
      <c r="T8" s="19"/>
      <c r="U8" s="19">
        <v>5.0000000000000002E-5</v>
      </c>
      <c r="V8" s="19">
        <v>5.0369999999999998E-2</v>
      </c>
      <c r="W8" s="19">
        <v>0.45832000000000001</v>
      </c>
      <c r="X8" s="19">
        <v>0.89120999999999995</v>
      </c>
      <c r="Y8" s="19">
        <v>0.99451999999999996</v>
      </c>
      <c r="Z8" s="19">
        <v>0.99992999999999999</v>
      </c>
      <c r="AA8" s="14">
        <v>1</v>
      </c>
      <c r="AB8" s="15" t="s">
        <v>14</v>
      </c>
      <c r="AC8" s="15">
        <v>6</v>
      </c>
      <c r="AD8" t="s">
        <v>26</v>
      </c>
    </row>
    <row r="9" spans="1:31" ht="17">
      <c r="A9" s="9" t="s">
        <v>4</v>
      </c>
      <c r="B9" s="9" t="s">
        <v>13</v>
      </c>
      <c r="C9" s="9">
        <v>100000</v>
      </c>
      <c r="D9" s="10">
        <v>52160</v>
      </c>
      <c r="E9" s="10">
        <v>229938</v>
      </c>
      <c r="F9" s="10">
        <v>18441568</v>
      </c>
      <c r="G9" s="10">
        <v>2726</v>
      </c>
      <c r="H9" s="10">
        <v>15568</v>
      </c>
      <c r="I9" s="11">
        <f t="shared" si="5"/>
        <v>2.2993800000000002</v>
      </c>
      <c r="J9" s="12">
        <f t="shared" ref="J9" si="8">D9/C9</f>
        <v>0.52159999999999995</v>
      </c>
      <c r="K9" s="11">
        <f t="shared" si="6"/>
        <v>184.41568000000001</v>
      </c>
      <c r="L9" s="12">
        <f t="shared" si="7"/>
        <v>1.2468462551557438E-2</v>
      </c>
      <c r="M9" s="12">
        <f t="shared" ref="M9" si="9">J9/K9</f>
        <v>2.8283929002132571E-3</v>
      </c>
      <c r="N9" s="12"/>
      <c r="O9" s="12"/>
      <c r="P9" s="13"/>
      <c r="Q9" s="13"/>
      <c r="R9" s="13"/>
      <c r="S9" s="13"/>
      <c r="T9" s="13">
        <v>3.3500000000000001E-3</v>
      </c>
      <c r="U9" s="13">
        <v>0.13125999999999999</v>
      </c>
      <c r="V9" s="13">
        <v>0.58604000000000001</v>
      </c>
      <c r="W9" s="13">
        <v>0.91791</v>
      </c>
      <c r="X9" s="13">
        <v>0.99351999999999996</v>
      </c>
      <c r="Y9" s="13">
        <v>0.99995000000000001</v>
      </c>
      <c r="Z9" s="14">
        <v>1</v>
      </c>
      <c r="AA9" s="14">
        <v>1</v>
      </c>
      <c r="AB9" s="9" t="s">
        <v>14</v>
      </c>
      <c r="AC9" s="9">
        <v>6</v>
      </c>
      <c r="AD9" t="s">
        <v>26</v>
      </c>
      <c r="AE9" s="20"/>
    </row>
    <row r="10" spans="1:31">
      <c r="A10" s="43" t="s">
        <v>8</v>
      </c>
      <c r="B10" s="15">
        <v>1</v>
      </c>
      <c r="C10" s="15">
        <v>249996</v>
      </c>
      <c r="D10" s="16">
        <v>103529</v>
      </c>
      <c r="E10" s="16">
        <v>1103921</v>
      </c>
      <c r="F10" s="16">
        <v>167078359</v>
      </c>
      <c r="G10" s="16">
        <v>15094</v>
      </c>
      <c r="H10" s="16">
        <v>76776</v>
      </c>
      <c r="I10" s="11">
        <f t="shared" ref="I10:I17" si="10">E10/C10</f>
        <v>4.4157546520744333</v>
      </c>
      <c r="J10" s="12">
        <f t="shared" ref="J10:J17" si="11">D10/C10</f>
        <v>0.41412262596201538</v>
      </c>
      <c r="K10" s="11">
        <f t="shared" ref="K10:K17" si="12">F10/C10</f>
        <v>668.32412918606701</v>
      </c>
      <c r="L10" s="12">
        <f t="shared" ref="L10:L17" si="13">I10/K10</f>
        <v>6.6072051856817674E-3</v>
      </c>
      <c r="M10" s="12">
        <f t="shared" ref="M10:M17" si="14">J10/K10</f>
        <v>6.1964338541294864E-4</v>
      </c>
      <c r="N10" s="18"/>
      <c r="O10" s="18"/>
      <c r="P10" s="13"/>
      <c r="Q10" s="13"/>
      <c r="R10" s="19">
        <v>8.5400000000000007E-3</v>
      </c>
      <c r="S10" s="19">
        <v>0.25731599999999999</v>
      </c>
      <c r="T10" s="19">
        <v>0.720804</v>
      </c>
      <c r="U10" s="19">
        <v>0.93848299999999996</v>
      </c>
      <c r="V10" s="19">
        <v>0.99029199999999995</v>
      </c>
      <c r="W10" s="19">
        <v>0.99894400000000005</v>
      </c>
      <c r="X10" s="13">
        <v>0.99996399999999996</v>
      </c>
      <c r="Y10" s="13">
        <v>1</v>
      </c>
      <c r="Z10" s="13">
        <v>1</v>
      </c>
      <c r="AA10" s="13">
        <v>1</v>
      </c>
      <c r="AB10" s="15" t="s">
        <v>14</v>
      </c>
      <c r="AC10" s="15">
        <v>12</v>
      </c>
      <c r="AD10" t="s">
        <v>24</v>
      </c>
    </row>
    <row r="11" spans="1:31">
      <c r="A11" s="44"/>
      <c r="B11" s="9">
        <v>2</v>
      </c>
      <c r="C11" s="9">
        <v>99996</v>
      </c>
      <c r="D11" s="10">
        <v>216248</v>
      </c>
      <c r="E11" s="10">
        <v>2535625</v>
      </c>
      <c r="F11" s="10">
        <v>81413133</v>
      </c>
      <c r="G11" s="10">
        <v>19173</v>
      </c>
      <c r="H11" s="10">
        <v>76940</v>
      </c>
      <c r="I11" s="11">
        <f t="shared" si="10"/>
        <v>25.357264290571624</v>
      </c>
      <c r="J11" s="12">
        <f t="shared" si="11"/>
        <v>2.1625665026601064</v>
      </c>
      <c r="K11" s="11">
        <f t="shared" si="12"/>
        <v>814.16389655586227</v>
      </c>
      <c r="L11" s="12">
        <f t="shared" si="13"/>
        <v>3.1145159344254693E-2</v>
      </c>
      <c r="M11" s="12">
        <f t="shared" si="14"/>
        <v>2.656180790880508E-3</v>
      </c>
      <c r="N11" s="18"/>
      <c r="O11" s="18"/>
      <c r="P11" s="13"/>
      <c r="Q11" s="13"/>
      <c r="R11" s="13">
        <v>2.9940999999999999E-2</v>
      </c>
      <c r="S11" s="13">
        <v>0.40700599999999998</v>
      </c>
      <c r="T11" s="13">
        <v>0.83407299999999995</v>
      </c>
      <c r="U11" s="13">
        <v>0.97155899999999995</v>
      </c>
      <c r="V11" s="13">
        <v>0.99673</v>
      </c>
      <c r="W11" s="13">
        <v>0.99977000000000005</v>
      </c>
      <c r="X11" s="13">
        <v>1</v>
      </c>
      <c r="Y11" s="13">
        <v>1</v>
      </c>
      <c r="Z11" s="13">
        <v>1</v>
      </c>
      <c r="AA11" s="13">
        <v>1</v>
      </c>
      <c r="AB11" s="15" t="s">
        <v>14</v>
      </c>
      <c r="AC11" s="15">
        <v>12</v>
      </c>
      <c r="AD11" t="s">
        <v>24</v>
      </c>
    </row>
    <row r="12" spans="1:31">
      <c r="A12" s="44"/>
      <c r="B12" s="15">
        <v>3</v>
      </c>
      <c r="C12" s="15">
        <v>49992</v>
      </c>
      <c r="D12" s="16">
        <v>369062</v>
      </c>
      <c r="E12" s="16">
        <v>4370251</v>
      </c>
      <c r="F12" s="16">
        <v>60425721</v>
      </c>
      <c r="G12" s="16">
        <v>30969</v>
      </c>
      <c r="H12" s="16">
        <v>126820</v>
      </c>
      <c r="I12" s="11">
        <f t="shared" si="10"/>
        <v>87.419007041126576</v>
      </c>
      <c r="J12" s="12">
        <f t="shared" si="11"/>
        <v>7.3824211873899825</v>
      </c>
      <c r="K12" s="11">
        <f t="shared" si="12"/>
        <v>1208.7078132501201</v>
      </c>
      <c r="L12" s="12">
        <f t="shared" si="13"/>
        <v>7.2324350089260817E-2</v>
      </c>
      <c r="M12" s="12">
        <f t="shared" si="14"/>
        <v>6.1076970848225375E-3</v>
      </c>
      <c r="N12" s="18"/>
      <c r="O12" s="18"/>
      <c r="P12" s="13"/>
      <c r="Q12" s="19">
        <v>1.8400000000000001E-3</v>
      </c>
      <c r="R12" s="19">
        <v>0.208313</v>
      </c>
      <c r="S12" s="19">
        <v>0.73457799999999995</v>
      </c>
      <c r="T12" s="19">
        <v>0.95361300000000004</v>
      </c>
      <c r="U12" s="19">
        <v>0.995479</v>
      </c>
      <c r="V12" s="19">
        <v>0.99960000000000004</v>
      </c>
      <c r="W12" s="19">
        <v>1</v>
      </c>
      <c r="X12" s="13">
        <v>1</v>
      </c>
      <c r="Y12" s="13">
        <v>1</v>
      </c>
      <c r="Z12" s="13">
        <v>1</v>
      </c>
      <c r="AA12" s="13">
        <v>1</v>
      </c>
      <c r="AB12" s="15" t="s">
        <v>14</v>
      </c>
      <c r="AC12" s="15">
        <v>12</v>
      </c>
      <c r="AD12" t="s">
        <v>24</v>
      </c>
    </row>
    <row r="13" spans="1:31">
      <c r="A13" s="44"/>
      <c r="B13" s="9">
        <v>4</v>
      </c>
      <c r="C13" s="9">
        <v>15000</v>
      </c>
      <c r="D13" s="10">
        <v>1587241</v>
      </c>
      <c r="E13" s="10">
        <v>18981224</v>
      </c>
      <c r="F13" s="10">
        <v>19499363</v>
      </c>
      <c r="G13" s="10">
        <v>33687</v>
      </c>
      <c r="H13" s="10">
        <v>140860</v>
      </c>
      <c r="I13" s="11">
        <f t="shared" si="10"/>
        <v>1265.4149333333332</v>
      </c>
      <c r="J13" s="12">
        <f t="shared" si="11"/>
        <v>105.81606666666667</v>
      </c>
      <c r="K13" s="11">
        <f t="shared" si="12"/>
        <v>1299.9575333333332</v>
      </c>
      <c r="L13" s="12">
        <f t="shared" si="13"/>
        <v>0.97342790120887535</v>
      </c>
      <c r="M13" s="12">
        <f t="shared" si="14"/>
        <v>8.1399633413665878E-2</v>
      </c>
      <c r="N13" s="18"/>
      <c r="O13" s="18"/>
      <c r="P13" s="13"/>
      <c r="Q13" s="13">
        <v>3.0000000000000001E-3</v>
      </c>
      <c r="R13" s="13">
        <v>0.25640000000000002</v>
      </c>
      <c r="S13" s="13">
        <v>0.78226700000000005</v>
      </c>
      <c r="T13" s="13">
        <v>0.97246699999999997</v>
      </c>
      <c r="U13" s="13">
        <v>0.99746699999999999</v>
      </c>
      <c r="V13" s="13">
        <v>1</v>
      </c>
      <c r="W13" s="13">
        <v>1</v>
      </c>
      <c r="X13" s="13">
        <v>1</v>
      </c>
      <c r="Y13" s="13">
        <v>1</v>
      </c>
      <c r="Z13" s="13">
        <v>1</v>
      </c>
      <c r="AA13" s="13">
        <v>1</v>
      </c>
      <c r="AB13" s="15" t="s">
        <v>14</v>
      </c>
      <c r="AC13" s="15">
        <v>12</v>
      </c>
      <c r="AD13" t="s">
        <v>24</v>
      </c>
    </row>
    <row r="14" spans="1:31">
      <c r="A14" s="44"/>
      <c r="B14" s="15">
        <v>5</v>
      </c>
      <c r="C14" s="15">
        <v>4992</v>
      </c>
      <c r="D14" s="16">
        <v>1218639</v>
      </c>
      <c r="E14" s="16">
        <v>14236601</v>
      </c>
      <c r="F14" s="16">
        <v>9266692</v>
      </c>
      <c r="G14" s="16">
        <v>50922</v>
      </c>
      <c r="H14" s="16">
        <v>163604</v>
      </c>
      <c r="I14" s="11">
        <f t="shared" si="10"/>
        <v>2851.8832131410259</v>
      </c>
      <c r="J14" s="12">
        <f t="shared" si="11"/>
        <v>244.11838942307693</v>
      </c>
      <c r="K14" s="11">
        <f t="shared" si="12"/>
        <v>1856.3084935897436</v>
      </c>
      <c r="L14" s="12">
        <f t="shared" si="13"/>
        <v>1.5363196489103124</v>
      </c>
      <c r="M14" s="12">
        <f t="shared" si="14"/>
        <v>0.13150744623863619</v>
      </c>
      <c r="N14" s="18"/>
      <c r="O14" s="18"/>
      <c r="P14" s="13"/>
      <c r="Q14" s="19">
        <v>4.0264000000000001E-2</v>
      </c>
      <c r="R14" s="19">
        <v>0.56630599999999998</v>
      </c>
      <c r="S14" s="19">
        <v>0.93429499999999999</v>
      </c>
      <c r="T14" s="19">
        <v>0.99378999999999995</v>
      </c>
      <c r="U14" s="19">
        <v>0.99959900000000002</v>
      </c>
      <c r="V14" s="19">
        <v>1</v>
      </c>
      <c r="W14" s="13">
        <v>1</v>
      </c>
      <c r="X14" s="13">
        <v>1</v>
      </c>
      <c r="Y14" s="13">
        <v>1</v>
      </c>
      <c r="Z14" s="13">
        <v>1</v>
      </c>
      <c r="AA14" s="13">
        <v>1</v>
      </c>
      <c r="AB14" s="15" t="s">
        <v>14</v>
      </c>
      <c r="AC14" s="15">
        <v>12</v>
      </c>
      <c r="AD14" t="s">
        <v>24</v>
      </c>
    </row>
    <row r="15" spans="1:31">
      <c r="A15" s="44"/>
      <c r="B15" s="9">
        <v>6</v>
      </c>
      <c r="C15" s="9">
        <v>996</v>
      </c>
      <c r="D15" s="10">
        <v>2518431</v>
      </c>
      <c r="E15" s="10">
        <v>29063720</v>
      </c>
      <c r="F15" s="10">
        <v>1956400</v>
      </c>
      <c r="G15" s="10">
        <v>54162</v>
      </c>
      <c r="H15" s="10">
        <v>156328</v>
      </c>
      <c r="I15" s="11">
        <f t="shared" si="10"/>
        <v>29180.441767068274</v>
      </c>
      <c r="J15" s="12">
        <f t="shared" si="11"/>
        <v>2528.5451807228915</v>
      </c>
      <c r="K15" s="11">
        <f t="shared" si="12"/>
        <v>1964.2570281124497</v>
      </c>
      <c r="L15" s="12">
        <f t="shared" si="13"/>
        <v>14.855714577795952</v>
      </c>
      <c r="M15" s="12">
        <f t="shared" si="14"/>
        <v>1.2872781639746473</v>
      </c>
      <c r="N15" s="18"/>
      <c r="O15" s="18"/>
      <c r="P15" s="13"/>
      <c r="Q15" s="13">
        <v>4.7189000000000002E-2</v>
      </c>
      <c r="R15" s="13">
        <v>0.61746999999999996</v>
      </c>
      <c r="S15" s="13">
        <v>0.95582299999999998</v>
      </c>
      <c r="T15" s="13">
        <v>0.998996</v>
      </c>
      <c r="U15" s="13">
        <v>1</v>
      </c>
      <c r="V15" s="13">
        <v>1</v>
      </c>
      <c r="W15" s="13">
        <v>1</v>
      </c>
      <c r="X15" s="13">
        <v>1</v>
      </c>
      <c r="Y15" s="13">
        <v>1</v>
      </c>
      <c r="Z15" s="13">
        <v>1</v>
      </c>
      <c r="AA15" s="13">
        <v>1</v>
      </c>
      <c r="AB15" s="15" t="s">
        <v>14</v>
      </c>
      <c r="AC15" s="15">
        <v>12</v>
      </c>
      <c r="AD15" t="s">
        <v>24</v>
      </c>
    </row>
    <row r="16" spans="1:31">
      <c r="A16" s="44"/>
      <c r="B16" s="15">
        <v>7</v>
      </c>
      <c r="C16" s="15">
        <v>744</v>
      </c>
      <c r="D16" s="16">
        <v>9122650</v>
      </c>
      <c r="E16" s="16">
        <v>108421688</v>
      </c>
      <c r="F16" s="16">
        <v>1744569</v>
      </c>
      <c r="G16" s="16">
        <v>66689</v>
      </c>
      <c r="H16" s="16">
        <v>252016</v>
      </c>
      <c r="I16" s="11">
        <f t="shared" si="10"/>
        <v>145728.07526881719</v>
      </c>
      <c r="J16" s="12">
        <f t="shared" si="11"/>
        <v>12261.626344086022</v>
      </c>
      <c r="K16" s="11">
        <f t="shared" si="12"/>
        <v>2344.8508064516127</v>
      </c>
      <c r="L16" s="12">
        <f t="shared" si="13"/>
        <v>62.148122544880714</v>
      </c>
      <c r="M16" s="12">
        <f t="shared" si="14"/>
        <v>5.2291712165010393</v>
      </c>
      <c r="N16" s="18"/>
      <c r="O16" s="18"/>
      <c r="P16" s="13">
        <v>1.3439999999999999E-3</v>
      </c>
      <c r="Q16" s="19">
        <v>0.13978499999999999</v>
      </c>
      <c r="R16" s="19">
        <v>0.77688199999999996</v>
      </c>
      <c r="S16" s="19">
        <v>0.97715099999999999</v>
      </c>
      <c r="T16" s="19">
        <v>0.99865599999999999</v>
      </c>
      <c r="U16" s="19">
        <v>1</v>
      </c>
      <c r="V16" s="19">
        <v>1</v>
      </c>
      <c r="W16" s="19">
        <v>1</v>
      </c>
      <c r="X16" s="19">
        <v>1</v>
      </c>
      <c r="Y16" s="19">
        <v>1</v>
      </c>
      <c r="Z16" s="19">
        <v>1</v>
      </c>
      <c r="AA16" s="19">
        <v>1</v>
      </c>
      <c r="AB16" s="15" t="s">
        <v>14</v>
      </c>
      <c r="AC16" s="15">
        <v>12</v>
      </c>
      <c r="AD16" t="s">
        <v>24</v>
      </c>
    </row>
    <row r="17" spans="1:31">
      <c r="A17" s="44"/>
      <c r="B17" s="9">
        <v>8</v>
      </c>
      <c r="C17" s="9">
        <v>240</v>
      </c>
      <c r="D17" s="10">
        <v>21558313</v>
      </c>
      <c r="E17" s="10">
        <v>249134375</v>
      </c>
      <c r="F17" s="10">
        <v>565306</v>
      </c>
      <c r="G17" s="10">
        <v>66546</v>
      </c>
      <c r="H17" s="10">
        <v>164996</v>
      </c>
      <c r="I17" s="11">
        <f t="shared" si="10"/>
        <v>1038059.8958333334</v>
      </c>
      <c r="J17" s="12">
        <f t="shared" si="11"/>
        <v>89826.304166666669</v>
      </c>
      <c r="K17" s="11">
        <f t="shared" si="12"/>
        <v>2355.4416666666666</v>
      </c>
      <c r="L17" s="12">
        <f t="shared" si="13"/>
        <v>440.70711260803887</v>
      </c>
      <c r="M17" s="12">
        <f t="shared" si="14"/>
        <v>38.135652195448131</v>
      </c>
      <c r="N17" s="18"/>
      <c r="O17" s="18"/>
      <c r="P17" s="13"/>
      <c r="Q17" s="13">
        <v>9.5833000000000002E-2</v>
      </c>
      <c r="R17" s="13">
        <v>0.80833299999999997</v>
      </c>
      <c r="S17" s="13">
        <v>0.98333300000000001</v>
      </c>
      <c r="T17" s="13">
        <v>1</v>
      </c>
      <c r="U17" s="13">
        <v>1</v>
      </c>
      <c r="V17" s="13">
        <v>1</v>
      </c>
      <c r="W17" s="13">
        <v>1</v>
      </c>
      <c r="X17" s="13">
        <v>1</v>
      </c>
      <c r="Y17" s="13">
        <v>1</v>
      </c>
      <c r="Z17" s="13">
        <v>1</v>
      </c>
      <c r="AA17" s="13">
        <v>1</v>
      </c>
      <c r="AB17" s="15" t="s">
        <v>14</v>
      </c>
      <c r="AC17" s="9">
        <v>12</v>
      </c>
      <c r="AD17" t="s">
        <v>24</v>
      </c>
    </row>
    <row r="18" spans="1:31">
      <c r="A18" s="28"/>
      <c r="B18" s="29"/>
      <c r="C18" s="29"/>
      <c r="D18" s="30"/>
      <c r="E18" s="30"/>
      <c r="F18" s="30"/>
      <c r="G18" s="30"/>
      <c r="H18" s="30"/>
      <c r="I18" s="31"/>
      <c r="J18" s="32"/>
      <c r="K18" s="31"/>
      <c r="L18" s="32"/>
      <c r="M18" s="32"/>
      <c r="N18" s="38"/>
      <c r="O18" s="38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40"/>
      <c r="AB18" s="33"/>
      <c r="AC18" s="29"/>
    </row>
    <row r="19" spans="1:31">
      <c r="N19" s="45" t="s">
        <v>5</v>
      </c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6"/>
    </row>
    <row r="20" spans="1:31" ht="45">
      <c r="A20" s="2" t="s">
        <v>0</v>
      </c>
      <c r="B20" s="2" t="s">
        <v>7</v>
      </c>
      <c r="C20" s="3" t="s">
        <v>1</v>
      </c>
      <c r="D20" s="4" t="s">
        <v>9</v>
      </c>
      <c r="E20" s="4" t="s">
        <v>11</v>
      </c>
      <c r="F20" s="4" t="s">
        <v>12</v>
      </c>
      <c r="G20" s="5" t="s">
        <v>3</v>
      </c>
      <c r="H20" s="6" t="s">
        <v>4</v>
      </c>
      <c r="I20" s="5" t="s">
        <v>2</v>
      </c>
      <c r="J20" s="5" t="s">
        <v>17</v>
      </c>
      <c r="K20" s="5" t="s">
        <v>10</v>
      </c>
      <c r="L20" s="5" t="s">
        <v>20</v>
      </c>
      <c r="M20" s="5" t="s">
        <v>19</v>
      </c>
      <c r="N20" s="7">
        <f>O20*2</f>
        <v>65536</v>
      </c>
      <c r="O20" s="7">
        <f>P20*2</f>
        <v>32768</v>
      </c>
      <c r="P20" s="7">
        <v>16384</v>
      </c>
      <c r="Q20" s="7">
        <v>8192</v>
      </c>
      <c r="R20" s="7">
        <v>4096</v>
      </c>
      <c r="S20" s="36">
        <v>2048</v>
      </c>
      <c r="T20" s="7">
        <v>1024</v>
      </c>
      <c r="U20" s="7">
        <v>512</v>
      </c>
      <c r="V20" s="7">
        <v>256</v>
      </c>
      <c r="W20" s="7">
        <v>128</v>
      </c>
      <c r="X20" s="7">
        <v>64</v>
      </c>
      <c r="Y20" s="7">
        <v>32</v>
      </c>
      <c r="Z20" s="7">
        <v>16</v>
      </c>
      <c r="AA20" s="7">
        <v>8</v>
      </c>
      <c r="AB20" s="8" t="s">
        <v>15</v>
      </c>
      <c r="AC20" s="8" t="s">
        <v>16</v>
      </c>
      <c r="AD20" s="8" t="s">
        <v>21</v>
      </c>
    </row>
    <row r="21" spans="1:31">
      <c r="A21" s="15" t="s">
        <v>6</v>
      </c>
      <c r="B21" s="15" t="s">
        <v>13</v>
      </c>
      <c r="C21" s="15">
        <v>100000</v>
      </c>
      <c r="D21" s="16">
        <v>49893</v>
      </c>
      <c r="E21" s="16">
        <v>213204</v>
      </c>
      <c r="F21" s="16">
        <v>8267265</v>
      </c>
      <c r="G21" s="16">
        <v>889</v>
      </c>
      <c r="H21" s="16">
        <v>4984</v>
      </c>
      <c r="I21" s="17">
        <f t="shared" ref="I21:I22" si="15">E21/C21</f>
        <v>2.1320399999999999</v>
      </c>
      <c r="J21" s="18">
        <f>D21/C21</f>
        <v>0.49892999999999998</v>
      </c>
      <c r="K21" s="17">
        <f t="shared" ref="K21:K22" si="16">F21/C21</f>
        <v>82.672650000000004</v>
      </c>
      <c r="L21" s="18">
        <f t="shared" ref="L21:L22" si="17">I21/K21</f>
        <v>2.5788939873101924E-2</v>
      </c>
      <c r="M21" s="18">
        <f>J21/K21</f>
        <v>6.0350067404395524E-3</v>
      </c>
      <c r="N21" s="18"/>
      <c r="O21" s="18"/>
      <c r="P21" s="19"/>
      <c r="Q21" s="19"/>
      <c r="R21" s="19"/>
      <c r="S21" s="19"/>
      <c r="T21" s="19"/>
      <c r="U21" s="19">
        <v>5.0000000000000002E-5</v>
      </c>
      <c r="V21" s="19">
        <v>5.0369999999999998E-2</v>
      </c>
      <c r="W21" s="19">
        <v>0.45832000000000001</v>
      </c>
      <c r="X21" s="19">
        <v>0.89120999999999995</v>
      </c>
      <c r="Y21" s="19">
        <v>0.99451999999999996</v>
      </c>
      <c r="Z21" s="19">
        <v>0.99992999999999999</v>
      </c>
      <c r="AA21" s="14">
        <v>1</v>
      </c>
      <c r="AB21" s="15" t="s">
        <v>14</v>
      </c>
      <c r="AC21" s="15">
        <v>6</v>
      </c>
      <c r="AD21" t="s">
        <v>26</v>
      </c>
    </row>
    <row r="22" spans="1:31" ht="17">
      <c r="A22" s="9" t="s">
        <v>4</v>
      </c>
      <c r="B22" s="9" t="s">
        <v>13</v>
      </c>
      <c r="C22" s="9">
        <v>100000</v>
      </c>
      <c r="D22" s="10">
        <v>52160</v>
      </c>
      <c r="E22" s="10">
        <v>229938</v>
      </c>
      <c r="F22" s="10">
        <v>18441568</v>
      </c>
      <c r="G22" s="10">
        <v>2726</v>
      </c>
      <c r="H22" s="10">
        <v>15568</v>
      </c>
      <c r="I22" s="11">
        <f t="shared" si="15"/>
        <v>2.2993800000000002</v>
      </c>
      <c r="J22" s="12">
        <f t="shared" ref="J22" si="18">D22/C22</f>
        <v>0.52159999999999995</v>
      </c>
      <c r="K22" s="11">
        <f t="shared" si="16"/>
        <v>184.41568000000001</v>
      </c>
      <c r="L22" s="12">
        <f t="shared" si="17"/>
        <v>1.2468462551557438E-2</v>
      </c>
      <c r="M22" s="12">
        <f t="shared" ref="M22" si="19">J22/K22</f>
        <v>2.8283929002132571E-3</v>
      </c>
      <c r="N22" s="12"/>
      <c r="O22" s="12"/>
      <c r="P22" s="13"/>
      <c r="Q22" s="13"/>
      <c r="R22" s="13"/>
      <c r="S22" s="13"/>
      <c r="T22" s="13">
        <v>3.3500000000000001E-3</v>
      </c>
      <c r="U22" s="13">
        <v>0.13125999999999999</v>
      </c>
      <c r="V22" s="13">
        <v>0.58604000000000001</v>
      </c>
      <c r="W22" s="13">
        <v>0.91791</v>
      </c>
      <c r="X22" s="13">
        <v>0.99351999999999996</v>
      </c>
      <c r="Y22" s="13">
        <v>0.99995000000000001</v>
      </c>
      <c r="Z22" s="14">
        <v>1</v>
      </c>
      <c r="AA22" s="14">
        <v>1</v>
      </c>
      <c r="AB22" s="9" t="s">
        <v>14</v>
      </c>
      <c r="AC22" s="9">
        <v>6</v>
      </c>
      <c r="AD22" t="s">
        <v>26</v>
      </c>
      <c r="AE22" s="20"/>
    </row>
    <row r="23" spans="1:31">
      <c r="A23" s="43" t="s">
        <v>8</v>
      </c>
      <c r="B23" s="15">
        <v>1</v>
      </c>
      <c r="C23" s="15">
        <v>249984</v>
      </c>
      <c r="D23" s="16">
        <v>75355</v>
      </c>
      <c r="E23" s="16">
        <v>2186606</v>
      </c>
      <c r="F23" s="16">
        <v>168136184</v>
      </c>
      <c r="G23" s="16">
        <v>15277</v>
      </c>
      <c r="H23" s="16">
        <v>75616</v>
      </c>
      <c r="I23" s="11">
        <f t="shared" ref="I23:I27" si="20">E23/C23</f>
        <v>8.7469838069636463</v>
      </c>
      <c r="J23" s="12">
        <f t="shared" ref="J23:J27" si="21">D23/C23</f>
        <v>0.30143929211469533</v>
      </c>
      <c r="K23" s="11">
        <f t="shared" ref="K23:K27" si="22">F23/C23</f>
        <v>672.58778161802354</v>
      </c>
      <c r="L23" s="12">
        <f t="shared" ref="L23:L27" si="23">I23/K23</f>
        <v>1.3004969828505209E-2</v>
      </c>
      <c r="M23" s="12">
        <f t="shared" ref="M23:M27" si="24">J23/K23</f>
        <v>4.4817836474747162E-4</v>
      </c>
      <c r="N23" s="12"/>
      <c r="O23" s="12"/>
      <c r="P23" s="13"/>
      <c r="Q23" s="13"/>
      <c r="R23" s="19">
        <v>9.0570000000000008E-3</v>
      </c>
      <c r="S23" s="19">
        <v>0.27066099999999998</v>
      </c>
      <c r="T23" s="19">
        <v>0.729603</v>
      </c>
      <c r="U23" s="19">
        <v>0.93745999999999996</v>
      </c>
      <c r="V23" s="19">
        <v>0.98980699999999999</v>
      </c>
      <c r="W23" s="19">
        <v>0.99891200000000002</v>
      </c>
      <c r="X23" s="13">
        <v>0.99997999999999998</v>
      </c>
      <c r="Y23" s="13">
        <v>1</v>
      </c>
      <c r="Z23" s="13">
        <v>1</v>
      </c>
      <c r="AA23" s="13">
        <v>1</v>
      </c>
      <c r="AB23" s="15" t="s">
        <v>22</v>
      </c>
      <c r="AC23" s="15">
        <v>36</v>
      </c>
      <c r="AD23" t="s">
        <v>38</v>
      </c>
    </row>
    <row r="24" spans="1:31">
      <c r="A24" s="44"/>
      <c r="B24" s="9">
        <v>2</v>
      </c>
      <c r="C24" s="9">
        <v>99972</v>
      </c>
      <c r="D24" s="10">
        <v>197092</v>
      </c>
      <c r="E24" s="10">
        <v>6497060</v>
      </c>
      <c r="F24" s="10">
        <v>81875960</v>
      </c>
      <c r="G24" s="10">
        <v>19391</v>
      </c>
      <c r="H24" s="10">
        <v>106568</v>
      </c>
      <c r="I24" s="11">
        <f t="shared" si="20"/>
        <v>64.988796863121678</v>
      </c>
      <c r="J24" s="12">
        <f t="shared" si="21"/>
        <v>1.9714720121634057</v>
      </c>
      <c r="K24" s="11">
        <f t="shared" si="22"/>
        <v>818.9889168967311</v>
      </c>
      <c r="L24" s="12">
        <f t="shared" si="23"/>
        <v>7.9352474157249581E-2</v>
      </c>
      <c r="M24" s="12">
        <f t="shared" si="24"/>
        <v>2.4072023094446771E-3</v>
      </c>
      <c r="N24" s="12"/>
      <c r="O24" s="12"/>
      <c r="P24" s="13"/>
      <c r="Q24" s="13">
        <v>4.0000000000000003E-5</v>
      </c>
      <c r="R24" s="13">
        <v>3.3409000000000001E-2</v>
      </c>
      <c r="S24" s="13">
        <v>0.42209799999999997</v>
      </c>
      <c r="T24" s="13">
        <v>0.83774499999999996</v>
      </c>
      <c r="U24" s="13">
        <v>0.97228199999999998</v>
      </c>
      <c r="V24" s="13">
        <v>0.99663900000000005</v>
      </c>
      <c r="W24" s="13">
        <v>0.99973999999999996</v>
      </c>
      <c r="X24" s="13">
        <v>1</v>
      </c>
      <c r="Y24" s="13">
        <v>1</v>
      </c>
      <c r="Z24" s="13">
        <v>1</v>
      </c>
      <c r="AA24" s="13">
        <v>1</v>
      </c>
      <c r="AB24" s="15" t="s">
        <v>22</v>
      </c>
      <c r="AC24" s="15">
        <v>36</v>
      </c>
      <c r="AD24" t="s">
        <v>38</v>
      </c>
    </row>
    <row r="25" spans="1:31">
      <c r="A25" s="44"/>
      <c r="B25" s="15">
        <v>3</v>
      </c>
      <c r="C25" s="15">
        <v>49968</v>
      </c>
      <c r="D25" s="16">
        <v>169641</v>
      </c>
      <c r="E25" s="16">
        <v>5820172</v>
      </c>
      <c r="F25" s="16">
        <v>62198115</v>
      </c>
      <c r="G25" s="16">
        <v>32119</v>
      </c>
      <c r="H25" s="16">
        <v>150192</v>
      </c>
      <c r="I25" s="11">
        <f t="shared" si="20"/>
        <v>116.47798591098302</v>
      </c>
      <c r="J25" s="12">
        <f t="shared" si="21"/>
        <v>3.3949927953890491</v>
      </c>
      <c r="K25" s="11">
        <f t="shared" si="22"/>
        <v>1244.7589457252641</v>
      </c>
      <c r="L25" s="12">
        <f t="shared" si="23"/>
        <v>9.3574732932018928E-2</v>
      </c>
      <c r="M25" s="12">
        <f t="shared" si="24"/>
        <v>2.7274299229164745E-3</v>
      </c>
      <c r="N25" s="12"/>
      <c r="O25" s="12"/>
      <c r="P25" s="13"/>
      <c r="Q25" s="19">
        <v>1.9610000000000001E-3</v>
      </c>
      <c r="R25" s="19">
        <v>0.23539099999999999</v>
      </c>
      <c r="S25" s="19">
        <v>0.74938000000000005</v>
      </c>
      <c r="T25" s="19">
        <v>0.95360999999999996</v>
      </c>
      <c r="U25" s="19">
        <v>0.99363599999999996</v>
      </c>
      <c r="V25" s="19">
        <v>0.99956</v>
      </c>
      <c r="W25" s="19">
        <v>0.99997999999999998</v>
      </c>
      <c r="X25" s="13">
        <v>1</v>
      </c>
      <c r="Y25" s="13">
        <v>1</v>
      </c>
      <c r="Z25" s="13">
        <v>1</v>
      </c>
      <c r="AA25" s="13">
        <v>1</v>
      </c>
      <c r="AB25" s="15" t="s">
        <v>22</v>
      </c>
      <c r="AC25" s="15">
        <v>36</v>
      </c>
      <c r="AD25" t="s">
        <v>38</v>
      </c>
    </row>
    <row r="26" spans="1:31">
      <c r="A26" s="44"/>
      <c r="B26" s="9">
        <v>4</v>
      </c>
      <c r="C26" s="9">
        <v>14976</v>
      </c>
      <c r="D26" s="10">
        <v>1400556</v>
      </c>
      <c r="E26" s="10">
        <v>49110282</v>
      </c>
      <c r="F26" s="10">
        <v>20272960</v>
      </c>
      <c r="G26" s="10">
        <v>35333</v>
      </c>
      <c r="H26" s="10">
        <v>126908</v>
      </c>
      <c r="I26" s="11">
        <f t="shared" si="20"/>
        <v>3279.265625</v>
      </c>
      <c r="J26" s="12">
        <f t="shared" si="21"/>
        <v>93.520032051282058</v>
      </c>
      <c r="K26" s="11">
        <f t="shared" si="22"/>
        <v>1353.6965811965813</v>
      </c>
      <c r="L26" s="12">
        <f t="shared" si="23"/>
        <v>2.4224524687070854</v>
      </c>
      <c r="M26" s="12">
        <f t="shared" si="24"/>
        <v>6.9084928890502426E-2</v>
      </c>
      <c r="N26" s="12"/>
      <c r="O26" s="12"/>
      <c r="P26" s="13"/>
      <c r="Q26" s="13">
        <v>4.1399999999999996E-3</v>
      </c>
      <c r="R26" s="13">
        <v>0.28772700000000001</v>
      </c>
      <c r="S26" s="13">
        <v>0.80401999999999996</v>
      </c>
      <c r="T26" s="13">
        <v>0.97175500000000004</v>
      </c>
      <c r="U26" s="13">
        <v>0.99826400000000004</v>
      </c>
      <c r="V26" s="13">
        <v>0.99986600000000003</v>
      </c>
      <c r="W26" s="13">
        <v>1</v>
      </c>
      <c r="X26" s="13">
        <v>1</v>
      </c>
      <c r="Y26" s="13">
        <v>1</v>
      </c>
      <c r="Z26" s="13">
        <v>1</v>
      </c>
      <c r="AA26" s="13">
        <v>1</v>
      </c>
      <c r="AB26" s="15" t="s">
        <v>22</v>
      </c>
      <c r="AC26" s="15">
        <v>36</v>
      </c>
      <c r="AD26" t="s">
        <v>38</v>
      </c>
    </row>
    <row r="27" spans="1:31">
      <c r="A27" s="44"/>
      <c r="B27" s="15">
        <v>5</v>
      </c>
      <c r="C27" s="15">
        <v>4968</v>
      </c>
      <c r="D27" s="16">
        <v>726499</v>
      </c>
      <c r="E27" s="16">
        <v>25240930</v>
      </c>
      <c r="F27" s="16">
        <v>9007970</v>
      </c>
      <c r="G27" s="16">
        <v>49641</v>
      </c>
      <c r="H27" s="16">
        <v>165508</v>
      </c>
      <c r="I27" s="11">
        <f t="shared" si="20"/>
        <v>5080.7024959742348</v>
      </c>
      <c r="J27" s="12">
        <f t="shared" si="21"/>
        <v>146.23570853462158</v>
      </c>
      <c r="K27" s="11">
        <f t="shared" si="22"/>
        <v>1813.1984702093398</v>
      </c>
      <c r="L27" s="12">
        <f t="shared" si="23"/>
        <v>2.8020663923170259</v>
      </c>
      <c r="M27" s="12">
        <f t="shared" si="24"/>
        <v>8.0650690444128925E-2</v>
      </c>
      <c r="N27" s="12"/>
      <c r="O27" s="12"/>
      <c r="P27" s="13"/>
      <c r="Q27" s="19">
        <v>3.8043E-2</v>
      </c>
      <c r="R27" s="19">
        <v>0.54488700000000001</v>
      </c>
      <c r="S27" s="19">
        <v>0.92491900000000005</v>
      </c>
      <c r="T27" s="19">
        <v>0.99214999999999998</v>
      </c>
      <c r="U27" s="19">
        <v>0.99919500000000006</v>
      </c>
      <c r="V27" s="19">
        <v>1</v>
      </c>
      <c r="W27" s="13">
        <v>1</v>
      </c>
      <c r="X27" s="13">
        <v>1</v>
      </c>
      <c r="Y27" s="13">
        <v>1</v>
      </c>
      <c r="Z27" s="13">
        <v>1</v>
      </c>
      <c r="AA27" s="13">
        <v>1</v>
      </c>
      <c r="AB27" s="15" t="s">
        <v>22</v>
      </c>
      <c r="AC27" s="15">
        <v>36</v>
      </c>
      <c r="AD27" t="s">
        <v>38</v>
      </c>
    </row>
    <row r="28" spans="1:31">
      <c r="A28" s="44"/>
      <c r="B28" s="9">
        <v>6</v>
      </c>
      <c r="C28" s="9">
        <v>972</v>
      </c>
      <c r="D28" s="10">
        <v>2996089</v>
      </c>
      <c r="E28" s="10">
        <v>103574293</v>
      </c>
      <c r="F28" s="10">
        <v>1885809</v>
      </c>
      <c r="G28" s="10">
        <v>53500</v>
      </c>
      <c r="H28" s="10">
        <v>141296</v>
      </c>
      <c r="I28" s="11">
        <f t="shared" ref="I28:I30" si="25">E28/C28</f>
        <v>106557.91460905349</v>
      </c>
      <c r="J28" s="12">
        <f t="shared" ref="J28:J30" si="26">D28/C28</f>
        <v>3082.3960905349795</v>
      </c>
      <c r="K28" s="11">
        <f t="shared" ref="K28:K30" si="27">F28/C28</f>
        <v>1940.1327160493827</v>
      </c>
      <c r="L28" s="12">
        <f t="shared" ref="L28:L30" si="28">I28/K28</f>
        <v>54.923002806752962</v>
      </c>
      <c r="M28" s="12">
        <f t="shared" ref="M28:M30" si="29">J28/K28</f>
        <v>1.5887552769129853</v>
      </c>
      <c r="N28" s="12"/>
      <c r="O28" s="12"/>
      <c r="P28" s="13"/>
      <c r="Q28" s="13">
        <v>4.3209999999999998E-2</v>
      </c>
      <c r="R28" s="13">
        <v>0.61728400000000005</v>
      </c>
      <c r="S28" s="13">
        <v>0.95164599999999999</v>
      </c>
      <c r="T28" s="13">
        <v>0.997942</v>
      </c>
      <c r="U28" s="13">
        <v>1</v>
      </c>
      <c r="V28" s="13">
        <v>1</v>
      </c>
      <c r="W28" s="13">
        <v>1</v>
      </c>
      <c r="X28" s="13">
        <v>1</v>
      </c>
      <c r="Y28" s="13">
        <v>1</v>
      </c>
      <c r="Z28" s="13">
        <v>1</v>
      </c>
      <c r="AA28" s="13">
        <v>1</v>
      </c>
      <c r="AB28" s="15" t="s">
        <v>22</v>
      </c>
      <c r="AC28" s="15">
        <v>36</v>
      </c>
      <c r="AD28" t="s">
        <v>38</v>
      </c>
    </row>
    <row r="29" spans="1:31">
      <c r="A29" s="44"/>
      <c r="B29" s="15">
        <v>7</v>
      </c>
      <c r="C29" s="15">
        <v>972</v>
      </c>
      <c r="D29" s="16">
        <v>4163243</v>
      </c>
      <c r="E29" s="16">
        <v>141551771</v>
      </c>
      <c r="F29" s="16">
        <v>2269987</v>
      </c>
      <c r="G29" s="16">
        <v>66245</v>
      </c>
      <c r="H29" s="16">
        <v>218488</v>
      </c>
      <c r="I29" s="11">
        <f t="shared" si="25"/>
        <v>145629.39403292182</v>
      </c>
      <c r="J29" s="12">
        <f t="shared" si="26"/>
        <v>4283.1718106995886</v>
      </c>
      <c r="K29" s="11">
        <f t="shared" si="27"/>
        <v>2335.3775720164608</v>
      </c>
      <c r="L29" s="12">
        <f t="shared" si="28"/>
        <v>62.357965486145957</v>
      </c>
      <c r="M29" s="12">
        <f t="shared" si="29"/>
        <v>1.8340382566067561</v>
      </c>
      <c r="N29" s="12"/>
      <c r="O29" s="12"/>
      <c r="P29" s="13">
        <v>1.029E-3</v>
      </c>
      <c r="Q29" s="19">
        <v>0.12654299999999999</v>
      </c>
      <c r="R29" s="19">
        <v>0.76440300000000005</v>
      </c>
      <c r="S29" s="19">
        <v>0.98045300000000002</v>
      </c>
      <c r="T29" s="19">
        <v>1</v>
      </c>
      <c r="U29" s="19">
        <v>1</v>
      </c>
      <c r="V29" s="19">
        <v>1</v>
      </c>
      <c r="W29" s="19">
        <v>1</v>
      </c>
      <c r="X29" s="19">
        <v>1</v>
      </c>
      <c r="Y29" s="19">
        <v>1</v>
      </c>
      <c r="Z29" s="19">
        <v>1</v>
      </c>
      <c r="AA29" s="19">
        <v>1</v>
      </c>
      <c r="AB29" s="15" t="s">
        <v>22</v>
      </c>
      <c r="AC29" s="15">
        <v>36</v>
      </c>
      <c r="AD29" t="s">
        <v>38</v>
      </c>
    </row>
    <row r="30" spans="1:31">
      <c r="A30" s="44"/>
      <c r="B30" s="48">
        <v>8</v>
      </c>
      <c r="C30" s="48">
        <v>972</v>
      </c>
      <c r="D30" s="49">
        <v>89789102</v>
      </c>
      <c r="E30" s="49">
        <v>3136506014</v>
      </c>
      <c r="F30" s="49">
        <v>2311810</v>
      </c>
      <c r="G30" s="49">
        <v>67428</v>
      </c>
      <c r="H30" s="49">
        <v>168672</v>
      </c>
      <c r="I30" s="50">
        <f t="shared" si="25"/>
        <v>3226858.0390946502</v>
      </c>
      <c r="J30" s="51">
        <f t="shared" si="26"/>
        <v>92375.619341563783</v>
      </c>
      <c r="K30" s="50">
        <f t="shared" si="27"/>
        <v>2378.4053497942386</v>
      </c>
      <c r="L30" s="51">
        <f t="shared" si="28"/>
        <v>1356.7317443907589</v>
      </c>
      <c r="M30" s="51">
        <f t="shared" si="29"/>
        <v>38.839308593699307</v>
      </c>
      <c r="N30" s="51"/>
      <c r="O30" s="51"/>
      <c r="P30" s="52"/>
      <c r="Q30" s="52">
        <v>0.133745</v>
      </c>
      <c r="R30" s="52">
        <v>0.76749000000000001</v>
      </c>
      <c r="S30" s="52">
        <v>0.98559699999999995</v>
      </c>
      <c r="T30" s="52">
        <v>1</v>
      </c>
      <c r="U30" s="52">
        <v>1</v>
      </c>
      <c r="V30" s="52">
        <v>1</v>
      </c>
      <c r="W30" s="52">
        <v>1</v>
      </c>
      <c r="X30" s="52">
        <v>1</v>
      </c>
      <c r="Y30" s="52">
        <v>1</v>
      </c>
      <c r="Z30" s="52">
        <v>1</v>
      </c>
      <c r="AA30" s="52">
        <v>1</v>
      </c>
      <c r="AB30" s="53" t="s">
        <v>22</v>
      </c>
      <c r="AC30" s="48">
        <v>36</v>
      </c>
      <c r="AD30" t="s">
        <v>38</v>
      </c>
    </row>
    <row r="31" spans="1:31">
      <c r="A31" s="54"/>
      <c r="B31" s="54">
        <v>9</v>
      </c>
      <c r="C31" s="54">
        <v>972</v>
      </c>
      <c r="D31" s="58">
        <v>117887909</v>
      </c>
      <c r="E31" s="58">
        <v>4061328743</v>
      </c>
      <c r="F31" s="58">
        <v>2723567</v>
      </c>
      <c r="G31" s="58">
        <v>81804</v>
      </c>
      <c r="H31" s="58">
        <v>236944</v>
      </c>
      <c r="I31" s="55">
        <f t="shared" ref="I31" si="30">E31/C31</f>
        <v>4178321.7520576133</v>
      </c>
      <c r="J31" s="56">
        <f t="shared" ref="J31" si="31">D31/C31</f>
        <v>121283.85699588478</v>
      </c>
      <c r="K31" s="55">
        <f t="shared" ref="K31" si="32">F31/C31</f>
        <v>2802.0236625514403</v>
      </c>
      <c r="L31" s="56">
        <f t="shared" ref="L31" si="33">I31/K31</f>
        <v>1491.1800381631883</v>
      </c>
      <c r="M31" s="56">
        <f t="shared" ref="M31" si="34">J31/K31</f>
        <v>43.284380006072922</v>
      </c>
      <c r="N31" s="57"/>
      <c r="O31" s="57"/>
      <c r="P31" s="57">
        <v>2.0579999999999999E-3</v>
      </c>
      <c r="Q31" s="57">
        <v>0.27263399999999999</v>
      </c>
      <c r="R31" s="57">
        <v>0.88683100000000004</v>
      </c>
      <c r="S31" s="57">
        <v>0.99177000000000004</v>
      </c>
      <c r="T31" s="57">
        <v>0.997942</v>
      </c>
      <c r="U31" s="57">
        <v>1</v>
      </c>
      <c r="V31" s="57">
        <v>1</v>
      </c>
      <c r="W31" s="57">
        <v>1</v>
      </c>
      <c r="X31" s="57">
        <v>1</v>
      </c>
      <c r="Y31" s="57">
        <v>1</v>
      </c>
      <c r="Z31" s="57">
        <v>1</v>
      </c>
      <c r="AA31" s="57">
        <v>1</v>
      </c>
      <c r="AB31" s="54" t="s">
        <v>22</v>
      </c>
      <c r="AC31" s="54">
        <v>36</v>
      </c>
      <c r="AD31" s="54" t="s">
        <v>38</v>
      </c>
    </row>
    <row r="32" spans="1:31">
      <c r="G32" s="24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4:27">
      <c r="R33" s="26"/>
      <c r="S33" s="26"/>
      <c r="T33" s="26"/>
      <c r="U33" s="26"/>
      <c r="V33" s="26"/>
      <c r="W33" s="26"/>
      <c r="X33" s="26"/>
      <c r="Y33" s="27"/>
      <c r="Z33" s="27"/>
      <c r="AA33" s="27"/>
    </row>
    <row r="34" spans="4:27" ht="18" customHeight="1">
      <c r="R34" s="26"/>
      <c r="S34" s="26"/>
      <c r="T34" s="26"/>
      <c r="U34" s="26"/>
      <c r="V34" s="26"/>
      <c r="W34" s="26"/>
      <c r="X34" s="26"/>
      <c r="Y34" s="41"/>
      <c r="Z34" s="41"/>
      <c r="AA34" s="41"/>
    </row>
    <row r="35" spans="4:27" ht="17" customHeight="1">
      <c r="P35">
        <f>P31*C31</f>
        <v>2.0003760000000002</v>
      </c>
      <c r="R35" s="26"/>
      <c r="S35" s="26"/>
      <c r="T35" s="26"/>
      <c r="U35" s="26"/>
      <c r="V35" s="26"/>
      <c r="W35" s="26"/>
      <c r="X35" s="27"/>
      <c r="Y35" s="25"/>
      <c r="Z35" s="25"/>
      <c r="AA35" s="27"/>
    </row>
    <row r="36" spans="4:27">
      <c r="N36">
        <v>2</v>
      </c>
      <c r="O36">
        <f t="shared" ref="O36:O42" si="35">M24/M23</f>
        <v>5.3710810221752396</v>
      </c>
      <c r="R36" s="26"/>
      <c r="S36" s="26"/>
      <c r="T36" s="26"/>
      <c r="U36" s="26"/>
      <c r="V36" s="26"/>
      <c r="W36" s="27"/>
      <c r="X36" s="27"/>
      <c r="Y36" s="25"/>
      <c r="Z36" s="25"/>
      <c r="AA36" s="27"/>
    </row>
    <row r="37" spans="4:27">
      <c r="N37">
        <v>3</v>
      </c>
      <c r="O37">
        <f t="shared" si="35"/>
        <v>1.1330289573981305</v>
      </c>
      <c r="R37" s="26"/>
      <c r="S37" s="26"/>
      <c r="T37" s="26"/>
      <c r="U37" s="27"/>
      <c r="V37" s="27"/>
      <c r="W37" s="27"/>
      <c r="X37" s="27"/>
      <c r="Y37" s="25"/>
      <c r="Z37" s="25"/>
      <c r="AA37" s="27"/>
    </row>
    <row r="38" spans="4:27">
      <c r="N38">
        <v>4</v>
      </c>
      <c r="O38">
        <f t="shared" si="35"/>
        <v>25.329680630851573</v>
      </c>
      <c r="R38" s="26"/>
      <c r="S38" s="26"/>
      <c r="T38" s="26"/>
      <c r="U38" s="27"/>
      <c r="V38" s="27"/>
      <c r="W38" s="27"/>
      <c r="X38" s="27"/>
      <c r="Y38" s="25"/>
      <c r="Z38" s="25"/>
      <c r="AA38" s="27"/>
    </row>
    <row r="39" spans="4:27">
      <c r="N39">
        <v>5</v>
      </c>
      <c r="O39">
        <f t="shared" si="35"/>
        <v>1.167413670960824</v>
      </c>
      <c r="R39" s="26"/>
      <c r="S39" s="26"/>
      <c r="T39" s="26"/>
      <c r="U39" s="27"/>
      <c r="V39" s="27"/>
      <c r="W39" s="27"/>
      <c r="X39" s="27"/>
      <c r="Y39" s="25"/>
      <c r="Z39" s="25"/>
      <c r="AA39" s="27"/>
    </row>
    <row r="40" spans="4:27">
      <c r="D40">
        <f>D31/3600000</f>
        <v>32.746641388888889</v>
      </c>
      <c r="N40">
        <v>6</v>
      </c>
      <c r="O40">
        <f t="shared" si="35"/>
        <v>19.699214825861926</v>
      </c>
      <c r="R40" s="26"/>
      <c r="S40" s="26"/>
      <c r="T40" s="26"/>
      <c r="U40" s="27"/>
      <c r="V40" s="27"/>
      <c r="W40" s="27"/>
      <c r="X40" s="27"/>
      <c r="Y40" s="25"/>
      <c r="Z40" s="25"/>
      <c r="AA40" s="27"/>
    </row>
    <row r="41" spans="4:27">
      <c r="D41">
        <f>60000*60</f>
        <v>3600000</v>
      </c>
      <c r="G41" s="24"/>
      <c r="N41">
        <v>7</v>
      </c>
      <c r="O41">
        <f t="shared" si="35"/>
        <v>1.1543868859213895</v>
      </c>
      <c r="Y41" s="25"/>
      <c r="Z41" s="25"/>
    </row>
    <row r="42" spans="4:27">
      <c r="N42">
        <v>8</v>
      </c>
      <c r="O42">
        <f t="shared" si="35"/>
        <v>21.17693480699678</v>
      </c>
      <c r="Y42" s="25"/>
      <c r="Z42" s="25"/>
    </row>
    <row r="43" spans="4:27">
      <c r="Y43" s="25"/>
      <c r="Z43" s="25"/>
    </row>
    <row r="48" spans="4:27">
      <c r="Z48" s="25"/>
    </row>
    <row r="51" spans="25:26">
      <c r="Y51" s="27"/>
      <c r="Z51" s="27"/>
    </row>
    <row r="52" spans="25:26">
      <c r="Y52" s="27"/>
      <c r="Z52" s="27"/>
    </row>
    <row r="53" spans="25:26">
      <c r="Y53" s="27"/>
      <c r="Z53" s="27"/>
    </row>
    <row r="54" spans="25:26">
      <c r="Y54" s="27"/>
      <c r="Z54" s="27"/>
    </row>
    <row r="55" spans="25:26">
      <c r="Y55" s="27"/>
      <c r="Z55" s="27"/>
    </row>
    <row r="56" spans="25:26">
      <c r="Y56" s="27"/>
      <c r="Z56" s="27"/>
    </row>
    <row r="59" spans="25:26">
      <c r="Y59" s="27"/>
      <c r="Z59" s="27"/>
    </row>
    <row r="60" spans="25:26">
      <c r="Y60" s="27"/>
      <c r="Z60" s="27"/>
    </row>
    <row r="61" spans="25:26">
      <c r="Y61" s="27"/>
      <c r="Z61" s="27"/>
    </row>
    <row r="62" spans="25:26">
      <c r="Y62" s="27"/>
      <c r="Z62" s="27"/>
    </row>
    <row r="63" spans="25:26">
      <c r="Y63" s="27"/>
      <c r="Z63" s="27"/>
    </row>
    <row r="64" spans="25:26">
      <c r="Y64" s="27"/>
      <c r="Z64" s="27"/>
    </row>
  </sheetData>
  <mergeCells count="6">
    <mergeCell ref="AB1:AC1"/>
    <mergeCell ref="A10:A17"/>
    <mergeCell ref="A23:A30"/>
    <mergeCell ref="N1:AA1"/>
    <mergeCell ref="N6:AA6"/>
    <mergeCell ref="N19:AA19"/>
  </mergeCells>
  <conditionalFormatting sqref="F68:F73">
    <cfRule type="cellIs" dxfId="1" priority="40" operator="greaterThan">
      <formula>0</formula>
    </cfRule>
  </conditionalFormatting>
  <conditionalFormatting sqref="H10:H13">
    <cfRule type="colorScale" priority="186">
      <colorScale>
        <cfvo type="min"/>
        <cfvo type="max"/>
        <color rgb="FFFFEF9C"/>
        <color rgb="FF63BE7B"/>
      </colorScale>
    </cfRule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0:G13">
    <cfRule type="colorScale" priority="188">
      <colorScale>
        <cfvo type="min"/>
        <cfvo type="max"/>
        <color rgb="FFFFEF9C"/>
        <color rgb="FF63BE7B"/>
      </colorScale>
    </cfRule>
  </conditionalFormatting>
  <conditionalFormatting sqref="P10:AA13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H18">
    <cfRule type="colorScale" priority="30">
      <colorScale>
        <cfvo type="min"/>
        <cfvo type="max"/>
        <color rgb="FFFFEF9C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8">
    <cfRule type="colorScale" priority="32">
      <colorScale>
        <cfvo type="min"/>
        <cfvo type="max"/>
        <color rgb="FFFFEF9C"/>
        <color rgb="FF63BE7B"/>
      </colorScale>
    </cfRule>
  </conditionalFormatting>
  <conditionalFormatting sqref="P14:AA1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:AA1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6">
    <cfRule type="colorScale" priority="26">
      <colorScale>
        <cfvo type="min"/>
        <cfvo type="max"/>
        <color rgb="FFFFEF9C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G26">
    <cfRule type="colorScale" priority="28">
      <colorScale>
        <cfvo type="min"/>
        <cfvo type="max"/>
        <color rgb="FFFFEF9C"/>
        <color rgb="FF63BE7B"/>
      </colorScale>
    </cfRule>
  </conditionalFormatting>
  <conditionalFormatting sqref="P23:AA2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:H30">
    <cfRule type="colorScale" priority="21">
      <colorScale>
        <cfvo type="min"/>
        <cfvo type="max"/>
        <color rgb="FFFFEF9C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:G30">
    <cfRule type="colorScale" priority="23">
      <colorScale>
        <cfvo type="min"/>
        <cfvo type="max"/>
        <color rgb="FFFFEF9C"/>
        <color rgb="FF63BE7B"/>
      </colorScale>
    </cfRule>
  </conditionalFormatting>
  <conditionalFormatting sqref="P27:AA3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:AA3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Z3 P4:Y4">
    <cfRule type="colorScale" priority="190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9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3:AA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4">
    <cfRule type="colorScale" priority="195">
      <colorScale>
        <cfvo type="min"/>
        <cfvo type="max"/>
        <color rgb="FFFFEF9C"/>
        <color rgb="FF63BE7B"/>
      </colorScale>
    </cfRule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4">
    <cfRule type="colorScale" priority="197">
      <colorScale>
        <cfvo type="min"/>
        <cfvo type="max"/>
        <color rgb="FFFFEF9C"/>
        <color rgb="FF63BE7B"/>
      </colorScale>
    </cfRule>
  </conditionalFormatting>
  <conditionalFormatting sqref="P3:AA4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Z21 P22:Y22">
    <cfRule type="colorScale" priority="14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21:AA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:H22">
    <cfRule type="colorScale" priority="17">
      <colorScale>
        <cfvo type="min"/>
        <cfvo type="max"/>
        <color rgb="FFFFEF9C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:G22">
    <cfRule type="colorScale" priority="19">
      <colorScale>
        <cfvo type="min"/>
        <cfvo type="max"/>
        <color rgb="FFFFEF9C"/>
        <color rgb="FF63BE7B"/>
      </colorScale>
    </cfRule>
  </conditionalFormatting>
  <conditionalFormatting sqref="P21:AA2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AA2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:Z8 P9:Y9">
    <cfRule type="colorScale" priority="6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8:AA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9">
    <cfRule type="colorScale" priority="9">
      <colorScale>
        <cfvo type="min"/>
        <cfvo type="max"/>
        <color rgb="FFFFEF9C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11">
      <colorScale>
        <cfvo type="min"/>
        <cfvo type="max"/>
        <color rgb="FFFFEF9C"/>
        <color rgb="FF63BE7B"/>
      </colorScale>
    </cfRule>
  </conditionalFormatting>
  <conditionalFormatting sqref="P8:AA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H17">
    <cfRule type="colorScale" priority="5">
      <colorScale>
        <cfvo type="min"/>
        <cfvo type="max"/>
        <color rgb="FFFFEF9C"/>
        <color rgb="FF63BE7B"/>
      </colorScale>
    </cfRule>
  </conditionalFormatting>
  <conditionalFormatting sqref="G21:H30">
    <cfRule type="colorScale" priority="4">
      <colorScale>
        <cfvo type="min"/>
        <cfvo type="max"/>
        <color rgb="FFFFEF9C"/>
        <color rgb="FF63BE7B"/>
      </colorScale>
    </cfRule>
  </conditionalFormatting>
  <conditionalFormatting sqref="N21:AA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:H31">
    <cfRule type="colorScale" priority="2">
      <colorScale>
        <cfvo type="min"/>
        <cfvo type="max"/>
        <color rgb="FFFFEF9C"/>
        <color rgb="FF63BE7B"/>
      </colorScale>
    </cfRule>
  </conditionalFormatting>
  <conditionalFormatting sqref="G21:G31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workbookViewId="0">
      <selection activeCell="B27" sqref="B27"/>
    </sheetView>
  </sheetViews>
  <sheetFormatPr baseColWidth="10" defaultRowHeight="15" x14ac:dyDescent="0"/>
  <cols>
    <col min="5" max="5" width="12.1640625" customWidth="1"/>
    <col min="6" max="6" width="14.1640625" customWidth="1"/>
    <col min="10" max="10" width="13.1640625" customWidth="1"/>
    <col min="26" max="26" width="27.33203125" customWidth="1"/>
  </cols>
  <sheetData>
    <row r="1" spans="1:28">
      <c r="N1" s="47" t="s">
        <v>5</v>
      </c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</row>
    <row r="2" spans="1:28" ht="60">
      <c r="A2" s="2" t="s">
        <v>0</v>
      </c>
      <c r="B2" s="2" t="s">
        <v>7</v>
      </c>
      <c r="C2" s="3" t="s">
        <v>1</v>
      </c>
      <c r="D2" s="4" t="s">
        <v>9</v>
      </c>
      <c r="E2" s="4" t="s">
        <v>11</v>
      </c>
      <c r="F2" s="4" t="s">
        <v>12</v>
      </c>
      <c r="G2" s="5" t="s">
        <v>3</v>
      </c>
      <c r="H2" s="6" t="s">
        <v>4</v>
      </c>
      <c r="I2" s="5" t="s">
        <v>2</v>
      </c>
      <c r="J2" s="5" t="s">
        <v>17</v>
      </c>
      <c r="K2" s="5" t="s">
        <v>10</v>
      </c>
      <c r="L2" s="5" t="s">
        <v>20</v>
      </c>
      <c r="M2" s="5" t="s">
        <v>19</v>
      </c>
      <c r="N2" s="7">
        <v>16384</v>
      </c>
      <c r="O2" s="7">
        <v>8192</v>
      </c>
      <c r="P2" s="7">
        <v>4096</v>
      </c>
      <c r="Q2" s="37">
        <v>2048</v>
      </c>
      <c r="R2" s="7">
        <v>1024</v>
      </c>
      <c r="S2" s="7">
        <v>512</v>
      </c>
      <c r="T2" s="7">
        <v>256</v>
      </c>
      <c r="U2" s="7">
        <v>128</v>
      </c>
      <c r="V2" s="7">
        <v>64</v>
      </c>
      <c r="W2" s="7">
        <v>32</v>
      </c>
      <c r="X2" s="7">
        <v>16</v>
      </c>
      <c r="Y2" s="7">
        <v>8</v>
      </c>
      <c r="Z2" s="8" t="s">
        <v>15</v>
      </c>
      <c r="AA2" s="8" t="s">
        <v>16</v>
      </c>
      <c r="AB2" s="8" t="s">
        <v>21</v>
      </c>
    </row>
    <row r="3" spans="1:28">
      <c r="A3" s="43" t="s">
        <v>8</v>
      </c>
      <c r="B3" s="15">
        <v>1</v>
      </c>
      <c r="C3" s="15">
        <v>249996</v>
      </c>
      <c r="D3" s="16">
        <v>95562</v>
      </c>
      <c r="E3" s="16">
        <v>1015780</v>
      </c>
      <c r="F3" s="16">
        <v>167718240</v>
      </c>
      <c r="G3" s="16">
        <v>15171</v>
      </c>
      <c r="H3" s="16">
        <v>77880</v>
      </c>
      <c r="I3" s="17">
        <f t="shared" ref="I3:I6" si="0">E3/C3</f>
        <v>4.0631850109601757</v>
      </c>
      <c r="J3" s="18">
        <f t="shared" ref="J3:J6" si="1">D3/C3</f>
        <v>0.38225411606585707</v>
      </c>
      <c r="K3" s="17">
        <f t="shared" ref="K3:K6" si="2">F3/C3</f>
        <v>670.88369413910618</v>
      </c>
      <c r="L3" s="18">
        <f t="shared" ref="L3:L6" si="3">I3/K3</f>
        <v>6.0564670843195117E-3</v>
      </c>
      <c r="M3" s="18">
        <f t="shared" ref="M3:M6" si="4">J3/K3</f>
        <v>5.6977702604081712E-4</v>
      </c>
      <c r="N3" s="13"/>
      <c r="O3" s="13"/>
      <c r="P3" s="19">
        <v>8.3400000000000002E-3</v>
      </c>
      <c r="Q3" s="19">
        <v>0.26139200000000001</v>
      </c>
      <c r="R3" s="19">
        <v>0.72506400000000004</v>
      </c>
      <c r="S3" s="19">
        <v>0.938523</v>
      </c>
      <c r="T3" s="19">
        <v>0.99048400000000003</v>
      </c>
      <c r="U3" s="19">
        <v>0.999</v>
      </c>
      <c r="V3" s="13">
        <v>0.99995199999999995</v>
      </c>
      <c r="W3" s="13">
        <v>1</v>
      </c>
      <c r="X3" s="13">
        <v>1</v>
      </c>
      <c r="Y3" s="13">
        <v>1</v>
      </c>
      <c r="Z3" s="15" t="s">
        <v>14</v>
      </c>
      <c r="AA3" s="15">
        <v>12</v>
      </c>
      <c r="AB3" t="s">
        <v>23</v>
      </c>
    </row>
    <row r="4" spans="1:28">
      <c r="A4" s="44"/>
      <c r="B4" s="9">
        <v>2</v>
      </c>
      <c r="C4" s="9">
        <v>99996</v>
      </c>
      <c r="D4" s="10">
        <v>230768</v>
      </c>
      <c r="E4" s="10">
        <v>2708682</v>
      </c>
      <c r="F4" s="10">
        <v>81913787</v>
      </c>
      <c r="G4" s="10">
        <v>19320</v>
      </c>
      <c r="H4" s="10">
        <v>79056</v>
      </c>
      <c r="I4" s="17">
        <f t="shared" si="0"/>
        <v>27.087903516140646</v>
      </c>
      <c r="J4" s="18">
        <f t="shared" si="1"/>
        <v>2.3077723108924357</v>
      </c>
      <c r="K4" s="17">
        <f t="shared" si="2"/>
        <v>819.17063682547303</v>
      </c>
      <c r="L4" s="18">
        <f t="shared" si="3"/>
        <v>3.306747373308476E-2</v>
      </c>
      <c r="M4" s="18">
        <f t="shared" si="4"/>
        <v>2.8172058508294825E-3</v>
      </c>
      <c r="N4" s="13"/>
      <c r="O4" s="13"/>
      <c r="P4" s="13">
        <v>3.0800999999999999E-2</v>
      </c>
      <c r="Q4" s="13">
        <v>0.41367700000000002</v>
      </c>
      <c r="R4" s="13">
        <v>0.83651299999999995</v>
      </c>
      <c r="S4" s="13">
        <v>0.97269899999999998</v>
      </c>
      <c r="T4" s="13">
        <v>0.99709999999999999</v>
      </c>
      <c r="U4" s="13">
        <v>0.99968999999999997</v>
      </c>
      <c r="V4" s="13">
        <v>0.99999000000000005</v>
      </c>
      <c r="W4" s="13">
        <v>1</v>
      </c>
      <c r="X4" s="13">
        <v>1</v>
      </c>
      <c r="Y4" s="13">
        <v>1</v>
      </c>
      <c r="Z4" s="15" t="s">
        <v>14</v>
      </c>
      <c r="AA4" s="15">
        <v>12</v>
      </c>
      <c r="AB4" t="s">
        <v>23</v>
      </c>
    </row>
    <row r="5" spans="1:28">
      <c r="A5" s="44"/>
      <c r="B5" s="15">
        <v>3</v>
      </c>
      <c r="C5" s="15">
        <v>49992</v>
      </c>
      <c r="D5" s="16">
        <v>356679</v>
      </c>
      <c r="E5" s="16">
        <v>4224025</v>
      </c>
      <c r="F5" s="16">
        <v>61425164</v>
      </c>
      <c r="G5" s="16">
        <v>31608</v>
      </c>
      <c r="H5" s="16">
        <v>136476</v>
      </c>
      <c r="I5" s="17">
        <f t="shared" si="0"/>
        <v>84.49401904304689</v>
      </c>
      <c r="J5" s="18">
        <f t="shared" si="1"/>
        <v>7.1347215554488717</v>
      </c>
      <c r="K5" s="17">
        <f t="shared" si="2"/>
        <v>1228.6998719795167</v>
      </c>
      <c r="L5" s="18">
        <f t="shared" si="3"/>
        <v>6.8767012164591051E-2</v>
      </c>
      <c r="M5" s="18">
        <f t="shared" si="4"/>
        <v>5.8067244232347512E-3</v>
      </c>
      <c r="N5" s="13"/>
      <c r="O5" s="19">
        <v>2.1800000000000001E-3</v>
      </c>
      <c r="P5" s="19">
        <v>0.223576</v>
      </c>
      <c r="Q5" s="19">
        <v>0.74361900000000003</v>
      </c>
      <c r="R5" s="19">
        <v>0.95533299999999999</v>
      </c>
      <c r="S5" s="19">
        <v>0.99459900000000001</v>
      </c>
      <c r="T5" s="19">
        <v>0.99972000000000005</v>
      </c>
      <c r="U5" s="19">
        <v>1</v>
      </c>
      <c r="V5" s="13">
        <v>1</v>
      </c>
      <c r="W5" s="13">
        <v>1</v>
      </c>
      <c r="X5" s="13">
        <v>1</v>
      </c>
      <c r="Y5" s="13">
        <v>1</v>
      </c>
      <c r="Z5" s="15" t="s">
        <v>14</v>
      </c>
      <c r="AA5" s="15">
        <v>12</v>
      </c>
      <c r="AB5" t="s">
        <v>23</v>
      </c>
    </row>
    <row r="6" spans="1:28">
      <c r="A6" s="44"/>
      <c r="B6" s="9">
        <v>4</v>
      </c>
      <c r="C6" s="9">
        <v>15000</v>
      </c>
      <c r="D6" s="10">
        <v>1536196</v>
      </c>
      <c r="E6" s="10">
        <v>18337664</v>
      </c>
      <c r="F6" s="10">
        <v>19764673</v>
      </c>
      <c r="G6" s="10">
        <v>34215</v>
      </c>
      <c r="H6" s="10">
        <v>139612</v>
      </c>
      <c r="I6" s="17">
        <f t="shared" si="0"/>
        <v>1222.5109333333332</v>
      </c>
      <c r="J6" s="18">
        <f t="shared" si="1"/>
        <v>102.41306666666667</v>
      </c>
      <c r="K6" s="17">
        <f t="shared" si="2"/>
        <v>1317.6448666666668</v>
      </c>
      <c r="L6" s="18">
        <f t="shared" si="3"/>
        <v>0.92780001976253279</v>
      </c>
      <c r="M6" s="18">
        <f t="shared" si="4"/>
        <v>7.772433169018278E-2</v>
      </c>
      <c r="N6" s="13"/>
      <c r="O6" s="13">
        <v>3.2000000000000002E-3</v>
      </c>
      <c r="P6" s="13">
        <v>0.26479999999999998</v>
      </c>
      <c r="Q6" s="13">
        <v>0.79186699999999999</v>
      </c>
      <c r="R6" s="13">
        <v>0.97166699999999995</v>
      </c>
      <c r="S6" s="13">
        <v>0.99813300000000005</v>
      </c>
      <c r="T6" s="13">
        <v>0.99986699999999995</v>
      </c>
      <c r="U6" s="13">
        <v>1</v>
      </c>
      <c r="V6" s="13">
        <v>1</v>
      </c>
      <c r="W6" s="13">
        <v>1</v>
      </c>
      <c r="X6" s="13">
        <v>1</v>
      </c>
      <c r="Y6" s="13">
        <v>1</v>
      </c>
      <c r="Z6" s="15" t="s">
        <v>14</v>
      </c>
      <c r="AA6" s="15">
        <v>12</v>
      </c>
      <c r="AB6" t="s">
        <v>23</v>
      </c>
    </row>
    <row r="7" spans="1:28">
      <c r="A7" s="44"/>
      <c r="B7" s="15">
        <v>5</v>
      </c>
      <c r="C7" s="15">
        <v>4992</v>
      </c>
      <c r="D7" s="16">
        <v>1144277</v>
      </c>
      <c r="E7" s="16">
        <v>13574233</v>
      </c>
      <c r="F7" s="16">
        <v>9309472</v>
      </c>
      <c r="G7" s="16">
        <v>51209</v>
      </c>
      <c r="H7" s="16">
        <v>159256</v>
      </c>
      <c r="I7" s="17">
        <f t="shared" ref="I7:I8" si="5">E7/C7</f>
        <v>2719.1973157051284</v>
      </c>
      <c r="J7" s="18">
        <f t="shared" ref="J7:J8" si="6">D7/C7</f>
        <v>229.22215544871796</v>
      </c>
      <c r="K7" s="17">
        <f t="shared" ref="K7:K8" si="7">F7/C7</f>
        <v>1864.8782051282051</v>
      </c>
      <c r="L7" s="18">
        <f t="shared" ref="L7:L8" si="8">I7/K7</f>
        <v>1.4581098691741059</v>
      </c>
      <c r="M7" s="18">
        <f t="shared" ref="M7:M8" si="9">J7/K7</f>
        <v>0.12291534901227481</v>
      </c>
      <c r="N7" s="13"/>
      <c r="O7" s="19">
        <v>4.2067E-2</v>
      </c>
      <c r="P7" s="19">
        <v>0.57211500000000004</v>
      </c>
      <c r="Q7" s="19">
        <v>0.93429499999999999</v>
      </c>
      <c r="R7" s="19">
        <v>0.99419100000000005</v>
      </c>
      <c r="S7" s="19">
        <v>0.99859799999999999</v>
      </c>
      <c r="T7" s="19">
        <v>0.99980000000000002</v>
      </c>
      <c r="U7" s="13">
        <v>1</v>
      </c>
      <c r="V7" s="13">
        <v>1</v>
      </c>
      <c r="W7" s="13">
        <v>1</v>
      </c>
      <c r="X7" s="13">
        <v>1</v>
      </c>
      <c r="Y7" s="13">
        <v>1</v>
      </c>
      <c r="Z7" s="15" t="s">
        <v>14</v>
      </c>
      <c r="AA7" s="15">
        <v>12</v>
      </c>
      <c r="AB7" t="s">
        <v>23</v>
      </c>
    </row>
    <row r="8" spans="1:28">
      <c r="A8" s="44"/>
      <c r="B8" s="9">
        <v>6</v>
      </c>
      <c r="C8" s="9">
        <v>996</v>
      </c>
      <c r="D8" s="10">
        <v>3271445</v>
      </c>
      <c r="E8" s="10">
        <v>38366544</v>
      </c>
      <c r="F8" s="10">
        <v>1942471</v>
      </c>
      <c r="G8" s="10">
        <v>53842</v>
      </c>
      <c r="H8" s="10">
        <v>153196</v>
      </c>
      <c r="I8" s="17">
        <f t="shared" si="5"/>
        <v>38520.626506024098</v>
      </c>
      <c r="J8" s="18">
        <f t="shared" si="6"/>
        <v>3284.5833333333335</v>
      </c>
      <c r="K8" s="17">
        <f t="shared" si="7"/>
        <v>1950.2720883534137</v>
      </c>
      <c r="L8" s="18">
        <f t="shared" si="8"/>
        <v>19.751411475383673</v>
      </c>
      <c r="M8" s="18">
        <f t="shared" si="9"/>
        <v>1.6841667134284115</v>
      </c>
      <c r="N8" s="13"/>
      <c r="O8" s="13">
        <v>5.5220999999999999E-2</v>
      </c>
      <c r="P8" s="13">
        <v>0.59738999999999998</v>
      </c>
      <c r="Q8" s="13">
        <v>0.95281099999999996</v>
      </c>
      <c r="R8" s="13">
        <v>0.998996</v>
      </c>
      <c r="S8" s="13">
        <v>1</v>
      </c>
      <c r="T8" s="13">
        <v>1</v>
      </c>
      <c r="U8" s="13">
        <v>1</v>
      </c>
      <c r="V8" s="13">
        <v>1</v>
      </c>
      <c r="W8" s="13">
        <v>1</v>
      </c>
      <c r="X8" s="13">
        <v>1</v>
      </c>
      <c r="Y8" s="13">
        <v>1</v>
      </c>
      <c r="Z8" s="15" t="s">
        <v>14</v>
      </c>
      <c r="AA8" s="15">
        <v>12</v>
      </c>
      <c r="AB8" t="s">
        <v>23</v>
      </c>
    </row>
    <row r="10" spans="1:28">
      <c r="G10" s="24">
        <f>SUM(G3:G8)</f>
        <v>205365</v>
      </c>
      <c r="H10" s="24">
        <f>SUM(H3:H8)</f>
        <v>745476</v>
      </c>
      <c r="M10" s="34">
        <f>SUM(M3:M8)</f>
        <v>1.8940001014309742</v>
      </c>
      <c r="N10" s="26">
        <f>SUM(N3:N8)/6</f>
        <v>0</v>
      </c>
      <c r="O10" s="26">
        <f>SUM(O3:O8)/6</f>
        <v>1.7111333333333336E-2</v>
      </c>
      <c r="P10" s="26">
        <f t="shared" ref="P10:Y10" si="10">SUM(P3:P8)/6</f>
        <v>0.28283700000000001</v>
      </c>
      <c r="Q10" s="35">
        <f t="shared" si="10"/>
        <v>0.68294349999999993</v>
      </c>
      <c r="R10" s="26">
        <f t="shared" si="10"/>
        <v>0.91362733333333335</v>
      </c>
      <c r="S10" s="26">
        <f t="shared" si="10"/>
        <v>0.98375866666666667</v>
      </c>
      <c r="T10" s="26">
        <f t="shared" si="10"/>
        <v>0.99782850000000012</v>
      </c>
      <c r="U10" s="26">
        <f t="shared" si="10"/>
        <v>0.99978166666666668</v>
      </c>
      <c r="V10" s="26">
        <f t="shared" si="10"/>
        <v>0.99999033333333331</v>
      </c>
      <c r="W10" s="26">
        <f t="shared" si="10"/>
        <v>1</v>
      </c>
      <c r="X10" s="26">
        <f t="shared" si="10"/>
        <v>1</v>
      </c>
      <c r="Y10" s="26">
        <f t="shared" si="10"/>
        <v>1</v>
      </c>
    </row>
    <row r="11" spans="1:28">
      <c r="L11">
        <f>L8/L3</f>
        <v>3261.2100751807998</v>
      </c>
    </row>
    <row r="14" spans="1:28" ht="60">
      <c r="B14" s="2" t="s">
        <v>7</v>
      </c>
      <c r="C14" s="3" t="s">
        <v>1</v>
      </c>
      <c r="D14" s="4" t="s">
        <v>9</v>
      </c>
      <c r="E14" s="4" t="s">
        <v>11</v>
      </c>
      <c r="F14" s="4" t="s">
        <v>12</v>
      </c>
      <c r="G14" s="5" t="s">
        <v>3</v>
      </c>
      <c r="H14" s="6" t="s">
        <v>4</v>
      </c>
      <c r="I14" s="5" t="s">
        <v>2</v>
      </c>
      <c r="J14" s="5" t="s">
        <v>17</v>
      </c>
      <c r="K14" s="5" t="s">
        <v>10</v>
      </c>
      <c r="L14" s="5" t="s">
        <v>20</v>
      </c>
      <c r="M14" s="5" t="s">
        <v>19</v>
      </c>
      <c r="N14" s="7">
        <v>16384</v>
      </c>
      <c r="O14" s="7">
        <v>8192</v>
      </c>
      <c r="P14" s="7">
        <v>4096</v>
      </c>
      <c r="Q14" s="36">
        <v>2048</v>
      </c>
      <c r="R14" s="7">
        <v>1024</v>
      </c>
      <c r="S14" s="7">
        <v>512</v>
      </c>
      <c r="T14" s="7">
        <v>256</v>
      </c>
      <c r="U14" s="7">
        <v>128</v>
      </c>
      <c r="V14" s="7">
        <v>64</v>
      </c>
      <c r="W14" s="7">
        <v>32</v>
      </c>
      <c r="X14" s="7">
        <v>16</v>
      </c>
      <c r="Y14" s="7">
        <v>8</v>
      </c>
      <c r="Z14" s="8" t="s">
        <v>15</v>
      </c>
      <c r="AA14" s="8" t="s">
        <v>16</v>
      </c>
      <c r="AB14" s="8" t="s">
        <v>21</v>
      </c>
    </row>
    <row r="15" spans="1:28">
      <c r="B15" s="15">
        <v>1</v>
      </c>
      <c r="C15" s="15">
        <v>249996</v>
      </c>
      <c r="D15" s="16">
        <v>192677</v>
      </c>
      <c r="E15" s="16">
        <v>2067800</v>
      </c>
      <c r="F15" s="16">
        <v>166103240</v>
      </c>
      <c r="G15" s="16">
        <v>14973</v>
      </c>
      <c r="H15" s="16">
        <v>76800</v>
      </c>
      <c r="I15" s="17"/>
      <c r="J15" s="18"/>
      <c r="K15" s="17"/>
      <c r="L15" s="18"/>
      <c r="M15" s="18"/>
      <c r="N15" s="13"/>
      <c r="O15" s="13"/>
      <c r="P15" s="19">
        <v>8.2000000000000007E-3</v>
      </c>
      <c r="Q15" s="19">
        <v>0.24967600000000001</v>
      </c>
      <c r="R15" s="19">
        <v>0.71625499999999998</v>
      </c>
      <c r="S15" s="19">
        <v>0.93696699999999999</v>
      </c>
      <c r="T15" s="19">
        <v>0.99006799999999995</v>
      </c>
      <c r="U15" s="19">
        <v>0.99899199999999999</v>
      </c>
      <c r="V15" s="13">
        <v>0.99996799999999997</v>
      </c>
      <c r="W15" s="13">
        <v>1</v>
      </c>
      <c r="X15" s="13">
        <v>1</v>
      </c>
      <c r="Y15" s="13">
        <v>1</v>
      </c>
      <c r="Z15" s="15" t="s">
        <v>14</v>
      </c>
      <c r="AA15" s="15">
        <v>12</v>
      </c>
      <c r="AB15" t="s">
        <v>25</v>
      </c>
    </row>
    <row r="16" spans="1:28">
      <c r="B16" s="9">
        <v>2</v>
      </c>
      <c r="C16" s="9">
        <v>99996</v>
      </c>
      <c r="D16" s="10">
        <v>226325</v>
      </c>
      <c r="E16" s="10">
        <v>2609919</v>
      </c>
      <c r="F16" s="10">
        <v>81532060</v>
      </c>
      <c r="G16" s="10">
        <v>19200</v>
      </c>
      <c r="H16" s="10">
        <v>102136</v>
      </c>
      <c r="I16" s="17"/>
      <c r="J16" s="18"/>
      <c r="K16" s="17"/>
      <c r="L16" s="18"/>
      <c r="M16" s="18"/>
      <c r="N16" s="13"/>
      <c r="O16" s="13">
        <v>1.0000000000000001E-5</v>
      </c>
      <c r="P16" s="13">
        <v>3.0190999999999999E-2</v>
      </c>
      <c r="Q16" s="13">
        <v>0.40543600000000002</v>
      </c>
      <c r="R16" s="13">
        <v>0.83413300000000001</v>
      </c>
      <c r="S16" s="13">
        <v>0.97299899999999995</v>
      </c>
      <c r="T16" s="13">
        <v>0.99690000000000001</v>
      </c>
      <c r="U16" s="13">
        <v>0.99973999999999996</v>
      </c>
      <c r="V16" s="13">
        <v>0.99999000000000005</v>
      </c>
      <c r="W16" s="13">
        <v>1</v>
      </c>
      <c r="X16" s="13">
        <v>1</v>
      </c>
      <c r="Y16" s="13">
        <v>1</v>
      </c>
      <c r="Z16" s="15" t="s">
        <v>14</v>
      </c>
      <c r="AA16" s="15">
        <v>12</v>
      </c>
      <c r="AB16" t="s">
        <v>25</v>
      </c>
    </row>
    <row r="17" spans="2:28">
      <c r="B17" s="15">
        <v>3</v>
      </c>
      <c r="C17" s="15">
        <v>49992</v>
      </c>
      <c r="D17" s="16">
        <v>698510</v>
      </c>
      <c r="E17" s="16">
        <v>8294349</v>
      </c>
      <c r="F17" s="16">
        <v>60816952</v>
      </c>
      <c r="G17" s="16">
        <v>31197</v>
      </c>
      <c r="H17" s="16">
        <v>127980</v>
      </c>
      <c r="I17" s="17"/>
      <c r="J17" s="18"/>
      <c r="K17" s="17"/>
      <c r="L17" s="18"/>
      <c r="M17" s="18"/>
      <c r="N17" s="13"/>
      <c r="O17" s="19">
        <v>2.0600000000000002E-3</v>
      </c>
      <c r="P17" s="19">
        <v>0.21221400000000001</v>
      </c>
      <c r="Q17" s="19">
        <v>0.73603799999999997</v>
      </c>
      <c r="R17" s="19">
        <v>0.95509299999999997</v>
      </c>
      <c r="S17" s="19">
        <v>0.99567899999999998</v>
      </c>
      <c r="T17" s="19">
        <v>0.99982000000000004</v>
      </c>
      <c r="U17" s="19">
        <v>1</v>
      </c>
      <c r="V17" s="13">
        <v>1</v>
      </c>
      <c r="W17" s="13">
        <v>1</v>
      </c>
      <c r="X17" s="13">
        <v>1</v>
      </c>
      <c r="Y17" s="13">
        <v>1</v>
      </c>
      <c r="Z17" s="15" t="s">
        <v>14</v>
      </c>
      <c r="AA17" s="15">
        <v>12</v>
      </c>
      <c r="AB17" t="s">
        <v>25</v>
      </c>
    </row>
    <row r="18" spans="2:28">
      <c r="B18" s="9">
        <v>4</v>
      </c>
      <c r="C18" s="9">
        <v>15000</v>
      </c>
      <c r="D18" s="10">
        <v>1110281</v>
      </c>
      <c r="E18" s="10">
        <v>13195739</v>
      </c>
      <c r="F18" s="10">
        <v>19615817</v>
      </c>
      <c r="G18" s="10">
        <v>33889</v>
      </c>
      <c r="H18" s="10">
        <v>128052</v>
      </c>
      <c r="I18" s="17"/>
      <c r="J18" s="18"/>
      <c r="K18" s="17"/>
      <c r="L18" s="18"/>
      <c r="M18" s="18"/>
      <c r="N18" s="13"/>
      <c r="O18" s="13">
        <v>3.2669999999999999E-3</v>
      </c>
      <c r="P18" s="13">
        <v>0.255467</v>
      </c>
      <c r="Q18" s="13">
        <v>0.78813299999999997</v>
      </c>
      <c r="R18" s="13">
        <v>0.96993300000000005</v>
      </c>
      <c r="S18" s="13">
        <v>0.99733300000000003</v>
      </c>
      <c r="T18" s="13">
        <v>1</v>
      </c>
      <c r="U18" s="13">
        <v>1</v>
      </c>
      <c r="V18" s="13">
        <v>1</v>
      </c>
      <c r="W18" s="13">
        <v>1</v>
      </c>
      <c r="X18" s="13">
        <v>1</v>
      </c>
      <c r="Y18" s="13">
        <v>1</v>
      </c>
      <c r="Z18" s="15" t="s">
        <v>14</v>
      </c>
      <c r="AA18" s="15">
        <v>12</v>
      </c>
      <c r="AB18" t="s">
        <v>25</v>
      </c>
    </row>
    <row r="19" spans="2:28">
      <c r="B19" s="15">
        <v>5</v>
      </c>
      <c r="C19" s="15">
        <v>4992</v>
      </c>
      <c r="D19" s="16">
        <v>2310406</v>
      </c>
      <c r="E19" s="16">
        <v>27264893</v>
      </c>
      <c r="F19" s="16">
        <v>9298590</v>
      </c>
      <c r="G19" s="16">
        <v>51079</v>
      </c>
      <c r="H19" s="16">
        <v>167360</v>
      </c>
      <c r="I19" s="17"/>
      <c r="J19" s="18"/>
      <c r="K19" s="17"/>
      <c r="L19" s="18"/>
      <c r="M19" s="18"/>
      <c r="N19" s="13"/>
      <c r="O19" s="19">
        <v>4.0264000000000001E-2</v>
      </c>
      <c r="P19" s="19">
        <v>0.56690700000000005</v>
      </c>
      <c r="Q19" s="19">
        <v>0.93529600000000002</v>
      </c>
      <c r="R19" s="19">
        <v>0.99419100000000005</v>
      </c>
      <c r="S19" s="19">
        <v>0.99980000000000002</v>
      </c>
      <c r="T19" s="19">
        <v>1</v>
      </c>
      <c r="U19" s="13">
        <v>1</v>
      </c>
      <c r="V19" s="13">
        <v>1</v>
      </c>
      <c r="W19" s="13">
        <v>1</v>
      </c>
      <c r="X19" s="13">
        <v>1</v>
      </c>
      <c r="Y19" s="13">
        <v>1</v>
      </c>
      <c r="Z19" s="15" t="s">
        <v>14</v>
      </c>
      <c r="AA19" s="15">
        <v>12</v>
      </c>
      <c r="AB19" t="s">
        <v>25</v>
      </c>
    </row>
    <row r="20" spans="2:28">
      <c r="B20" s="9">
        <v>6</v>
      </c>
      <c r="C20" s="9">
        <v>996</v>
      </c>
      <c r="D20" s="10">
        <v>2561291</v>
      </c>
      <c r="E20" s="10">
        <v>29787648</v>
      </c>
      <c r="F20" s="10">
        <v>2013448</v>
      </c>
      <c r="G20" s="10">
        <v>56078</v>
      </c>
      <c r="H20" s="10">
        <v>149496</v>
      </c>
      <c r="I20" s="17"/>
      <c r="J20" s="18"/>
      <c r="K20" s="17"/>
      <c r="L20" s="18"/>
      <c r="M20" s="18"/>
      <c r="N20" s="13"/>
      <c r="O20" s="13">
        <v>6.4256999999999995E-2</v>
      </c>
      <c r="P20" s="13">
        <v>0.64457799999999998</v>
      </c>
      <c r="Q20" s="13">
        <v>0.96184700000000001</v>
      </c>
      <c r="R20" s="13">
        <v>1</v>
      </c>
      <c r="S20" s="13">
        <v>1</v>
      </c>
      <c r="T20" s="13">
        <v>1</v>
      </c>
      <c r="U20" s="13">
        <v>1</v>
      </c>
      <c r="V20" s="13">
        <v>1</v>
      </c>
      <c r="W20" s="13">
        <v>1</v>
      </c>
      <c r="X20" s="13">
        <v>1</v>
      </c>
      <c r="Y20" s="13">
        <v>1</v>
      </c>
      <c r="Z20" s="15" t="s">
        <v>14</v>
      </c>
      <c r="AA20" s="15">
        <v>12</v>
      </c>
      <c r="AB20" t="s">
        <v>25</v>
      </c>
    </row>
    <row r="22" spans="2:28">
      <c r="G22" s="24">
        <f>SUM(G15:G20)</f>
        <v>206416</v>
      </c>
      <c r="H22" s="24">
        <f>SUM(H15:H20)</f>
        <v>751824</v>
      </c>
      <c r="M22" s="34">
        <f>SUM(M15:M20)</f>
        <v>0</v>
      </c>
      <c r="N22" s="26">
        <f>SUM(N15:N20)/6</f>
        <v>0</v>
      </c>
      <c r="O22" s="26">
        <f>SUM(O15:O20)/6</f>
        <v>1.8309666666666665E-2</v>
      </c>
      <c r="P22" s="26">
        <f t="shared" ref="P22:Y22" si="11">SUM(P15:P20)/6</f>
        <v>0.28625950000000006</v>
      </c>
      <c r="Q22" s="35">
        <f t="shared" si="11"/>
        <v>0.67940433333333328</v>
      </c>
      <c r="R22" s="26">
        <f t="shared" si="11"/>
        <v>0.9116008333333333</v>
      </c>
      <c r="S22" s="26">
        <f t="shared" si="11"/>
        <v>0.98379633333333327</v>
      </c>
      <c r="T22" s="26">
        <f t="shared" si="11"/>
        <v>0.99779800000000007</v>
      </c>
      <c r="U22" s="26">
        <f t="shared" si="11"/>
        <v>0.99978866666666677</v>
      </c>
      <c r="V22" s="26">
        <f t="shared" si="11"/>
        <v>0.99999299999999991</v>
      </c>
      <c r="W22" s="26">
        <f t="shared" si="11"/>
        <v>1</v>
      </c>
      <c r="X22" s="26">
        <f t="shared" si="11"/>
        <v>1</v>
      </c>
      <c r="Y22" s="26">
        <f t="shared" si="11"/>
        <v>1</v>
      </c>
    </row>
  </sheetData>
  <mergeCells count="2">
    <mergeCell ref="N1:Y1"/>
    <mergeCell ref="A3:A8"/>
  </mergeCells>
  <conditionalFormatting sqref="H3:H6">
    <cfRule type="colorScale" priority="32">
      <colorScale>
        <cfvo type="min"/>
        <cfvo type="max"/>
        <color rgb="FFFFEF9C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6">
    <cfRule type="colorScale" priority="34">
      <colorScale>
        <cfvo type="min"/>
        <cfvo type="max"/>
        <color rgb="FFFFEF9C"/>
        <color rgb="FF63BE7B"/>
      </colorScale>
    </cfRule>
  </conditionalFormatting>
  <conditionalFormatting sqref="N3:Y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8">
    <cfRule type="colorScale" priority="196">
      <colorScale>
        <cfvo type="min"/>
        <cfvo type="max"/>
        <color rgb="FFFFEF9C"/>
        <color rgb="FF63BE7B"/>
      </colorScale>
    </cfRule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:G8">
    <cfRule type="colorScale" priority="198">
      <colorScale>
        <cfvo type="min"/>
        <cfvo type="max"/>
        <color rgb="FFFFEF9C"/>
        <color rgb="FF63BE7B"/>
      </colorScale>
    </cfRule>
  </conditionalFormatting>
  <conditionalFormatting sqref="N7:Y8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H18">
    <cfRule type="colorScale" priority="6">
      <colorScale>
        <cfvo type="min"/>
        <cfvo type="max"/>
        <color rgb="FFFFEF9C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:G18">
    <cfRule type="colorScale" priority="8">
      <colorScale>
        <cfvo type="min"/>
        <cfvo type="max"/>
        <color rgb="FFFFEF9C"/>
        <color rgb="FF63BE7B"/>
      </colorScale>
    </cfRule>
  </conditionalFormatting>
  <conditionalFormatting sqref="N15:Y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:H20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:G20">
    <cfRule type="colorScale" priority="3">
      <colorScale>
        <cfvo type="min"/>
        <cfvo type="max"/>
        <color rgb="FFFFEF9C"/>
        <color rgb="FF63BE7B"/>
      </colorScale>
    </cfRule>
  </conditionalFormatting>
  <conditionalFormatting sqref="N19:Y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:Y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6"/>
  <sheetViews>
    <sheetView workbookViewId="0">
      <selection activeCell="M35" sqref="M35"/>
    </sheetView>
  </sheetViews>
  <sheetFormatPr baseColWidth="10" defaultRowHeight="15" x14ac:dyDescent="0"/>
  <sheetData>
    <row r="1" spans="1:104">
      <c r="A1" t="s">
        <v>28</v>
      </c>
      <c r="B1" t="s">
        <v>29</v>
      </c>
      <c r="C1" t="s">
        <v>7</v>
      </c>
    </row>
    <row r="2" spans="1:104">
      <c r="A2" t="s">
        <v>27</v>
      </c>
      <c r="B2" t="s">
        <v>32</v>
      </c>
      <c r="C2">
        <v>1</v>
      </c>
      <c r="E2">
        <v>3900</v>
      </c>
      <c r="F2">
        <v>4096</v>
      </c>
      <c r="G2">
        <v>4308</v>
      </c>
      <c r="H2">
        <v>4622</v>
      </c>
      <c r="I2">
        <v>4934</v>
      </c>
      <c r="J2">
        <v>5337</v>
      </c>
      <c r="K2">
        <v>5601</v>
      </c>
      <c r="L2">
        <v>5926</v>
      </c>
      <c r="M2">
        <v>6403</v>
      </c>
      <c r="N2">
        <v>7251</v>
      </c>
      <c r="O2">
        <v>8032</v>
      </c>
      <c r="P2">
        <v>8476</v>
      </c>
      <c r="Q2">
        <v>8930</v>
      </c>
      <c r="R2">
        <v>9328</v>
      </c>
      <c r="S2">
        <v>9516</v>
      </c>
      <c r="T2">
        <v>9845</v>
      </c>
      <c r="U2">
        <v>10019</v>
      </c>
      <c r="V2">
        <v>10263</v>
      </c>
      <c r="W2">
        <v>10537</v>
      </c>
      <c r="X2">
        <v>11079</v>
      </c>
      <c r="Y2">
        <v>11584</v>
      </c>
      <c r="Z2">
        <v>11851</v>
      </c>
      <c r="AA2">
        <v>12119</v>
      </c>
      <c r="AB2">
        <v>12395</v>
      </c>
      <c r="AC2">
        <v>12501</v>
      </c>
      <c r="AD2">
        <v>12702</v>
      </c>
      <c r="AE2">
        <v>12737</v>
      </c>
      <c r="AF2">
        <v>12843</v>
      </c>
      <c r="AG2">
        <v>12988</v>
      </c>
      <c r="AH2">
        <v>13055</v>
      </c>
      <c r="AI2">
        <v>13267</v>
      </c>
      <c r="AJ2">
        <v>13301</v>
      </c>
      <c r="AK2">
        <v>13441</v>
      </c>
      <c r="AL2">
        <v>13511</v>
      </c>
      <c r="AM2">
        <v>13580</v>
      </c>
      <c r="AN2">
        <v>13739</v>
      </c>
      <c r="AO2">
        <v>13817</v>
      </c>
      <c r="AP2">
        <v>13866</v>
      </c>
      <c r="AQ2">
        <v>13899</v>
      </c>
      <c r="AR2">
        <v>13987</v>
      </c>
      <c r="AS2">
        <v>14017</v>
      </c>
      <c r="AT2">
        <v>14018</v>
      </c>
      <c r="AU2">
        <v>14137</v>
      </c>
      <c r="AV2">
        <v>14212</v>
      </c>
      <c r="AW2">
        <v>14301</v>
      </c>
      <c r="AX2">
        <v>14337</v>
      </c>
      <c r="AY2">
        <v>14434</v>
      </c>
      <c r="AZ2">
        <v>14511</v>
      </c>
      <c r="BA2">
        <v>14549</v>
      </c>
      <c r="BB2">
        <v>14520</v>
      </c>
      <c r="BC2">
        <v>14642</v>
      </c>
      <c r="BD2">
        <v>14702</v>
      </c>
      <c r="BE2">
        <v>14726</v>
      </c>
      <c r="BF2">
        <v>14735</v>
      </c>
      <c r="BG2">
        <v>14727</v>
      </c>
      <c r="BH2">
        <v>14802</v>
      </c>
      <c r="BI2">
        <v>14881</v>
      </c>
      <c r="BJ2">
        <v>14901</v>
      </c>
      <c r="BK2">
        <v>14985</v>
      </c>
      <c r="BL2">
        <v>15015</v>
      </c>
      <c r="BM2">
        <v>14997</v>
      </c>
      <c r="BN2">
        <v>15019</v>
      </c>
      <c r="BO2">
        <v>15000</v>
      </c>
      <c r="BP2">
        <v>15008</v>
      </c>
      <c r="BQ2">
        <v>14935</v>
      </c>
      <c r="BR2">
        <v>14959</v>
      </c>
      <c r="BS2">
        <v>14882</v>
      </c>
      <c r="BT2">
        <v>14906</v>
      </c>
      <c r="BU2">
        <v>14838</v>
      </c>
      <c r="BV2">
        <v>14828</v>
      </c>
      <c r="BW2">
        <v>14812</v>
      </c>
      <c r="BX2">
        <v>14758</v>
      </c>
      <c r="BY2">
        <v>14679</v>
      </c>
      <c r="BZ2">
        <v>14684</v>
      </c>
      <c r="CA2">
        <v>14609</v>
      </c>
      <c r="CB2">
        <v>14596</v>
      </c>
      <c r="CC2">
        <v>14587</v>
      </c>
      <c r="CD2">
        <v>14520</v>
      </c>
      <c r="CE2">
        <v>14472</v>
      </c>
      <c r="CF2">
        <v>14431</v>
      </c>
      <c r="CG2">
        <v>14320</v>
      </c>
      <c r="CH2">
        <v>14365</v>
      </c>
      <c r="CI2">
        <v>14264</v>
      </c>
      <c r="CJ2">
        <v>14199</v>
      </c>
      <c r="CK2">
        <v>14189</v>
      </c>
      <c r="CL2">
        <v>14116</v>
      </c>
      <c r="CM2">
        <v>14076</v>
      </c>
      <c r="CN2">
        <v>14012</v>
      </c>
      <c r="CO2">
        <v>14000</v>
      </c>
      <c r="CP2">
        <v>13957</v>
      </c>
      <c r="CQ2">
        <v>13924</v>
      </c>
      <c r="CR2">
        <v>13878</v>
      </c>
      <c r="CS2">
        <v>13801</v>
      </c>
      <c r="CT2">
        <v>13801</v>
      </c>
      <c r="CU2">
        <v>13728</v>
      </c>
      <c r="CV2">
        <v>13734</v>
      </c>
      <c r="CW2">
        <v>13701</v>
      </c>
      <c r="CX2">
        <v>13631</v>
      </c>
      <c r="CY2">
        <v>13557</v>
      </c>
      <c r="CZ2">
        <v>13506</v>
      </c>
    </row>
    <row r="3" spans="1:104">
      <c r="A3" t="s">
        <v>30</v>
      </c>
      <c r="B3" t="s">
        <v>33</v>
      </c>
      <c r="C3">
        <v>1</v>
      </c>
      <c r="E3">
        <v>9859</v>
      </c>
      <c r="F3">
        <v>10874</v>
      </c>
      <c r="G3">
        <v>11502</v>
      </c>
      <c r="H3">
        <v>11834</v>
      </c>
      <c r="I3">
        <v>12114</v>
      </c>
      <c r="J3">
        <v>12354</v>
      </c>
      <c r="K3">
        <v>12593</v>
      </c>
      <c r="L3">
        <v>12737</v>
      </c>
      <c r="M3">
        <v>12722</v>
      </c>
      <c r="N3">
        <v>13029</v>
      </c>
      <c r="O3">
        <v>13205</v>
      </c>
      <c r="P3">
        <v>13355</v>
      </c>
      <c r="Q3">
        <v>13476</v>
      </c>
      <c r="R3">
        <v>13606</v>
      </c>
      <c r="S3">
        <v>13851</v>
      </c>
      <c r="T3">
        <v>14116</v>
      </c>
      <c r="U3">
        <v>14300</v>
      </c>
      <c r="V3">
        <v>14400</v>
      </c>
      <c r="W3">
        <v>14494</v>
      </c>
      <c r="X3">
        <v>14607</v>
      </c>
      <c r="Y3">
        <v>14846</v>
      </c>
      <c r="Z3">
        <v>14950</v>
      </c>
      <c r="AA3">
        <v>15024</v>
      </c>
      <c r="AB3">
        <v>15067</v>
      </c>
      <c r="AC3">
        <v>15074</v>
      </c>
      <c r="AD3">
        <v>15143</v>
      </c>
      <c r="AE3">
        <v>15166</v>
      </c>
      <c r="AF3">
        <v>15167</v>
      </c>
      <c r="AG3">
        <v>15201</v>
      </c>
      <c r="AH3">
        <v>15119</v>
      </c>
      <c r="AI3">
        <v>15014</v>
      </c>
      <c r="AJ3">
        <v>14966</v>
      </c>
      <c r="AK3">
        <v>15069</v>
      </c>
      <c r="AL3">
        <v>15027</v>
      </c>
      <c r="AM3">
        <v>14983</v>
      </c>
      <c r="AN3">
        <v>15024</v>
      </c>
      <c r="AO3">
        <v>15002</v>
      </c>
      <c r="AP3">
        <v>14968</v>
      </c>
      <c r="AQ3">
        <v>14715</v>
      </c>
      <c r="AR3">
        <v>14639</v>
      </c>
      <c r="AS3">
        <v>14625</v>
      </c>
      <c r="AT3">
        <v>14571</v>
      </c>
      <c r="AU3">
        <v>14535</v>
      </c>
      <c r="AV3">
        <v>14517</v>
      </c>
      <c r="AW3">
        <v>14416</v>
      </c>
      <c r="AX3">
        <v>14418</v>
      </c>
      <c r="AY3">
        <v>14380</v>
      </c>
      <c r="AZ3">
        <v>14349</v>
      </c>
      <c r="BA3">
        <v>14321</v>
      </c>
      <c r="BB3">
        <v>14274</v>
      </c>
      <c r="BC3">
        <v>14255</v>
      </c>
      <c r="BD3">
        <v>14297</v>
      </c>
      <c r="BE3">
        <v>14261</v>
      </c>
      <c r="BF3">
        <v>14203</v>
      </c>
      <c r="BG3">
        <v>14107</v>
      </c>
      <c r="BH3">
        <v>14047</v>
      </c>
      <c r="BI3">
        <v>13946</v>
      </c>
      <c r="BJ3">
        <v>13991</v>
      </c>
      <c r="BK3">
        <v>13941</v>
      </c>
      <c r="BL3">
        <v>13870</v>
      </c>
      <c r="BM3">
        <v>13798</v>
      </c>
      <c r="BN3">
        <v>13742</v>
      </c>
      <c r="BO3">
        <v>13684</v>
      </c>
      <c r="BP3">
        <v>13491</v>
      </c>
      <c r="BQ3">
        <v>13431</v>
      </c>
      <c r="BR3">
        <v>13307</v>
      </c>
      <c r="BS3">
        <v>13249</v>
      </c>
      <c r="BT3">
        <v>13044</v>
      </c>
      <c r="BU3">
        <v>12898</v>
      </c>
      <c r="BV3">
        <v>12772</v>
      </c>
      <c r="BW3">
        <v>12636</v>
      </c>
      <c r="BX3">
        <v>12503</v>
      </c>
      <c r="BY3">
        <v>12309</v>
      </c>
      <c r="BZ3">
        <v>12044</v>
      </c>
      <c r="CA3">
        <v>11746</v>
      </c>
      <c r="CB3">
        <v>11381</v>
      </c>
      <c r="CC3">
        <v>11087</v>
      </c>
      <c r="CD3">
        <v>10754</v>
      </c>
      <c r="CE3">
        <v>10390</v>
      </c>
      <c r="CF3">
        <v>10038</v>
      </c>
      <c r="CG3">
        <v>9776</v>
      </c>
      <c r="CH3">
        <v>9625</v>
      </c>
      <c r="CI3">
        <v>9516</v>
      </c>
      <c r="CJ3">
        <v>9419</v>
      </c>
      <c r="CK3">
        <v>9327</v>
      </c>
      <c r="CL3">
        <v>9156</v>
      </c>
      <c r="CM3">
        <v>9060</v>
      </c>
      <c r="CN3">
        <v>8961</v>
      </c>
      <c r="CO3">
        <v>8747</v>
      </c>
      <c r="CP3">
        <v>8659</v>
      </c>
      <c r="CQ3">
        <v>8557</v>
      </c>
      <c r="CR3">
        <v>8416</v>
      </c>
      <c r="CS3">
        <v>8369</v>
      </c>
      <c r="CT3">
        <v>8246</v>
      </c>
      <c r="CU3">
        <v>8159</v>
      </c>
      <c r="CV3">
        <v>8104</v>
      </c>
      <c r="CW3">
        <v>8005</v>
      </c>
      <c r="CX3">
        <v>7963</v>
      </c>
      <c r="CY3">
        <v>7915</v>
      </c>
      <c r="CZ3">
        <v>7856</v>
      </c>
    </row>
    <row r="4" spans="1:104">
      <c r="A4" t="s">
        <v>34</v>
      </c>
      <c r="B4" t="s">
        <v>35</v>
      </c>
      <c r="C4">
        <v>4</v>
      </c>
      <c r="E4">
        <v>7903</v>
      </c>
      <c r="F4">
        <v>16194</v>
      </c>
      <c r="G4">
        <v>23241</v>
      </c>
      <c r="H4">
        <v>29641</v>
      </c>
      <c r="I4">
        <v>31845</v>
      </c>
      <c r="J4">
        <v>32413</v>
      </c>
      <c r="K4">
        <v>33435</v>
      </c>
      <c r="L4">
        <v>34998</v>
      </c>
      <c r="M4">
        <v>34620</v>
      </c>
      <c r="N4">
        <v>34467</v>
      </c>
      <c r="O4">
        <v>35001</v>
      </c>
      <c r="P4">
        <v>34713</v>
      </c>
      <c r="Q4">
        <v>34579</v>
      </c>
      <c r="R4">
        <v>34381</v>
      </c>
      <c r="S4">
        <v>34248</v>
      </c>
      <c r="T4">
        <v>34218</v>
      </c>
      <c r="U4">
        <v>34698</v>
      </c>
      <c r="V4">
        <v>34136</v>
      </c>
      <c r="W4">
        <v>34426</v>
      </c>
    </row>
    <row r="5" spans="1:104">
      <c r="A5" t="s">
        <v>36</v>
      </c>
      <c r="B5" t="s">
        <v>31</v>
      </c>
      <c r="C5">
        <v>2</v>
      </c>
      <c r="D5">
        <v>18091</v>
      </c>
      <c r="E5">
        <v>18210</v>
      </c>
      <c r="F5">
        <v>18214</v>
      </c>
      <c r="G5">
        <v>18190</v>
      </c>
      <c r="H5">
        <v>18152</v>
      </c>
      <c r="I5">
        <v>18290</v>
      </c>
      <c r="J5">
        <v>18228</v>
      </c>
      <c r="K5">
        <v>18115</v>
      </c>
      <c r="L5">
        <v>18155</v>
      </c>
      <c r="M5">
        <v>18337</v>
      </c>
      <c r="N5">
        <v>18305</v>
      </c>
      <c r="O5">
        <v>18295</v>
      </c>
      <c r="P5">
        <v>18401</v>
      </c>
      <c r="Q5">
        <v>18404</v>
      </c>
      <c r="R5">
        <v>18327</v>
      </c>
      <c r="S5">
        <v>18494</v>
      </c>
      <c r="T5">
        <v>18611</v>
      </c>
      <c r="U5">
        <v>18736</v>
      </c>
      <c r="V5">
        <v>18726</v>
      </c>
      <c r="W5">
        <v>18535</v>
      </c>
      <c r="X5">
        <v>18666</v>
      </c>
      <c r="Y5">
        <v>18713</v>
      </c>
      <c r="Z5">
        <v>18690</v>
      </c>
      <c r="AA5">
        <v>18685</v>
      </c>
      <c r="AB5">
        <v>18675</v>
      </c>
      <c r="AC5">
        <v>18710</v>
      </c>
      <c r="AD5">
        <v>18777</v>
      </c>
      <c r="AE5">
        <v>18737</v>
      </c>
      <c r="AF5">
        <v>18841</v>
      </c>
      <c r="AG5">
        <v>18815</v>
      </c>
      <c r="AH5">
        <v>18746</v>
      </c>
      <c r="AI5">
        <v>18599</v>
      </c>
      <c r="AJ5">
        <v>18685</v>
      </c>
      <c r="AK5">
        <v>18726</v>
      </c>
      <c r="AL5">
        <v>18717</v>
      </c>
      <c r="AM5">
        <v>18661</v>
      </c>
      <c r="AN5">
        <v>18670</v>
      </c>
      <c r="AO5">
        <v>18613</v>
      </c>
      <c r="AP5">
        <v>18642</v>
      </c>
      <c r="AQ5">
        <v>18595</v>
      </c>
      <c r="AR5">
        <v>18458</v>
      </c>
      <c r="AS5">
        <v>18439</v>
      </c>
      <c r="AT5">
        <v>18426</v>
      </c>
      <c r="AU5">
        <v>18389</v>
      </c>
      <c r="AV5">
        <v>18405</v>
      </c>
      <c r="AW5">
        <v>18572</v>
      </c>
      <c r="AX5">
        <v>18380</v>
      </c>
      <c r="AY5">
        <v>18389</v>
      </c>
      <c r="AZ5">
        <v>18282</v>
      </c>
      <c r="BA5">
        <v>18338</v>
      </c>
      <c r="BB5">
        <v>18161</v>
      </c>
      <c r="BC5">
        <v>18033</v>
      </c>
      <c r="BD5">
        <v>17968</v>
      </c>
      <c r="BE5">
        <v>17968</v>
      </c>
      <c r="BF5">
        <v>17814</v>
      </c>
      <c r="BG5">
        <v>17463</v>
      </c>
      <c r="BH5">
        <v>17461</v>
      </c>
      <c r="BI5">
        <v>17245</v>
      </c>
      <c r="BJ5">
        <v>17158</v>
      </c>
      <c r="BK5">
        <v>17162</v>
      </c>
      <c r="BL5">
        <v>17053</v>
      </c>
      <c r="BM5">
        <v>17045</v>
      </c>
      <c r="BN5">
        <v>17058</v>
      </c>
      <c r="BO5">
        <v>17006</v>
      </c>
      <c r="BP5">
        <v>17064</v>
      </c>
      <c r="BQ5">
        <v>17178</v>
      </c>
      <c r="BR5">
        <v>17063</v>
      </c>
      <c r="BS5">
        <v>17299</v>
      </c>
      <c r="BT5">
        <v>17304</v>
      </c>
      <c r="BU5">
        <v>17272</v>
      </c>
      <c r="BV5">
        <v>17235</v>
      </c>
      <c r="BW5">
        <v>17197</v>
      </c>
      <c r="BX5">
        <v>17178</v>
      </c>
      <c r="BY5">
        <v>17144</v>
      </c>
      <c r="BZ5">
        <v>17139</v>
      </c>
      <c r="CA5">
        <v>16997</v>
      </c>
      <c r="CB5">
        <v>17056</v>
      </c>
      <c r="CC5">
        <v>17123</v>
      </c>
      <c r="CD5">
        <v>16895</v>
      </c>
      <c r="CE5">
        <v>17093</v>
      </c>
      <c r="CF5">
        <v>16918</v>
      </c>
      <c r="CG5">
        <v>17065</v>
      </c>
      <c r="CH5">
        <v>16988</v>
      </c>
      <c r="CI5">
        <v>16936</v>
      </c>
      <c r="CJ5">
        <v>16906</v>
      </c>
      <c r="CK5">
        <v>16951</v>
      </c>
      <c r="CL5">
        <v>16851</v>
      </c>
      <c r="CM5">
        <v>16759</v>
      </c>
      <c r="CN5">
        <v>16696</v>
      </c>
      <c r="CO5">
        <v>16719</v>
      </c>
      <c r="CP5">
        <v>16687</v>
      </c>
      <c r="CQ5">
        <v>16691</v>
      </c>
      <c r="CR5">
        <v>16788</v>
      </c>
      <c r="CS5">
        <v>16489</v>
      </c>
      <c r="CT5">
        <v>16622</v>
      </c>
      <c r="CU5">
        <v>16476</v>
      </c>
      <c r="CV5">
        <v>16351</v>
      </c>
      <c r="CW5">
        <v>16366</v>
      </c>
      <c r="CX5">
        <v>16249</v>
      </c>
      <c r="CY5">
        <v>16346</v>
      </c>
      <c r="CZ5">
        <v>16138</v>
      </c>
    </row>
    <row r="6" spans="1:104">
      <c r="A6" t="s">
        <v>37</v>
      </c>
      <c r="B6" t="s">
        <v>31</v>
      </c>
      <c r="C6">
        <v>2</v>
      </c>
      <c r="D6">
        <v>18808</v>
      </c>
      <c r="E6">
        <v>18706</v>
      </c>
      <c r="F6">
        <v>18864</v>
      </c>
      <c r="G6">
        <v>18924</v>
      </c>
      <c r="H6">
        <v>18966</v>
      </c>
      <c r="I6">
        <v>18850</v>
      </c>
      <c r="J6">
        <v>18992</v>
      </c>
      <c r="K6">
        <v>18988</v>
      </c>
      <c r="L6">
        <v>19140</v>
      </c>
      <c r="M6">
        <v>19026</v>
      </c>
      <c r="N6">
        <v>19061</v>
      </c>
      <c r="O6">
        <v>19116</v>
      </c>
      <c r="P6">
        <v>19198</v>
      </c>
      <c r="Q6">
        <v>19192</v>
      </c>
      <c r="R6">
        <v>19276</v>
      </c>
      <c r="S6">
        <v>19301</v>
      </c>
      <c r="T6">
        <v>19343</v>
      </c>
      <c r="U6">
        <v>19165</v>
      </c>
      <c r="V6">
        <v>19288</v>
      </c>
      <c r="W6">
        <v>19081</v>
      </c>
      <c r="X6">
        <v>19165</v>
      </c>
      <c r="Y6">
        <v>18978</v>
      </c>
      <c r="Z6">
        <v>18865</v>
      </c>
      <c r="AA6">
        <v>18887</v>
      </c>
      <c r="AB6">
        <v>18697</v>
      </c>
      <c r="AC6">
        <v>18581</v>
      </c>
      <c r="AD6">
        <v>18457</v>
      </c>
      <c r="AE6">
        <v>18132</v>
      </c>
      <c r="AF6">
        <v>17693</v>
      </c>
      <c r="AG6">
        <v>17313</v>
      </c>
      <c r="AH6">
        <v>17235</v>
      </c>
      <c r="AI6">
        <v>17046</v>
      </c>
      <c r="AJ6">
        <v>16817</v>
      </c>
      <c r="AK6">
        <v>16699</v>
      </c>
      <c r="AL6">
        <v>16664</v>
      </c>
      <c r="AM6">
        <v>16475</v>
      </c>
      <c r="AN6">
        <v>16374</v>
      </c>
      <c r="AO6">
        <v>16298</v>
      </c>
      <c r="AP6">
        <v>16149</v>
      </c>
      <c r="AQ6">
        <v>16121</v>
      </c>
      <c r="AR6">
        <v>16059</v>
      </c>
      <c r="AS6">
        <v>15914</v>
      </c>
      <c r="AT6">
        <v>15860</v>
      </c>
      <c r="AU6">
        <v>15759</v>
      </c>
      <c r="AV6">
        <v>15690</v>
      </c>
      <c r="AW6">
        <v>15729</v>
      </c>
      <c r="AX6">
        <v>15609</v>
      </c>
      <c r="AY6">
        <v>15464</v>
      </c>
      <c r="AZ6">
        <v>15544</v>
      </c>
      <c r="BA6">
        <v>15433</v>
      </c>
      <c r="BB6">
        <v>15308</v>
      </c>
      <c r="BC6">
        <v>15245</v>
      </c>
      <c r="BD6">
        <v>15102</v>
      </c>
      <c r="BE6">
        <v>15144</v>
      </c>
      <c r="BF6">
        <v>14909</v>
      </c>
      <c r="BG6">
        <v>14924</v>
      </c>
      <c r="BH6">
        <v>14776</v>
      </c>
      <c r="BI6">
        <v>14631</v>
      </c>
      <c r="BJ6">
        <v>14507</v>
      </c>
      <c r="BK6">
        <v>14642</v>
      </c>
      <c r="BL6">
        <v>14510</v>
      </c>
      <c r="BM6">
        <v>14408</v>
      </c>
      <c r="BN6">
        <v>14292</v>
      </c>
      <c r="BO6">
        <v>14157</v>
      </c>
      <c r="BP6">
        <v>14040</v>
      </c>
      <c r="BQ6">
        <v>14062</v>
      </c>
      <c r="BR6">
        <v>13937</v>
      </c>
      <c r="BS6">
        <v>13903</v>
      </c>
      <c r="BT6">
        <v>13813</v>
      </c>
      <c r="BU6">
        <v>13708</v>
      </c>
      <c r="BV6">
        <v>13630</v>
      </c>
      <c r="BW6">
        <v>13492</v>
      </c>
      <c r="BX6">
        <v>13447</v>
      </c>
      <c r="BY6">
        <v>13387</v>
      </c>
      <c r="BZ6">
        <v>13205</v>
      </c>
      <c r="CA6">
        <v>13276</v>
      </c>
      <c r="CB6">
        <v>13154</v>
      </c>
      <c r="CC6">
        <v>13127</v>
      </c>
      <c r="CD6">
        <v>13024</v>
      </c>
      <c r="CE6">
        <v>12822</v>
      </c>
      <c r="CF6">
        <v>12875</v>
      </c>
      <c r="CG6">
        <v>12778</v>
      </c>
      <c r="CH6">
        <v>12714</v>
      </c>
      <c r="CI6">
        <v>12511</v>
      </c>
      <c r="CJ6">
        <v>12483</v>
      </c>
      <c r="CK6">
        <v>12393</v>
      </c>
      <c r="CL6">
        <v>12210</v>
      </c>
      <c r="CM6">
        <v>12220</v>
      </c>
      <c r="CN6">
        <v>12069</v>
      </c>
      <c r="CO6">
        <v>11956</v>
      </c>
      <c r="CP6">
        <v>11942</v>
      </c>
      <c r="CQ6">
        <v>11870</v>
      </c>
      <c r="CR6">
        <v>11663</v>
      </c>
      <c r="CS6">
        <v>11459</v>
      </c>
      <c r="CT6">
        <v>11370</v>
      </c>
      <c r="CU6">
        <v>11101</v>
      </c>
      <c r="CV6">
        <v>11125</v>
      </c>
      <c r="CW6">
        <v>10819</v>
      </c>
      <c r="CX6">
        <v>10715</v>
      </c>
      <c r="CY6">
        <v>10637</v>
      </c>
      <c r="CZ6">
        <v>10483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Random7</vt:lpstr>
      <vt:lpstr>Random4</vt:lpstr>
      <vt:lpstr>Tweak</vt:lpstr>
    </vt:vector>
  </TitlesOfParts>
  <Company>Netsensia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Moreton</dc:creator>
  <cp:lastModifiedBy>Chris Moreton</cp:lastModifiedBy>
  <dcterms:created xsi:type="dcterms:W3CDTF">2015-06-11T19:13:25Z</dcterms:created>
  <dcterms:modified xsi:type="dcterms:W3CDTF">2015-07-13T18:19:31Z</dcterms:modified>
</cp:coreProperties>
</file>