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2eafb807878e6/เรียน Excel/ทดลองทำปี 69/"/>
    </mc:Choice>
  </mc:AlternateContent>
  <xr:revisionPtr revIDLastSave="3" documentId="13_ncr:1_{FB6EBAE1-D5EF-4A91-BC2C-9CCB3E8EB8C7}" xr6:coauthVersionLast="47" xr6:coauthVersionMax="47" xr10:uidLastSave="{944F3C18-A713-4D3C-B68D-AA4584013C15}"/>
  <bookViews>
    <workbookView xWindow="9510" yWindow="0" windowWidth="9780" windowHeight="11370" activeTab="4" xr2:uid="{FFD33B18-F7B2-4D04-8FDE-6E542588C80A}"/>
  </bookViews>
  <sheets>
    <sheet name="หมายเหตุ" sheetId="1" r:id="rId1"/>
    <sheet name="Sheet1" sheetId="10" state="hidden" r:id="rId2"/>
    <sheet name="mask1" sheetId="2" state="hidden" r:id="rId3"/>
    <sheet name="ข้อ 1" sheetId="15" r:id="rId4"/>
    <sheet name="ข้อ 4" sheetId="11" r:id="rId5"/>
    <sheet name="mask2" sheetId="3" state="hidden" r:id="rId6"/>
    <sheet name="ข้อ 5" sheetId="12" r:id="rId7"/>
    <sheet name="mask3" sheetId="4" state="hidden" r:id="rId8"/>
    <sheet name="รายละเอียดลงทุน-ประจำ(กรม)" sheetId="13" r:id="rId9"/>
    <sheet name="Mask1_remake" sheetId="14" state="hidden" r:id="rId10"/>
    <sheet name="mask4" sheetId="5" state="hidden" r:id="rId11"/>
  </sheets>
  <definedNames>
    <definedName name="_xlnm.Print_Titles" localSheetId="5">mask2!$5:$8</definedName>
    <definedName name="_xlnm.Print_Titles" localSheetId="7">mask3!$5:$8</definedName>
    <definedName name="_xlnm.Print_Titles" localSheetId="4">'ข้อ 4'!$5:$8</definedName>
    <definedName name="_xlnm.Print_Titles" localSheetId="6">'ข้อ 5'!$5:$8</definedName>
    <definedName name="_xlnm.Print_Titles" localSheetId="8">'รายละเอียดลงทุน-ประจำ(กรม)'!$5:$8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5" l="1"/>
  <c r="N22" i="5"/>
  <c r="M22" i="5"/>
  <c r="J22" i="5"/>
  <c r="M21" i="5"/>
  <c r="O21" i="5" s="1"/>
  <c r="J21" i="5"/>
  <c r="M20" i="5"/>
  <c r="O20" i="5" s="1"/>
  <c r="J20" i="5"/>
  <c r="M19" i="5"/>
  <c r="O19" i="5" s="1"/>
  <c r="J19" i="5"/>
  <c r="O18" i="5"/>
  <c r="M18" i="5"/>
  <c r="N18" i="5" s="1"/>
  <c r="J18" i="5"/>
  <c r="O17" i="5"/>
  <c r="N17" i="5"/>
  <c r="M17" i="5"/>
  <c r="J17" i="5"/>
  <c r="M16" i="5"/>
  <c r="O16" i="5" s="1"/>
  <c r="J16" i="5"/>
  <c r="O14" i="5"/>
  <c r="M14" i="5"/>
  <c r="N14" i="5" s="1"/>
  <c r="J14" i="5"/>
  <c r="M13" i="5"/>
  <c r="O13" i="5" s="1"/>
  <c r="J13" i="5"/>
  <c r="M12" i="5"/>
  <c r="O12" i="5" s="1"/>
  <c r="J12" i="5"/>
  <c r="M11" i="5"/>
  <c r="O11" i="5" s="1"/>
  <c r="J11" i="5"/>
  <c r="N10" i="5"/>
  <c r="M10" i="5"/>
  <c r="O10" i="5" s="1"/>
  <c r="J10" i="5"/>
  <c r="M9" i="5"/>
  <c r="O9" i="5" s="1"/>
  <c r="J9" i="5"/>
  <c r="K10" i="14"/>
  <c r="K9" i="14"/>
  <c r="O8" i="14"/>
  <c r="K8" i="14"/>
  <c r="R45" i="13"/>
  <c r="Q45" i="13"/>
  <c r="Q44" i="13" s="1"/>
  <c r="Q43" i="13" s="1"/>
  <c r="P45" i="13"/>
  <c r="P44" i="13" s="1"/>
  <c r="P43" i="13" s="1"/>
  <c r="L45" i="13"/>
  <c r="L44" i="13" s="1"/>
  <c r="L43" i="13" s="1"/>
  <c r="K45" i="13"/>
  <c r="K44" i="13" s="1"/>
  <c r="I45" i="13"/>
  <c r="I44" i="13" s="1"/>
  <c r="I43" i="13" s="1"/>
  <c r="H45" i="13"/>
  <c r="E45" i="13"/>
  <c r="B45" i="13"/>
  <c r="R44" i="13"/>
  <c r="H44" i="13"/>
  <c r="H43" i="13" s="1"/>
  <c r="E44" i="13"/>
  <c r="E43" i="13" s="1"/>
  <c r="B44" i="13"/>
  <c r="B43" i="13" s="1"/>
  <c r="R43" i="13"/>
  <c r="R41" i="13"/>
  <c r="R40" i="13" s="1"/>
  <c r="R39" i="13" s="1"/>
  <c r="Q41" i="13"/>
  <c r="P41" i="13"/>
  <c r="P40" i="13" s="1"/>
  <c r="P39" i="13" s="1"/>
  <c r="L41" i="13"/>
  <c r="L40" i="13" s="1"/>
  <c r="L39" i="13" s="1"/>
  <c r="K41" i="13"/>
  <c r="K40" i="13" s="1"/>
  <c r="I41" i="13"/>
  <c r="I40" i="13" s="1"/>
  <c r="I39" i="13" s="1"/>
  <c r="H41" i="13"/>
  <c r="H40" i="13" s="1"/>
  <c r="E41" i="13"/>
  <c r="E40" i="13" s="1"/>
  <c r="E39" i="13" s="1"/>
  <c r="B41" i="13"/>
  <c r="B40" i="13" s="1"/>
  <c r="B39" i="13" s="1"/>
  <c r="Q40" i="13"/>
  <c r="Q39" i="13" s="1"/>
  <c r="N38" i="13"/>
  <c r="M38" i="13"/>
  <c r="O38" i="13" s="1"/>
  <c r="J38" i="13"/>
  <c r="O37" i="13"/>
  <c r="N37" i="13"/>
  <c r="M37" i="13"/>
  <c r="J37" i="13"/>
  <c r="R36" i="13"/>
  <c r="R35" i="13" s="1"/>
  <c r="R34" i="13" s="1"/>
  <c r="R31" i="13" s="1"/>
  <c r="Q36" i="13"/>
  <c r="Q35" i="13" s="1"/>
  <c r="Q34" i="13" s="1"/>
  <c r="Q31" i="13" s="1"/>
  <c r="P36" i="13"/>
  <c r="L36" i="13"/>
  <c r="L35" i="13" s="1"/>
  <c r="L34" i="13" s="1"/>
  <c r="K36" i="13"/>
  <c r="K35" i="13" s="1"/>
  <c r="I36" i="13"/>
  <c r="I35" i="13" s="1"/>
  <c r="I34" i="13" s="1"/>
  <c r="H36" i="13"/>
  <c r="H35" i="13" s="1"/>
  <c r="E36" i="13"/>
  <c r="E35" i="13" s="1"/>
  <c r="E34" i="13" s="1"/>
  <c r="B36" i="13"/>
  <c r="P35" i="13"/>
  <c r="B35" i="13"/>
  <c r="B34" i="13" s="1"/>
  <c r="P34" i="13"/>
  <c r="R32" i="13"/>
  <c r="Q32" i="13"/>
  <c r="P32" i="13"/>
  <c r="P31" i="13" s="1"/>
  <c r="L32" i="13"/>
  <c r="L31" i="13" s="1"/>
  <c r="K32" i="13"/>
  <c r="M32" i="13" s="1"/>
  <c r="I32" i="13"/>
  <c r="I31" i="13" s="1"/>
  <c r="H32" i="13"/>
  <c r="E32" i="13"/>
  <c r="E31" i="13" s="1"/>
  <c r="B32" i="13"/>
  <c r="R29" i="13"/>
  <c r="R28" i="13" s="1"/>
  <c r="Q29" i="13"/>
  <c r="Q28" i="13" s="1"/>
  <c r="P29" i="13"/>
  <c r="P28" i="13" s="1"/>
  <c r="L29" i="13"/>
  <c r="L28" i="13" s="1"/>
  <c r="K29" i="13"/>
  <c r="K28" i="13" s="1"/>
  <c r="I29" i="13"/>
  <c r="I28" i="13" s="1"/>
  <c r="H29" i="13"/>
  <c r="H28" i="13" s="1"/>
  <c r="E29" i="13"/>
  <c r="E28" i="13" s="1"/>
  <c r="B29" i="13"/>
  <c r="B28" i="13" s="1"/>
  <c r="R25" i="13"/>
  <c r="R24" i="13" s="1"/>
  <c r="Q25" i="13"/>
  <c r="P25" i="13"/>
  <c r="L25" i="13"/>
  <c r="L24" i="13" s="1"/>
  <c r="K25" i="13"/>
  <c r="K24" i="13" s="1"/>
  <c r="M24" i="13" s="1"/>
  <c r="I25" i="13"/>
  <c r="I24" i="13" s="1"/>
  <c r="H25" i="13"/>
  <c r="H24" i="13" s="1"/>
  <c r="J24" i="13" s="1"/>
  <c r="E25" i="13"/>
  <c r="E24" i="13" s="1"/>
  <c r="B25" i="13"/>
  <c r="B24" i="13" s="1"/>
  <c r="Q24" i="13"/>
  <c r="P24" i="13"/>
  <c r="R22" i="13"/>
  <c r="Q22" i="13"/>
  <c r="Q21" i="13" s="1"/>
  <c r="Q20" i="13" s="1"/>
  <c r="P22" i="13"/>
  <c r="P21" i="13" s="1"/>
  <c r="P20" i="13" s="1"/>
  <c r="L22" i="13"/>
  <c r="L21" i="13" s="1"/>
  <c r="K22" i="13"/>
  <c r="K21" i="13" s="1"/>
  <c r="J22" i="13"/>
  <c r="I22" i="13"/>
  <c r="I21" i="13" s="1"/>
  <c r="H22" i="13"/>
  <c r="H21" i="13" s="1"/>
  <c r="E22" i="13"/>
  <c r="E21" i="13" s="1"/>
  <c r="B22" i="13"/>
  <c r="B21" i="13" s="1"/>
  <c r="R21" i="13"/>
  <c r="R18" i="13"/>
  <c r="Q18" i="13"/>
  <c r="Q17" i="13" s="1"/>
  <c r="Q16" i="13" s="1"/>
  <c r="P18" i="13"/>
  <c r="L18" i="13"/>
  <c r="L17" i="13" s="1"/>
  <c r="L16" i="13" s="1"/>
  <c r="K18" i="13"/>
  <c r="K17" i="13" s="1"/>
  <c r="I18" i="13"/>
  <c r="H18" i="13"/>
  <c r="H17" i="13" s="1"/>
  <c r="E18" i="13"/>
  <c r="E17" i="13" s="1"/>
  <c r="E16" i="13" s="1"/>
  <c r="B18" i="13"/>
  <c r="B17" i="13" s="1"/>
  <c r="B16" i="13" s="1"/>
  <c r="R17" i="13"/>
  <c r="R16" i="13" s="1"/>
  <c r="P17" i="13"/>
  <c r="P16" i="13" s="1"/>
  <c r="I17" i="13"/>
  <c r="I16" i="13"/>
  <c r="R14" i="13"/>
  <c r="R13" i="13" s="1"/>
  <c r="R12" i="13" s="1"/>
  <c r="Q14" i="13"/>
  <c r="Q13" i="13" s="1"/>
  <c r="Q12" i="13" s="1"/>
  <c r="P14" i="13"/>
  <c r="M14" i="13"/>
  <c r="O14" i="13" s="1"/>
  <c r="L14" i="13"/>
  <c r="L13" i="13" s="1"/>
  <c r="K14" i="13"/>
  <c r="I14" i="13"/>
  <c r="J14" i="13" s="1"/>
  <c r="H14" i="13"/>
  <c r="E14" i="13"/>
  <c r="E13" i="13" s="1"/>
  <c r="E12" i="13" s="1"/>
  <c r="B14" i="13"/>
  <c r="B13" i="13" s="1"/>
  <c r="B12" i="13" s="1"/>
  <c r="P13" i="13"/>
  <c r="P12" i="13" s="1"/>
  <c r="K13" i="13"/>
  <c r="K12" i="13" s="1"/>
  <c r="H13" i="13"/>
  <c r="H12" i="13" s="1"/>
  <c r="N9" i="13"/>
  <c r="M9" i="13"/>
  <c r="O9" i="13" s="1"/>
  <c r="J9" i="13"/>
  <c r="M84" i="4"/>
  <c r="O84" i="4" s="1"/>
  <c r="J84" i="4"/>
  <c r="M81" i="4"/>
  <c r="O81" i="4" s="1"/>
  <c r="J81" i="4"/>
  <c r="M67" i="4"/>
  <c r="O67" i="4" s="1"/>
  <c r="J67" i="4"/>
  <c r="M66" i="4"/>
  <c r="O66" i="4" s="1"/>
  <c r="J66" i="4"/>
  <c r="M65" i="4"/>
  <c r="O65" i="4" s="1"/>
  <c r="J65" i="4"/>
  <c r="O64" i="4"/>
  <c r="M64" i="4"/>
  <c r="N64" i="4" s="1"/>
  <c r="J64" i="4"/>
  <c r="O63" i="4"/>
  <c r="N63" i="4"/>
  <c r="M63" i="4"/>
  <c r="J63" i="4"/>
  <c r="O62" i="4"/>
  <c r="M62" i="4"/>
  <c r="N62" i="4" s="1"/>
  <c r="J62" i="4"/>
  <c r="M61" i="4"/>
  <c r="O61" i="4" s="1"/>
  <c r="J61" i="4"/>
  <c r="O60" i="4"/>
  <c r="N60" i="4"/>
  <c r="M60" i="4"/>
  <c r="J60" i="4"/>
  <c r="N59" i="4"/>
  <c r="M59" i="4"/>
  <c r="O59" i="4" s="1"/>
  <c r="J59" i="4"/>
  <c r="M58" i="4"/>
  <c r="J58" i="4"/>
  <c r="M57" i="4"/>
  <c r="N57" i="4" s="1"/>
  <c r="J57" i="4"/>
  <c r="M56" i="4"/>
  <c r="O56" i="4" s="1"/>
  <c r="J56" i="4"/>
  <c r="M55" i="4"/>
  <c r="O55" i="4" s="1"/>
  <c r="J55" i="4"/>
  <c r="O54" i="4"/>
  <c r="M54" i="4"/>
  <c r="N54" i="4" s="1"/>
  <c r="J54" i="4"/>
  <c r="O53" i="4"/>
  <c r="N53" i="4"/>
  <c r="M53" i="4"/>
  <c r="J53" i="4"/>
  <c r="M52" i="4"/>
  <c r="O52" i="4" s="1"/>
  <c r="J52" i="4"/>
  <c r="O51" i="4"/>
  <c r="N51" i="4"/>
  <c r="M51" i="4"/>
  <c r="J51" i="4"/>
  <c r="M50" i="4"/>
  <c r="O50" i="4" s="1"/>
  <c r="J50" i="4"/>
  <c r="M49" i="4"/>
  <c r="O49" i="4" s="1"/>
  <c r="J49" i="4"/>
  <c r="M48" i="4"/>
  <c r="O48" i="4" s="1"/>
  <c r="J48" i="4"/>
  <c r="M47" i="4"/>
  <c r="N47" i="4" s="1"/>
  <c r="J47" i="4"/>
  <c r="O46" i="4"/>
  <c r="N46" i="4"/>
  <c r="M46" i="4"/>
  <c r="J46" i="4"/>
  <c r="O45" i="4"/>
  <c r="M45" i="4"/>
  <c r="N45" i="4" s="1"/>
  <c r="J45" i="4"/>
  <c r="M44" i="4"/>
  <c r="O44" i="4" s="1"/>
  <c r="J44" i="4"/>
  <c r="O43" i="4"/>
  <c r="N43" i="4"/>
  <c r="M43" i="4"/>
  <c r="J43" i="4"/>
  <c r="N42" i="4"/>
  <c r="M42" i="4"/>
  <c r="O42" i="4" s="1"/>
  <c r="J42" i="4"/>
  <c r="M41" i="4"/>
  <c r="J41" i="4"/>
  <c r="M40" i="4"/>
  <c r="O40" i="4" s="1"/>
  <c r="J40" i="4"/>
  <c r="N39" i="4"/>
  <c r="M39" i="4"/>
  <c r="O39" i="4" s="1"/>
  <c r="J39" i="4"/>
  <c r="M38" i="4"/>
  <c r="O38" i="4" s="1"/>
  <c r="J38" i="4"/>
  <c r="M37" i="4"/>
  <c r="O37" i="4" s="1"/>
  <c r="J37" i="4"/>
  <c r="O36" i="4"/>
  <c r="M36" i="4"/>
  <c r="N36" i="4" s="1"/>
  <c r="J36" i="4"/>
  <c r="O35" i="4"/>
  <c r="N35" i="4"/>
  <c r="M35" i="4"/>
  <c r="J35" i="4"/>
  <c r="O34" i="4"/>
  <c r="M34" i="4"/>
  <c r="N34" i="4" s="1"/>
  <c r="J34" i="4"/>
  <c r="M33" i="4"/>
  <c r="O33" i="4" s="1"/>
  <c r="J33" i="4"/>
  <c r="O32" i="4"/>
  <c r="N32" i="4"/>
  <c r="M32" i="4"/>
  <c r="J32" i="4"/>
  <c r="N31" i="4"/>
  <c r="M31" i="4"/>
  <c r="O31" i="4" s="1"/>
  <c r="J31" i="4"/>
  <c r="M30" i="4"/>
  <c r="J30" i="4"/>
  <c r="M29" i="4"/>
  <c r="O29" i="4" s="1"/>
  <c r="J29" i="4"/>
  <c r="N28" i="4"/>
  <c r="M28" i="4"/>
  <c r="O28" i="4" s="1"/>
  <c r="J28" i="4"/>
  <c r="M27" i="4"/>
  <c r="O27" i="4" s="1"/>
  <c r="J27" i="4"/>
  <c r="M26" i="4"/>
  <c r="O26" i="4" s="1"/>
  <c r="J26" i="4"/>
  <c r="O25" i="4"/>
  <c r="M25" i="4"/>
  <c r="N25" i="4" s="1"/>
  <c r="J25" i="4"/>
  <c r="O24" i="4"/>
  <c r="N24" i="4"/>
  <c r="M24" i="4"/>
  <c r="J24" i="4"/>
  <c r="N23" i="4"/>
  <c r="M23" i="4"/>
  <c r="J23" i="4"/>
  <c r="M22" i="4"/>
  <c r="O22" i="4" s="1"/>
  <c r="J22" i="4"/>
  <c r="M21" i="4"/>
  <c r="O21" i="4" s="1"/>
  <c r="J21" i="4"/>
  <c r="M20" i="4"/>
  <c r="O20" i="4" s="1"/>
  <c r="J20" i="4"/>
  <c r="N19" i="4"/>
  <c r="M19" i="4"/>
  <c r="O19" i="4" s="1"/>
  <c r="J19" i="4"/>
  <c r="O18" i="4"/>
  <c r="M18" i="4"/>
  <c r="N18" i="4" s="1"/>
  <c r="J18" i="4"/>
  <c r="M17" i="4"/>
  <c r="O17" i="4" s="1"/>
  <c r="J17" i="4"/>
  <c r="M16" i="4"/>
  <c r="O16" i="4" s="1"/>
  <c r="J16" i="4"/>
  <c r="O15" i="4"/>
  <c r="M15" i="4"/>
  <c r="N15" i="4" s="1"/>
  <c r="J15" i="4"/>
  <c r="O14" i="4"/>
  <c r="N14" i="4"/>
  <c r="M14" i="4"/>
  <c r="J14" i="4"/>
  <c r="M13" i="4"/>
  <c r="O13" i="4" s="1"/>
  <c r="J13" i="4"/>
  <c r="O12" i="4"/>
  <c r="N12" i="4"/>
  <c r="M12" i="4"/>
  <c r="J12" i="4"/>
  <c r="M11" i="4"/>
  <c r="O11" i="4" s="1"/>
  <c r="J11" i="4"/>
  <c r="M10" i="4"/>
  <c r="O10" i="4" s="1"/>
  <c r="J10" i="4"/>
  <c r="M9" i="4"/>
  <c r="O9" i="4" s="1"/>
  <c r="J9" i="4"/>
  <c r="N79" i="12"/>
  <c r="M79" i="12"/>
  <c r="O79" i="12" s="1"/>
  <c r="J79" i="12"/>
  <c r="N78" i="12"/>
  <c r="M78" i="12"/>
  <c r="J78" i="12"/>
  <c r="O77" i="12"/>
  <c r="M77" i="12"/>
  <c r="N77" i="12" s="1"/>
  <c r="J77" i="12"/>
  <c r="M76" i="12"/>
  <c r="N76" i="12" s="1"/>
  <c r="J76" i="12"/>
  <c r="M75" i="12"/>
  <c r="O75" i="12" s="1"/>
  <c r="J75" i="12"/>
  <c r="M74" i="12"/>
  <c r="O74" i="12" s="1"/>
  <c r="J74" i="12"/>
  <c r="N73" i="12"/>
  <c r="M73" i="12"/>
  <c r="O73" i="12" s="1"/>
  <c r="J73" i="12"/>
  <c r="O72" i="12"/>
  <c r="M72" i="12"/>
  <c r="N72" i="12" s="1"/>
  <c r="J72" i="12"/>
  <c r="M71" i="12"/>
  <c r="O71" i="12" s="1"/>
  <c r="J71" i="12"/>
  <c r="R70" i="12"/>
  <c r="Q70" i="12"/>
  <c r="Q69" i="12" s="1"/>
  <c r="Q67" i="12" s="1"/>
  <c r="Q65" i="12" s="1"/>
  <c r="P70" i="12"/>
  <c r="P69" i="12" s="1"/>
  <c r="P67" i="12" s="1"/>
  <c r="P65" i="12" s="1"/>
  <c r="L70" i="12"/>
  <c r="K70" i="12"/>
  <c r="M70" i="12" s="1"/>
  <c r="J70" i="12"/>
  <c r="I70" i="12"/>
  <c r="H70" i="12"/>
  <c r="G70" i="12"/>
  <c r="F70" i="12"/>
  <c r="E70" i="12"/>
  <c r="E69" i="12" s="1"/>
  <c r="E67" i="12" s="1"/>
  <c r="E65" i="12" s="1"/>
  <c r="D70" i="12"/>
  <c r="D69" i="12" s="1"/>
  <c r="D67" i="12" s="1"/>
  <c r="D65" i="12" s="1"/>
  <c r="C70" i="12"/>
  <c r="C69" i="12" s="1"/>
  <c r="C67" i="12" s="1"/>
  <c r="C65" i="12" s="1"/>
  <c r="B70" i="12"/>
  <c r="B69" i="12" s="1"/>
  <c r="B67" i="12" s="1"/>
  <c r="B65" i="12" s="1"/>
  <c r="R69" i="12"/>
  <c r="R67" i="12" s="1"/>
  <c r="R65" i="12" s="1"/>
  <c r="L69" i="12"/>
  <c r="L67" i="12" s="1"/>
  <c r="L65" i="12" s="1"/>
  <c r="K69" i="12"/>
  <c r="M69" i="12" s="1"/>
  <c r="N69" i="12" s="1"/>
  <c r="I69" i="12"/>
  <c r="J69" i="12" s="1"/>
  <c r="H69" i="12"/>
  <c r="G69" i="12"/>
  <c r="G67" i="12" s="1"/>
  <c r="G65" i="12" s="1"/>
  <c r="F69" i="12"/>
  <c r="M68" i="12"/>
  <c r="O68" i="12" s="1"/>
  <c r="J68" i="12"/>
  <c r="H67" i="12"/>
  <c r="M66" i="12"/>
  <c r="J66" i="12"/>
  <c r="N64" i="12"/>
  <c r="M64" i="12"/>
  <c r="O64" i="12" s="1"/>
  <c r="J64" i="12"/>
  <c r="O63" i="12"/>
  <c r="M63" i="12"/>
  <c r="N63" i="12" s="1"/>
  <c r="J63" i="12"/>
  <c r="M62" i="12"/>
  <c r="O62" i="12" s="1"/>
  <c r="J62" i="12"/>
  <c r="R61" i="12"/>
  <c r="Q61" i="12"/>
  <c r="Q60" i="12" s="1"/>
  <c r="Q58" i="12" s="1"/>
  <c r="Q56" i="12" s="1"/>
  <c r="P61" i="12"/>
  <c r="P60" i="12" s="1"/>
  <c r="P58" i="12" s="1"/>
  <c r="P56" i="12" s="1"/>
  <c r="L61" i="12"/>
  <c r="K61" i="12"/>
  <c r="M61" i="12" s="1"/>
  <c r="J61" i="12"/>
  <c r="I61" i="12"/>
  <c r="H61" i="12"/>
  <c r="G61" i="12"/>
  <c r="F61" i="12"/>
  <c r="E61" i="12"/>
  <c r="E60" i="12" s="1"/>
  <c r="E58" i="12" s="1"/>
  <c r="E56" i="12" s="1"/>
  <c r="D61" i="12"/>
  <c r="D60" i="12" s="1"/>
  <c r="D58" i="12" s="1"/>
  <c r="D56" i="12" s="1"/>
  <c r="C61" i="12"/>
  <c r="C60" i="12" s="1"/>
  <c r="C58" i="12" s="1"/>
  <c r="C56" i="12" s="1"/>
  <c r="B61" i="12"/>
  <c r="B60" i="12" s="1"/>
  <c r="B58" i="12" s="1"/>
  <c r="B56" i="12" s="1"/>
  <c r="R60" i="12"/>
  <c r="R58" i="12" s="1"/>
  <c r="R56" i="12" s="1"/>
  <c r="L60" i="12"/>
  <c r="L58" i="12" s="1"/>
  <c r="L56" i="12" s="1"/>
  <c r="K60" i="12"/>
  <c r="M60" i="12" s="1"/>
  <c r="N60" i="12" s="1"/>
  <c r="I60" i="12"/>
  <c r="J60" i="12" s="1"/>
  <c r="H60" i="12"/>
  <c r="G60" i="12"/>
  <c r="G58" i="12" s="1"/>
  <c r="G56" i="12" s="1"/>
  <c r="F60" i="12"/>
  <c r="O60" i="12" s="1"/>
  <c r="M59" i="12"/>
  <c r="O59" i="12" s="1"/>
  <c r="J59" i="12"/>
  <c r="H58" i="12"/>
  <c r="M57" i="12"/>
  <c r="J57" i="12"/>
  <c r="N55" i="12"/>
  <c r="M55" i="12"/>
  <c r="O55" i="12" s="1"/>
  <c r="J55" i="12"/>
  <c r="O54" i="12"/>
  <c r="M54" i="12"/>
  <c r="N54" i="12" s="1"/>
  <c r="J54" i="12"/>
  <c r="M53" i="12"/>
  <c r="O53" i="12" s="1"/>
  <c r="J53" i="12"/>
  <c r="R52" i="12"/>
  <c r="Q52" i="12"/>
  <c r="Q51" i="12" s="1"/>
  <c r="Q49" i="12" s="1"/>
  <c r="Q47" i="12" s="1"/>
  <c r="P52" i="12"/>
  <c r="P51" i="12" s="1"/>
  <c r="P49" i="12" s="1"/>
  <c r="P47" i="12" s="1"/>
  <c r="L52" i="12"/>
  <c r="K52" i="12"/>
  <c r="M52" i="12" s="1"/>
  <c r="J52" i="12"/>
  <c r="I52" i="12"/>
  <c r="H52" i="12"/>
  <c r="G52" i="12"/>
  <c r="F52" i="12"/>
  <c r="E52" i="12"/>
  <c r="E51" i="12" s="1"/>
  <c r="E49" i="12" s="1"/>
  <c r="E47" i="12" s="1"/>
  <c r="E46" i="12" s="1"/>
  <c r="E35" i="12" s="1"/>
  <c r="D52" i="12"/>
  <c r="D51" i="12" s="1"/>
  <c r="D49" i="12" s="1"/>
  <c r="D47" i="12" s="1"/>
  <c r="D46" i="12" s="1"/>
  <c r="C52" i="12"/>
  <c r="C51" i="12" s="1"/>
  <c r="C49" i="12" s="1"/>
  <c r="C47" i="12" s="1"/>
  <c r="C46" i="12" s="1"/>
  <c r="B52" i="12"/>
  <c r="B51" i="12" s="1"/>
  <c r="B49" i="12" s="1"/>
  <c r="B47" i="12" s="1"/>
  <c r="B46" i="12" s="1"/>
  <c r="R51" i="12"/>
  <c r="R49" i="12" s="1"/>
  <c r="R47" i="12" s="1"/>
  <c r="L51" i="12"/>
  <c r="L49" i="12" s="1"/>
  <c r="L47" i="12" s="1"/>
  <c r="K51" i="12"/>
  <c r="M51" i="12" s="1"/>
  <c r="N51" i="12" s="1"/>
  <c r="I51" i="12"/>
  <c r="J51" i="12" s="1"/>
  <c r="H51" i="12"/>
  <c r="G51" i="12"/>
  <c r="G49" i="12" s="1"/>
  <c r="G47" i="12" s="1"/>
  <c r="F51" i="12"/>
  <c r="O51" i="12" s="1"/>
  <c r="M50" i="12"/>
  <c r="O50" i="12" s="1"/>
  <c r="J50" i="12"/>
  <c r="H49" i="12"/>
  <c r="M48" i="12"/>
  <c r="J48" i="12"/>
  <c r="M45" i="12"/>
  <c r="O45" i="12" s="1"/>
  <c r="J45" i="12"/>
  <c r="O44" i="12"/>
  <c r="M44" i="12"/>
  <c r="N44" i="12" s="1"/>
  <c r="J44" i="12"/>
  <c r="O43" i="12"/>
  <c r="N43" i="12"/>
  <c r="M43" i="12"/>
  <c r="J43" i="12"/>
  <c r="R42" i="12"/>
  <c r="R41" i="12" s="1"/>
  <c r="R39" i="12" s="1"/>
  <c r="R37" i="12" s="1"/>
  <c r="R36" i="12" s="1"/>
  <c r="Q42" i="12"/>
  <c r="P42" i="12"/>
  <c r="L42" i="12"/>
  <c r="L41" i="12" s="1"/>
  <c r="L39" i="12" s="1"/>
  <c r="L37" i="12" s="1"/>
  <c r="L36" i="12" s="1"/>
  <c r="K42" i="12"/>
  <c r="K41" i="12" s="1"/>
  <c r="I42" i="12"/>
  <c r="I41" i="12" s="1"/>
  <c r="I39" i="12" s="1"/>
  <c r="I37" i="12" s="1"/>
  <c r="H42" i="12"/>
  <c r="G42" i="12"/>
  <c r="F42" i="12"/>
  <c r="E42" i="12"/>
  <c r="E41" i="12" s="1"/>
  <c r="E39" i="12" s="1"/>
  <c r="E37" i="12" s="1"/>
  <c r="E36" i="12" s="1"/>
  <c r="D42" i="12"/>
  <c r="C42" i="12"/>
  <c r="B42" i="12"/>
  <c r="Q41" i="12"/>
  <c r="Q39" i="12" s="1"/>
  <c r="Q37" i="12" s="1"/>
  <c r="Q36" i="12" s="1"/>
  <c r="P41" i="12"/>
  <c r="P39" i="12" s="1"/>
  <c r="P37" i="12" s="1"/>
  <c r="P36" i="12" s="1"/>
  <c r="H41" i="12"/>
  <c r="J41" i="12" s="1"/>
  <c r="G41" i="12"/>
  <c r="G39" i="12" s="1"/>
  <c r="G37" i="12" s="1"/>
  <c r="G36" i="12" s="1"/>
  <c r="F41" i="12"/>
  <c r="D41" i="12"/>
  <c r="D39" i="12" s="1"/>
  <c r="D37" i="12" s="1"/>
  <c r="D36" i="12" s="1"/>
  <c r="D35" i="12" s="1"/>
  <c r="C41" i="12"/>
  <c r="B41" i="12"/>
  <c r="B39" i="12" s="1"/>
  <c r="B37" i="12" s="1"/>
  <c r="B36" i="12" s="1"/>
  <c r="N40" i="12"/>
  <c r="M40" i="12"/>
  <c r="O40" i="12" s="1"/>
  <c r="J40" i="12"/>
  <c r="C39" i="12"/>
  <c r="C37" i="12" s="1"/>
  <c r="C36" i="12" s="1"/>
  <c r="M38" i="12"/>
  <c r="O38" i="12" s="1"/>
  <c r="J38" i="12"/>
  <c r="I36" i="12"/>
  <c r="O34" i="12"/>
  <c r="M34" i="12"/>
  <c r="N34" i="12" s="1"/>
  <c r="J34" i="12"/>
  <c r="M33" i="12"/>
  <c r="O33" i="12" s="1"/>
  <c r="J33" i="12"/>
  <c r="O32" i="12"/>
  <c r="N32" i="12"/>
  <c r="M32" i="12"/>
  <c r="J32" i="12"/>
  <c r="R31" i="12"/>
  <c r="Q31" i="12"/>
  <c r="Q30" i="12" s="1"/>
  <c r="Q28" i="12" s="1"/>
  <c r="Q26" i="12" s="1"/>
  <c r="Q25" i="12" s="1"/>
  <c r="P31" i="12"/>
  <c r="L31" i="12"/>
  <c r="L30" i="12" s="1"/>
  <c r="L28" i="12" s="1"/>
  <c r="L26" i="12" s="1"/>
  <c r="L25" i="12" s="1"/>
  <c r="L24" i="12" s="1"/>
  <c r="K31" i="12"/>
  <c r="I31" i="12"/>
  <c r="I30" i="12" s="1"/>
  <c r="I28" i="12" s="1"/>
  <c r="I26" i="12" s="1"/>
  <c r="I25" i="12" s="1"/>
  <c r="I24" i="12" s="1"/>
  <c r="H31" i="12"/>
  <c r="H30" i="12" s="1"/>
  <c r="G31" i="12"/>
  <c r="F31" i="12"/>
  <c r="E31" i="12"/>
  <c r="E30" i="12" s="1"/>
  <c r="E28" i="12" s="1"/>
  <c r="E26" i="12" s="1"/>
  <c r="E25" i="12" s="1"/>
  <c r="E24" i="12" s="1"/>
  <c r="E23" i="12" s="1"/>
  <c r="D31" i="12"/>
  <c r="D30" i="12" s="1"/>
  <c r="D28" i="12" s="1"/>
  <c r="D26" i="12" s="1"/>
  <c r="D25" i="12" s="1"/>
  <c r="D24" i="12" s="1"/>
  <c r="D23" i="12" s="1"/>
  <c r="C31" i="12"/>
  <c r="B31" i="12"/>
  <c r="B30" i="12" s="1"/>
  <c r="B28" i="12" s="1"/>
  <c r="B26" i="12" s="1"/>
  <c r="B25" i="12" s="1"/>
  <c r="B24" i="12" s="1"/>
  <c r="R30" i="12"/>
  <c r="R28" i="12" s="1"/>
  <c r="R26" i="12" s="1"/>
  <c r="R25" i="12" s="1"/>
  <c r="R24" i="12" s="1"/>
  <c r="P30" i="12"/>
  <c r="P28" i="12" s="1"/>
  <c r="P26" i="12" s="1"/>
  <c r="P25" i="12" s="1"/>
  <c r="P24" i="12" s="1"/>
  <c r="G30" i="12"/>
  <c r="G28" i="12" s="1"/>
  <c r="G26" i="12" s="1"/>
  <c r="G25" i="12" s="1"/>
  <c r="G24" i="12" s="1"/>
  <c r="F30" i="12"/>
  <c r="C30" i="12"/>
  <c r="C28" i="12" s="1"/>
  <c r="C26" i="12" s="1"/>
  <c r="C25" i="12" s="1"/>
  <c r="C24" i="12" s="1"/>
  <c r="M29" i="12"/>
  <c r="O29" i="12" s="1"/>
  <c r="J29" i="12"/>
  <c r="M27" i="12"/>
  <c r="O27" i="12" s="1"/>
  <c r="J27" i="12"/>
  <c r="Q24" i="12"/>
  <c r="M22" i="12"/>
  <c r="O22" i="12" s="1"/>
  <c r="J22" i="12"/>
  <c r="M21" i="12"/>
  <c r="O21" i="12" s="1"/>
  <c r="J21" i="12"/>
  <c r="O20" i="12"/>
  <c r="M20" i="12"/>
  <c r="N20" i="12" s="1"/>
  <c r="J20" i="12"/>
  <c r="O19" i="12"/>
  <c r="N19" i="12"/>
  <c r="M19" i="12"/>
  <c r="J19" i="12"/>
  <c r="O18" i="12"/>
  <c r="M18" i="12"/>
  <c r="N18" i="12" s="1"/>
  <c r="J18" i="12"/>
  <c r="M17" i="12"/>
  <c r="O17" i="12" s="1"/>
  <c r="J17" i="12"/>
  <c r="O16" i="12"/>
  <c r="N16" i="12"/>
  <c r="M16" i="12"/>
  <c r="J16" i="12"/>
  <c r="N15" i="12"/>
  <c r="M15" i="12"/>
  <c r="O15" i="12" s="1"/>
  <c r="J15" i="12"/>
  <c r="M14" i="12"/>
  <c r="J14" i="12"/>
  <c r="R13" i="12"/>
  <c r="R12" i="12" s="1"/>
  <c r="Q13" i="12"/>
  <c r="Q12" i="12" s="1"/>
  <c r="P13" i="12"/>
  <c r="P12" i="12" s="1"/>
  <c r="L13" i="12"/>
  <c r="L12" i="12" s="1"/>
  <c r="K13" i="12"/>
  <c r="M13" i="12" s="1"/>
  <c r="N13" i="12" s="1"/>
  <c r="I13" i="12"/>
  <c r="I12" i="12" s="1"/>
  <c r="H13" i="12"/>
  <c r="H12" i="12" s="1"/>
  <c r="G13" i="12"/>
  <c r="G12" i="12" s="1"/>
  <c r="F13" i="12"/>
  <c r="O13" i="12" s="1"/>
  <c r="E13" i="12"/>
  <c r="D13" i="12"/>
  <c r="C13" i="12"/>
  <c r="C12" i="12" s="1"/>
  <c r="B13" i="12"/>
  <c r="K12" i="12"/>
  <c r="F12" i="12"/>
  <c r="E12" i="12"/>
  <c r="D12" i="12"/>
  <c r="B12" i="12"/>
  <c r="N80" i="3"/>
  <c r="P80" i="3" s="1"/>
  <c r="J80" i="3"/>
  <c r="M80" i="3" s="1"/>
  <c r="N79" i="3"/>
  <c r="P79" i="3" s="1"/>
  <c r="J79" i="3"/>
  <c r="M79" i="3" s="1"/>
  <c r="N78" i="3"/>
  <c r="P78" i="3" s="1"/>
  <c r="J78" i="3"/>
  <c r="M78" i="3" s="1"/>
  <c r="N77" i="3"/>
  <c r="P77" i="3" s="1"/>
  <c r="J77" i="3"/>
  <c r="M77" i="3" s="1"/>
  <c r="N76" i="3"/>
  <c r="P76" i="3" s="1"/>
  <c r="J76" i="3"/>
  <c r="M76" i="3" s="1"/>
  <c r="N75" i="3"/>
  <c r="P75" i="3" s="1"/>
  <c r="J75" i="3"/>
  <c r="M75" i="3" s="1"/>
  <c r="N74" i="3"/>
  <c r="P74" i="3" s="1"/>
  <c r="J74" i="3"/>
  <c r="M74" i="3" s="1"/>
  <c r="P73" i="3"/>
  <c r="O73" i="3"/>
  <c r="N73" i="3"/>
  <c r="J73" i="3"/>
  <c r="M73" i="3" s="1"/>
  <c r="O59" i="3"/>
  <c r="M59" i="3"/>
  <c r="P59" i="3" s="1"/>
  <c r="J59" i="3"/>
  <c r="M58" i="3"/>
  <c r="P58" i="3" s="1"/>
  <c r="J58" i="3"/>
  <c r="P57" i="3"/>
  <c r="O57" i="3"/>
  <c r="M57" i="3"/>
  <c r="J57" i="3"/>
  <c r="M56" i="3"/>
  <c r="P56" i="3" s="1"/>
  <c r="J56" i="3"/>
  <c r="M55" i="3"/>
  <c r="J55" i="3"/>
  <c r="O54" i="3"/>
  <c r="M54" i="3"/>
  <c r="P54" i="3" s="1"/>
  <c r="J54" i="3"/>
  <c r="M53" i="3"/>
  <c r="P53" i="3" s="1"/>
  <c r="J53" i="3"/>
  <c r="P52" i="3"/>
  <c r="M52" i="3"/>
  <c r="O52" i="3" s="1"/>
  <c r="J52" i="3"/>
  <c r="M51" i="3"/>
  <c r="P51" i="3" s="1"/>
  <c r="J51" i="3"/>
  <c r="M50" i="3"/>
  <c r="P50" i="3" s="1"/>
  <c r="J50" i="3"/>
  <c r="P49" i="3"/>
  <c r="O49" i="3"/>
  <c r="M49" i="3"/>
  <c r="J49" i="3"/>
  <c r="M48" i="3"/>
  <c r="P48" i="3" s="1"/>
  <c r="J48" i="3"/>
  <c r="P47" i="3"/>
  <c r="M47" i="3"/>
  <c r="O47" i="3" s="1"/>
  <c r="J47" i="3"/>
  <c r="P46" i="3"/>
  <c r="O46" i="3"/>
  <c r="M46" i="3"/>
  <c r="J46" i="3"/>
  <c r="P45" i="3"/>
  <c r="M45" i="3"/>
  <c r="O45" i="3" s="1"/>
  <c r="J45" i="3"/>
  <c r="M44" i="3"/>
  <c r="J44" i="3"/>
  <c r="M43" i="3"/>
  <c r="P43" i="3" s="1"/>
  <c r="J43" i="3"/>
  <c r="M42" i="3"/>
  <c r="P42" i="3" s="1"/>
  <c r="J42" i="3"/>
  <c r="P41" i="3"/>
  <c r="O41" i="3"/>
  <c r="M41" i="3"/>
  <c r="J41" i="3"/>
  <c r="M40" i="3"/>
  <c r="P40" i="3" s="1"/>
  <c r="J40" i="3"/>
  <c r="M39" i="3"/>
  <c r="O39" i="3" s="1"/>
  <c r="J39" i="3"/>
  <c r="P38" i="3"/>
  <c r="O38" i="3"/>
  <c r="M38" i="3"/>
  <c r="J38" i="3"/>
  <c r="M37" i="3"/>
  <c r="O37" i="3" s="1"/>
  <c r="J37" i="3"/>
  <c r="P36" i="3"/>
  <c r="O36" i="3"/>
  <c r="M36" i="3"/>
  <c r="J36" i="3"/>
  <c r="P35" i="3"/>
  <c r="O35" i="3"/>
  <c r="M35" i="3"/>
  <c r="J35" i="3"/>
  <c r="P34" i="3"/>
  <c r="M34" i="3"/>
  <c r="O34" i="3" s="1"/>
  <c r="J34" i="3"/>
  <c r="M33" i="3"/>
  <c r="J33" i="3"/>
  <c r="M32" i="3"/>
  <c r="P32" i="3" s="1"/>
  <c r="J32" i="3"/>
  <c r="M31" i="3"/>
  <c r="O31" i="3" s="1"/>
  <c r="J31" i="3"/>
  <c r="P30" i="3"/>
  <c r="O30" i="3"/>
  <c r="M30" i="3"/>
  <c r="J30" i="3"/>
  <c r="M29" i="3"/>
  <c r="P29" i="3" s="1"/>
  <c r="J29" i="3"/>
  <c r="M28" i="3"/>
  <c r="P28" i="3" s="1"/>
  <c r="J28" i="3"/>
  <c r="P27" i="3"/>
  <c r="O27" i="3"/>
  <c r="M27" i="3"/>
  <c r="J27" i="3"/>
  <c r="M26" i="3"/>
  <c r="O26" i="3" s="1"/>
  <c r="J26" i="3"/>
  <c r="M25" i="3"/>
  <c r="O25" i="3" s="1"/>
  <c r="J25" i="3"/>
  <c r="P24" i="3"/>
  <c r="O24" i="3"/>
  <c r="M24" i="3"/>
  <c r="J24" i="3"/>
  <c r="P23" i="3"/>
  <c r="M23" i="3"/>
  <c r="O23" i="3" s="1"/>
  <c r="J23" i="3"/>
  <c r="M22" i="3"/>
  <c r="P22" i="3" s="1"/>
  <c r="J22" i="3"/>
  <c r="P21" i="3"/>
  <c r="O21" i="3"/>
  <c r="M21" i="3"/>
  <c r="J21" i="3"/>
  <c r="M20" i="3"/>
  <c r="P20" i="3" s="1"/>
  <c r="J20" i="3"/>
  <c r="P19" i="3"/>
  <c r="O19" i="3"/>
  <c r="M19" i="3"/>
  <c r="J19" i="3"/>
  <c r="M18" i="3"/>
  <c r="P18" i="3" s="1"/>
  <c r="J18" i="3"/>
  <c r="M17" i="3"/>
  <c r="O17" i="3" s="1"/>
  <c r="J17" i="3"/>
  <c r="P16" i="3"/>
  <c r="M16" i="3"/>
  <c r="O16" i="3" s="1"/>
  <c r="J16" i="3"/>
  <c r="M15" i="3"/>
  <c r="P15" i="3" s="1"/>
  <c r="J15" i="3"/>
  <c r="M14" i="3"/>
  <c r="P14" i="3" s="1"/>
  <c r="J14" i="3"/>
  <c r="P13" i="3"/>
  <c r="O13" i="3"/>
  <c r="M13" i="3"/>
  <c r="J13" i="3"/>
  <c r="P12" i="3"/>
  <c r="M12" i="3"/>
  <c r="O12" i="3" s="1"/>
  <c r="J12" i="3"/>
  <c r="M11" i="3"/>
  <c r="P11" i="3" s="1"/>
  <c r="J11" i="3"/>
  <c r="P10" i="3"/>
  <c r="M10" i="3"/>
  <c r="O10" i="3" s="1"/>
  <c r="J10" i="3"/>
  <c r="M9" i="3"/>
  <c r="P9" i="3" s="1"/>
  <c r="J9" i="3"/>
  <c r="P57" i="11"/>
  <c r="O57" i="11"/>
  <c r="M57" i="11"/>
  <c r="J57" i="11"/>
  <c r="M56" i="11"/>
  <c r="P56" i="11" s="1"/>
  <c r="J56" i="11"/>
  <c r="M55" i="11"/>
  <c r="O55" i="11" s="1"/>
  <c r="J55" i="11"/>
  <c r="M54" i="11"/>
  <c r="P54" i="11" s="1"/>
  <c r="J54" i="11"/>
  <c r="M53" i="11"/>
  <c r="O53" i="11" s="1"/>
  <c r="J53" i="11"/>
  <c r="S52" i="11"/>
  <c r="S49" i="11" s="1"/>
  <c r="R52" i="11"/>
  <c r="R49" i="11" s="1"/>
  <c r="Q52" i="11"/>
  <c r="Q49" i="11" s="1"/>
  <c r="N52" i="11"/>
  <c r="N49" i="11" s="1"/>
  <c r="L52" i="11"/>
  <c r="K52" i="11"/>
  <c r="M52" i="11" s="1"/>
  <c r="I52" i="11"/>
  <c r="H52" i="11"/>
  <c r="J52" i="11" s="1"/>
  <c r="G52" i="11"/>
  <c r="F52" i="11"/>
  <c r="P52" i="11" s="1"/>
  <c r="E52" i="11"/>
  <c r="E49" i="11" s="1"/>
  <c r="D52" i="11"/>
  <c r="D49" i="11" s="1"/>
  <c r="C52" i="11"/>
  <c r="C49" i="11" s="1"/>
  <c r="B52" i="11"/>
  <c r="B49" i="11" s="1"/>
  <c r="M51" i="11"/>
  <c r="O51" i="11" s="1"/>
  <c r="J51" i="11"/>
  <c r="M50" i="11"/>
  <c r="O50" i="11" s="1"/>
  <c r="J50" i="11"/>
  <c r="L49" i="11"/>
  <c r="K49" i="11"/>
  <c r="M49" i="11" s="1"/>
  <c r="I49" i="11"/>
  <c r="H49" i="11"/>
  <c r="J49" i="11" s="1"/>
  <c r="G49" i="11"/>
  <c r="M48" i="11"/>
  <c r="P48" i="11" s="1"/>
  <c r="J48" i="11"/>
  <c r="O47" i="11"/>
  <c r="M47" i="11"/>
  <c r="P47" i="11" s="1"/>
  <c r="J47" i="11"/>
  <c r="P46" i="11"/>
  <c r="M46" i="11"/>
  <c r="O46" i="11" s="1"/>
  <c r="J46" i="11"/>
  <c r="M45" i="11"/>
  <c r="P45" i="11" s="1"/>
  <c r="J45" i="11"/>
  <c r="S44" i="11"/>
  <c r="R44" i="11"/>
  <c r="Q44" i="11"/>
  <c r="N44" i="11"/>
  <c r="N35" i="11" s="1"/>
  <c r="L44" i="11"/>
  <c r="K44" i="11"/>
  <c r="M44" i="11" s="1"/>
  <c r="I44" i="11"/>
  <c r="H44" i="11"/>
  <c r="J44" i="11" s="1"/>
  <c r="G44" i="11"/>
  <c r="F44" i="11"/>
  <c r="E44" i="11"/>
  <c r="D44" i="11"/>
  <c r="C44" i="11"/>
  <c r="B44" i="11"/>
  <c r="M43" i="11"/>
  <c r="P43" i="11" s="1"/>
  <c r="J43" i="11"/>
  <c r="M42" i="11"/>
  <c r="O42" i="11" s="1"/>
  <c r="J42" i="11"/>
  <c r="S41" i="11"/>
  <c r="S35" i="11" s="1"/>
  <c r="R41" i="11"/>
  <c r="R35" i="11" s="1"/>
  <c r="Q41" i="11"/>
  <c r="N41" i="11"/>
  <c r="L41" i="11"/>
  <c r="K41" i="11"/>
  <c r="M41" i="11" s="1"/>
  <c r="P41" i="11" s="1"/>
  <c r="I41" i="11"/>
  <c r="J41" i="11" s="1"/>
  <c r="H41" i="11"/>
  <c r="G41" i="11"/>
  <c r="F41" i="11"/>
  <c r="E41" i="11"/>
  <c r="D41" i="11"/>
  <c r="D35" i="11" s="1"/>
  <c r="C41" i="11"/>
  <c r="C35" i="11" s="1"/>
  <c r="B41" i="11"/>
  <c r="B35" i="11" s="1"/>
  <c r="P40" i="11"/>
  <c r="M40" i="11"/>
  <c r="O40" i="11" s="1"/>
  <c r="J40" i="11"/>
  <c r="M39" i="11"/>
  <c r="P39" i="11" s="1"/>
  <c r="J39" i="11"/>
  <c r="P38" i="11"/>
  <c r="O38" i="11"/>
  <c r="M38" i="11"/>
  <c r="J38" i="11"/>
  <c r="S37" i="11"/>
  <c r="R37" i="11"/>
  <c r="Q37" i="11"/>
  <c r="N37" i="11"/>
  <c r="L37" i="11"/>
  <c r="L35" i="11" s="1"/>
  <c r="K37" i="11"/>
  <c r="M37" i="11" s="1"/>
  <c r="I37" i="11"/>
  <c r="I35" i="11" s="1"/>
  <c r="H37" i="11"/>
  <c r="H35" i="11" s="1"/>
  <c r="J35" i="11" s="1"/>
  <c r="G37" i="11"/>
  <c r="G35" i="11" s="1"/>
  <c r="F37" i="11"/>
  <c r="P37" i="11" s="1"/>
  <c r="E37" i="11"/>
  <c r="D37" i="11"/>
  <c r="C37" i="11"/>
  <c r="B37" i="11"/>
  <c r="P36" i="11"/>
  <c r="O36" i="11"/>
  <c r="M36" i="11"/>
  <c r="J36" i="11"/>
  <c r="E35" i="11"/>
  <c r="P34" i="11"/>
  <c r="O34" i="11"/>
  <c r="M34" i="11"/>
  <c r="J34" i="11"/>
  <c r="M33" i="11"/>
  <c r="O33" i="11" s="1"/>
  <c r="J33" i="11"/>
  <c r="M32" i="11"/>
  <c r="O32" i="11" s="1"/>
  <c r="J32" i="11"/>
  <c r="S31" i="11"/>
  <c r="S30" i="11" s="1"/>
  <c r="S28" i="11" s="1"/>
  <c r="R31" i="11"/>
  <c r="R30" i="11" s="1"/>
  <c r="R28" i="11" s="1"/>
  <c r="Q31" i="11"/>
  <c r="Q30" i="11" s="1"/>
  <c r="Q28" i="11" s="1"/>
  <c r="N31" i="11"/>
  <c r="N30" i="11" s="1"/>
  <c r="N28" i="11" s="1"/>
  <c r="L31" i="11"/>
  <c r="L30" i="11" s="1"/>
  <c r="L28" i="11" s="1"/>
  <c r="K31" i="11"/>
  <c r="K30" i="11" s="1"/>
  <c r="I31" i="11"/>
  <c r="J31" i="11" s="1"/>
  <c r="H31" i="11"/>
  <c r="G31" i="11"/>
  <c r="F31" i="11"/>
  <c r="E31" i="11"/>
  <c r="D31" i="11"/>
  <c r="D30" i="11" s="1"/>
  <c r="D28" i="11" s="1"/>
  <c r="C31" i="11"/>
  <c r="C30" i="11" s="1"/>
  <c r="C28" i="11" s="1"/>
  <c r="B31" i="11"/>
  <c r="H30" i="11"/>
  <c r="H28" i="11" s="1"/>
  <c r="G30" i="11"/>
  <c r="G28" i="11" s="1"/>
  <c r="F30" i="11"/>
  <c r="E30" i="11"/>
  <c r="E28" i="11" s="1"/>
  <c r="B30" i="11"/>
  <c r="B28" i="11" s="1"/>
  <c r="M29" i="11"/>
  <c r="P29" i="11" s="1"/>
  <c r="J29" i="11"/>
  <c r="M27" i="11"/>
  <c r="P27" i="11" s="1"/>
  <c r="J27" i="11"/>
  <c r="M26" i="11"/>
  <c r="O26" i="11" s="1"/>
  <c r="J26" i="11"/>
  <c r="M25" i="11"/>
  <c r="P25" i="11" s="1"/>
  <c r="J25" i="11"/>
  <c r="S24" i="11"/>
  <c r="S23" i="11" s="1"/>
  <c r="S21" i="11" s="1"/>
  <c r="S20" i="11" s="1"/>
  <c r="R24" i="11"/>
  <c r="R23" i="11" s="1"/>
  <c r="R21" i="11" s="1"/>
  <c r="R20" i="11" s="1"/>
  <c r="Q24" i="11"/>
  <c r="Q23" i="11" s="1"/>
  <c r="Q21" i="11" s="1"/>
  <c r="Q20" i="11" s="1"/>
  <c r="N24" i="11"/>
  <c r="N23" i="11" s="1"/>
  <c r="N21" i="11" s="1"/>
  <c r="M24" i="11"/>
  <c r="O24" i="11" s="1"/>
  <c r="L24" i="11"/>
  <c r="K24" i="11"/>
  <c r="I24" i="11"/>
  <c r="H24" i="11"/>
  <c r="H23" i="11" s="1"/>
  <c r="H21" i="11" s="1"/>
  <c r="G24" i="11"/>
  <c r="G23" i="11" s="1"/>
  <c r="G21" i="11" s="1"/>
  <c r="F24" i="11"/>
  <c r="E24" i="11"/>
  <c r="E23" i="11" s="1"/>
  <c r="E21" i="11" s="1"/>
  <c r="D24" i="11"/>
  <c r="D23" i="11" s="1"/>
  <c r="D21" i="11" s="1"/>
  <c r="C24" i="11"/>
  <c r="C23" i="11" s="1"/>
  <c r="C21" i="11" s="1"/>
  <c r="B24" i="11"/>
  <c r="B23" i="11" s="1"/>
  <c r="B21" i="11" s="1"/>
  <c r="L23" i="11"/>
  <c r="L21" i="11" s="1"/>
  <c r="K23" i="11"/>
  <c r="M23" i="11" s="1"/>
  <c r="I23" i="11"/>
  <c r="J23" i="11" s="1"/>
  <c r="F23" i="11"/>
  <c r="M22" i="11"/>
  <c r="O22" i="11" s="1"/>
  <c r="J22" i="11"/>
  <c r="F21" i="11"/>
  <c r="M19" i="11"/>
  <c r="O19" i="11" s="1"/>
  <c r="J19" i="11"/>
  <c r="M18" i="11"/>
  <c r="O18" i="11" s="1"/>
  <c r="J18" i="11"/>
  <c r="M17" i="11"/>
  <c r="P17" i="11" s="1"/>
  <c r="J17" i="11"/>
  <c r="M16" i="11"/>
  <c r="P16" i="11" s="1"/>
  <c r="J16" i="11"/>
  <c r="M15" i="11"/>
  <c r="P15" i="11" s="1"/>
  <c r="J15" i="11"/>
  <c r="O14" i="11"/>
  <c r="M14" i="11"/>
  <c r="P14" i="11" s="1"/>
  <c r="J14" i="11"/>
  <c r="P13" i="11"/>
  <c r="M13" i="11"/>
  <c r="O13" i="11" s="1"/>
  <c r="J13" i="11"/>
  <c r="S12" i="11"/>
  <c r="S11" i="11" s="1"/>
  <c r="S10" i="11" s="1"/>
  <c r="R12" i="11"/>
  <c r="R11" i="11" s="1"/>
  <c r="R10" i="11" s="1"/>
  <c r="Q12" i="11"/>
  <c r="Q11" i="11" s="1"/>
  <c r="Q10" i="11" s="1"/>
  <c r="Q9" i="11" s="1"/>
  <c r="N12" i="11"/>
  <c r="L12" i="11"/>
  <c r="L11" i="11" s="1"/>
  <c r="L10" i="11" s="1"/>
  <c r="L9" i="11" s="1"/>
  <c r="K12" i="11"/>
  <c r="K11" i="11" s="1"/>
  <c r="I12" i="11"/>
  <c r="I11" i="11" s="1"/>
  <c r="I10" i="11" s="1"/>
  <c r="I9" i="11" s="1"/>
  <c r="H12" i="11"/>
  <c r="H11" i="11" s="1"/>
  <c r="G12" i="11"/>
  <c r="G11" i="11" s="1"/>
  <c r="G10" i="11" s="1"/>
  <c r="G9" i="11" s="1"/>
  <c r="F12" i="11"/>
  <c r="E12" i="11"/>
  <c r="D12" i="11"/>
  <c r="C12" i="11"/>
  <c r="B12" i="11"/>
  <c r="B11" i="11" s="1"/>
  <c r="B10" i="11" s="1"/>
  <c r="B9" i="11" s="1"/>
  <c r="N11" i="11"/>
  <c r="N10" i="11" s="1"/>
  <c r="N9" i="11" s="1"/>
  <c r="F11" i="11"/>
  <c r="E11" i="11"/>
  <c r="D11" i="11"/>
  <c r="C11" i="11"/>
  <c r="F10" i="11"/>
  <c r="E10" i="11"/>
  <c r="E9" i="11" s="1"/>
  <c r="D10" i="11"/>
  <c r="D9" i="11" s="1"/>
  <c r="C10" i="11"/>
  <c r="C9" i="11" s="1"/>
  <c r="S9" i="11"/>
  <c r="R9" i="11"/>
  <c r="K10" i="15"/>
  <c r="K9" i="15"/>
  <c r="K8" i="15"/>
  <c r="O8" i="15" s="1"/>
  <c r="K10" i="11" l="1"/>
  <c r="M11" i="11"/>
  <c r="O11" i="11" s="1"/>
  <c r="M30" i="11"/>
  <c r="O30" i="11" s="1"/>
  <c r="K28" i="11"/>
  <c r="M28" i="11" s="1"/>
  <c r="H20" i="11"/>
  <c r="E20" i="11"/>
  <c r="J11" i="11"/>
  <c r="H10" i="11"/>
  <c r="G20" i="11"/>
  <c r="N20" i="11"/>
  <c r="P44" i="11"/>
  <c r="O44" i="11"/>
  <c r="P23" i="11"/>
  <c r="O23" i="11"/>
  <c r="L20" i="11"/>
  <c r="P30" i="11"/>
  <c r="P44" i="3"/>
  <c r="O44" i="3"/>
  <c r="N52" i="4"/>
  <c r="O15" i="11"/>
  <c r="N59" i="12"/>
  <c r="F35" i="11"/>
  <c r="O30" i="4"/>
  <c r="N30" i="4"/>
  <c r="I21" i="11"/>
  <c r="O25" i="11"/>
  <c r="M31" i="11"/>
  <c r="O14" i="12"/>
  <c r="N14" i="12"/>
  <c r="O20" i="3"/>
  <c r="O53" i="3"/>
  <c r="P46" i="12"/>
  <c r="P35" i="12" s="1"/>
  <c r="P23" i="12" s="1"/>
  <c r="P11" i="12" s="1"/>
  <c r="P10" i="12" s="1"/>
  <c r="P9" i="12" s="1"/>
  <c r="M12" i="11"/>
  <c r="K21" i="11"/>
  <c r="K35" i="11"/>
  <c r="M35" i="11" s="1"/>
  <c r="O35" i="11" s="1"/>
  <c r="O41" i="11"/>
  <c r="P26" i="3"/>
  <c r="Q46" i="12"/>
  <c r="B27" i="13"/>
  <c r="O17" i="11"/>
  <c r="B20" i="11"/>
  <c r="I30" i="11"/>
  <c r="I28" i="11" s="1"/>
  <c r="J28" i="11" s="1"/>
  <c r="O14" i="3"/>
  <c r="E11" i="12"/>
  <c r="E10" i="12" s="1"/>
  <c r="E9" i="12" s="1"/>
  <c r="J30" i="12"/>
  <c r="H28" i="12"/>
  <c r="O70" i="12"/>
  <c r="N70" i="12"/>
  <c r="B20" i="13"/>
  <c r="E27" i="13"/>
  <c r="H34" i="13"/>
  <c r="J34" i="13" s="1"/>
  <c r="J35" i="13"/>
  <c r="O61" i="12"/>
  <c r="N61" i="12"/>
  <c r="O43" i="3"/>
  <c r="J12" i="12"/>
  <c r="P24" i="11"/>
  <c r="J37" i="11"/>
  <c r="O58" i="3"/>
  <c r="O54" i="11"/>
  <c r="P51" i="11"/>
  <c r="P31" i="3"/>
  <c r="O24" i="13"/>
  <c r="N24" i="13"/>
  <c r="O48" i="11"/>
  <c r="J12" i="13"/>
  <c r="J12" i="11"/>
  <c r="O32" i="3"/>
  <c r="N13" i="4"/>
  <c r="P11" i="13"/>
  <c r="P10" i="13" s="1"/>
  <c r="B11" i="12"/>
  <c r="B10" i="12" s="1"/>
  <c r="B9" i="12" s="1"/>
  <c r="O31" i="12"/>
  <c r="O42" i="12"/>
  <c r="J49" i="12"/>
  <c r="B11" i="13"/>
  <c r="B10" i="13" s="1"/>
  <c r="P33" i="3"/>
  <c r="O33" i="3"/>
  <c r="D11" i="12"/>
  <c r="D10" i="12" s="1"/>
  <c r="D9" i="12" s="1"/>
  <c r="R20" i="13"/>
  <c r="C20" i="11"/>
  <c r="J30" i="11"/>
  <c r="Q35" i="11"/>
  <c r="F49" i="11"/>
  <c r="P49" i="11" s="1"/>
  <c r="N50" i="12"/>
  <c r="O66" i="12"/>
  <c r="N66" i="12"/>
  <c r="E20" i="13"/>
  <c r="E11" i="13" s="1"/>
  <c r="E10" i="13" s="1"/>
  <c r="J28" i="13"/>
  <c r="P53" i="11"/>
  <c r="P37" i="3"/>
  <c r="P25" i="3"/>
  <c r="D20" i="11"/>
  <c r="O52" i="11"/>
  <c r="M31" i="12"/>
  <c r="N31" i="12" s="1"/>
  <c r="K30" i="12"/>
  <c r="C35" i="12"/>
  <c r="M41" i="12"/>
  <c r="N41" i="12" s="1"/>
  <c r="K39" i="12"/>
  <c r="H20" i="13"/>
  <c r="J21" i="13"/>
  <c r="I27" i="13"/>
  <c r="M35" i="13"/>
  <c r="K34" i="13"/>
  <c r="O57" i="12"/>
  <c r="N57" i="12"/>
  <c r="P50" i="11"/>
  <c r="G35" i="12"/>
  <c r="G23" i="12" s="1"/>
  <c r="G11" i="12" s="1"/>
  <c r="G10" i="12" s="1"/>
  <c r="G9" i="12" s="1"/>
  <c r="O37" i="11"/>
  <c r="O41" i="4"/>
  <c r="N41" i="4"/>
  <c r="L27" i="13"/>
  <c r="O43" i="11"/>
  <c r="J17" i="13"/>
  <c r="H16" i="13"/>
  <c r="J16" i="13" s="1"/>
  <c r="B23" i="12"/>
  <c r="L12" i="13"/>
  <c r="M13" i="13"/>
  <c r="O9" i="3"/>
  <c r="O15" i="3"/>
  <c r="O48" i="3"/>
  <c r="N68" i="12"/>
  <c r="M21" i="13"/>
  <c r="K20" i="13"/>
  <c r="M20" i="13" s="1"/>
  <c r="P27" i="13"/>
  <c r="J43" i="13"/>
  <c r="K43" i="13"/>
  <c r="M43" i="13" s="1"/>
  <c r="M44" i="13"/>
  <c r="O11" i="3"/>
  <c r="Q35" i="12"/>
  <c r="Q23" i="12" s="1"/>
  <c r="Q11" i="12" s="1"/>
  <c r="Q10" i="12" s="1"/>
  <c r="Q9" i="12" s="1"/>
  <c r="L35" i="12"/>
  <c r="L23" i="12" s="1"/>
  <c r="L11" i="12" s="1"/>
  <c r="L10" i="12" s="1"/>
  <c r="L9" i="12" s="1"/>
  <c r="R35" i="12"/>
  <c r="R23" i="12" s="1"/>
  <c r="R11" i="12" s="1"/>
  <c r="R10" i="12" s="1"/>
  <c r="R9" i="12" s="1"/>
  <c r="O69" i="12"/>
  <c r="O58" i="4"/>
  <c r="N58" i="4"/>
  <c r="L20" i="13"/>
  <c r="Q27" i="13"/>
  <c r="Q11" i="13" s="1"/>
  <c r="Q10" i="13" s="1"/>
  <c r="C23" i="12"/>
  <c r="O32" i="13"/>
  <c r="N32" i="13"/>
  <c r="O80" i="3"/>
  <c r="O16" i="11"/>
  <c r="M40" i="13"/>
  <c r="K39" i="13"/>
  <c r="M39" i="13" s="1"/>
  <c r="P55" i="3"/>
  <c r="O55" i="3"/>
  <c r="O49" i="11"/>
  <c r="O22" i="3"/>
  <c r="P42" i="11"/>
  <c r="L46" i="12"/>
  <c r="R27" i="13"/>
  <c r="R11" i="13" s="1"/>
  <c r="R10" i="13" s="1"/>
  <c r="H31" i="13"/>
  <c r="J31" i="13" s="1"/>
  <c r="O41" i="12"/>
  <c r="K16" i="13"/>
  <c r="M16" i="13" s="1"/>
  <c r="M17" i="13"/>
  <c r="J40" i="13"/>
  <c r="H39" i="13"/>
  <c r="J39" i="13" s="1"/>
  <c r="O52" i="12"/>
  <c r="N52" i="12"/>
  <c r="M12" i="13"/>
  <c r="O48" i="12"/>
  <c r="N48" i="12"/>
  <c r="G46" i="12"/>
  <c r="I20" i="13"/>
  <c r="M28" i="13"/>
  <c r="F28" i="11"/>
  <c r="O39" i="11"/>
  <c r="F9" i="11"/>
  <c r="C11" i="12"/>
  <c r="C10" i="12" s="1"/>
  <c r="C9" i="12" s="1"/>
  <c r="O42" i="3"/>
  <c r="O45" i="11"/>
  <c r="F28" i="12"/>
  <c r="B35" i="12"/>
  <c r="R46" i="12"/>
  <c r="B31" i="13"/>
  <c r="I13" i="13"/>
  <c r="I12" i="13" s="1"/>
  <c r="J45" i="13"/>
  <c r="N38" i="12"/>
  <c r="N74" i="12"/>
  <c r="N9" i="4"/>
  <c r="N20" i="4"/>
  <c r="N48" i="4"/>
  <c r="J13" i="13"/>
  <c r="N11" i="5"/>
  <c r="O77" i="3"/>
  <c r="N21" i="12"/>
  <c r="N45" i="12"/>
  <c r="F49" i="12"/>
  <c r="F58" i="12"/>
  <c r="F67" i="12"/>
  <c r="N26" i="4"/>
  <c r="N37" i="4"/>
  <c r="N65" i="4"/>
  <c r="J36" i="13"/>
  <c r="J29" i="13"/>
  <c r="M45" i="13"/>
  <c r="J42" i="12"/>
  <c r="H47" i="12"/>
  <c r="I49" i="12"/>
  <c r="I47" i="12" s="1"/>
  <c r="H56" i="12"/>
  <c r="I58" i="12"/>
  <c r="I56" i="12" s="1"/>
  <c r="H65" i="12"/>
  <c r="I67" i="12"/>
  <c r="I65" i="12" s="1"/>
  <c r="N75" i="12"/>
  <c r="N10" i="4"/>
  <c r="N21" i="4"/>
  <c r="N49" i="4"/>
  <c r="M36" i="13"/>
  <c r="J41" i="13"/>
  <c r="N12" i="5"/>
  <c r="N22" i="12"/>
  <c r="N27" i="4"/>
  <c r="N38" i="4"/>
  <c r="N66" i="4"/>
  <c r="M29" i="13"/>
  <c r="O78" i="3"/>
  <c r="J13" i="12"/>
  <c r="F39" i="12"/>
  <c r="K49" i="12"/>
  <c r="K58" i="12"/>
  <c r="K67" i="12"/>
  <c r="N16" i="4"/>
  <c r="N55" i="4"/>
  <c r="M22" i="13"/>
  <c r="J32" i="13"/>
  <c r="N19" i="5"/>
  <c r="N17" i="12"/>
  <c r="N33" i="12"/>
  <c r="M42" i="12"/>
  <c r="N42" i="12" s="1"/>
  <c r="N33" i="4"/>
  <c r="N44" i="4"/>
  <c r="N61" i="4"/>
  <c r="J25" i="13"/>
  <c r="M41" i="13"/>
  <c r="O28" i="3"/>
  <c r="O50" i="3"/>
  <c r="P18" i="11"/>
  <c r="P22" i="11"/>
  <c r="P26" i="11"/>
  <c r="P32" i="11"/>
  <c r="P55" i="11"/>
  <c r="P17" i="3"/>
  <c r="P39" i="3"/>
  <c r="O56" i="3"/>
  <c r="O74" i="3"/>
  <c r="H39" i="12"/>
  <c r="N11" i="4"/>
  <c r="N22" i="4"/>
  <c r="N50" i="4"/>
  <c r="J18" i="13"/>
  <c r="J44" i="13"/>
  <c r="N13" i="5"/>
  <c r="N29" i="12"/>
  <c r="N67" i="4"/>
  <c r="N27" i="12"/>
  <c r="N53" i="12"/>
  <c r="N62" i="12"/>
  <c r="N71" i="12"/>
  <c r="N17" i="4"/>
  <c r="N56" i="4"/>
  <c r="M25" i="13"/>
  <c r="N20" i="5"/>
  <c r="O27" i="11"/>
  <c r="O29" i="11"/>
  <c r="O56" i="11"/>
  <c r="O18" i="3"/>
  <c r="O29" i="3"/>
  <c r="O40" i="3"/>
  <c r="O51" i="3"/>
  <c r="P19" i="11"/>
  <c r="P33" i="11"/>
  <c r="O79" i="3"/>
  <c r="M18" i="13"/>
  <c r="O75" i="3"/>
  <c r="N29" i="4"/>
  <c r="N40" i="4"/>
  <c r="N81" i="4"/>
  <c r="J24" i="11"/>
  <c r="M12" i="12"/>
  <c r="J31" i="12"/>
  <c r="N9" i="5"/>
  <c r="N21" i="5"/>
  <c r="N16" i="5"/>
  <c r="N84" i="4"/>
  <c r="N14" i="13"/>
  <c r="O76" i="3"/>
  <c r="F20" i="11" l="1"/>
  <c r="P28" i="11"/>
  <c r="P12" i="11"/>
  <c r="O12" i="11"/>
  <c r="O36" i="13"/>
  <c r="N36" i="13"/>
  <c r="K31" i="13"/>
  <c r="M34" i="13"/>
  <c r="P31" i="11"/>
  <c r="O31" i="11"/>
  <c r="H9" i="11"/>
  <c r="J9" i="11" s="1"/>
  <c r="J10" i="11"/>
  <c r="H26" i="12"/>
  <c r="J28" i="12"/>
  <c r="J56" i="12"/>
  <c r="J20" i="13"/>
  <c r="O12" i="12"/>
  <c r="N12" i="12"/>
  <c r="O44" i="13"/>
  <c r="N44" i="13"/>
  <c r="O18" i="13"/>
  <c r="N18" i="13"/>
  <c r="H27" i="13"/>
  <c r="O35" i="13"/>
  <c r="N35" i="13"/>
  <c r="J39" i="12"/>
  <c r="H37" i="12"/>
  <c r="M67" i="12"/>
  <c r="N67" i="12" s="1"/>
  <c r="K65" i="12"/>
  <c r="M65" i="12" s="1"/>
  <c r="J67" i="12"/>
  <c r="O13" i="13"/>
  <c r="N13" i="13"/>
  <c r="M39" i="12"/>
  <c r="N39" i="12" s="1"/>
  <c r="K37" i="12"/>
  <c r="M49" i="12"/>
  <c r="N49" i="12" s="1"/>
  <c r="K47" i="12"/>
  <c r="L11" i="13"/>
  <c r="L10" i="13" s="1"/>
  <c r="P11" i="11"/>
  <c r="P35" i="11"/>
  <c r="O67" i="12"/>
  <c r="F65" i="12"/>
  <c r="O65" i="12" s="1"/>
  <c r="O58" i="12"/>
  <c r="F56" i="12"/>
  <c r="M21" i="11"/>
  <c r="K20" i="11"/>
  <c r="M20" i="11" s="1"/>
  <c r="O20" i="11" s="1"/>
  <c r="O43" i="13"/>
  <c r="N43" i="13"/>
  <c r="O39" i="13"/>
  <c r="N39" i="13"/>
  <c r="O22" i="13"/>
  <c r="N22" i="13"/>
  <c r="F37" i="12"/>
  <c r="O45" i="13"/>
  <c r="N45" i="13"/>
  <c r="O17" i="13"/>
  <c r="N17" i="13"/>
  <c r="O28" i="11"/>
  <c r="O49" i="12"/>
  <c r="F47" i="12"/>
  <c r="O28" i="13"/>
  <c r="N28" i="13"/>
  <c r="O40" i="13"/>
  <c r="N40" i="13"/>
  <c r="J65" i="12"/>
  <c r="I46" i="12"/>
  <c r="I35" i="12" s="1"/>
  <c r="I23" i="12" s="1"/>
  <c r="I11" i="12" s="1"/>
  <c r="I10" i="12" s="1"/>
  <c r="I9" i="12" s="1"/>
  <c r="H46" i="12"/>
  <c r="J46" i="12" s="1"/>
  <c r="J47" i="12"/>
  <c r="O25" i="13"/>
  <c r="N25" i="13"/>
  <c r="O16" i="13"/>
  <c r="N16" i="13"/>
  <c r="M30" i="12"/>
  <c r="K28" i="12"/>
  <c r="O21" i="13"/>
  <c r="N21" i="13"/>
  <c r="O12" i="13"/>
  <c r="N12" i="13"/>
  <c r="I11" i="13"/>
  <c r="I10" i="13" s="1"/>
  <c r="O41" i="13"/>
  <c r="N41" i="13"/>
  <c r="O20" i="13"/>
  <c r="N20" i="13"/>
  <c r="I20" i="11"/>
  <c r="J20" i="11" s="1"/>
  <c r="J21" i="11"/>
  <c r="M58" i="12"/>
  <c r="N58" i="12" s="1"/>
  <c r="K56" i="12"/>
  <c r="M56" i="12" s="1"/>
  <c r="N56" i="12" s="1"/>
  <c r="F26" i="12"/>
  <c r="O29" i="13"/>
  <c r="N29" i="13"/>
  <c r="J58" i="12"/>
  <c r="K9" i="11"/>
  <c r="M9" i="11" s="1"/>
  <c r="O9" i="11" s="1"/>
  <c r="M10" i="11"/>
  <c r="F36" i="12" l="1"/>
  <c r="O37" i="12"/>
  <c r="N30" i="12"/>
  <c r="O30" i="12"/>
  <c r="N65" i="12"/>
  <c r="M31" i="13"/>
  <c r="K27" i="13"/>
  <c r="H36" i="12"/>
  <c r="J37" i="12"/>
  <c r="K46" i="12"/>
  <c r="M46" i="12" s="1"/>
  <c r="M47" i="12"/>
  <c r="N47" i="12" s="1"/>
  <c r="H25" i="12"/>
  <c r="J26" i="12"/>
  <c r="O47" i="12"/>
  <c r="F46" i="12"/>
  <c r="O46" i="12" s="1"/>
  <c r="O39" i="12"/>
  <c r="O10" i="11"/>
  <c r="P10" i="11"/>
  <c r="F25" i="12"/>
  <c r="P21" i="11"/>
  <c r="O21" i="11"/>
  <c r="P20" i="11"/>
  <c r="K36" i="12"/>
  <c r="M37" i="12"/>
  <c r="N37" i="12" s="1"/>
  <c r="M28" i="12"/>
  <c r="K26" i="12"/>
  <c r="O34" i="13"/>
  <c r="N34" i="13"/>
  <c r="J27" i="13"/>
  <c r="H11" i="13"/>
  <c r="O56" i="12"/>
  <c r="P9" i="11"/>
  <c r="J11" i="13" l="1"/>
  <c r="H10" i="13"/>
  <c r="J10" i="13" s="1"/>
  <c r="M27" i="13"/>
  <c r="K11" i="13"/>
  <c r="F24" i="12"/>
  <c r="H24" i="12"/>
  <c r="J25" i="12"/>
  <c r="N46" i="12"/>
  <c r="H35" i="12"/>
  <c r="J35" i="12" s="1"/>
  <c r="J36" i="12"/>
  <c r="N31" i="13"/>
  <c r="O31" i="13"/>
  <c r="K25" i="12"/>
  <c r="M26" i="12"/>
  <c r="N28" i="12"/>
  <c r="O28" i="12"/>
  <c r="M36" i="12"/>
  <c r="N36" i="12" s="1"/>
  <c r="K35" i="12"/>
  <c r="M35" i="12" s="1"/>
  <c r="F35" i="12"/>
  <c r="O35" i="12" s="1"/>
  <c r="F23" i="12" l="1"/>
  <c r="F11" i="12" s="1"/>
  <c r="O36" i="12"/>
  <c r="N35" i="12"/>
  <c r="N26" i="12"/>
  <c r="O26" i="12"/>
  <c r="K24" i="12"/>
  <c r="M25" i="12"/>
  <c r="H23" i="12"/>
  <c r="J24" i="12"/>
  <c r="K10" i="13"/>
  <c r="M10" i="13" s="1"/>
  <c r="M11" i="13"/>
  <c r="O27" i="13"/>
  <c r="N27" i="13"/>
  <c r="O10" i="13" l="1"/>
  <c r="N10" i="13"/>
  <c r="N25" i="12"/>
  <c r="O25" i="12"/>
  <c r="O11" i="13"/>
  <c r="N11" i="13"/>
  <c r="J23" i="12"/>
  <c r="H11" i="12"/>
  <c r="M24" i="12"/>
  <c r="K23" i="12"/>
  <c r="F10" i="12"/>
  <c r="F9" i="12" l="1"/>
  <c r="N24" i="12"/>
  <c r="O24" i="12"/>
  <c r="H10" i="12"/>
  <c r="J11" i="12"/>
  <c r="M23" i="12"/>
  <c r="N23" i="12" s="1"/>
  <c r="K11" i="12"/>
  <c r="M11" i="12" l="1"/>
  <c r="K10" i="12"/>
  <c r="H9" i="12"/>
  <c r="J9" i="12" s="1"/>
  <c r="J10" i="12"/>
  <c r="N11" i="12" l="1"/>
  <c r="O11" i="12"/>
  <c r="K9" i="12"/>
  <c r="M9" i="12" s="1"/>
  <c r="M10" i="12"/>
  <c r="N10" i="12" l="1"/>
  <c r="O10" i="12"/>
  <c r="N9" i="12"/>
  <c r="O9" i="12"/>
</calcChain>
</file>

<file path=xl/sharedStrings.xml><?xml version="1.0" encoding="utf-8"?>
<sst xmlns="http://schemas.openxmlformats.org/spreadsheetml/2006/main" count="1097" uniqueCount="296">
  <si>
    <t xml:space="preserve">การเรียกเอกสารประกอบการพิจารณา ดังนี้ </t>
  </si>
  <si>
    <t>1. เอกสาร ข้อ 1., 4., 6.</t>
  </si>
  <si>
    <t>เมนู ระบบรายงาน &gt;&gt; ระบบรายงานพิจารณา &gt;&gt; รายงานตามแบบพิจารณา [ตั้งแต่ปี 2562] &gt;&gt;
 รายงานตามแบบพิจารณา ปี 2564 [แบบสรุปภาพรวม]</t>
  </si>
  <si>
    <t>2. เอกสาร ข้อ 2. ผลสัมฤทธิ์และประโยชน์ที่คาดว่าจะได้รับจากการใช้จ่ายงบประมาณ</t>
  </si>
  <si>
    <t>เมนู ระบบรายงาน &gt;&gt; ระบบรายงานคำขอ &gt;&gt; รายงานตามแบบคำขอฯ ระดับหน่วยงาน [ตั้งแต่ปี 2561] &gt;&gt;  [สงป.1001] : รายงานสรุปงบประมาณ รายจ่ายประจำปี</t>
  </si>
  <si>
    <t>3. เอกสาร ข้อ 3.1 นโยบายหลัก 12 ด้าน</t>
  </si>
  <si>
    <t>เมนู ระบบรายงาน &gt;&gt; ระบบงบประมาณตามกรอบยุทธศาสตร์ชาติ 20 ปี &gt;&gt; รายงานเชื่อมโยงตามแผนงาน(อัตโนมัติ)</t>
  </si>
  <si>
    <t xml:space="preserve"> &gt;&gt; รายงานสรุปงบประมาณตามยุทธศาสตร์ชาติ 20 ปี (เชื่อมโยง นโยบายหลัก 12 ด้าน)</t>
  </si>
  <si>
    <t>4. เอกสาร ข้อ 3.2 นโยบายเร่งด่วน 12 เรื่อง</t>
  </si>
  <si>
    <t xml:space="preserve"> &gt;&gt; รายงานสรุปงบประมาณตามยุทธศาสตร์ชาติ 20 ปี (เชื่อมโยง นโยบายรัฐบาล [นโยบายเร่งด่วน])</t>
  </si>
  <si>
    <t xml:space="preserve">5. เอกสาร ข้อ 5 แบบสรุปภาระผูกข้ามปีงบประมาณ </t>
  </si>
  <si>
    <t>เมนู ระบบรายงาน &gt;&gt; ระบบรายงานภาระผูกพัน</t>
  </si>
  <si>
    <t>&gt;&gt; รายงานภาระผูกพัน (รายจ่ายประจำ-รายจ่ายลงทุน)</t>
  </si>
  <si>
    <t>หมายเหตุ : การระบุเงื่อนไข (1)แบบ 140/5  (2)ระบุ ภาระผูกพันใหม่</t>
  </si>
  <si>
    <t>6. เอกสาร ข้อ 10 รายงานสถานะและแผนการใช้จ่ายเงินนอกงบประมาณ</t>
  </si>
  <si>
    <t xml:space="preserve">เมนู ระบบรายงาน &gt;&gt; รายงานตามแบบคำขอฯ ระดับหน่วยงาน [ตั้งแต่ปี 2561] </t>
  </si>
  <si>
    <t>&gt;&gt;  [สงป.1012] : รายงานสถานะและแผนการใช้จ่ายเงินนอกงบประมาณ(เงินรายได้ที่ไม่ต้องนำส่งเป็นรายได้)</t>
  </si>
  <si>
    <t>หมายเหตุ : ข้อ 7. - 9. ให้กรอกข้อมูลตามแบบฟอร์มที่กองนโยบายงบประมาณกำหนด</t>
  </si>
  <si>
    <t>bis62…</t>
  </si>
  <si>
    <t>(ผู้พิมพ์รายงาน ………………..)</t>
  </si>
  <si>
    <t>สรุปสาระสำคัญงบประมาณรายจ่ายประจำปีงบประมาณ พ.ศ. 25</t>
  </si>
  <si>
    <t>กระทรวง...... หน่วยงาน......</t>
  </si>
  <si>
    <t>1. งบประมาณปี 25...</t>
  </si>
  <si>
    <t>ล้านบาท</t>
  </si>
  <si>
    <t>(1) ผลการเบิกจ่ายงบประมาณ ปี 2563 (ณ วันที่…................................)</t>
  </si>
  <si>
    <t>คิดเป็นร้อยละ</t>
  </si>
  <si>
    <t>….............................</t>
  </si>
  <si>
    <t>ของปีงบประมาณ 2562</t>
  </si>
  <si>
    <t>(2) ผลการเบิกจ่ายงบประมาณ ปี 2562 (ณ วันที่ 30 ก.ย. 61)</t>
  </si>
  <si>
    <t>ของปีงบประมาณ 2561</t>
  </si>
  <si>
    <t>2.1) รายจ่ายประจำ</t>
  </si>
  <si>
    <t>cap_ncap2_budget</t>
  </si>
  <si>
    <t>2.2) รายจ่ายลงทุน</t>
  </si>
  <si>
    <t>cap_ncap1_budget</t>
  </si>
  <si>
    <t>(3) รวม Review &amp; Redeploy</t>
  </si>
  <si>
    <t>3.1) รวม Review</t>
  </si>
  <si>
    <t>3.1.1) การกันเงินเหลื่อมปีงบประมาณ ปี 2562</t>
  </si>
  <si>
    <t>- เงินกันเหลื่อมปีมีหนี้</t>
  </si>
  <si>
    <t>- เงินกันเหลื่อมปีไม่มีหนี้ (ที่ถูกพับ)</t>
  </si>
  <si>
    <t>3.1.2) การโอนเปลี่ยนแปลงงบประมาณ ปี 2562</t>
  </si>
  <si>
    <t>3.1.3) พรบ. การโอนงบประมาณรายจ่าย ปี 2562</t>
  </si>
  <si>
    <t>3.2) รวม Redeploy</t>
  </si>
  <si>
    <t>3.2.1)โครงการ / กิจกรรม / รายการสิ้นสุด ปี 2563</t>
  </si>
  <si>
    <t>3.2.2)โครงการ / กิจกรรม / รายการยกเลิก ปี 2563</t>
  </si>
  <si>
    <t>3.2.3) อื่นๆ</t>
  </si>
  <si>
    <t>(4) คำขอตั้งงบประมาณปี 2564</t>
  </si>
  <si>
    <t>เสนอตั้งงบประมาณปี 2564</t>
  </si>
  <si>
    <t>เพิ่ม / ลด จากปี 2563</t>
  </si>
  <si>
    <t>ร้อยละ</t>
  </si>
  <si>
    <t>- เหตุผลของการเพิ่มขึ้น / ลดลงของงบประมาณ</t>
  </si>
  <si>
    <t>4.1 ................................................................................................................................................................................................</t>
  </si>
  <si>
    <t>4.2 ................................................................................................................................................................................................</t>
  </si>
  <si>
    <t>4.3 ................................................................................................................................................................................................</t>
  </si>
  <si>
    <t>1. ผลสัมฤทธิ์ของหน่วยรับงบประมาณ (ประชาชนได้อะไร) คือ</t>
  </si>
  <si>
    <r>
      <t>3.2.1)โครงการ / กิจกรรม / รายการ</t>
    </r>
    <r>
      <rPr>
        <b/>
        <u/>
        <sz val="18"/>
        <rFont val="DilleniaUPC"/>
        <family val="1"/>
      </rPr>
      <t>สิ้นสุด</t>
    </r>
    <r>
      <rPr>
        <sz val="18"/>
        <rFont val="DilleniaUPC"/>
        <family val="1"/>
      </rPr>
      <t xml:space="preserve"> ปี 2563</t>
    </r>
  </si>
  <si>
    <r>
      <t>3.2.2)โครงการ / กิจกรรม / รายการ</t>
    </r>
    <r>
      <rPr>
        <b/>
        <u/>
        <sz val="18"/>
        <rFont val="DilleniaUPC"/>
        <family val="1"/>
      </rPr>
      <t>ยกเลิก</t>
    </r>
    <r>
      <rPr>
        <sz val="18"/>
        <rFont val="DilleniaUPC"/>
        <family val="1"/>
      </rPr>
      <t xml:space="preserve"> ปี 2563</t>
    </r>
  </si>
  <si>
    <t>Bis67r1017_sheet1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</si>
  <si>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[ ข้อมูล : ระดับรายการ ] ผู้พิมพ์รายงาน : เนตรทิพย์ วิมลมงคลพร วันที่ : 23 สิงหาคม 2568 - เวลา : 17:58:29</t>
  </si>
  <si>
    <t>สรุปสาระสำคัญงบประมาณรายจ่ายประจำปีงบประมาณ พ.ศ. 2569</t>
  </si>
  <si>
    <t>กระทรวง : กระทรวงสาธารณสุข หน่วยงาน : สถาบันวัคซีนแห่งชาติ</t>
  </si>
  <si>
    <t>พ.ร.บ. งบประมาณปี 2568</t>
  </si>
  <si>
    <t>1. คำขอตั้งงบประมาณปี 2569</t>
  </si>
  <si>
    <t>เสนอตั้งงบประมาณปี 2569</t>
  </si>
  <si>
    <t>เพิ่ม / ลด จากปี 2568</t>
  </si>
  <si>
    <t>1.1) รายจ่ายประจำ</t>
  </si>
  <si>
    <t>คิดเป็นสัดส่วนร้อยละ</t>
  </si>
  <si>
    <t>ของงบประมาณปี 2569</t>
  </si>
  <si>
    <t>1.2) รายจ่ายลงทุน</t>
  </si>
  <si>
    <t xml:space="preserve"> - เหตุผลของการเพิ่มขึ้น / ลดลงของงบประมาณ</t>
  </si>
  <si>
    <t>2. งบประมาณปี 2568</t>
  </si>
  <si>
    <t>(1) ผลการเบิกจ่ายงบประมาณ ปี 2568 (ณ วันที่…................)</t>
  </si>
  <si>
    <t>ของงบประมาณปี 2568</t>
  </si>
  <si>
    <t>(2) ผลการเบิกจ่ายงบประมาณ ปี 2567 (ณ วันที่ 30 ก.ย. 67)</t>
  </si>
  <si>
    <t>ของงบประมาณปี 2567</t>
  </si>
  <si>
    <t>ของรายจ่ายประจำ</t>
  </si>
  <si>
    <t>ของรายจ่ายลงทุน</t>
  </si>
  <si>
    <t>(3.1) รวม Review</t>
  </si>
  <si>
    <t>3.1.1) การกันเงินเหลื่อมปีงบประมาณ ปี 2567</t>
  </si>
  <si>
    <t xml:space="preserve"> - เงินเหลื่อมปีมีหนี้</t>
  </si>
  <si>
    <t xml:space="preserve"> - เงินเหลื่อมปีใหม่ไม่มีหนี้ (ที่ถูกพับ)</t>
  </si>
  <si>
    <t>3.1.2) การโอนเปลี่ยนแปลงงบประมาณ ปี 2567</t>
  </si>
  <si>
    <t>(3.1.3) การโอนเปลี่ยนแปลงงบประมาณ ปี 2564</t>
  </si>
  <si>
    <t>(3.2) รวม Redeploy</t>
  </si>
  <si>
    <r>
      <rPr>
        <sz val="18"/>
        <rFont val="DilleniaUPC"/>
      </rPr>
      <t>(3.2.1) โครงการ / กิจกรรม / รายการ</t>
    </r>
    <r>
      <rPr>
        <b/>
        <u/>
        <sz val="18"/>
        <color rgb="FF000000"/>
        <rFont val="DilleniaUPC"/>
      </rPr>
      <t>สิ้นสุด</t>
    </r>
    <r>
      <rPr>
        <sz val="18"/>
        <color rgb="FF000000"/>
        <rFont val="DilleniaUPC"/>
      </rPr>
      <t xml:space="preserve"> ปี 2568</t>
    </r>
  </si>
  <si>
    <r>
      <rPr>
        <sz val="18"/>
        <rFont val="DilleniaUPC"/>
      </rPr>
      <t>(3.2.2) โครงการ / กิจกรรม / รายการ</t>
    </r>
    <r>
      <rPr>
        <b/>
        <u/>
        <sz val="18"/>
        <color rgb="FF000000"/>
        <rFont val="DilleniaUPC"/>
      </rPr>
      <t>ยกเลิก</t>
    </r>
    <r>
      <rPr>
        <sz val="18"/>
        <color rgb="FF000000"/>
        <rFont val="DilleniaUPC"/>
      </rPr>
      <t xml:space="preserve"> ปี 2568</t>
    </r>
  </si>
  <si>
    <t>(3.2.3) อื่น ๆ</t>
  </si>
  <si>
    <t>โครงการ/กิจกรรม/รายการ สิ้นสุด หมายถึง</t>
  </si>
  <si>
    <t>1. ค่าครุภัณฑ์ ที่ดินและสิ่งก่อสร้างปีเดียว และรายการผูกพันที่จบ</t>
  </si>
  <si>
    <t>2. ค่าใช้จ่ายของโครงการ กิจกรรม รายการ ที่ดำเนินการแล้วเสร็จตามวัตถุประสงค์ หรือ ยุบเลิก หรือหยุดดำเนินการในปีที่ขอตั้งงบประมาณ</t>
  </si>
  <si>
    <t>3. อื่นๆ คือ ค่าใช้จ่ายที่ดำเนินการแล้วเสร็จ และไม่ใช่งานประจำปกติ หรืองานหลักของหน่วยงาน</t>
  </si>
  <si>
    <t>Bis67r1017_sheet2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</si>
  <si>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4. แบบพิจาราณาสรุปข้อเสนอภาพรวมงบประมาณรายจ่ายประจำปีงบประมาณ พ.ศ. 2569 (ทั้งสิ้น)</t>
  </si>
  <si>
    <t>แบบสรุปภาพรวม (ทั้งสิ้น)</t>
  </si>
  <si>
    <t>หน่วย : ล้านบาท(ทศนิยม 4 ตำแหน่ง)</t>
  </si>
  <si>
    <t>รายการ</t>
  </si>
  <si>
    <t>ปี 2567</t>
  </si>
  <si>
    <t>คำขอ ปี 2568</t>
  </si>
  <si>
    <t>ปี 2569</t>
  </si>
  <si>
    <t>คำขอ ปี 2569</t>
  </si>
  <si>
    <t>ข้อเสนอ ปี 2569</t>
  </si>
  <si>
    <t>เพิ่ม/ลด จาก พรบ. ปี 2568</t>
  </si>
  <si>
    <t>MTEF</t>
  </si>
  <si>
    <t>คำชี้แจง</t>
  </si>
  <si>
    <t>พรบ. 
(ปรับปรุง)</t>
  </si>
  <si>
    <t>จ่ายจริง</t>
  </si>
  <si>
    <t>บัญชี 1</t>
  </si>
  <si>
    <t>บัญชี 2</t>
  </si>
  <si>
    <t>รวมทั้งสิ้น</t>
  </si>
  <si>
    <t>บัญชี 3</t>
  </si>
  <si>
    <t>จำนวน</t>
  </si>
  <si>
    <t>ปี 2570</t>
  </si>
  <si>
    <t>ปี 2571</t>
  </si>
  <si>
    <t>ปี 2572</t>
  </si>
  <si>
    <t>กระทรวงสาธารณสุข</t>
  </si>
  <si>
    <t>สถาบันวัคซีนแห่งชาติ</t>
  </si>
  <si>
    <t>(1) จำแนกตามยุทธศาสตร์การจัดสรรงบประมาณ</t>
  </si>
  <si>
    <t>1. ยุทธศาสตร์ด้านความมั่นคง</t>
  </si>
  <si>
    <t>2. ยุทธศาสตร์ด้านการสร้างความสามารถในการแข่งขัน</t>
  </si>
  <si>
    <t>3. ยุทธศาสตร์ด้านการพัฒนาและเสริมสร้างศักยภาพทรัพยากรมนุษย์</t>
  </si>
  <si>
    <t>4. ยุทธศาสตร์ด้านการสร้างโอกาสและความเสมอภาคทางสังคม</t>
  </si>
  <si>
    <t>5. ยุทธศาสตร์ด้านการสร้างการเติบโตบนคุณภาพชีวิตที่เป็นมิตรต่อสิ่งแวดล้อม</t>
  </si>
  <si>
    <t>6. ยุทธศาสตร์ด้านการปรับสมดุลและพัฒนาระบบการบริหารจัดการภาครัฐ</t>
  </si>
  <si>
    <t>7. รายการค่าดำเนินการภาครัฐ</t>
  </si>
  <si>
    <t>(2) จำแนกตามลักษณะงบรายจ่าย</t>
  </si>
  <si>
    <t>1 รายจ่ายประจำ</t>
  </si>
  <si>
    <t>1.1 ปีเดียว</t>
  </si>
  <si>
    <t>1.2 ผูกพัน</t>
  </si>
  <si>
    <t>- เดิม</t>
  </si>
  <si>
    <t>- ผูกพันสัญญา</t>
  </si>
  <si>
    <t>- ผูกพัน ม.41/ม.42</t>
  </si>
  <si>
    <t>- ใหม่</t>
  </si>
  <si>
    <t>2 รายจ่ายลงทุน</t>
  </si>
  <si>
    <t>2.1 ปีเดียว</t>
  </si>
  <si>
    <t>2.2 ผูกพัน</t>
  </si>
  <si>
    <t>(3) จำแนกตามกลุ่มงบประมาณ(1+2+3+4+5)</t>
  </si>
  <si>
    <t>1 งบประมาณรายจ่ายบุคลากร</t>
  </si>
  <si>
    <t>2 งบประมาณรายจ่ายของหน่วยรับงบประมาณ</t>
  </si>
  <si>
    <t>2.1 แผนงานพื้นฐาน(รวมกองทุน)</t>
  </si>
  <si>
    <t>2.2 แผนงานยุทธศาสตร์(รวมกองทุน)</t>
  </si>
  <si>
    <t>2.3 แผนงานยุทธศาสตร์เชิงพื้นที่(Area)</t>
  </si>
  <si>
    <t>3 งบประมาณรายจ่ายบูรณาการ</t>
  </si>
  <si>
    <t>3.1 แผนงานบูรณาการ(Agenda)(รวมกองทุน)</t>
  </si>
  <si>
    <t>3.2 แผนงานบูรณาการ(Area)</t>
  </si>
  <si>
    <t>4 งบประมาณรายจ่ายเพื่อการชำระหนี้ภาครัฐ ชดใช้เป็นคงคลังและเงินทุนสำรองจ่าย</t>
  </si>
  <si>
    <t>4.1 แผนงานรายจ่ายเพื่อการชำระหนี้ภาครัฐ</t>
  </si>
  <si>
    <t>4.2 แผนงานรายจ่ายเพื่อชดใช้เงินคงคลัง</t>
  </si>
  <si>
    <t>4.3 แผนงานรายจ่ายเพื่อชดใช้เงินทุนสำรองจ่าย</t>
  </si>
  <si>
    <t>5 งบประมาณรายจ่ายงบกลาง(ยกเว้นแผนงานบุคลากร)</t>
  </si>
  <si>
    <t>(4) จำแนกตามงบรายจ่าย</t>
  </si>
  <si>
    <t>1 งบบุคลากร</t>
  </si>
  <si>
    <t>2 งบดำเนินงาน</t>
  </si>
  <si>
    <t>3 งบลงทุน</t>
  </si>
  <si>
    <t>- ครุภัณฑ์</t>
  </si>
  <si>
    <t>- ที่ดิน สิ่งก่อสร้าง</t>
  </si>
  <si>
    <t>4 งบเงินอุดหนุน</t>
  </si>
  <si>
    <t>5 งบรายจ่ายอื่น</t>
  </si>
  <si>
    <t xml:space="preserve">(5) รายละเอียดเฉพาะงบประมาณรายจ่ายสำหรับทุนหมุนเวียน  </t>
  </si>
  <si>
    <t>ไม่พบข้อมูล ...</t>
  </si>
  <si>
    <t xml:space="preserve">หมายเหตุ : </t>
  </si>
  <si>
    <r>
      <rPr>
        <b/>
        <sz val="14"/>
        <rFont val="DilleniaUPC"/>
        <family val="1"/>
      </rPr>
      <t>(1) บัญชี 1</t>
    </r>
    <r>
      <rPr>
        <sz val="14"/>
        <rFont val="DilleniaUPC"/>
        <family val="1"/>
      </rPr>
      <t xml:space="preserve"> หมายถึง ค่าใช้จ่ายที่จำเป็นต้องจ่ายตามสิทธิ์ / กฎหมาย ประกอบด้วย </t>
    </r>
  </si>
  <si>
    <r>
      <t xml:space="preserve">1) ค่าใช้จ่ายบุคลากร คือ ค่าใช้จ่ายที่แสดงรายจ่ายในแผนงานบุคลากรภาครัฐ เช่น เงินเดือน ค่าจ้างประจำ ค่าจ้างชั่วคราว ค่าตอบแทนพนักงานราชการ </t>
    </r>
    <r>
      <rPr>
        <u/>
        <sz val="14"/>
        <rFont val="DilleniaUPC"/>
        <family val="1"/>
      </rPr>
      <t xml:space="preserve">ยกเว้นอัตราใหม่ที่เสนอตั้งในปี และส่วนควบที่เกิดจากอัตราใหม่ </t>
    </r>
    <r>
      <rPr>
        <sz val="14"/>
        <rFont val="DilleniaUPC"/>
        <family val="1"/>
      </rPr>
      <t xml:space="preserve">  (ไม่รวมค่าใช้จ่ายลูกจ้างโครงการ ลูกจ้างกองทุนหรือค่าจ้างเหมาช่วยปฏิบัติงาน)</t>
    </r>
  </si>
  <si>
    <t xml:space="preserve">2) ค่าสาธารณูปโภค ได้แก่ ค่าไฟฟ้า ค่าประปา ค่าโทรศัพท์ (ไม่รวมค่าสื่อสารและโทรคมนาคม) </t>
  </si>
  <si>
    <t>3) ค่าใช้จ่ายตามข้อผูกพัน เช่น ค่าบำรุงสมาชิกองค์กรระหว่างประเทศที่มีพันธกรณีที่ต้องชำระและรายการที่มีสัญญาก่อหนี้ผูกพันไว้แล้ว ทั้งนี้ ต้องเป็นรายการและวงเงินงบประมาณที่ได้รับความเห็นชอบจาคณะอนุฯที่ 1 และ 2 แล้ว</t>
  </si>
  <si>
    <r>
      <rPr>
        <b/>
        <sz val="14"/>
        <rFont val="DilleniaUPC"/>
        <family val="1"/>
      </rPr>
      <t>(2) บัญชี 2</t>
    </r>
    <r>
      <rPr>
        <sz val="14"/>
        <rFont val="DilleniaUPC"/>
        <family val="1"/>
      </rPr>
      <t xml:space="preserve"> หมายถึง รายการที่ควรเสนอตั้งงบประมาณและต้องมีความพร้อมในการดำเนินงานภารกิจต่อเนื่อง และ/หรือ ภารกิจ/รายการใหม่</t>
    </r>
  </si>
  <si>
    <r>
      <rPr>
        <b/>
        <sz val="14"/>
        <rFont val="DilleniaUPC"/>
        <family val="1"/>
      </rPr>
      <t>(3) MTEF</t>
    </r>
    <r>
      <rPr>
        <sz val="14"/>
        <rFont val="DilleniaUPC"/>
        <family val="1"/>
      </rPr>
      <t xml:space="preserve"> หมายถึง นโยบายต่อเนื่องที่ต้องเสนอตั้งงบประมาณ ตามที่กองยุทธศาสตร์กำหนด</t>
    </r>
  </si>
  <si>
    <t>4. แบบพิจาราณาสรุปข้อเสนอภาพรวมงบประมาณรายจ่ายประจำปีงบประมาณ พ.ศ. 2563 (ทั้งสิ้น)</t>
  </si>
  <si>
    <t>ปี 2561</t>
  </si>
  <si>
    <t>ปี 2562</t>
  </si>
  <si>
    <t>คำขอ ปี 2563</t>
  </si>
  <si>
    <t>คำขอ 
ปี 2563</t>
  </si>
  <si>
    <t>ข้อเสนอ ปี 2563</t>
  </si>
  <si>
    <t>เพิ่ม/ลด จาก พรบ. ปี 2562</t>
  </si>
  <si>
    <t>ปี 2564</t>
  </si>
  <si>
    <t>ปี 2565</t>
  </si>
  <si>
    <t>ปี 2566</t>
  </si>
  <si>
    <t>กระทรวง :min_name</t>
  </si>
  <si>
    <t>กรม :agc_name</t>
  </si>
  <si>
    <t>1. ยุทธศาสตร์ด้านความมั่นคง stg_name</t>
  </si>
  <si>
    <t xml:space="preserve">2. ยุทธศาสตร์ด้านการสร้างความสามารถในการแข่งขัน </t>
  </si>
  <si>
    <t>1. รายจ่ายประจำ //chk_cap_ncap_name</t>
  </si>
  <si>
    <t>mtef_p2_bud</t>
  </si>
  <si>
    <t>mtef_p1_bud</t>
  </si>
  <si>
    <t>bud25_acc1</t>
  </si>
  <si>
    <t>bud25_acc2</t>
  </si>
  <si>
    <t>bud_acc1</t>
  </si>
  <si>
    <t>bud_acc2</t>
  </si>
  <si>
    <t>mtef_n1_bud</t>
  </si>
  <si>
    <t>mtef_n2_bud</t>
  </si>
  <si>
    <t>mtef_n3_bud</t>
  </si>
  <si>
    <t>- ผูกพัน ม.41/ม.42 (ม.23 เดิม)</t>
  </si>
  <si>
    <t>2. รายจ่ายลงทุน</t>
  </si>
  <si>
    <t xml:space="preserve">1. งบประมาณรายจ่ายบุคลากร  //chk_plan_flag_name         </t>
  </si>
  <si>
    <t>2. งบประมาณรายจ่ายของหน่วยรับงบประมาณ (Function)</t>
  </si>
  <si>
    <t>2.1  แผนงานพื้นฐาน (รวมกองทุน)</t>
  </si>
  <si>
    <t>2.2  แผนงานยุทธศาสตร์ (รวมกองทุน)</t>
  </si>
  <si>
    <t>2.3  แผนงานยุทธศาสตร์เชิงพื้นที่ (Area)</t>
  </si>
  <si>
    <t xml:space="preserve">3. งบประมาณรายจ่ายบูรณาการ </t>
  </si>
  <si>
    <t>3.1  แผนบูรณาการ (Agenda) (รวมกองทุน)</t>
  </si>
  <si>
    <t>3.2  แผนบูรณาการเชิงพื้นที่ภาค (Area)</t>
  </si>
  <si>
    <t>4. งบประมาณรายจ่ายเพื่อการชำระหนี้ภาครัฐ ชดใช้เงินคงคลังและเงินทุนสำรองจ่าย</t>
  </si>
  <si>
    <t>4.1  แผนงานรายจ่ายเพื่อการชำระหนี้ภาครัฐ</t>
  </si>
  <si>
    <t>4.2  แผนงานรายจ่ายเพื่อชดใช้เงินคงคลัง</t>
  </si>
  <si>
    <t>4.3  แผนงานรายจ่ายเพื่อชดใช้เงินทุนสำรองจ่าย</t>
  </si>
  <si>
    <t xml:space="preserve">   5. งบประมาณรายจ่ายงบกลาง  (ยกเว้นแผนงานบุคลากร)      </t>
  </si>
  <si>
    <t>1. งบบุคลากร//chk_objc_name</t>
  </si>
  <si>
    <t>2. งบดำเนินงาน</t>
  </si>
  <si>
    <t>3. งบลงทุน</t>
  </si>
  <si>
    <t>4. งบเงินอุดหนุน</t>
  </si>
  <si>
    <t>5. งบรายจ่ายอื่น</t>
  </si>
  <si>
    <t>plan_name_level1</t>
  </si>
  <si>
    <t>output_name</t>
  </si>
  <si>
    <t>Bis67r1017_sheet3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</si>
  <si>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5.แบบพิจารณาสรุปข้อเสนอภาพรวม งบประมาณรายจ่าย ประจำปีงบประมาณ พ.ศ. 2569 จำแนกตามกลุ่มงบประมาณ</t>
  </si>
  <si>
    <t>แบบสรุปภาพรวม (กลุ่มงบประมาณ)</t>
  </si>
  <si>
    <t>พรบ.
 (ปรับปรุง)</t>
  </si>
  <si>
    <t>กระทรวง : กระทรวงสาธารณสุข</t>
  </si>
  <si>
    <t>หน่วยงาน : สถาบันวัคซีนแห่งชาติ</t>
  </si>
  <si>
    <t xml:space="preserve">1. งบประมาณรายจ่ายบุคลากร                          </t>
  </si>
  <si>
    <t>แผนงานบุคลากรภาครัฐ</t>
  </si>
  <si>
    <t>1.1 เงินเดือน</t>
  </si>
  <si>
    <t>1.2 ค่าจ้างประจำ</t>
  </si>
  <si>
    <t>1.3 ค่าจ้างชั่วคราว</t>
  </si>
  <si>
    <t>1.4 ค่าตอบแทนพนักงานราชการ</t>
  </si>
  <si>
    <t>1.5 ค่าตอบแทน</t>
  </si>
  <si>
    <t>1.6 ค่าใช้สอย</t>
  </si>
  <si>
    <t>1.7 เงินอุดหนุน</t>
  </si>
  <si>
    <t>1.8 รายจ่ายอื่น</t>
  </si>
  <si>
    <t>1.9 อื่นๆ</t>
  </si>
  <si>
    <t>2. งบประมาณรายจ่ายของกระทรวง/หน่วยงาน (function)</t>
  </si>
  <si>
    <t>2.1 แผนงานพื้นฐาน (รวมกองทุน)</t>
  </si>
  <si>
    <t>3.7 แผนงานพื้นฐานด้านการพัฒนาและเสริมสร้างศักยภาพทรัพยากรมนุษย์</t>
  </si>
  <si>
    <t>การสนับสนุนและกำกับติดตามการดำเนินงานด้านวัคซีน</t>
  </si>
  <si>
    <t>(1) รายจ่ายประจำ</t>
  </si>
  <si>
    <t>(2) รายจ่ายลงทุน</t>
  </si>
  <si>
    <t>(2.1) ปีเดียว</t>
  </si>
  <si>
    <t>(2.2) ผูกพัน</t>
  </si>
  <si>
    <t>(2.2.1) เดิม</t>
  </si>
  <si>
    <t>(2.2.2) ใหม่</t>
  </si>
  <si>
    <t>2.2 แผนงานยุทธศาสตร์ (รวมกองทุน)</t>
  </si>
  <si>
    <t>1.11 แผนงานยุทธศาสตร์ส่งเสริมความสัมพันธ์ระหว่างประเทศ</t>
  </si>
  <si>
    <t>โครงการเครือข่ายความร่วมมือเพื่อความมั่นคงด้านวัคซีนระหว่างประเทศ</t>
  </si>
  <si>
    <t>3.4 แผนงานยุทธศาสตร์เสริมสร้างให้คนมีสุขภาวะที่ดี</t>
  </si>
  <si>
    <t>โครงการพัฒนาฐานข้อมูลรองรับระบบข้อมูลและบริหารจัดการวัคซีน</t>
  </si>
  <si>
    <t>โครงการขับเคลื่อนงานวัคซีนกับองค์กรภาคีเครือข่าย</t>
  </si>
  <si>
    <t>โครงการพัฒนาบุคลากรและการบริหารจัดการองค์กร</t>
  </si>
  <si>
    <t>4. งบประมาณรายจ่ายเพื่อการชำระหนี้ภาครัฐ ชดใช้เงินคงคลัง และเงินทุนสำรองจ่าย</t>
  </si>
  <si>
    <t>5. งบประมาณรายจ่ายงบกลาง (ยกเว้นแผนงานบุคลากร)</t>
  </si>
  <si>
    <t>6.แบบพิจาราณาสรุปข้อเสนอภาพรวมงบประมาณรายจ่ายประจำปีงบประมาณ พ.ศ. 256x จำแนกตามกลุ่มงบประมาณ</t>
  </si>
  <si>
    <t>กระทรวง</t>
  </si>
  <si>
    <t>กรม</t>
  </si>
  <si>
    <t>1.1 เงินเดือน//chk_topic_plan_flag22_name</t>
  </si>
  <si>
    <t>2.1 แผนงานพื้นฐาน/ยุทธศาสตร์/ยุทธศาสตร์เชิงพื้นที่ (รวมกองทุน) plan_flag_p145_name</t>
  </si>
  <si>
    <t>3.1 แผนบูรณาการ(Agenda) (รวมกองทุน)</t>
  </si>
  <si>
    <t>แผนงาน</t>
  </si>
  <si>
    <t>โครงงาน</t>
  </si>
  <si>
    <t>4.1 แผนงานบริหารจัดการหนี้ภาครัฐ//plan_name_level1</t>
  </si>
  <si>
    <t>- รายจ่ายประจำ</t>
  </si>
  <si>
    <t>- รายจ่ายลงทุน</t>
  </si>
  <si>
    <t>(1) รายการชำระคืนต้นเงินกู้ //topic_common_item_name</t>
  </si>
  <si>
    <t>(1) รายการชำระคืนต้นเงินกู้</t>
  </si>
  <si>
    <t>รายการ(เทียบเท่าแผนงานบุคลากร)</t>
  </si>
  <si>
    <t>Bis67r1017_sheet4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</si>
  <si>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รายละเอียดงบประมาณรายจ่ายลงทุน-ประจำ  ประจำปีงบประมาณ พ.ศ. 2569</t>
  </si>
  <si>
    <t>ปี 2568</t>
  </si>
  <si>
    <t>การสร้างเครือข่ายด้านวัคซีนในระดับอาเซียนและในประเทศไทย</t>
  </si>
  <si>
    <t>1. รายจ่ายประจำ</t>
  </si>
  <si>
    <t>รวมรายการ</t>
  </si>
  <si>
    <t>การขับเคลื่อนงานวัคซีนกับองค์กรภาคีเครือข่าย</t>
  </si>
  <si>
    <t>การพัฒนาบุคลากรและการบริหารจัดการองค์กร</t>
  </si>
  <si>
    <t>สนับสนุนและกำกับติดตามการดำเนินงานด้านวัคซีน</t>
  </si>
  <si>
    <t>ผูกพันสัญญา</t>
  </si>
  <si>
    <t>เงินอุดหนุน&gt;&gt;ค่าใช้สอย 000002 : ค่าเช่ารถยนต์ [จังหวัดนนทบุรี]</t>
  </si>
  <si>
    <t>เงินอุดหนุน&gt;&gt;ที่ดิน สิ่งก่อสร้าง 000007 : อาคารสถาบันวัคซีนแห่งชาติ เป็นอาคาร คสล. 7 ชั้น พื้นที่ใช้สอยประมาณ 4,145 ตารางเมตร ตำบลตลาดขวัญ อำเภอเมืองนนทบุรี จังหวัดนนทบุรี  [จังหวัดนนทบุรี]</t>
  </si>
  <si>
    <t>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</si>
  <si>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การพัฒนาฐานข้อมูลด้านต่าง ๆ เพื่อสนับสนุนงานวัคซีนของประเทศ</t>
  </si>
  <si>
    <t>พ.ร.บ. งบประมาณปี 25fy-1</t>
  </si>
  <si>
    <t>1. คำขอตั้งงบประมาณปี 2566</t>
  </si>
  <si>
    <t>เสนอตั้งงบประมาณปี 2566</t>
  </si>
  <si>
    <t>เพิ่ม / ลด จากปี 2565</t>
  </si>
  <si>
    <t>ของงบประมาณปี 2566</t>
  </si>
  <si>
    <t>2. งบประมาณปี 2565</t>
  </si>
  <si>
    <t>(1) ผลเบิกจ่ายงบประมาณ ปี 2565 (ณ วันที่ …............................)</t>
  </si>
  <si>
    <t>ของงบประมาณปี 2565</t>
  </si>
  <si>
    <t>(2) ผลเบิกจ่ายงบประมาณ ปี 2564 (ณ 30 ก.ย. 64)</t>
  </si>
  <si>
    <t>ของงบประมาณปี 2564</t>
  </si>
  <si>
    <t>(3.1.1) การกันเงินเหลื่อมปีงบประมาณ ปี 2564</t>
  </si>
  <si>
    <t>(3.1.2) การโอนเปลี่ยนแปลงงบประมาณ ปี 2564</t>
  </si>
  <si>
    <t>รายละเอียดข้อเสนอภาพรวมงบประมาณรายจ่ายประจำปีงบประมาณ พ.ศ. 2563 (ทั้งสิ้น)</t>
  </si>
  <si>
    <t>min_name</t>
  </si>
  <si>
    <t>agc_name</t>
  </si>
  <si>
    <t>act_name</t>
  </si>
  <si>
    <t>cap_ncap_sort. cap_ncap_name"</t>
  </si>
  <si>
    <t>6</t>
  </si>
  <si>
    <t>หมายเหตุ (1) บัญชี 1 หมายถึง รายการตามนโยบายต่อเนื่องที่ต้องเสนอตั้งงบประมาณ หากไม่เสนอตั้งจะก่อให้เกิดความเสียหาย เช่นรายจ่ายประจำขั้นต่ำ รายจ่ายผูกพัน(เดิม) ซึ่งถือว่าเป็นการรักษางานเดิม</t>
  </si>
  <si>
    <t xml:space="preserve">            (2) บัญชี 2 หมายถึง รายการที่ควรเสนอตั้งงบประมาณและต้องมีความพร้อมตามนโยบายใหม่หรือเป็นรายการใหม่ เช่ย รายจ่ายผูกพัน(ใหม่) ซึ่งถือว่าเป็นการเพิ่มเป้าหมาย</t>
  </si>
  <si>
    <t xml:space="preserve">            (3) MTEF หมายถึง นโยบายต่อเนื่องที่ต้องเสนอตั้งงประมาณ ตามที่กองยุทธศาสตร์กำหนด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</si>
</sst>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#,##0.00_-;_-* &quot;-  &quot;_-;_-@_-"/>
    <numFmt numFmtId="165" formatCode="_-* #,##0.0000_-;\-#,##0.0000_-;_-* &quot;-  &quot;_-;_-@_-"/>
  </numFmts>
  <fonts count="23" x14ac:knownFonts="1">
    <font>
      <sz val="11"/>
      <color theme="1"/>
      <name val="Calibri"/>
      <family val="2"/>
      <scheme val="minor"/>
    </font>
    <font>
      <b/>
      <sz val="18"/>
      <color rgb="FFFF0000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sz val="18"/>
      <name val="DilleniaUPC"/>
      <family val="1"/>
    </font>
    <font>
      <b/>
      <sz val="16"/>
      <color rgb="FF0070C0"/>
      <name val="DilleniaUPC"/>
      <family val="1"/>
    </font>
    <font>
      <b/>
      <sz val="16"/>
      <color rgb="FFFF0000"/>
      <name val="DilleniaUPC"/>
      <family val="1"/>
    </font>
    <font>
      <sz val="10"/>
      <name val="Arial"/>
      <family val="2"/>
    </font>
    <font>
      <b/>
      <sz val="18"/>
      <name val="DilleniaUPC"/>
      <family val="1"/>
    </font>
    <font>
      <b/>
      <u/>
      <sz val="18"/>
      <name val="DilleniaUPC"/>
      <family val="1"/>
    </font>
    <font>
      <sz val="18"/>
      <name val="DilleniaUPC"/>
      <family val="1"/>
    </font>
    <font>
      <sz val="16"/>
      <name val="DilleniaUPC"/>
      <family val="1"/>
    </font>
    <font>
      <b/>
      <sz val="13"/>
      <name val="DilleniaUPC"/>
      <family val="1"/>
    </font>
    <font>
      <b/>
      <sz val="14"/>
      <name val="DilleniaUPC"/>
      <family val="1"/>
    </font>
    <font>
      <sz val="14"/>
      <name val="DilleniaUPC"/>
      <family val="1"/>
    </font>
    <font>
      <sz val="14"/>
      <name val="DilleniaUPC"/>
      <family val="1"/>
    </font>
    <font>
      <sz val="10"/>
      <name val="Arial"/>
      <family val="2"/>
    </font>
    <font>
      <sz val="10"/>
      <name val="Arial"/>
      <family val="2"/>
    </font>
    <font>
      <strike/>
      <sz val="18"/>
      <color rgb="FFFF0000"/>
      <name val="DilleniaUPC"/>
      <family val="1"/>
    </font>
    <font>
      <sz val="18"/>
      <name val="DilleniaUPC"/>
    </font>
    <font>
      <b/>
      <u/>
      <sz val="18"/>
      <color rgb="FF000000"/>
      <name val="DilleniaUPC"/>
    </font>
    <font>
      <sz val="18"/>
      <color rgb="FF000000"/>
      <name val="DilleniaUPC"/>
    </font>
    <font>
      <u/>
      <sz val="14"/>
      <name val="Dilleni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theme="4" tint="0.59996337778862885"/>
      </bottom>
      <diagonal/>
    </border>
    <border>
      <left/>
      <right style="thin">
        <color indexed="64"/>
      </right>
      <top style="double">
        <color indexed="64"/>
      </top>
      <bottom style="hair">
        <color theme="4" tint="0.59996337778862885"/>
      </bottom>
      <diagonal/>
    </border>
    <border>
      <left style="thin">
        <color indexed="64"/>
      </left>
      <right style="thin">
        <color indexed="64"/>
      </right>
      <top style="hair">
        <color theme="4" tint="0.59996337778862885"/>
      </top>
      <bottom style="thin">
        <color indexed="64"/>
      </bottom>
      <diagonal/>
    </border>
    <border>
      <left/>
      <right style="thin">
        <color indexed="64"/>
      </right>
      <top style="hair">
        <color theme="4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4" tint="0.59996337778862885"/>
      </bottom>
      <diagonal/>
    </border>
    <border>
      <left/>
      <right style="thin">
        <color indexed="64"/>
      </right>
      <top style="thin">
        <color indexed="64"/>
      </top>
      <bottom style="hair">
        <color theme="4" tint="0.59996337778862885"/>
      </bottom>
      <diagonal/>
    </border>
    <border>
      <left style="thin">
        <color indexed="64"/>
      </left>
      <right style="thin">
        <color indexed="64"/>
      </right>
      <top style="hair">
        <color theme="4" tint="0.59996337778862885"/>
      </top>
      <bottom style="hair">
        <color theme="4" tint="0.59996337778862885"/>
      </bottom>
      <diagonal/>
    </border>
    <border>
      <left/>
      <right style="thin">
        <color indexed="64"/>
      </right>
      <top style="hair">
        <color theme="4" tint="0.59996337778862885"/>
      </top>
      <bottom style="hair">
        <color theme="4" tint="0.59996337778862885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4" tint="0.59996337778862885"/>
      </bottom>
      <diagonal/>
    </border>
    <border>
      <left/>
      <right style="thin">
        <color indexed="64"/>
      </right>
      <top style="double">
        <color indexed="64"/>
      </top>
      <bottom style="thin">
        <color theme="4" tint="0.59996337778862885"/>
      </bottom>
      <diagonal/>
    </border>
    <border>
      <left/>
      <right/>
      <top style="double">
        <color indexed="64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59996337778862885"/>
      </top>
      <bottom style="thin">
        <color indexed="64"/>
      </bottom>
      <diagonal/>
    </border>
    <border>
      <left/>
      <right/>
      <top style="thin">
        <color theme="4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4" tint="0.59996337778862885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4" tint="0.59996337778862885"/>
      </bottom>
      <diagonal/>
    </border>
    <border>
      <left/>
      <right style="thin">
        <color indexed="64"/>
      </right>
      <top/>
      <bottom style="hair">
        <color theme="4" tint="0.59996337778862885"/>
      </bottom>
      <diagonal/>
    </border>
    <border>
      <left style="thin">
        <color theme="1"/>
      </left>
      <right style="thin">
        <color theme="1"/>
      </right>
      <top style="hair">
        <color theme="4" tint="0.59996337778862885"/>
      </top>
      <bottom style="thin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0" fontId="7" fillId="0" borderId="0"/>
    <xf numFmtId="0" fontId="17" fillId="0" borderId="0"/>
  </cellStyleXfs>
  <cellXfs count="285">
    <xf numFmtId="0" fontId="0" fillId="0" borderId="0" xfId="0"/>
    <xf numFmtId="0" fontId="7" fillId="0" borderId="0" xfId="1"/>
    <xf numFmtId="0" fontId="17" fillId="0" borderId="0" xfId="2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1" applyFont="1" applyAlignment="1">
      <alignment vertical="top"/>
    </xf>
    <xf numFmtId="0" fontId="8" fillId="0" borderId="0" xfId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4" fillId="0" borderId="5" xfId="0" applyFont="1" applyBorder="1"/>
    <xf numFmtId="0" fontId="4" fillId="0" borderId="6" xfId="1" applyFont="1" applyBorder="1" applyAlignment="1">
      <alignment horizontal="left" indent="1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164" fontId="4" fillId="0" borderId="1" xfId="1" applyNumberFormat="1" applyFont="1" applyBorder="1" applyAlignment="1">
      <alignment horizontal="center"/>
    </xf>
    <xf numFmtId="0" fontId="4" fillId="0" borderId="0" xfId="1" applyFont="1"/>
    <xf numFmtId="0" fontId="3" fillId="0" borderId="7" xfId="1" applyFont="1" applyBorder="1"/>
    <xf numFmtId="0" fontId="3" fillId="0" borderId="0" xfId="1" applyFont="1"/>
    <xf numFmtId="0" fontId="4" fillId="0" borderId="7" xfId="0" applyFont="1" applyBorder="1"/>
    <xf numFmtId="0" fontId="4" fillId="0" borderId="0" xfId="0" applyFont="1" applyAlignment="1">
      <alignment horizontal="right"/>
    </xf>
    <xf numFmtId="0" fontId="4" fillId="0" borderId="8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 indent="2"/>
    </xf>
    <xf numFmtId="0" fontId="4" fillId="0" borderId="9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/>
    <xf numFmtId="0" fontId="10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3" fillId="0" borderId="0" xfId="1" applyFont="1" applyAlignment="1">
      <alignment horizontal="left" vertical="top"/>
    </xf>
    <xf numFmtId="0" fontId="11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0" fontId="11" fillId="0" borderId="0" xfId="1" applyFont="1"/>
    <xf numFmtId="0" fontId="11" fillId="0" borderId="9" xfId="1" applyFont="1" applyBorder="1" applyAlignment="1">
      <alignment vertical="top"/>
    </xf>
    <xf numFmtId="0" fontId="11" fillId="0" borderId="9" xfId="1" applyFont="1" applyBorder="1" applyAlignment="1">
      <alignment horizontal="right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" fillId="0" borderId="18" xfId="1" applyFont="1" applyBorder="1" applyAlignment="1">
      <alignment horizontal="center" vertical="center"/>
    </xf>
    <xf numFmtId="165" fontId="13" fillId="0" borderId="18" xfId="1" applyNumberFormat="1" applyFont="1" applyBorder="1" applyAlignment="1">
      <alignment horizontal="right" vertical="top"/>
    </xf>
    <xf numFmtId="164" fontId="13" fillId="0" borderId="18" xfId="1" applyNumberFormat="1" applyFont="1" applyBorder="1" applyAlignment="1">
      <alignment horizontal="right" vertical="top"/>
    </xf>
    <xf numFmtId="0" fontId="13" fillId="0" borderId="18" xfId="1" applyFont="1" applyBorder="1" applyAlignment="1">
      <alignment horizontal="center" vertical="top"/>
    </xf>
    <xf numFmtId="0" fontId="13" fillId="0" borderId="19" xfId="1" applyFont="1" applyBorder="1" applyAlignment="1">
      <alignment horizontal="left" vertical="top" wrapText="1"/>
    </xf>
    <xf numFmtId="165" fontId="13" fillId="0" borderId="20" xfId="1" applyNumberFormat="1" applyFont="1" applyBorder="1" applyAlignment="1">
      <alignment horizontal="right" vertical="top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21" xfId="1" applyFont="1" applyBorder="1" applyAlignment="1">
      <alignment horizontal="left" vertical="top" wrapText="1"/>
    </xf>
    <xf numFmtId="165" fontId="13" fillId="0" borderId="22" xfId="1" applyNumberFormat="1" applyFont="1" applyBorder="1" applyAlignment="1">
      <alignment horizontal="right" vertical="top"/>
    </xf>
    <xf numFmtId="164" fontId="13" fillId="0" borderId="22" xfId="1" applyNumberFormat="1" applyFont="1" applyBorder="1" applyAlignment="1">
      <alignment horizontal="right" vertical="top"/>
    </xf>
    <xf numFmtId="0" fontId="13" fillId="2" borderId="15" xfId="1" applyFont="1" applyFill="1" applyBorder="1" applyAlignment="1">
      <alignment horizontal="left" vertical="top" wrapText="1"/>
    </xf>
    <xf numFmtId="165" fontId="13" fillId="2" borderId="14" xfId="1" applyNumberFormat="1" applyFont="1" applyFill="1" applyBorder="1" applyAlignment="1">
      <alignment horizontal="right" vertical="top"/>
    </xf>
    <xf numFmtId="164" fontId="13" fillId="2" borderId="14" xfId="1" applyNumberFormat="1" applyFont="1" applyFill="1" applyBorder="1" applyAlignment="1">
      <alignment horizontal="right" vertical="top"/>
    </xf>
    <xf numFmtId="165" fontId="13" fillId="0" borderId="24" xfId="1" applyNumberFormat="1" applyFont="1" applyBorder="1" applyAlignment="1">
      <alignment horizontal="right" vertical="top"/>
    </xf>
    <xf numFmtId="164" fontId="13" fillId="0" borderId="24" xfId="1" applyNumberFormat="1" applyFont="1" applyBorder="1" applyAlignment="1">
      <alignment horizontal="right" vertical="top"/>
    </xf>
    <xf numFmtId="0" fontId="13" fillId="0" borderId="23" xfId="1" applyFont="1" applyBorder="1" applyAlignment="1">
      <alignment horizontal="left" vertical="top" wrapText="1"/>
    </xf>
    <xf numFmtId="165" fontId="13" fillId="0" borderId="26" xfId="1" applyNumberFormat="1" applyFont="1" applyBorder="1" applyAlignment="1">
      <alignment horizontal="right" vertical="top"/>
    </xf>
    <xf numFmtId="164" fontId="13" fillId="0" borderId="26" xfId="1" applyNumberFormat="1" applyFont="1" applyBorder="1" applyAlignment="1">
      <alignment horizontal="right" vertical="top"/>
    </xf>
    <xf numFmtId="0" fontId="13" fillId="0" borderId="25" xfId="1" applyFont="1" applyBorder="1" applyAlignment="1">
      <alignment horizontal="left" vertical="top" wrapText="1"/>
    </xf>
    <xf numFmtId="165" fontId="13" fillId="0" borderId="25" xfId="1" applyNumberFormat="1" applyFont="1" applyBorder="1" applyAlignment="1">
      <alignment horizontal="right" vertical="top"/>
    </xf>
    <xf numFmtId="164" fontId="13" fillId="0" borderId="25" xfId="1" applyNumberFormat="1" applyFont="1" applyBorder="1" applyAlignment="1">
      <alignment horizontal="right" vertical="top"/>
    </xf>
    <xf numFmtId="0" fontId="13" fillId="0" borderId="21" xfId="1" applyFont="1" applyBorder="1" applyAlignment="1">
      <alignment horizontal="left" vertical="top" wrapText="1" indent="1"/>
    </xf>
    <xf numFmtId="165" fontId="13" fillId="0" borderId="23" xfId="1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13" fillId="0" borderId="25" xfId="1" applyFont="1" applyBorder="1" applyAlignment="1">
      <alignment horizontal="left" vertical="top" indent="2"/>
    </xf>
    <xf numFmtId="49" fontId="14" fillId="0" borderId="25" xfId="1" applyNumberFormat="1" applyFont="1" applyBorder="1" applyAlignment="1">
      <alignment horizontal="left" vertical="top" indent="3"/>
    </xf>
    <xf numFmtId="165" fontId="14" fillId="0" borderId="25" xfId="1" applyNumberFormat="1" applyFont="1" applyBorder="1" applyAlignment="1">
      <alignment horizontal="right" vertical="top"/>
    </xf>
    <xf numFmtId="164" fontId="14" fillId="0" borderId="25" xfId="1" applyNumberFormat="1" applyFont="1" applyBorder="1" applyAlignment="1">
      <alignment horizontal="right" vertical="top"/>
    </xf>
    <xf numFmtId="165" fontId="13" fillId="2" borderId="15" xfId="1" applyNumberFormat="1" applyFont="1" applyFill="1" applyBorder="1" applyAlignment="1">
      <alignment horizontal="right" vertical="top"/>
    </xf>
    <xf numFmtId="164" fontId="13" fillId="2" borderId="15" xfId="1" applyNumberFormat="1" applyFont="1" applyFill="1" applyBorder="1" applyAlignment="1">
      <alignment horizontal="right" vertical="top"/>
    </xf>
    <xf numFmtId="165" fontId="14" fillId="0" borderId="26" xfId="1" applyNumberFormat="1" applyFont="1" applyBorder="1" applyAlignment="1">
      <alignment horizontal="right" vertical="top"/>
    </xf>
    <xf numFmtId="0" fontId="13" fillId="2" borderId="15" xfId="1" applyFont="1" applyFill="1" applyBorder="1" applyAlignment="1">
      <alignment horizontal="left" vertical="center"/>
    </xf>
    <xf numFmtId="0" fontId="0" fillId="2" borderId="15" xfId="0" applyFill="1" applyBorder="1"/>
    <xf numFmtId="0" fontId="14" fillId="0" borderId="23" xfId="0" applyFont="1" applyBorder="1"/>
    <xf numFmtId="0" fontId="13" fillId="0" borderId="0" xfId="0" applyFont="1"/>
    <xf numFmtId="0" fontId="14" fillId="0" borderId="0" xfId="0" applyFont="1" applyAlignment="1">
      <alignment horizontal="left" indent="2"/>
    </xf>
    <xf numFmtId="165" fontId="13" fillId="0" borderId="27" xfId="1" applyNumberFormat="1" applyFont="1" applyBorder="1" applyAlignment="1">
      <alignment horizontal="right" vertical="top"/>
    </xf>
    <xf numFmtId="0" fontId="13" fillId="0" borderId="28" xfId="1" applyFont="1" applyBorder="1" applyAlignment="1">
      <alignment horizontal="left" vertical="top" wrapText="1"/>
    </xf>
    <xf numFmtId="165" fontId="13" fillId="0" borderId="29" xfId="1" applyNumberFormat="1" applyFont="1" applyBorder="1" applyAlignment="1">
      <alignment horizontal="right" vertical="top"/>
    </xf>
    <xf numFmtId="164" fontId="13" fillId="0" borderId="29" xfId="1" applyNumberFormat="1" applyFont="1" applyBorder="1" applyAlignment="1">
      <alignment horizontal="right" vertical="top"/>
    </xf>
    <xf numFmtId="165" fontId="13" fillId="0" borderId="30" xfId="1" applyNumberFormat="1" applyFont="1" applyBorder="1" applyAlignment="1">
      <alignment horizontal="right" vertical="top"/>
    </xf>
    <xf numFmtId="0" fontId="13" fillId="0" borderId="31" xfId="1" applyFont="1" applyBorder="1" applyAlignment="1">
      <alignment horizontal="left" vertical="top" wrapText="1"/>
    </xf>
    <xf numFmtId="165" fontId="13" fillId="0" borderId="32" xfId="1" applyNumberFormat="1" applyFont="1" applyBorder="1" applyAlignment="1">
      <alignment horizontal="right" vertical="top"/>
    </xf>
    <xf numFmtId="164" fontId="13" fillId="0" borderId="32" xfId="1" applyNumberFormat="1" applyFont="1" applyBorder="1" applyAlignment="1">
      <alignment horizontal="right" vertical="top"/>
    </xf>
    <xf numFmtId="165" fontId="13" fillId="0" borderId="33" xfId="1" applyNumberFormat="1" applyFont="1" applyBorder="1" applyAlignment="1">
      <alignment horizontal="right" vertical="top"/>
    </xf>
    <xf numFmtId="165" fontId="13" fillId="2" borderId="15" xfId="1" applyNumberFormat="1" applyFont="1" applyFill="1" applyBorder="1" applyAlignment="1">
      <alignment horizontal="right"/>
    </xf>
    <xf numFmtId="0" fontId="14" fillId="0" borderId="25" xfId="1" applyFont="1" applyBorder="1" applyAlignment="1">
      <alignment horizontal="left" vertical="top" wrapText="1" indent="2"/>
    </xf>
    <xf numFmtId="165" fontId="15" fillId="0" borderId="25" xfId="1" applyNumberFormat="1" applyFont="1" applyBorder="1" applyAlignment="1">
      <alignment horizontal="right" vertical="top"/>
    </xf>
    <xf numFmtId="0" fontId="7" fillId="0" borderId="25" xfId="0" applyFont="1" applyBorder="1"/>
    <xf numFmtId="0" fontId="7" fillId="0" borderId="0" xfId="0" applyFont="1"/>
    <xf numFmtId="0" fontId="0" fillId="0" borderId="23" xfId="0" applyBorder="1"/>
    <xf numFmtId="0" fontId="0" fillId="0" borderId="25" xfId="0" applyBorder="1"/>
    <xf numFmtId="0" fontId="14" fillId="0" borderId="25" xfId="1" applyFont="1" applyBorder="1" applyAlignment="1">
      <alignment horizontal="left" indent="5"/>
    </xf>
    <xf numFmtId="0" fontId="14" fillId="0" borderId="25" xfId="1" applyFont="1" applyBorder="1" applyAlignment="1">
      <alignment horizontal="left" indent="6"/>
    </xf>
    <xf numFmtId="0" fontId="14" fillId="0" borderId="25" xfId="1" quotePrefix="1" applyFont="1" applyBorder="1" applyAlignment="1">
      <alignment horizontal="left" indent="7"/>
    </xf>
    <xf numFmtId="0" fontId="14" fillId="0" borderId="34" xfId="1" applyFont="1" applyBorder="1" applyAlignment="1">
      <alignment horizontal="left" indent="6"/>
    </xf>
    <xf numFmtId="0" fontId="13" fillId="0" borderId="23" xfId="1" quotePrefix="1" applyFont="1" applyBorder="1" applyAlignment="1">
      <alignment horizontal="left" wrapText="1" indent="1"/>
    </xf>
    <xf numFmtId="0" fontId="14" fillId="0" borderId="25" xfId="1" quotePrefix="1" applyFont="1" applyBorder="1" applyAlignment="1">
      <alignment horizontal="left" wrapText="1" indent="2"/>
    </xf>
    <xf numFmtId="0" fontId="14" fillId="0" borderId="25" xfId="1" quotePrefix="1" applyFont="1" applyBorder="1" applyAlignment="1">
      <alignment horizontal="left" wrapText="1" indent="3"/>
    </xf>
    <xf numFmtId="0" fontId="14" fillId="0" borderId="21" xfId="1" quotePrefix="1" applyFont="1" applyBorder="1" applyAlignment="1">
      <alignment horizontal="left" wrapText="1" indent="3"/>
    </xf>
    <xf numFmtId="0" fontId="7" fillId="0" borderId="21" xfId="0" applyFont="1" applyBorder="1"/>
    <xf numFmtId="0" fontId="7" fillId="2" borderId="15" xfId="1" applyFill="1" applyBorder="1"/>
    <xf numFmtId="0" fontId="13" fillId="0" borderId="25" xfId="1" applyFont="1" applyBorder="1" applyAlignment="1">
      <alignment horizontal="left" wrapText="1" indent="1"/>
    </xf>
    <xf numFmtId="0" fontId="14" fillId="0" borderId="25" xfId="1" applyFont="1" applyBorder="1" applyAlignment="1">
      <alignment horizontal="left" wrapText="1" indent="3"/>
    </xf>
    <xf numFmtId="0" fontId="14" fillId="0" borderId="25" xfId="1" applyFont="1" applyBorder="1" applyAlignment="1">
      <alignment horizontal="left" wrapText="1" indent="4"/>
    </xf>
    <xf numFmtId="0" fontId="14" fillId="0" borderId="25" xfId="1" quotePrefix="1" applyFont="1" applyBorder="1" applyAlignment="1">
      <alignment horizontal="left" wrapText="1" indent="6"/>
    </xf>
    <xf numFmtId="0" fontId="14" fillId="0" borderId="21" xfId="1" applyFont="1" applyBorder="1" applyAlignment="1">
      <alignment horizontal="left" wrapText="1" indent="4"/>
    </xf>
    <xf numFmtId="0" fontId="2" fillId="0" borderId="11" xfId="1" applyFont="1" applyBorder="1" applyAlignment="1">
      <alignment horizontal="center" vertical="center"/>
    </xf>
    <xf numFmtId="165" fontId="13" fillId="0" borderId="11" xfId="1" applyNumberFormat="1" applyFont="1" applyBorder="1" applyAlignment="1">
      <alignment horizontal="right" vertical="top"/>
    </xf>
    <xf numFmtId="164" fontId="13" fillId="0" borderId="11" xfId="1" applyNumberFormat="1" applyFont="1" applyBorder="1" applyAlignment="1">
      <alignment horizontal="right" vertical="top"/>
    </xf>
    <xf numFmtId="0" fontId="13" fillId="0" borderId="11" xfId="1" applyFont="1" applyBorder="1" applyAlignment="1">
      <alignment horizontal="center" vertical="top"/>
    </xf>
    <xf numFmtId="0" fontId="13" fillId="0" borderId="35" xfId="1" applyFont="1" applyBorder="1" applyAlignment="1">
      <alignment horizontal="left" vertical="top" wrapText="1"/>
    </xf>
    <xf numFmtId="165" fontId="13" fillId="0" borderId="36" xfId="1" applyNumberFormat="1" applyFont="1" applyBorder="1" applyAlignment="1">
      <alignment horizontal="right" vertical="top"/>
    </xf>
    <xf numFmtId="164" fontId="13" fillId="0" borderId="36" xfId="1" applyNumberFormat="1" applyFont="1" applyBorder="1" applyAlignment="1">
      <alignment horizontal="right" vertical="top"/>
    </xf>
    <xf numFmtId="165" fontId="13" fillId="0" borderId="35" xfId="1" applyNumberFormat="1" applyFont="1" applyBorder="1" applyAlignment="1">
      <alignment horizontal="right" vertical="top"/>
    </xf>
    <xf numFmtId="164" fontId="13" fillId="0" borderId="35" xfId="1" applyNumberFormat="1" applyFont="1" applyBorder="1" applyAlignment="1">
      <alignment horizontal="right" vertical="top"/>
    </xf>
    <xf numFmtId="0" fontId="15" fillId="0" borderId="25" xfId="1" applyFont="1" applyBorder="1" applyAlignment="1">
      <alignment horizontal="left" vertical="top" wrapText="1" indent="2"/>
    </xf>
    <xf numFmtId="164" fontId="15" fillId="0" borderId="25" xfId="1" applyNumberFormat="1" applyFont="1" applyBorder="1" applyAlignment="1">
      <alignment horizontal="right" vertical="top"/>
    </xf>
    <xf numFmtId="0" fontId="16" fillId="0" borderId="0" xfId="0" applyFont="1" applyAlignment="1">
      <alignment horizontal="center"/>
    </xf>
    <xf numFmtId="0" fontId="16" fillId="0" borderId="0" xfId="0" applyFont="1"/>
    <xf numFmtId="49" fontId="13" fillId="0" borderId="25" xfId="1" quotePrefix="1" applyNumberFormat="1" applyFont="1" applyBorder="1" applyAlignment="1">
      <alignment horizontal="left" vertical="top" indent="4"/>
    </xf>
    <xf numFmtId="49" fontId="14" fillId="0" borderId="25" xfId="1" quotePrefix="1" applyNumberFormat="1" applyFont="1" applyBorder="1" applyAlignment="1">
      <alignment horizontal="left" vertical="top" wrapText="1" indent="5"/>
    </xf>
    <xf numFmtId="49" fontId="14" fillId="0" borderId="25" xfId="1" quotePrefix="1" applyNumberFormat="1" applyFont="1" applyBorder="1" applyAlignment="1">
      <alignment horizontal="left" vertical="top" wrapText="1" indent="4"/>
    </xf>
    <xf numFmtId="49" fontId="14" fillId="0" borderId="37" xfId="1" quotePrefix="1" applyNumberFormat="1" applyFont="1" applyBorder="1" applyAlignment="1">
      <alignment horizontal="left" vertical="top" indent="4"/>
    </xf>
    <xf numFmtId="165" fontId="13" fillId="0" borderId="37" xfId="1" applyNumberFormat="1" applyFont="1" applyBorder="1" applyAlignment="1">
      <alignment horizontal="right" vertical="top"/>
    </xf>
    <xf numFmtId="165" fontId="14" fillId="0" borderId="37" xfId="1" applyNumberFormat="1" applyFont="1" applyBorder="1" applyAlignment="1">
      <alignment horizontal="right" vertical="top"/>
    </xf>
    <xf numFmtId="164" fontId="14" fillId="0" borderId="37" xfId="1" applyNumberFormat="1" applyFont="1" applyBorder="1" applyAlignment="1">
      <alignment horizontal="right" vertical="top"/>
    </xf>
    <xf numFmtId="0" fontId="13" fillId="0" borderId="23" xfId="1" applyFont="1" applyBorder="1" applyAlignment="1">
      <alignment horizontal="left" wrapText="1" indent="1"/>
    </xf>
    <xf numFmtId="0" fontId="13" fillId="0" borderId="23" xfId="1" applyFont="1" applyBorder="1" applyAlignment="1">
      <alignment horizontal="left" vertical="top" wrapText="1" indent="1"/>
    </xf>
    <xf numFmtId="0" fontId="13" fillId="0" borderId="25" xfId="1" applyFont="1" applyBorder="1" applyAlignment="1">
      <alignment horizontal="left" vertical="top" wrapText="1" indent="2"/>
    </xf>
    <xf numFmtId="0" fontId="13" fillId="0" borderId="25" xfId="1" applyFont="1" applyBorder="1" applyAlignment="1">
      <alignment horizontal="left" vertical="top" wrapText="1" indent="3"/>
    </xf>
    <xf numFmtId="0" fontId="13" fillId="0" borderId="25" xfId="1" applyFont="1" applyBorder="1" applyAlignment="1">
      <alignment horizontal="left" vertical="top" wrapText="1" indent="1"/>
    </xf>
    <xf numFmtId="0" fontId="13" fillId="0" borderId="35" xfId="1" applyFont="1" applyBorder="1" applyAlignment="1">
      <alignment horizontal="left" vertical="top" indent="1"/>
    </xf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left" indent="2"/>
    </xf>
    <xf numFmtId="0" fontId="6" fillId="0" borderId="0" xfId="2" applyFont="1" applyAlignment="1">
      <alignment horizontal="left" indent="2"/>
    </xf>
    <xf numFmtId="0" fontId="1" fillId="0" borderId="0" xfId="2" applyFont="1"/>
    <xf numFmtId="0" fontId="1" fillId="0" borderId="0" xfId="2" applyFont="1" applyAlignment="1">
      <alignment horizontal="left" indent="2"/>
    </xf>
    <xf numFmtId="0" fontId="4" fillId="0" borderId="0" xfId="1" applyFont="1" applyAlignment="1">
      <alignment horizontal="left" indent="1"/>
    </xf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left" indent="2"/>
    </xf>
    <xf numFmtId="165" fontId="13" fillId="0" borderId="0" xfId="1" applyNumberFormat="1" applyFont="1" applyAlignment="1">
      <alignment horizontal="right" vertical="top"/>
    </xf>
    <xf numFmtId="164" fontId="13" fillId="0" borderId="0" xfId="1" applyNumberFormat="1" applyFont="1" applyAlignment="1">
      <alignment horizontal="right" vertical="top"/>
    </xf>
    <xf numFmtId="0" fontId="13" fillId="0" borderId="0" xfId="1" applyFont="1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17" xfId="0" quotePrefix="1" applyFont="1" applyBorder="1" applyAlignment="1">
      <alignment horizontal="left" indent="2"/>
    </xf>
    <xf numFmtId="165" fontId="13" fillId="0" borderId="21" xfId="1" applyNumberFormat="1" applyFont="1" applyBorder="1" applyAlignment="1">
      <alignment horizontal="right" vertical="top"/>
    </xf>
    <xf numFmtId="165" fontId="13" fillId="0" borderId="40" xfId="1" applyNumberFormat="1" applyFont="1" applyBorder="1" applyAlignment="1">
      <alignment horizontal="right" vertical="top"/>
    </xf>
    <xf numFmtId="165" fontId="13" fillId="0" borderId="39" xfId="1" applyNumberFormat="1" applyFont="1" applyBorder="1" applyAlignment="1">
      <alignment horizontal="right" vertical="top"/>
    </xf>
    <xf numFmtId="0" fontId="14" fillId="0" borderId="35" xfId="1" applyFont="1" applyBorder="1"/>
    <xf numFmtId="0" fontId="14" fillId="0" borderId="16" xfId="1" applyFont="1" applyBorder="1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Font="1" applyAlignment="1">
      <alignment vertical="top" wrapText="1"/>
    </xf>
    <xf numFmtId="0" fontId="4" fillId="0" borderId="0" xfId="0" applyFont="1" applyAlignment="1">
      <alignment wrapText="1"/>
    </xf>
    <xf numFmtId="0" fontId="8" fillId="0" borderId="0" xfId="1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1" applyFont="1" applyAlignment="1">
      <alignment wrapText="1"/>
    </xf>
    <xf numFmtId="0" fontId="10" fillId="0" borderId="0" xfId="0" applyFont="1" applyAlignment="1">
      <alignment vertical="top" wrapText="1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3" fillId="0" borderId="16" xfId="1" applyFont="1" applyBorder="1" applyAlignment="1">
      <alignment horizontal="left" vertical="top" wrapText="1" indent="1"/>
    </xf>
    <xf numFmtId="0" fontId="13" fillId="0" borderId="35" xfId="1" applyFont="1" applyBorder="1" applyAlignment="1">
      <alignment horizontal="left" vertical="top" wrapText="1" indent="1"/>
    </xf>
    <xf numFmtId="0" fontId="13" fillId="0" borderId="16" xfId="1" applyFont="1" applyBorder="1" applyAlignment="1">
      <alignment horizontal="left" vertical="top" indent="1"/>
    </xf>
    <xf numFmtId="0" fontId="13" fillId="0" borderId="35" xfId="1" applyFont="1" applyBorder="1" applyAlignment="1">
      <alignment horizontal="left" vertical="top" indent="2"/>
    </xf>
    <xf numFmtId="49" fontId="14" fillId="0" borderId="25" xfId="1" quotePrefix="1" applyNumberFormat="1" applyFont="1" applyBorder="1" applyAlignment="1">
      <alignment horizontal="left" vertical="top" indent="4"/>
    </xf>
    <xf numFmtId="0" fontId="13" fillId="0" borderId="25" xfId="1" applyFont="1" applyBorder="1" applyAlignment="1">
      <alignment horizontal="left" vertical="top" indent="1"/>
    </xf>
    <xf numFmtId="49" fontId="14" fillId="0" borderId="21" xfId="1" applyNumberFormat="1" applyFont="1" applyBorder="1" applyAlignment="1">
      <alignment horizontal="left" vertical="top" indent="3"/>
    </xf>
    <xf numFmtId="0" fontId="14" fillId="0" borderId="25" xfId="1" applyFont="1" applyBorder="1" applyAlignment="1">
      <alignment horizontal="left" vertical="top" indent="2"/>
    </xf>
    <xf numFmtId="0" fontId="13" fillId="0" borderId="25" xfId="1" applyFont="1" applyBorder="1" applyAlignment="1">
      <alignment horizontal="left" indent="1"/>
    </xf>
    <xf numFmtId="0" fontId="13" fillId="0" borderId="16" xfId="1" applyFont="1" applyBorder="1" applyAlignment="1">
      <alignment horizontal="left" indent="1"/>
    </xf>
    <xf numFmtId="0" fontId="13" fillId="0" borderId="35" xfId="1" applyFont="1" applyBorder="1" applyAlignment="1">
      <alignment horizontal="left" indent="1"/>
    </xf>
    <xf numFmtId="0" fontId="14" fillId="0" borderId="25" xfId="1" quotePrefix="1" applyFont="1" applyBorder="1" applyAlignment="1">
      <alignment horizontal="left" indent="3"/>
    </xf>
    <xf numFmtId="0" fontId="13" fillId="0" borderId="21" xfId="1" applyFont="1" applyBorder="1" applyAlignment="1">
      <alignment horizontal="left" indent="1"/>
    </xf>
    <xf numFmtId="0" fontId="13" fillId="0" borderId="11" xfId="0" quotePrefix="1" applyFont="1" applyBorder="1" applyAlignment="1">
      <alignment horizontal="left" vertical="top" wrapText="1" indent="1"/>
    </xf>
    <xf numFmtId="0" fontId="4" fillId="0" borderId="0" xfId="0" applyFont="1" applyAlignment="1">
      <alignment horizontal="left" indent="4"/>
    </xf>
    <xf numFmtId="0" fontId="3" fillId="0" borderId="9" xfId="1" applyFont="1" applyBorder="1" applyAlignment="1">
      <alignment vertical="top"/>
    </xf>
    <xf numFmtId="0" fontId="3" fillId="0" borderId="9" xfId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4" fillId="0" borderId="21" xfId="1" applyFont="1" applyBorder="1" applyAlignment="1">
      <alignment horizontal="left" vertical="top" wrapText="1" indent="2"/>
    </xf>
    <xf numFmtId="0" fontId="14" fillId="0" borderId="25" xfId="1" applyFont="1" applyBorder="1" applyAlignment="1">
      <alignment horizontal="left" indent="4"/>
    </xf>
    <xf numFmtId="164" fontId="14" fillId="0" borderId="26" xfId="1" applyNumberFormat="1" applyFont="1" applyBorder="1" applyAlignment="1">
      <alignment horizontal="right" vertical="top"/>
    </xf>
    <xf numFmtId="165" fontId="14" fillId="0" borderId="22" xfId="1" applyNumberFormat="1" applyFont="1" applyBorder="1" applyAlignment="1">
      <alignment horizontal="right" vertical="top"/>
    </xf>
    <xf numFmtId="164" fontId="14" fillId="0" borderId="22" xfId="1" applyNumberFormat="1" applyFont="1" applyBorder="1" applyAlignment="1">
      <alignment horizontal="right" vertical="top"/>
    </xf>
    <xf numFmtId="0" fontId="14" fillId="0" borderId="25" xfId="1" applyFont="1" applyBorder="1" applyAlignment="1">
      <alignment horizontal="left" wrapText="1" indent="2"/>
    </xf>
    <xf numFmtId="0" fontId="14" fillId="0" borderId="25" xfId="1" applyFont="1" applyBorder="1" applyAlignment="1">
      <alignment horizontal="left"/>
    </xf>
    <xf numFmtId="164" fontId="4" fillId="0" borderId="38" xfId="1" applyNumberFormat="1" applyFont="1" applyBorder="1" applyAlignment="1">
      <alignment horizontal="center"/>
    </xf>
    <xf numFmtId="164" fontId="4" fillId="0" borderId="38" xfId="0" applyNumberFormat="1" applyFont="1" applyBorder="1"/>
    <xf numFmtId="164" fontId="4" fillId="0" borderId="0" xfId="0" applyNumberFormat="1" applyFont="1"/>
    <xf numFmtId="0" fontId="18" fillId="0" borderId="0" xfId="0" applyFont="1" applyAlignment="1">
      <alignment horizontal="left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164" fontId="4" fillId="0" borderId="41" xfId="0" applyNumberFormat="1" applyFont="1" applyBorder="1"/>
    <xf numFmtId="0" fontId="4" fillId="0" borderId="7" xfId="1" applyFont="1" applyBorder="1"/>
    <xf numFmtId="0" fontId="8" fillId="0" borderId="7" xfId="0" applyFont="1" applyBorder="1"/>
    <xf numFmtId="0" fontId="4" fillId="0" borderId="7" xfId="0" applyFont="1" applyBorder="1" applyAlignment="1">
      <alignment horizontal="center"/>
    </xf>
    <xf numFmtId="0" fontId="5" fillId="0" borderId="0" xfId="2" applyFont="1" applyAlignment="1">
      <alignment horizontal="left" wrapText="1"/>
    </xf>
    <xf numFmtId="0" fontId="4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164" fontId="8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left" indent="2"/>
    </xf>
    <xf numFmtId="0" fontId="9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quotePrefix="1" applyFont="1" applyAlignment="1">
      <alignment horizontal="left" indent="4"/>
    </xf>
    <xf numFmtId="0" fontId="4" fillId="0" borderId="0" xfId="0" applyFont="1" applyAlignment="1">
      <alignment horizontal="left" indent="4"/>
    </xf>
    <xf numFmtId="0" fontId="4" fillId="0" borderId="0" xfId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/>
    </xf>
    <xf numFmtId="0" fontId="8" fillId="0" borderId="0" xfId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6" xfId="0" applyFont="1" applyBorder="1" applyAlignment="1">
      <alignment horizontal="left" indent="3"/>
    </xf>
    <xf numFmtId="164" fontId="4" fillId="0" borderId="1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 indent="2"/>
    </xf>
    <xf numFmtId="0" fontId="8" fillId="0" borderId="6" xfId="0" applyFont="1" applyBorder="1" applyAlignment="1">
      <alignment horizontal="left" indent="2"/>
    </xf>
    <xf numFmtId="164" fontId="8" fillId="0" borderId="1" xfId="0" applyNumberFormat="1" applyFont="1" applyBorder="1" applyAlignment="1">
      <alignment horizontal="center"/>
    </xf>
    <xf numFmtId="0" fontId="9" fillId="0" borderId="6" xfId="0" quotePrefix="1" applyFont="1" applyBorder="1" applyAlignment="1">
      <alignment horizontal="left" indent="2"/>
    </xf>
    <xf numFmtId="0" fontId="4" fillId="0" borderId="2" xfId="0" applyFont="1" applyBorder="1" applyAlignment="1">
      <alignment horizontal="left" indent="1"/>
    </xf>
    <xf numFmtId="0" fontId="4" fillId="0" borderId="3" xfId="0" applyFont="1" applyBorder="1" applyAlignment="1">
      <alignment horizontal="left" indent="1"/>
    </xf>
    <xf numFmtId="164" fontId="4" fillId="0" borderId="4" xfId="0" applyNumberFormat="1" applyFont="1" applyBorder="1" applyAlignment="1">
      <alignment horizontal="center"/>
    </xf>
    <xf numFmtId="0" fontId="4" fillId="0" borderId="6" xfId="0" quotePrefix="1" applyFont="1" applyBorder="1" applyAlignment="1">
      <alignment horizontal="left" indent="4"/>
    </xf>
    <xf numFmtId="0" fontId="4" fillId="0" borderId="6" xfId="0" applyFont="1" applyBorder="1" applyAlignment="1">
      <alignment horizontal="left" inden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6" xfId="1" applyFont="1" applyBorder="1" applyAlignment="1">
      <alignment horizontal="left" indent="2"/>
    </xf>
    <xf numFmtId="0" fontId="4" fillId="0" borderId="0" xfId="1" applyFont="1" applyAlignment="1">
      <alignment horizontal="left" indent="2"/>
    </xf>
    <xf numFmtId="164" fontId="4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 indent="1"/>
    </xf>
    <xf numFmtId="0" fontId="8" fillId="0" borderId="6" xfId="1" applyFont="1" applyBorder="1" applyAlignment="1">
      <alignment horizontal="left" indent="2"/>
    </xf>
    <xf numFmtId="0" fontId="8" fillId="0" borderId="0" xfId="1" applyFont="1" applyAlignment="1">
      <alignment horizontal="left" indent="2"/>
    </xf>
    <xf numFmtId="0" fontId="4" fillId="0" borderId="42" xfId="0" applyFont="1" applyBorder="1" applyAlignment="1">
      <alignment horizontal="left" indent="4"/>
    </xf>
    <xf numFmtId="0" fontId="4" fillId="0" borderId="1" xfId="0" applyFont="1" applyBorder="1" applyAlignment="1">
      <alignment horizontal="left" indent="4"/>
    </xf>
    <xf numFmtId="0" fontId="4" fillId="0" borderId="8" xfId="0" applyFont="1" applyBorder="1" applyAlignment="1">
      <alignment horizontal="left" indent="4"/>
    </xf>
    <xf numFmtId="0" fontId="4" fillId="0" borderId="9" xfId="0" applyFont="1" applyBorder="1" applyAlignment="1">
      <alignment horizontal="left" indent="4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 indent="4"/>
    </xf>
    <xf numFmtId="0" fontId="4" fillId="0" borderId="1" xfId="0" applyFont="1" applyBorder="1" applyAlignment="1">
      <alignment horizontal="center"/>
    </xf>
    <xf numFmtId="0" fontId="4" fillId="0" borderId="6" xfId="1" applyFont="1" applyBorder="1" applyAlignment="1">
      <alignment horizontal="left" indent="4"/>
    </xf>
    <xf numFmtId="0" fontId="4" fillId="0" borderId="0" xfId="1" applyFont="1" applyAlignment="1">
      <alignment horizontal="left" indent="4"/>
    </xf>
    <xf numFmtId="0" fontId="4" fillId="0" borderId="6" xfId="0" applyFont="1" applyBorder="1" applyAlignment="1">
      <alignment horizontal="left" indent="5"/>
    </xf>
    <xf numFmtId="0" fontId="4" fillId="0" borderId="0" xfId="0" applyFont="1" applyAlignment="1">
      <alignment horizontal="left" indent="5"/>
    </xf>
    <xf numFmtId="0" fontId="18" fillId="0" borderId="6" xfId="0" applyFont="1" applyBorder="1" applyAlignment="1">
      <alignment horizontal="left" indent="4"/>
    </xf>
    <xf numFmtId="0" fontId="18" fillId="0" borderId="0" xfId="0" applyFont="1" applyAlignment="1">
      <alignment horizontal="left" indent="4"/>
    </xf>
    <xf numFmtId="164" fontId="18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3" fillId="0" borderId="0" xfId="1" applyFont="1" applyAlignment="1">
      <alignment horizontal="left" vertical="top" wrapText="1"/>
    </xf>
    <xf numFmtId="0" fontId="8" fillId="0" borderId="0" xfId="1" applyFont="1" applyAlignment="1">
      <alignment horizontal="left"/>
    </xf>
    <xf numFmtId="0" fontId="2" fillId="0" borderId="11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/>
    </xf>
    <xf numFmtId="0" fontId="12" fillId="0" borderId="14" xfId="1" applyFont="1" applyBorder="1" applyAlignment="1">
      <alignment horizontal="center"/>
    </xf>
    <xf numFmtId="0" fontId="2" fillId="0" borderId="11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10E1-13E4-4187-A82A-33769534AF07}">
  <sheetPr>
    <tabColor rgb="FFFF0000"/>
  </sheetPr>
  <dimension ref="A2:M21"/>
  <sheetViews>
    <sheetView workbookViewId="0">
      <selection activeCell="B4" sqref="B4:M4"/>
    </sheetView>
  </sheetViews>
  <sheetFormatPr defaultColWidth="9.1796875" defaultRowHeight="23.5" x14ac:dyDescent="0.75"/>
  <cols>
    <col min="1" max="1" width="7.54296875" style="3" customWidth="1"/>
    <col min="2" max="2" width="9.1796875" style="3" customWidth="1"/>
    <col min="3" max="3" width="9.1796875" style="4" customWidth="1"/>
    <col min="4" max="16384" width="9.1796875" style="4"/>
  </cols>
  <sheetData>
    <row r="2" spans="1:13" ht="26" x14ac:dyDescent="0.8">
      <c r="A2" s="14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6" x14ac:dyDescent="0.8">
      <c r="A3" s="139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6.25" customHeight="1" x14ac:dyDescent="0.8">
      <c r="A4" s="139"/>
      <c r="B4" s="206" t="s">
        <v>2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</row>
    <row r="5" spans="1:13" ht="26" x14ac:dyDescent="0.8">
      <c r="A5" s="139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26.25" customHeight="1" x14ac:dyDescent="0.8">
      <c r="A6" s="139"/>
      <c r="B6" s="206" t="s">
        <v>4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</row>
    <row r="7" spans="1:13" ht="26" x14ac:dyDescent="0.8">
      <c r="A7" s="139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26" x14ac:dyDescent="0.8">
      <c r="A8" s="139"/>
      <c r="B8" s="140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26" x14ac:dyDescent="0.8">
      <c r="A9" s="139"/>
      <c r="B9" s="141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26" x14ac:dyDescent="0.8">
      <c r="A10" s="139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26" x14ac:dyDescent="0.8">
      <c r="A11" s="139"/>
      <c r="B11" s="140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6" x14ac:dyDescent="0.8">
      <c r="A12" s="139"/>
      <c r="B12" s="141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26" x14ac:dyDescent="0.8">
      <c r="A13" s="139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75">
      <c r="A14" s="2"/>
      <c r="B14" s="140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75">
      <c r="A15" s="2"/>
      <c r="B15" s="141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75">
      <c r="A16" s="2"/>
      <c r="B16" s="142" t="s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" ht="26" x14ac:dyDescent="0.8">
      <c r="A17" s="139" t="s">
        <v>14</v>
      </c>
      <c r="B17" s="2"/>
    </row>
    <row r="18" spans="1:2" x14ac:dyDescent="0.75">
      <c r="A18" s="2"/>
      <c r="B18" s="140" t="s">
        <v>15</v>
      </c>
    </row>
    <row r="19" spans="1:2" x14ac:dyDescent="0.75">
      <c r="A19" s="2"/>
      <c r="B19" s="141" t="s">
        <v>16</v>
      </c>
    </row>
    <row r="21" spans="1:2" ht="26" x14ac:dyDescent="0.8">
      <c r="A21" s="2"/>
      <c r="B21" s="144" t="s">
        <v>17</v>
      </c>
    </row>
  </sheetData>
  <mergeCells count="2">
    <mergeCell ref="B4:M4"/>
    <mergeCell ref="B6:M6"/>
  </mergeCells>
  <pageMargins left="0.314" right="0.314" top="0.748" bottom="0.748" header="0.314" footer="0.314"/>
  <pageSetup paperSize="9" scale="8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B5D7-4483-4E32-B6AD-560B36B504D5}">
  <dimension ref="A1:V41"/>
  <sheetViews>
    <sheetView topLeftCell="A13" zoomScaleNormal="100" workbookViewId="0">
      <selection activeCell="A32" sqref="A32:F32"/>
    </sheetView>
  </sheetViews>
  <sheetFormatPr defaultColWidth="9.1796875" defaultRowHeight="26" x14ac:dyDescent="0.8"/>
  <cols>
    <col min="1" max="5" width="9.1796875" style="5" customWidth="1"/>
    <col min="6" max="6" width="12.7265625" style="5" customWidth="1"/>
    <col min="7" max="9" width="5.7265625" style="5" customWidth="1"/>
    <col min="10" max="10" width="3.7265625" style="5" customWidth="1"/>
    <col min="11" max="11" width="9.7265625" style="5" bestFit="1" customWidth="1"/>
    <col min="12" max="12" width="9.1796875" style="5" customWidth="1"/>
    <col min="13" max="13" width="8.7265625" style="5" customWidth="1"/>
    <col min="14" max="14" width="6.7265625" style="5" customWidth="1"/>
    <col min="15" max="15" width="8.7265625" style="5" customWidth="1"/>
    <col min="16" max="16" width="1" style="5" customWidth="1"/>
    <col min="17" max="17" width="9.1796875" style="5" customWidth="1"/>
    <col min="18" max="16384" width="9.1796875" style="5"/>
  </cols>
  <sheetData>
    <row r="1" spans="1:22" x14ac:dyDescent="0.8">
      <c r="A1" s="222" t="s">
        <v>18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6"/>
      <c r="Q1" s="6"/>
      <c r="R1" s="6"/>
      <c r="S1" s="6"/>
      <c r="T1" s="6"/>
      <c r="U1" s="6"/>
      <c r="V1" s="6"/>
    </row>
    <row r="2" spans="1:22" x14ac:dyDescent="0.8">
      <c r="A2" s="222" t="s">
        <v>19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  <row r="3" spans="1:22" x14ac:dyDescent="0.8">
      <c r="A3" s="223" t="s">
        <v>20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7"/>
      <c r="Q3" s="7"/>
      <c r="R3" s="7"/>
      <c r="S3" s="7"/>
      <c r="T3" s="7"/>
      <c r="U3" s="7"/>
      <c r="V3" s="7"/>
    </row>
    <row r="4" spans="1:22" x14ac:dyDescent="0.8">
      <c r="A4" s="223" t="s">
        <v>21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7"/>
      <c r="Q4" s="7"/>
      <c r="R4" s="7"/>
      <c r="S4" s="7"/>
      <c r="T4" s="7"/>
      <c r="U4" s="7"/>
      <c r="V4" s="7"/>
    </row>
    <row r="5" spans="1:22" x14ac:dyDescent="0.8">
      <c r="A5" s="199"/>
      <c r="B5" s="242" t="s">
        <v>275</v>
      </c>
      <c r="C5" s="242"/>
      <c r="D5" s="242"/>
      <c r="E5" s="242"/>
      <c r="F5" s="200"/>
      <c r="G5" s="200"/>
      <c r="H5" s="200"/>
      <c r="I5" s="200"/>
      <c r="J5" s="200"/>
      <c r="K5" s="234"/>
      <c r="L5" s="234"/>
      <c r="M5" s="10" t="s">
        <v>23</v>
      </c>
      <c r="N5" s="200"/>
      <c r="O5" s="201"/>
      <c r="P5" s="7"/>
      <c r="Q5" s="7"/>
      <c r="R5" s="7"/>
      <c r="S5" s="7"/>
      <c r="T5" s="7"/>
      <c r="U5" s="7"/>
      <c r="V5" s="7"/>
    </row>
    <row r="6" spans="1:22" x14ac:dyDescent="0.8">
      <c r="A6" s="241" t="s">
        <v>276</v>
      </c>
      <c r="B6" s="218"/>
      <c r="C6" s="218"/>
      <c r="K6" s="226"/>
      <c r="L6" s="226"/>
      <c r="M6" s="8" t="s">
        <v>23</v>
      </c>
      <c r="O6" s="20"/>
    </row>
    <row r="7" spans="1:22" x14ac:dyDescent="0.8">
      <c r="A7" s="229" t="s">
        <v>277</v>
      </c>
      <c r="B7" s="208"/>
      <c r="C7" s="208"/>
      <c r="K7" s="227"/>
      <c r="L7" s="227"/>
      <c r="M7" s="8" t="s">
        <v>23</v>
      </c>
      <c r="O7" s="20"/>
      <c r="T7" s="9"/>
      <c r="U7" s="9"/>
    </row>
    <row r="8" spans="1:22" x14ac:dyDescent="0.8">
      <c r="A8" s="228" t="s">
        <v>278</v>
      </c>
      <c r="B8" s="207"/>
      <c r="C8" s="207"/>
      <c r="I8" s="220"/>
      <c r="J8" s="220"/>
      <c r="K8" s="227">
        <f>K7-K5</f>
        <v>0</v>
      </c>
      <c r="L8" s="227"/>
      <c r="M8" s="8" t="s">
        <v>23</v>
      </c>
      <c r="N8" s="5" t="s">
        <v>48</v>
      </c>
      <c r="O8" s="202">
        <f>IF(K7&lt;=0,100,K8/K7*100)</f>
        <v>100</v>
      </c>
    </row>
    <row r="9" spans="1:22" x14ac:dyDescent="0.8">
      <c r="A9" s="243" t="s">
        <v>64</v>
      </c>
      <c r="B9" s="244"/>
      <c r="C9" s="244"/>
      <c r="D9" s="226"/>
      <c r="E9" s="226"/>
      <c r="F9" s="8" t="s">
        <v>23</v>
      </c>
      <c r="G9" s="245" t="s">
        <v>65</v>
      </c>
      <c r="H9" s="245"/>
      <c r="I9" s="245"/>
      <c r="J9" s="245"/>
      <c r="K9" s="16">
        <f>IF(K7&lt;=0,100,D9/K7*100)</f>
        <v>100</v>
      </c>
      <c r="L9" s="246" t="s">
        <v>279</v>
      </c>
      <c r="M9" s="246"/>
      <c r="N9" s="246"/>
      <c r="O9" s="203"/>
      <c r="P9" s="19"/>
      <c r="Q9" s="19"/>
      <c r="R9" s="19"/>
      <c r="S9" s="19"/>
      <c r="T9" s="19"/>
      <c r="U9" s="19"/>
      <c r="V9" s="19"/>
    </row>
    <row r="10" spans="1:22" x14ac:dyDescent="0.8">
      <c r="A10" s="243" t="s">
        <v>67</v>
      </c>
      <c r="B10" s="244"/>
      <c r="C10" s="244"/>
      <c r="D10" s="227"/>
      <c r="E10" s="227"/>
      <c r="F10" s="8" t="s">
        <v>23</v>
      </c>
      <c r="G10" s="245" t="s">
        <v>65</v>
      </c>
      <c r="H10" s="245"/>
      <c r="I10" s="245"/>
      <c r="J10" s="245"/>
      <c r="K10" s="196">
        <f>IF(K7&lt;=0,100,D10/K7*100)</f>
        <v>100</v>
      </c>
      <c r="L10" s="246" t="s">
        <v>279</v>
      </c>
      <c r="M10" s="246"/>
      <c r="N10" s="246"/>
      <c r="O10" s="20"/>
    </row>
    <row r="11" spans="1:22" x14ac:dyDescent="0.8">
      <c r="A11" s="247" t="s">
        <v>68</v>
      </c>
      <c r="B11" s="248"/>
      <c r="C11" s="248"/>
      <c r="D11" s="248"/>
      <c r="E11" s="248"/>
      <c r="F11" s="248"/>
      <c r="G11" s="146"/>
      <c r="H11" s="146"/>
      <c r="I11" s="15"/>
      <c r="J11" s="15"/>
      <c r="K11" s="146"/>
      <c r="L11" s="146"/>
      <c r="M11" s="14"/>
      <c r="N11" s="17"/>
      <c r="O11" s="203"/>
      <c r="P11" s="19"/>
      <c r="Q11" s="19"/>
      <c r="R11" s="19"/>
      <c r="S11" s="19"/>
      <c r="T11" s="19"/>
      <c r="U11" s="19"/>
      <c r="V11" s="19"/>
    </row>
    <row r="12" spans="1:22" x14ac:dyDescent="0.8">
      <c r="A12" s="249"/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0"/>
    </row>
    <row r="13" spans="1:22" x14ac:dyDescent="0.8">
      <c r="A13" s="24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0"/>
    </row>
    <row r="14" spans="1:22" x14ac:dyDescent="0.8">
      <c r="A14" s="251"/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31"/>
    </row>
    <row r="15" spans="1:22" ht="15.75" customHeight="1" x14ac:dyDescent="0.8">
      <c r="A15" s="184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</row>
    <row r="16" spans="1:22" x14ac:dyDescent="0.8">
      <c r="A16" s="253" t="s">
        <v>280</v>
      </c>
      <c r="B16" s="254"/>
      <c r="C16" s="254"/>
      <c r="D16" s="11"/>
      <c r="E16" s="11"/>
      <c r="F16" s="11"/>
      <c r="G16" s="11"/>
      <c r="H16" s="11"/>
      <c r="I16" s="11"/>
      <c r="J16" s="11"/>
      <c r="K16" s="234"/>
      <c r="L16" s="234"/>
      <c r="M16" s="10" t="s">
        <v>23</v>
      </c>
      <c r="N16" s="11"/>
      <c r="O16" s="12"/>
    </row>
    <row r="17" spans="1:22" x14ac:dyDescent="0.8">
      <c r="A17" s="228" t="s">
        <v>281</v>
      </c>
      <c r="B17" s="207"/>
      <c r="C17" s="207"/>
      <c r="D17" s="207"/>
      <c r="E17" s="207"/>
      <c r="F17" s="207"/>
      <c r="K17" s="226"/>
      <c r="L17" s="226"/>
      <c r="M17" s="8" t="s">
        <v>23</v>
      </c>
      <c r="O17" s="20"/>
    </row>
    <row r="18" spans="1:22" x14ac:dyDescent="0.8">
      <c r="A18" s="255" t="s">
        <v>25</v>
      </c>
      <c r="B18" s="216"/>
      <c r="C18" s="256"/>
      <c r="D18" s="256"/>
      <c r="E18" s="219" t="s">
        <v>282</v>
      </c>
      <c r="F18" s="219"/>
      <c r="K18" s="197"/>
      <c r="L18" s="197"/>
      <c r="M18" s="8"/>
      <c r="O18" s="20"/>
    </row>
    <row r="19" spans="1:22" x14ac:dyDescent="0.8">
      <c r="A19" s="228" t="s">
        <v>283</v>
      </c>
      <c r="B19" s="207"/>
      <c r="C19" s="207"/>
      <c r="D19" s="207"/>
      <c r="E19" s="207"/>
      <c r="F19" s="207"/>
      <c r="K19" s="197"/>
      <c r="L19" s="197"/>
      <c r="M19" s="8"/>
      <c r="O19" s="20"/>
    </row>
    <row r="20" spans="1:22" x14ac:dyDescent="0.8">
      <c r="A20" s="255" t="s">
        <v>25</v>
      </c>
      <c r="B20" s="216"/>
      <c r="C20" s="256"/>
      <c r="D20" s="256"/>
      <c r="E20" s="219" t="s">
        <v>284</v>
      </c>
      <c r="F20" s="219"/>
      <c r="K20" s="197"/>
      <c r="L20" s="197"/>
      <c r="M20" s="8"/>
      <c r="O20" s="20"/>
    </row>
    <row r="21" spans="1:22" x14ac:dyDescent="0.8">
      <c r="A21" s="257" t="s">
        <v>30</v>
      </c>
      <c r="B21" s="258"/>
      <c r="C21" s="258"/>
      <c r="D21" s="226"/>
      <c r="E21" s="226"/>
      <c r="F21" s="8" t="s">
        <v>23</v>
      </c>
      <c r="G21" s="245" t="s">
        <v>65</v>
      </c>
      <c r="H21" s="245"/>
      <c r="I21" s="245"/>
      <c r="J21" s="245"/>
      <c r="K21" s="195"/>
      <c r="L21" s="246" t="s">
        <v>74</v>
      </c>
      <c r="M21" s="246"/>
      <c r="N21" s="246"/>
      <c r="O21" s="203"/>
      <c r="P21" s="19"/>
      <c r="Q21" s="19"/>
      <c r="R21" s="19"/>
      <c r="S21" s="19"/>
      <c r="T21" s="19"/>
      <c r="U21" s="19"/>
      <c r="V21" s="19"/>
    </row>
    <row r="22" spans="1:22" x14ac:dyDescent="0.8">
      <c r="A22" s="257" t="s">
        <v>32</v>
      </c>
      <c r="B22" s="258"/>
      <c r="C22" s="258"/>
      <c r="D22" s="226"/>
      <c r="E22" s="226"/>
      <c r="F22" s="8" t="s">
        <v>23</v>
      </c>
      <c r="G22" s="245" t="s">
        <v>65</v>
      </c>
      <c r="H22" s="245"/>
      <c r="I22" s="245"/>
      <c r="J22" s="245"/>
      <c r="K22" s="196"/>
      <c r="L22" s="246" t="s">
        <v>75</v>
      </c>
      <c r="M22" s="246"/>
      <c r="N22" s="246"/>
      <c r="O22" s="20"/>
    </row>
    <row r="23" spans="1:22" x14ac:dyDescent="0.8">
      <c r="A23" s="228" t="s">
        <v>34</v>
      </c>
      <c r="B23" s="207"/>
      <c r="C23" s="207"/>
      <c r="D23" s="207"/>
      <c r="E23" s="207"/>
      <c r="F23" s="207"/>
      <c r="K23" s="226"/>
      <c r="L23" s="226"/>
      <c r="M23" s="8" t="s">
        <v>23</v>
      </c>
      <c r="O23" s="20"/>
    </row>
    <row r="24" spans="1:22" x14ac:dyDescent="0.8">
      <c r="A24" s="225" t="s">
        <v>76</v>
      </c>
      <c r="B24" s="212"/>
      <c r="C24" s="212"/>
      <c r="D24" s="212"/>
      <c r="E24" s="212"/>
      <c r="F24" s="212"/>
      <c r="K24" s="226"/>
      <c r="L24" s="226"/>
      <c r="M24" s="8" t="s">
        <v>23</v>
      </c>
      <c r="O24" s="20"/>
    </row>
    <row r="25" spans="1:22" x14ac:dyDescent="0.8">
      <c r="A25" s="255" t="s">
        <v>285</v>
      </c>
      <c r="B25" s="216"/>
      <c r="C25" s="216"/>
      <c r="D25" s="216"/>
      <c r="E25" s="216"/>
      <c r="F25" s="216"/>
      <c r="K25" s="226"/>
      <c r="L25" s="226"/>
      <c r="M25" s="8" t="s">
        <v>23</v>
      </c>
      <c r="O25" s="20"/>
    </row>
    <row r="26" spans="1:22" x14ac:dyDescent="0.8">
      <c r="A26" s="259" t="s">
        <v>78</v>
      </c>
      <c r="B26" s="260"/>
      <c r="C26" s="260"/>
      <c r="D26" s="260"/>
      <c r="E26" s="260"/>
      <c r="F26" s="260"/>
      <c r="K26" s="226"/>
      <c r="L26" s="226"/>
      <c r="M26" s="8" t="s">
        <v>23</v>
      </c>
      <c r="O26" s="20"/>
    </row>
    <row r="27" spans="1:22" x14ac:dyDescent="0.8">
      <c r="A27" s="259" t="s">
        <v>79</v>
      </c>
      <c r="B27" s="260"/>
      <c r="C27" s="260"/>
      <c r="D27" s="260"/>
      <c r="E27" s="260"/>
      <c r="F27" s="260"/>
      <c r="K27" s="226"/>
      <c r="L27" s="226"/>
      <c r="M27" s="8" t="s">
        <v>23</v>
      </c>
      <c r="O27" s="20"/>
    </row>
    <row r="28" spans="1:22" x14ac:dyDescent="0.8">
      <c r="A28" s="255" t="s">
        <v>286</v>
      </c>
      <c r="B28" s="216"/>
      <c r="C28" s="216"/>
      <c r="D28" s="216"/>
      <c r="E28" s="216"/>
      <c r="F28" s="216"/>
      <c r="K28" s="226"/>
      <c r="L28" s="226"/>
      <c r="M28" s="8" t="s">
        <v>23</v>
      </c>
      <c r="O28" s="20"/>
    </row>
    <row r="29" spans="1:22" hidden="1" x14ac:dyDescent="0.8">
      <c r="A29" s="261" t="s">
        <v>81</v>
      </c>
      <c r="B29" s="262"/>
      <c r="C29" s="262"/>
      <c r="D29" s="262"/>
      <c r="E29" s="262"/>
      <c r="F29" s="262"/>
      <c r="K29" s="263"/>
      <c r="L29" s="263"/>
      <c r="M29" s="198" t="s">
        <v>23</v>
      </c>
      <c r="N29" s="28"/>
      <c r="O29" s="204"/>
    </row>
    <row r="30" spans="1:22" x14ac:dyDescent="0.8">
      <c r="A30" s="225" t="s">
        <v>82</v>
      </c>
      <c r="B30" s="212"/>
      <c r="C30" s="212"/>
      <c r="D30" s="212"/>
      <c r="E30" s="212"/>
      <c r="F30" s="212"/>
      <c r="K30" s="226"/>
      <c r="L30" s="226"/>
      <c r="M30" s="8" t="s">
        <v>23</v>
      </c>
      <c r="N30" s="21"/>
      <c r="O30" s="205"/>
    </row>
    <row r="31" spans="1:22" x14ac:dyDescent="0.8">
      <c r="A31" s="264"/>
      <c r="B31" s="219"/>
      <c r="C31" s="219"/>
      <c r="D31" s="219"/>
      <c r="E31" s="219"/>
      <c r="F31" s="219"/>
      <c r="K31" s="226"/>
      <c r="L31" s="226"/>
      <c r="M31" s="8" t="s">
        <v>23</v>
      </c>
      <c r="N31" s="28"/>
      <c r="O31" s="204"/>
    </row>
    <row r="32" spans="1:22" x14ac:dyDescent="0.8">
      <c r="A32" s="264"/>
      <c r="B32" s="219"/>
      <c r="C32" s="219"/>
      <c r="D32" s="219"/>
      <c r="E32" s="219"/>
      <c r="F32" s="219"/>
      <c r="K32" s="226"/>
      <c r="L32" s="226"/>
      <c r="M32" s="8" t="s">
        <v>23</v>
      </c>
      <c r="N32" s="28"/>
      <c r="O32" s="204"/>
    </row>
    <row r="33" spans="1:16" x14ac:dyDescent="0.8">
      <c r="A33" s="251" t="s">
        <v>85</v>
      </c>
      <c r="B33" s="252"/>
      <c r="C33" s="252"/>
      <c r="D33" s="252"/>
      <c r="E33" s="252"/>
      <c r="F33" s="252"/>
      <c r="G33" s="23"/>
      <c r="H33" s="23"/>
      <c r="I33" s="23"/>
      <c r="J33" s="23"/>
      <c r="K33" s="265"/>
      <c r="L33" s="265"/>
      <c r="M33" s="24" t="s">
        <v>23</v>
      </c>
      <c r="N33" s="23"/>
      <c r="O33" s="31"/>
    </row>
    <row r="34" spans="1:16" x14ac:dyDescent="0.8">
      <c r="A34" s="208" t="s">
        <v>86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</row>
    <row r="35" spans="1:16" x14ac:dyDescent="0.8">
      <c r="A35" s="207" t="s">
        <v>87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</row>
    <row r="36" spans="1:16" x14ac:dyDescent="0.8">
      <c r="A36" s="207" t="s">
        <v>88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</row>
    <row r="37" spans="1:16" x14ac:dyDescent="0.8">
      <c r="A37" s="207" t="s">
        <v>89</v>
      </c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</row>
    <row r="39" spans="1:16" x14ac:dyDescent="0.8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  <c r="I39" s="5">
        <v>9</v>
      </c>
      <c r="J39" s="5">
        <v>10</v>
      </c>
      <c r="K39" s="5">
        <v>11</v>
      </c>
      <c r="L39" s="5">
        <v>12</v>
      </c>
      <c r="M39" s="5">
        <v>13</v>
      </c>
      <c r="N39" s="5">
        <v>14</v>
      </c>
      <c r="O39" s="5">
        <v>15</v>
      </c>
      <c r="P39" s="5">
        <v>16</v>
      </c>
    </row>
    <row r="40" spans="1:16" x14ac:dyDescent="0.8">
      <c r="K40" s="197"/>
      <c r="L40" s="197"/>
      <c r="M40" s="8"/>
    </row>
    <row r="41" spans="1:16" x14ac:dyDescent="0.8">
      <c r="K41" s="197"/>
      <c r="L41" s="197"/>
      <c r="M41" s="8"/>
    </row>
  </sheetData>
  <mergeCells count="70">
    <mergeCell ref="A37:O37"/>
    <mergeCell ref="K28:L28"/>
    <mergeCell ref="K29:L29"/>
    <mergeCell ref="K30:L30"/>
    <mergeCell ref="K31:L31"/>
    <mergeCell ref="K32:L32"/>
    <mergeCell ref="K33:L33"/>
    <mergeCell ref="A28:F28"/>
    <mergeCell ref="A29:F29"/>
    <mergeCell ref="A30:F30"/>
    <mergeCell ref="A33:F33"/>
    <mergeCell ref="A31:F31"/>
    <mergeCell ref="A32:F32"/>
    <mergeCell ref="A34:M34"/>
    <mergeCell ref="A36:O36"/>
    <mergeCell ref="A35:O35"/>
    <mergeCell ref="A23:F23"/>
    <mergeCell ref="K23:L23"/>
    <mergeCell ref="A24:F24"/>
    <mergeCell ref="A25:F25"/>
    <mergeCell ref="A26:F26"/>
    <mergeCell ref="A27:F27"/>
    <mergeCell ref="K24:L24"/>
    <mergeCell ref="K25:L25"/>
    <mergeCell ref="K26:L26"/>
    <mergeCell ref="K27:L27"/>
    <mergeCell ref="A1:O1"/>
    <mergeCell ref="A2:O2"/>
    <mergeCell ref="A3:O3"/>
    <mergeCell ref="A4:O4"/>
    <mergeCell ref="A12:N12"/>
    <mergeCell ref="A7:C7"/>
    <mergeCell ref="K7:L7"/>
    <mergeCell ref="A8:C8"/>
    <mergeCell ref="I8:J8"/>
    <mergeCell ref="K8:L8"/>
    <mergeCell ref="A9:C9"/>
    <mergeCell ref="D9:E9"/>
    <mergeCell ref="G9:J9"/>
    <mergeCell ref="L9:N9"/>
    <mergeCell ref="A10:C10"/>
    <mergeCell ref="D10:E10"/>
    <mergeCell ref="K6:L6"/>
    <mergeCell ref="A6:C6"/>
    <mergeCell ref="B5:E5"/>
    <mergeCell ref="K5:L5"/>
    <mergeCell ref="G10:J10"/>
    <mergeCell ref="L10:N10"/>
    <mergeCell ref="A22:C22"/>
    <mergeCell ref="A11:F11"/>
    <mergeCell ref="A13:N13"/>
    <mergeCell ref="A14:N14"/>
    <mergeCell ref="A16:C16"/>
    <mergeCell ref="K16:L16"/>
    <mergeCell ref="D22:E22"/>
    <mergeCell ref="G22:J22"/>
    <mergeCell ref="L22:N22"/>
    <mergeCell ref="A19:F19"/>
    <mergeCell ref="A20:B20"/>
    <mergeCell ref="C20:D20"/>
    <mergeCell ref="E20:F20"/>
    <mergeCell ref="A21:C21"/>
    <mergeCell ref="D21:E21"/>
    <mergeCell ref="A17:F17"/>
    <mergeCell ref="K17:L17"/>
    <mergeCell ref="A18:B18"/>
    <mergeCell ref="C18:D18"/>
    <mergeCell ref="E18:F18"/>
    <mergeCell ref="G21:J21"/>
    <mergeCell ref="L21:N21"/>
  </mergeCells>
  <phoneticPr fontId="0" type="noConversion"/>
  <pageMargins left="0.7" right="0.7" top="0.75" bottom="0.75" header="0.3" footer="0.3"/>
  <pageSetup scale="7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1ECA-0B0F-49F0-AED0-228874264CFA}">
  <dimension ref="A1:U27"/>
  <sheetViews>
    <sheetView topLeftCell="B1" zoomScale="70" zoomScaleNormal="70" workbookViewId="0">
      <selection activeCell="T19" sqref="T19"/>
    </sheetView>
  </sheetViews>
  <sheetFormatPr defaultRowHeight="14.5" outlineLevelCol="1" x14ac:dyDescent="0.35"/>
  <cols>
    <col min="1" max="1" width="42.7265625" customWidth="1"/>
    <col min="2" max="2" width="10.7265625" customWidth="1" outlineLevel="1"/>
    <col min="3" max="4" width="9.7265625" customWidth="1"/>
    <col min="5" max="5" width="10.7265625" customWidth="1" outlineLevel="1"/>
    <col min="6" max="7" width="9.7265625" customWidth="1"/>
    <col min="8" max="9" width="12.7265625" customWidth="1" outlineLevel="1"/>
    <col min="10" max="13" width="12.7265625" customWidth="1"/>
    <col min="14" max="14" width="10.7265625" customWidth="1"/>
    <col min="15" max="15" width="6.7265625" customWidth="1"/>
    <col min="16" max="18" width="11.7265625" customWidth="1"/>
    <col min="19" max="19" width="20.7265625" customWidth="1"/>
    <col min="20" max="21" width="9.1796875" style="69" customWidth="1"/>
  </cols>
  <sheetData>
    <row r="1" spans="1:21" s="34" customFormat="1" ht="26" x14ac:dyDescent="0.8">
      <c r="A1" s="283" t="s">
        <v>18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168"/>
      <c r="U1" s="33"/>
    </row>
    <row r="2" spans="1:21" s="34" customFormat="1" ht="26" x14ac:dyDescent="0.8">
      <c r="A2" s="35" t="s">
        <v>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T2" s="168"/>
      <c r="U2" s="33"/>
    </row>
    <row r="3" spans="1:21" s="34" customFormat="1" ht="26" x14ac:dyDescent="0.8">
      <c r="A3" s="267" t="s">
        <v>287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36"/>
      <c r="T3" s="168"/>
      <c r="U3" s="33"/>
    </row>
    <row r="4" spans="1:21" s="34" customFormat="1" ht="26" hidden="1" x14ac:dyDescent="0.8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168"/>
      <c r="U4" s="33"/>
    </row>
    <row r="5" spans="1:21" s="43" customFormat="1" ht="23" x14ac:dyDescent="0.7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40" t="s">
        <v>93</v>
      </c>
      <c r="T5" s="169"/>
      <c r="U5" s="42"/>
    </row>
    <row r="6" spans="1:21" s="43" customFormat="1" ht="23.5" x14ac:dyDescent="0.75">
      <c r="A6" s="268" t="s">
        <v>94</v>
      </c>
      <c r="B6" s="271" t="s">
        <v>166</v>
      </c>
      <c r="C6" s="272"/>
      <c r="D6" s="273"/>
      <c r="E6" s="271" t="s">
        <v>167</v>
      </c>
      <c r="F6" s="272"/>
      <c r="G6" s="273"/>
      <c r="H6" s="274" t="s">
        <v>168</v>
      </c>
      <c r="I6" s="274"/>
      <c r="J6" s="275" t="s">
        <v>169</v>
      </c>
      <c r="K6" s="271" t="s">
        <v>170</v>
      </c>
      <c r="L6" s="272"/>
      <c r="M6" s="273"/>
      <c r="N6" s="278" t="s">
        <v>171</v>
      </c>
      <c r="O6" s="279"/>
      <c r="P6" s="271" t="s">
        <v>101</v>
      </c>
      <c r="Q6" s="272"/>
      <c r="R6" s="273"/>
      <c r="S6" s="268" t="s">
        <v>102</v>
      </c>
      <c r="T6" s="169"/>
      <c r="U6" s="42"/>
    </row>
    <row r="7" spans="1:21" s="43" customFormat="1" ht="23" x14ac:dyDescent="0.7">
      <c r="A7" s="269"/>
      <c r="B7" s="268" t="s">
        <v>101</v>
      </c>
      <c r="C7" s="280" t="s">
        <v>103</v>
      </c>
      <c r="D7" s="268" t="s">
        <v>104</v>
      </c>
      <c r="E7" s="268" t="s">
        <v>101</v>
      </c>
      <c r="F7" s="280" t="s">
        <v>103</v>
      </c>
      <c r="G7" s="282" t="s">
        <v>104</v>
      </c>
      <c r="H7" s="268" t="s">
        <v>105</v>
      </c>
      <c r="I7" s="268" t="s">
        <v>106</v>
      </c>
      <c r="J7" s="276"/>
      <c r="K7" s="268" t="s">
        <v>105</v>
      </c>
      <c r="L7" s="268" t="s">
        <v>106</v>
      </c>
      <c r="M7" s="282" t="s">
        <v>107</v>
      </c>
      <c r="N7" s="268" t="s">
        <v>109</v>
      </c>
      <c r="O7" s="268" t="s">
        <v>48</v>
      </c>
      <c r="P7" s="268" t="s">
        <v>172</v>
      </c>
      <c r="Q7" s="268" t="s">
        <v>173</v>
      </c>
      <c r="R7" s="268" t="s">
        <v>174</v>
      </c>
      <c r="S7" s="269"/>
      <c r="T7" s="169"/>
      <c r="U7" s="42"/>
    </row>
    <row r="8" spans="1:21" s="43" customFormat="1" ht="23" x14ac:dyDescent="0.7">
      <c r="A8" s="270"/>
      <c r="B8" s="270"/>
      <c r="C8" s="270"/>
      <c r="D8" s="270"/>
      <c r="E8" s="270"/>
      <c r="F8" s="281"/>
      <c r="G8" s="277"/>
      <c r="H8" s="270"/>
      <c r="I8" s="270"/>
      <c r="J8" s="277"/>
      <c r="K8" s="270"/>
      <c r="L8" s="270"/>
      <c r="M8" s="277"/>
      <c r="N8" s="270"/>
      <c r="O8" s="270"/>
      <c r="P8" s="270"/>
      <c r="Q8" s="270"/>
      <c r="R8" s="270"/>
      <c r="S8" s="270"/>
      <c r="T8" s="169"/>
      <c r="U8" s="42"/>
    </row>
    <row r="9" spans="1:21" s="43" customFormat="1" ht="23.5" hidden="1" x14ac:dyDescent="0.7">
      <c r="A9" s="113" t="s">
        <v>107</v>
      </c>
      <c r="B9" s="114">
        <v>0</v>
      </c>
      <c r="C9" s="114">
        <v>0</v>
      </c>
      <c r="D9" s="114"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f>H9+I9</f>
        <v>0</v>
      </c>
      <c r="K9" s="114">
        <v>0</v>
      </c>
      <c r="L9" s="114">
        <v>0</v>
      </c>
      <c r="M9" s="114">
        <f>K9+L9</f>
        <v>0</v>
      </c>
      <c r="N9" s="114">
        <f>M9-F9</f>
        <v>0</v>
      </c>
      <c r="O9" s="115">
        <f>IF(F9&lt;=0,IF(M9&gt;0,100,0),N9/F9*100)</f>
        <v>0</v>
      </c>
      <c r="P9" s="114">
        <v>0</v>
      </c>
      <c r="Q9" s="114">
        <v>0</v>
      </c>
      <c r="R9" s="114">
        <v>0</v>
      </c>
      <c r="S9" s="116"/>
      <c r="T9" s="169"/>
      <c r="U9" s="42"/>
    </row>
    <row r="10" spans="1:21" s="52" customFormat="1" ht="20.5" x14ac:dyDescent="0.65">
      <c r="A10" s="117" t="s">
        <v>288</v>
      </c>
      <c r="B10" s="118">
        <v>0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8">
        <v>0</v>
      </c>
      <c r="J10" s="118">
        <f t="shared" ref="J10:J22" si="0">H10+I10</f>
        <v>0</v>
      </c>
      <c r="K10" s="118">
        <v>0</v>
      </c>
      <c r="L10" s="118">
        <v>0</v>
      </c>
      <c r="M10" s="118">
        <f t="shared" ref="M10:M22" si="1">K10+L10</f>
        <v>0</v>
      </c>
      <c r="N10" s="118">
        <f t="shared" ref="N10:N22" si="2">M10-F10</f>
        <v>0</v>
      </c>
      <c r="O10" s="119">
        <f t="shared" ref="O10:O22" si="3">IF(F10&lt;=0,IF(M10&gt;0,100,0),N10/F10*100)</f>
        <v>0</v>
      </c>
      <c r="P10" s="118">
        <v>0</v>
      </c>
      <c r="Q10" s="118">
        <v>0</v>
      </c>
      <c r="R10" s="118">
        <v>0</v>
      </c>
      <c r="S10" s="117"/>
      <c r="T10" s="50">
        <v>0</v>
      </c>
      <c r="U10" s="51"/>
    </row>
    <row r="11" spans="1:21" s="52" customFormat="1" ht="20.5" x14ac:dyDescent="0.65">
      <c r="A11" s="53" t="s">
        <v>289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f t="shared" si="0"/>
        <v>0</v>
      </c>
      <c r="K11" s="54">
        <v>0</v>
      </c>
      <c r="L11" s="54">
        <v>0</v>
      </c>
      <c r="M11" s="54">
        <f t="shared" si="1"/>
        <v>0</v>
      </c>
      <c r="N11" s="54">
        <f t="shared" si="2"/>
        <v>0</v>
      </c>
      <c r="O11" s="55">
        <f t="shared" si="3"/>
        <v>0</v>
      </c>
      <c r="P11" s="54">
        <v>0</v>
      </c>
      <c r="Q11" s="54">
        <v>0</v>
      </c>
      <c r="R11" s="54">
        <v>0</v>
      </c>
      <c r="S11" s="53"/>
      <c r="T11" s="50">
        <v>1</v>
      </c>
      <c r="U11" s="51"/>
    </row>
    <row r="12" spans="1:21" s="52" customFormat="1" ht="20.5" x14ac:dyDescent="0.65">
      <c r="A12" s="56" t="s">
        <v>290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/>
      <c r="H12" s="57">
        <v>0</v>
      </c>
      <c r="I12" s="57">
        <v>0</v>
      </c>
      <c r="J12" s="57">
        <f>H12+I12</f>
        <v>0</v>
      </c>
      <c r="K12" s="57"/>
      <c r="L12" s="57">
        <v>0</v>
      </c>
      <c r="M12" s="57">
        <f t="shared" si="1"/>
        <v>0</v>
      </c>
      <c r="N12" s="57">
        <f t="shared" si="2"/>
        <v>0</v>
      </c>
      <c r="O12" s="58">
        <f t="shared" si="3"/>
        <v>0</v>
      </c>
      <c r="P12" s="57">
        <v>0</v>
      </c>
      <c r="Q12" s="57">
        <v>0</v>
      </c>
      <c r="R12" s="57">
        <v>0</v>
      </c>
      <c r="S12" s="56"/>
      <c r="T12" s="50">
        <v>2</v>
      </c>
      <c r="U12" s="51"/>
    </row>
    <row r="13" spans="1:21" ht="20.5" x14ac:dyDescent="0.65">
      <c r="A13" s="138" t="s">
        <v>291</v>
      </c>
      <c r="B13" s="120">
        <v>0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f t="shared" si="0"/>
        <v>0</v>
      </c>
      <c r="K13" s="120">
        <v>0</v>
      </c>
      <c r="L13" s="120">
        <v>0</v>
      </c>
      <c r="M13" s="120">
        <f t="shared" si="1"/>
        <v>0</v>
      </c>
      <c r="N13" s="120">
        <f t="shared" si="2"/>
        <v>0</v>
      </c>
      <c r="O13" s="121">
        <f t="shared" si="3"/>
        <v>0</v>
      </c>
      <c r="P13" s="120">
        <v>0</v>
      </c>
      <c r="Q13" s="120">
        <v>0</v>
      </c>
      <c r="R13" s="120">
        <v>0</v>
      </c>
      <c r="S13" s="120"/>
      <c r="T13" s="51">
        <v>3</v>
      </c>
    </row>
    <row r="14" spans="1:21" ht="20.5" x14ac:dyDescent="0.65">
      <c r="A14" s="70" t="s">
        <v>125</v>
      </c>
      <c r="B14" s="65">
        <v>0</v>
      </c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f t="shared" si="0"/>
        <v>0</v>
      </c>
      <c r="K14" s="65">
        <v>0</v>
      </c>
      <c r="L14" s="65">
        <v>0</v>
      </c>
      <c r="M14" s="65">
        <f t="shared" si="1"/>
        <v>0</v>
      </c>
      <c r="N14" s="65">
        <f t="shared" si="2"/>
        <v>0</v>
      </c>
      <c r="O14" s="66">
        <f t="shared" si="3"/>
        <v>0</v>
      </c>
      <c r="P14" s="65">
        <v>0</v>
      </c>
      <c r="Q14" s="65">
        <v>0</v>
      </c>
      <c r="R14" s="65">
        <v>0</v>
      </c>
      <c r="S14" s="65"/>
      <c r="T14" s="51">
        <v>4</v>
      </c>
    </row>
    <row r="15" spans="1:21" s="125" customFormat="1" ht="20.5" hidden="1" x14ac:dyDescent="0.65">
      <c r="A15" s="122" t="s">
        <v>94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123"/>
      <c r="P15" s="93"/>
      <c r="Q15" s="93"/>
      <c r="R15" s="93"/>
      <c r="S15" s="93"/>
      <c r="T15" s="51">
        <v>5</v>
      </c>
      <c r="U15" s="124"/>
    </row>
    <row r="16" spans="1:21" ht="20.5" x14ac:dyDescent="0.65">
      <c r="A16" s="70" t="s">
        <v>126</v>
      </c>
      <c r="B16" s="65">
        <v>0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f t="shared" si="0"/>
        <v>0</v>
      </c>
      <c r="K16" s="65">
        <v>0</v>
      </c>
      <c r="L16" s="65">
        <v>0</v>
      </c>
      <c r="M16" s="65">
        <f t="shared" si="1"/>
        <v>0</v>
      </c>
      <c r="N16" s="65">
        <f t="shared" si="2"/>
        <v>0</v>
      </c>
      <c r="O16" s="66">
        <f t="shared" si="3"/>
        <v>0</v>
      </c>
      <c r="P16" s="65">
        <v>0</v>
      </c>
      <c r="Q16" s="65">
        <v>0</v>
      </c>
      <c r="R16" s="65">
        <v>0</v>
      </c>
      <c r="S16" s="65"/>
      <c r="T16" s="51">
        <v>4</v>
      </c>
    </row>
    <row r="17" spans="1:20" ht="20.5" x14ac:dyDescent="0.65">
      <c r="A17" s="71" t="s">
        <v>127</v>
      </c>
      <c r="B17" s="65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f t="shared" si="0"/>
        <v>0</v>
      </c>
      <c r="K17" s="72">
        <v>0</v>
      </c>
      <c r="L17" s="72">
        <v>0</v>
      </c>
      <c r="M17" s="72">
        <f t="shared" si="1"/>
        <v>0</v>
      </c>
      <c r="N17" s="72">
        <f t="shared" si="2"/>
        <v>0</v>
      </c>
      <c r="O17" s="73">
        <f t="shared" si="3"/>
        <v>0</v>
      </c>
      <c r="P17" s="72">
        <v>0</v>
      </c>
      <c r="Q17" s="72">
        <v>0</v>
      </c>
      <c r="R17" s="72">
        <v>0</v>
      </c>
      <c r="S17" s="72"/>
      <c r="T17" s="51">
        <v>5</v>
      </c>
    </row>
    <row r="18" spans="1:20" ht="20.5" x14ac:dyDescent="0.65">
      <c r="A18" s="126" t="s">
        <v>128</v>
      </c>
      <c r="B18" s="65">
        <v>0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f>H18+I18</f>
        <v>0</v>
      </c>
      <c r="K18" s="65">
        <v>0</v>
      </c>
      <c r="L18" s="65">
        <v>0</v>
      </c>
      <c r="M18" s="65">
        <f t="shared" si="1"/>
        <v>0</v>
      </c>
      <c r="N18" s="65">
        <f t="shared" si="2"/>
        <v>0</v>
      </c>
      <c r="O18" s="66">
        <f t="shared" si="3"/>
        <v>0</v>
      </c>
      <c r="P18" s="65">
        <v>0</v>
      </c>
      <c r="Q18" s="65">
        <v>0</v>
      </c>
      <c r="R18" s="65">
        <v>0</v>
      </c>
      <c r="S18" s="65"/>
      <c r="T18" s="51">
        <v>6</v>
      </c>
    </row>
    <row r="19" spans="1:20" ht="20.5" x14ac:dyDescent="0.65">
      <c r="A19" s="126" t="s">
        <v>189</v>
      </c>
      <c r="B19" s="65">
        <v>0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f t="shared" si="0"/>
        <v>0</v>
      </c>
      <c r="K19" s="65">
        <v>0</v>
      </c>
      <c r="L19" s="65">
        <v>0</v>
      </c>
      <c r="M19" s="65">
        <f t="shared" si="1"/>
        <v>0</v>
      </c>
      <c r="N19" s="65">
        <f>M19-F19</f>
        <v>0</v>
      </c>
      <c r="O19" s="66">
        <f t="shared" si="3"/>
        <v>0</v>
      </c>
      <c r="P19" s="65">
        <v>0</v>
      </c>
      <c r="Q19" s="65">
        <v>0</v>
      </c>
      <c r="R19" s="65">
        <v>0</v>
      </c>
      <c r="S19" s="65"/>
      <c r="T19" s="153" t="s">
        <v>292</v>
      </c>
    </row>
    <row r="20" spans="1:20" ht="20.5" x14ac:dyDescent="0.65">
      <c r="A20" s="127" t="s">
        <v>94</v>
      </c>
      <c r="B20" s="65"/>
      <c r="C20" s="72"/>
      <c r="D20" s="72"/>
      <c r="E20" s="72"/>
      <c r="F20" s="72"/>
      <c r="G20" s="72"/>
      <c r="H20" s="72"/>
      <c r="I20" s="72"/>
      <c r="J20" s="72">
        <f t="shared" si="0"/>
        <v>0</v>
      </c>
      <c r="K20" s="72">
        <v>0</v>
      </c>
      <c r="L20" s="72">
        <v>0</v>
      </c>
      <c r="M20" s="72">
        <f t="shared" si="1"/>
        <v>0</v>
      </c>
      <c r="N20" s="72">
        <f t="shared" si="2"/>
        <v>0</v>
      </c>
      <c r="O20" s="73">
        <f t="shared" si="3"/>
        <v>0</v>
      </c>
      <c r="P20" s="72">
        <v>0</v>
      </c>
      <c r="Q20" s="72">
        <v>0</v>
      </c>
      <c r="R20" s="72">
        <v>0</v>
      </c>
      <c r="S20" s="72"/>
      <c r="T20" s="51">
        <v>7</v>
      </c>
    </row>
    <row r="21" spans="1:20" ht="20.5" x14ac:dyDescent="0.65">
      <c r="A21" s="71" t="s">
        <v>130</v>
      </c>
      <c r="B21" s="65">
        <v>0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f>H21+I21</f>
        <v>0</v>
      </c>
      <c r="K21" s="72">
        <v>0</v>
      </c>
      <c r="L21" s="72">
        <v>0</v>
      </c>
      <c r="M21" s="72">
        <f t="shared" si="1"/>
        <v>0</v>
      </c>
      <c r="N21" s="72">
        <f t="shared" si="2"/>
        <v>0</v>
      </c>
      <c r="O21" s="73">
        <f t="shared" si="3"/>
        <v>0</v>
      </c>
      <c r="P21" s="72">
        <v>0</v>
      </c>
      <c r="Q21" s="72">
        <v>0</v>
      </c>
      <c r="R21" s="72">
        <v>0</v>
      </c>
      <c r="S21" s="72"/>
      <c r="T21" s="51">
        <v>8</v>
      </c>
    </row>
    <row r="22" spans="1:20" ht="20.5" x14ac:dyDescent="0.65">
      <c r="A22" s="128" t="s">
        <v>94</v>
      </c>
      <c r="B22" s="65"/>
      <c r="C22" s="72"/>
      <c r="D22" s="72"/>
      <c r="E22" s="72"/>
      <c r="F22" s="72"/>
      <c r="G22" s="72"/>
      <c r="H22" s="72"/>
      <c r="I22" s="72"/>
      <c r="J22" s="72">
        <f t="shared" si="0"/>
        <v>0</v>
      </c>
      <c r="K22" s="72">
        <v>0</v>
      </c>
      <c r="L22" s="72">
        <v>0</v>
      </c>
      <c r="M22" s="72">
        <f t="shared" si="1"/>
        <v>0</v>
      </c>
      <c r="N22" s="72">
        <f t="shared" si="2"/>
        <v>0</v>
      </c>
      <c r="O22" s="73">
        <f t="shared" si="3"/>
        <v>0</v>
      </c>
      <c r="P22" s="72">
        <v>0</v>
      </c>
      <c r="Q22" s="72">
        <v>0</v>
      </c>
      <c r="R22" s="72">
        <v>0</v>
      </c>
      <c r="S22" s="72"/>
      <c r="T22" s="51">
        <v>9</v>
      </c>
    </row>
    <row r="23" spans="1:20" ht="20.5" x14ac:dyDescent="0.65">
      <c r="A23" s="129"/>
      <c r="B23" s="130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2"/>
      <c r="P23" s="131"/>
      <c r="Q23" s="131"/>
      <c r="R23" s="131"/>
      <c r="S23" s="131"/>
      <c r="T23" s="51"/>
    </row>
    <row r="24" spans="1:20" x14ac:dyDescent="0.35"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 s="69">
        <v>20</v>
      </c>
    </row>
    <row r="25" spans="1:20" ht="20.5" x14ac:dyDescent="0.65">
      <c r="A25" s="52" t="s">
        <v>293</v>
      </c>
    </row>
    <row r="26" spans="1:20" ht="20.5" x14ac:dyDescent="0.65">
      <c r="A26" s="52" t="s">
        <v>294</v>
      </c>
    </row>
    <row r="27" spans="1:20" ht="20.5" x14ac:dyDescent="0.65">
      <c r="A27" s="52" t="s">
        <v>295</v>
      </c>
    </row>
  </sheetData>
  <mergeCells count="27">
    <mergeCell ref="A1:S1"/>
    <mergeCell ref="A3:R3"/>
    <mergeCell ref="A6:A8"/>
    <mergeCell ref="B6:D6"/>
    <mergeCell ref="E6:G6"/>
    <mergeCell ref="H6:I6"/>
    <mergeCell ref="J6:J8"/>
    <mergeCell ref="K6:M6"/>
    <mergeCell ref="N6:O6"/>
    <mergeCell ref="P6:R6"/>
    <mergeCell ref="S6:S8"/>
    <mergeCell ref="B7:B8"/>
    <mergeCell ref="C7:C8"/>
    <mergeCell ref="D7:D8"/>
    <mergeCell ref="E7:E8"/>
    <mergeCell ref="F7:F8"/>
    <mergeCell ref="G7:G8"/>
    <mergeCell ref="H7:H8"/>
    <mergeCell ref="I7:I8"/>
    <mergeCell ref="K7:K8"/>
    <mergeCell ref="R7:R8"/>
    <mergeCell ref="L7:L8"/>
    <mergeCell ref="M7:M8"/>
    <mergeCell ref="N7:N8"/>
    <mergeCell ref="O7:O8"/>
    <mergeCell ref="P7:P8"/>
    <mergeCell ref="Q7:Q8"/>
  </mergeCells>
  <printOptions horizontalCentered="1"/>
  <pageMargins left="0.35399999999999998" right="0.35399999999999998" top="0.19600000000000001" bottom="0.19600000000000001" header="0.23599999999999999" footer="0.23599999999999999"/>
  <pageSetup paperSize="9" scale="68" orientation="landscape"/>
  <headerFooter alignWithMargins="0">
    <oddHeader>&amp;R&amp;"Arial,ธรรมดา"&amp;10หน้าที่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752C-F69D-4939-B9BD-612FB7EDBFB1}">
  <dimension ref="A1:V35"/>
  <sheetViews>
    <sheetView zoomScale="70" zoomScaleNormal="70" workbookViewId="0">
      <selection activeCell="T1" sqref="T1:T1048576"/>
    </sheetView>
  </sheetViews>
  <sheetFormatPr defaultColWidth="9.1796875" defaultRowHeight="26" x14ac:dyDescent="0.8"/>
  <cols>
    <col min="1" max="5" width="9.1796875" style="5" customWidth="1"/>
    <col min="6" max="6" width="12.7265625" style="5" customWidth="1"/>
    <col min="7" max="9" width="5.7265625" style="5" customWidth="1"/>
    <col min="10" max="10" width="3.7265625" style="5" customWidth="1"/>
    <col min="11" max="12" width="9.1796875" style="5" customWidth="1"/>
    <col min="13" max="13" width="8.7265625" style="5" customWidth="1"/>
    <col min="14" max="15" width="6.7265625" style="5" customWidth="1"/>
    <col min="16" max="16" width="1" style="5" customWidth="1"/>
    <col min="17" max="19" width="9.1796875" style="5" customWidth="1"/>
    <col min="20" max="20" width="120.7265625" style="163" hidden="1" customWidth="1"/>
    <col min="21" max="21" width="9.1796875" style="5" customWidth="1"/>
    <col min="22" max="16384" width="9.1796875" style="5"/>
  </cols>
  <sheetData>
    <row r="1" spans="1:22" x14ac:dyDescent="0.8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6"/>
      <c r="Q1" s="6"/>
      <c r="R1" s="6"/>
      <c r="S1" s="6"/>
      <c r="T1" s="162"/>
      <c r="U1" s="6"/>
      <c r="V1" s="6"/>
    </row>
    <row r="2" spans="1:22" x14ac:dyDescent="0.8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  <row r="3" spans="1:22" x14ac:dyDescent="0.8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7"/>
      <c r="Q3" s="7"/>
      <c r="R3" s="7"/>
      <c r="S3" s="7"/>
      <c r="T3" s="164"/>
      <c r="U3" s="7"/>
      <c r="V3" s="7"/>
    </row>
    <row r="4" spans="1:22" x14ac:dyDescent="0.8">
      <c r="A4" s="22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7"/>
      <c r="Q4" s="7"/>
      <c r="R4" s="7"/>
      <c r="S4" s="7"/>
      <c r="T4" s="164"/>
      <c r="U4" s="7"/>
      <c r="V4" s="7"/>
    </row>
    <row r="5" spans="1:22" x14ac:dyDescent="0.8">
      <c r="A5" s="224"/>
      <c r="B5" s="224"/>
      <c r="C5" s="224"/>
      <c r="K5" s="213"/>
      <c r="L5" s="213"/>
      <c r="M5" s="8"/>
    </row>
    <row r="6" spans="1:22" x14ac:dyDescent="0.8">
      <c r="A6" s="8"/>
      <c r="B6" s="8"/>
      <c r="C6" s="8"/>
      <c r="M6" s="8"/>
      <c r="T6" s="165"/>
      <c r="U6" s="9"/>
    </row>
    <row r="7" spans="1:22" x14ac:dyDescent="0.8">
      <c r="A7" s="218"/>
      <c r="B7" s="218"/>
      <c r="C7" s="218"/>
      <c r="D7" s="218"/>
      <c r="E7" s="218"/>
      <c r="F7" s="218"/>
      <c r="G7" s="218"/>
      <c r="H7" s="218"/>
      <c r="I7" s="220"/>
      <c r="J7" s="220"/>
      <c r="K7" s="213"/>
      <c r="L7" s="213"/>
      <c r="M7" s="8"/>
    </row>
    <row r="8" spans="1:22" x14ac:dyDescent="0.8">
      <c r="A8" s="145"/>
      <c r="B8" s="14"/>
      <c r="C8" s="217"/>
      <c r="D8" s="217"/>
      <c r="E8" s="14"/>
      <c r="F8" s="15"/>
      <c r="G8" s="146"/>
      <c r="H8" s="146"/>
      <c r="I8" s="15"/>
      <c r="J8" s="15"/>
      <c r="K8" s="146"/>
      <c r="L8" s="146"/>
      <c r="M8" s="14"/>
      <c r="N8" s="17"/>
      <c r="O8" s="17"/>
      <c r="P8" s="19"/>
      <c r="Q8" s="19"/>
      <c r="R8" s="19"/>
      <c r="S8" s="19"/>
      <c r="T8" s="166"/>
      <c r="U8" s="19"/>
      <c r="V8" s="19"/>
    </row>
    <row r="9" spans="1:22" x14ac:dyDescent="0.8">
      <c r="A9" s="218"/>
      <c r="B9" s="218"/>
      <c r="C9" s="218"/>
      <c r="D9" s="218"/>
      <c r="E9" s="218"/>
      <c r="F9" s="218"/>
      <c r="G9" s="213"/>
      <c r="H9" s="213"/>
      <c r="I9" s="220"/>
      <c r="J9" s="220"/>
      <c r="K9" s="213"/>
      <c r="L9" s="213"/>
      <c r="M9" s="8"/>
    </row>
    <row r="10" spans="1:22" x14ac:dyDescent="0.8">
      <c r="A10" s="145"/>
      <c r="B10" s="14"/>
      <c r="C10" s="217"/>
      <c r="D10" s="217"/>
      <c r="E10" s="14"/>
      <c r="F10" s="15"/>
      <c r="G10" s="146"/>
      <c r="H10" s="146"/>
      <c r="I10" s="15"/>
      <c r="J10" s="15"/>
      <c r="K10" s="146"/>
      <c r="L10" s="146"/>
      <c r="M10" s="14"/>
      <c r="N10" s="17"/>
      <c r="O10" s="17"/>
      <c r="P10" s="19"/>
      <c r="Q10" s="19"/>
      <c r="R10" s="19"/>
      <c r="S10" s="19"/>
      <c r="T10" s="166"/>
      <c r="U10" s="19"/>
      <c r="V10" s="19"/>
    </row>
    <row r="11" spans="1:22" x14ac:dyDescent="0.8">
      <c r="A11" s="214"/>
      <c r="B11" s="214"/>
      <c r="C11" s="213"/>
      <c r="D11" s="213"/>
      <c r="F11" s="21"/>
      <c r="G11" s="213"/>
      <c r="H11" s="213"/>
      <c r="M11" s="8"/>
    </row>
    <row r="12" spans="1:22" x14ac:dyDescent="0.8">
      <c r="A12" s="214"/>
      <c r="B12" s="214"/>
      <c r="C12" s="213"/>
      <c r="D12" s="213"/>
      <c r="F12" s="21"/>
      <c r="G12" s="213"/>
      <c r="H12" s="213"/>
      <c r="M12" s="8"/>
    </row>
    <row r="13" spans="1:22" x14ac:dyDescent="0.8">
      <c r="M13" s="8"/>
    </row>
    <row r="14" spans="1:22" x14ac:dyDescent="0.8">
      <c r="A14" s="218"/>
      <c r="B14" s="218"/>
      <c r="C14" s="218"/>
      <c r="D14" s="218"/>
      <c r="E14" s="218"/>
      <c r="G14" s="219"/>
      <c r="H14" s="219"/>
      <c r="K14" s="213"/>
      <c r="L14" s="213"/>
      <c r="M14" s="8"/>
    </row>
    <row r="15" spans="1:22" x14ac:dyDescent="0.8">
      <c r="A15" s="207"/>
      <c r="B15" s="207"/>
      <c r="C15" s="207"/>
      <c r="D15" s="207"/>
      <c r="E15" s="207"/>
      <c r="K15" s="213"/>
      <c r="L15" s="213"/>
      <c r="M15" s="8"/>
    </row>
    <row r="16" spans="1:22" x14ac:dyDescent="0.8">
      <c r="A16" s="212"/>
      <c r="B16" s="212"/>
      <c r="C16" s="212"/>
      <c r="D16" s="212"/>
      <c r="E16" s="212"/>
      <c r="K16" s="213"/>
      <c r="L16" s="213"/>
      <c r="M16" s="8"/>
    </row>
    <row r="17" spans="1:15" x14ac:dyDescent="0.8">
      <c r="A17" s="215"/>
      <c r="B17" s="216"/>
      <c r="C17" s="216"/>
      <c r="D17" s="216"/>
      <c r="E17" s="216"/>
      <c r="K17" s="213"/>
      <c r="L17" s="213"/>
      <c r="M17" s="8"/>
    </row>
    <row r="18" spans="1:15" x14ac:dyDescent="0.8">
      <c r="A18" s="215"/>
      <c r="B18" s="216"/>
      <c r="C18" s="216"/>
      <c r="D18" s="216"/>
      <c r="E18" s="216"/>
      <c r="K18" s="213"/>
      <c r="L18" s="213"/>
      <c r="M18" s="8"/>
    </row>
    <row r="19" spans="1:15" x14ac:dyDescent="0.8">
      <c r="A19" s="212"/>
      <c r="B19" s="212"/>
      <c r="C19" s="212"/>
      <c r="D19" s="212"/>
      <c r="E19" s="212"/>
      <c r="F19" s="212"/>
      <c r="K19" s="213"/>
      <c r="L19" s="213"/>
      <c r="M19" s="8"/>
    </row>
    <row r="20" spans="1:15" x14ac:dyDescent="0.8">
      <c r="A20" s="212"/>
      <c r="B20" s="212"/>
      <c r="C20" s="212"/>
      <c r="D20" s="212"/>
      <c r="E20" s="212"/>
      <c r="F20" s="212"/>
      <c r="K20" s="213"/>
      <c r="L20" s="213"/>
      <c r="M20" s="8"/>
    </row>
    <row r="21" spans="1:15" x14ac:dyDescent="0.8">
      <c r="A21" s="207"/>
      <c r="B21" s="207"/>
      <c r="C21" s="207"/>
      <c r="D21" s="207"/>
      <c r="E21" s="207"/>
      <c r="K21" s="213"/>
      <c r="L21" s="213"/>
      <c r="M21" s="8"/>
    </row>
    <row r="22" spans="1:15" x14ac:dyDescent="0.8">
      <c r="A22" s="212"/>
      <c r="B22" s="212"/>
      <c r="C22" s="212"/>
      <c r="D22" s="212"/>
      <c r="E22" s="212"/>
      <c r="F22" s="212"/>
      <c r="K22" s="213"/>
      <c r="L22" s="213"/>
      <c r="M22" s="8"/>
    </row>
    <row r="23" spans="1:15" x14ac:dyDescent="0.8">
      <c r="A23" s="212"/>
      <c r="B23" s="212"/>
      <c r="C23" s="212"/>
      <c r="D23" s="212"/>
      <c r="E23" s="212"/>
      <c r="F23" s="212"/>
      <c r="K23" s="213"/>
      <c r="L23" s="213"/>
      <c r="M23" s="8"/>
    </row>
    <row r="24" spans="1:15" x14ac:dyDescent="0.8">
      <c r="A24" s="212"/>
      <c r="B24" s="212"/>
      <c r="C24" s="212"/>
      <c r="D24" s="212"/>
      <c r="E24" s="212"/>
      <c r="F24" s="212"/>
      <c r="K24" s="213"/>
      <c r="L24" s="213"/>
      <c r="M24" s="8"/>
    </row>
    <row r="25" spans="1:15" x14ac:dyDescent="0.8">
      <c r="A25" s="147"/>
      <c r="B25" s="147"/>
      <c r="C25" s="147"/>
      <c r="D25" s="147"/>
      <c r="E25" s="147"/>
      <c r="M25" s="8"/>
    </row>
    <row r="26" spans="1:15" x14ac:dyDescent="0.8">
      <c r="A26" s="214"/>
      <c r="B26" s="214"/>
      <c r="C26" s="214"/>
      <c r="D26" s="214"/>
      <c r="E26" s="214"/>
      <c r="K26" s="213"/>
      <c r="L26" s="213"/>
      <c r="M26" s="8"/>
    </row>
    <row r="27" spans="1:15" x14ac:dyDescent="0.8">
      <c r="A27" s="208"/>
      <c r="B27" s="208"/>
      <c r="C27" s="208"/>
      <c r="D27" s="208"/>
      <c r="E27" s="208"/>
      <c r="K27" s="209"/>
      <c r="L27" s="209"/>
      <c r="M27" s="27"/>
      <c r="N27" s="28"/>
      <c r="O27" s="28"/>
    </row>
    <row r="28" spans="1:15" x14ac:dyDescent="0.8">
      <c r="A28" s="207"/>
      <c r="B28" s="207"/>
      <c r="C28" s="207"/>
      <c r="D28" s="207"/>
      <c r="E28" s="207"/>
      <c r="K28" s="209"/>
      <c r="L28" s="209"/>
      <c r="M28" s="8"/>
      <c r="N28" s="21"/>
      <c r="O28" s="9"/>
    </row>
    <row r="29" spans="1:15" x14ac:dyDescent="0.8">
      <c r="A29" s="210"/>
      <c r="B29" s="211"/>
      <c r="C29" s="211"/>
      <c r="D29" s="211"/>
      <c r="E29" s="211"/>
      <c r="K29" s="30"/>
      <c r="L29" s="30"/>
      <c r="M29" s="28"/>
      <c r="N29" s="28"/>
      <c r="O29" s="28"/>
    </row>
    <row r="30" spans="1:15" x14ac:dyDescent="0.8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30"/>
      <c r="L30" s="30"/>
      <c r="M30" s="28"/>
      <c r="N30" s="28"/>
      <c r="O30" s="28"/>
    </row>
    <row r="31" spans="1:15" x14ac:dyDescent="0.8">
      <c r="A31" s="207"/>
      <c r="B31" s="207"/>
      <c r="C31" s="207"/>
      <c r="D31" s="207"/>
      <c r="E31" s="207"/>
      <c r="F31" s="207"/>
      <c r="G31" s="207"/>
      <c r="H31" s="207"/>
      <c r="I31" s="207"/>
      <c r="J31" s="207"/>
    </row>
    <row r="32" spans="1:15" x14ac:dyDescent="0.8">
      <c r="A32" s="207"/>
      <c r="B32" s="207"/>
      <c r="C32" s="207"/>
      <c r="D32" s="207"/>
      <c r="E32" s="207"/>
      <c r="F32" s="207"/>
      <c r="G32" s="207"/>
      <c r="H32" s="207"/>
      <c r="I32" s="207"/>
      <c r="J32" s="207"/>
    </row>
    <row r="35" spans="1:1" x14ac:dyDescent="0.8">
      <c r="A35" s="28"/>
    </row>
  </sheetData>
  <mergeCells count="54">
    <mergeCell ref="A1:O1"/>
    <mergeCell ref="A2:O2"/>
    <mergeCell ref="A3:O3"/>
    <mergeCell ref="A4:O4"/>
    <mergeCell ref="A5:C5"/>
    <mergeCell ref="K5:L5"/>
    <mergeCell ref="A7:H7"/>
    <mergeCell ref="I7:J7"/>
    <mergeCell ref="K7:L7"/>
    <mergeCell ref="C8:D8"/>
    <mergeCell ref="A9:F9"/>
    <mergeCell ref="G9:H9"/>
    <mergeCell ref="I9:J9"/>
    <mergeCell ref="K9:L9"/>
    <mergeCell ref="A16:E16"/>
    <mergeCell ref="K16:L16"/>
    <mergeCell ref="C10:D10"/>
    <mergeCell ref="A11:B11"/>
    <mergeCell ref="C11:D11"/>
    <mergeCell ref="G11:H11"/>
    <mergeCell ref="A12:B12"/>
    <mergeCell ref="C12:D12"/>
    <mergeCell ref="G12:H12"/>
    <mergeCell ref="A14:E14"/>
    <mergeCell ref="G14:H14"/>
    <mergeCell ref="K14:L14"/>
    <mergeCell ref="A15:E15"/>
    <mergeCell ref="K15:L15"/>
    <mergeCell ref="A17:E17"/>
    <mergeCell ref="K17:L17"/>
    <mergeCell ref="A18:E18"/>
    <mergeCell ref="K18:L18"/>
    <mergeCell ref="A19:F19"/>
    <mergeCell ref="K19:L19"/>
    <mergeCell ref="A20:F20"/>
    <mergeCell ref="K20:L20"/>
    <mergeCell ref="A21:E21"/>
    <mergeCell ref="K21:L21"/>
    <mergeCell ref="A22:F22"/>
    <mergeCell ref="K22:L22"/>
    <mergeCell ref="A23:F23"/>
    <mergeCell ref="K23:L23"/>
    <mergeCell ref="A24:F24"/>
    <mergeCell ref="K24:L24"/>
    <mergeCell ref="A26:E26"/>
    <mergeCell ref="K26:L26"/>
    <mergeCell ref="A31:J31"/>
    <mergeCell ref="A32:J32"/>
    <mergeCell ref="A27:E27"/>
    <mergeCell ref="K27:L27"/>
    <mergeCell ref="A28:E28"/>
    <mergeCell ref="K28:L28"/>
    <mergeCell ref="A29:E29"/>
    <mergeCell ref="A30:J30"/>
  </mergeCells>
  <printOptions horizontalCentered="1"/>
  <pageMargins left="0.39300000000000002" right="0.39300000000000002" top="0.59" bottom="0.59" header="0.314" footer="0.39300000000000002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E417-88E6-4012-9EA5-DABC786088B1}">
  <dimension ref="A1:V40"/>
  <sheetViews>
    <sheetView topLeftCell="A16" workbookViewId="0">
      <selection activeCell="A24" sqref="A24:F24"/>
    </sheetView>
  </sheetViews>
  <sheetFormatPr defaultColWidth="9.1796875" defaultRowHeight="26" x14ac:dyDescent="0.8"/>
  <cols>
    <col min="1" max="5" width="9.1796875" style="5" customWidth="1"/>
    <col min="6" max="6" width="12.7265625" style="5" customWidth="1"/>
    <col min="7" max="9" width="5.7265625" style="5" customWidth="1"/>
    <col min="10" max="10" width="3.7265625" style="5" customWidth="1"/>
    <col min="11" max="12" width="9.1796875" style="5" customWidth="1"/>
    <col min="13" max="13" width="8.7265625" style="5" customWidth="1"/>
    <col min="14" max="15" width="6.7265625" style="5" customWidth="1"/>
    <col min="16" max="16" width="1" style="5" customWidth="1"/>
    <col min="17" max="17" width="9.1796875" style="5" customWidth="1"/>
    <col min="18" max="16384" width="9.1796875" style="5"/>
  </cols>
  <sheetData>
    <row r="1" spans="1:22" x14ac:dyDescent="0.8">
      <c r="A1" s="222" t="s">
        <v>18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6"/>
      <c r="Q1" s="6"/>
      <c r="R1" s="6"/>
      <c r="S1" s="6"/>
      <c r="T1" s="6"/>
      <c r="U1" s="6"/>
      <c r="V1" s="6"/>
    </row>
    <row r="2" spans="1:22" x14ac:dyDescent="0.8">
      <c r="A2" s="222" t="s">
        <v>19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  <row r="3" spans="1:22" x14ac:dyDescent="0.8">
      <c r="A3" s="223" t="s">
        <v>20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7"/>
      <c r="Q3" s="7"/>
      <c r="R3" s="7"/>
      <c r="S3" s="7"/>
      <c r="T3" s="7"/>
      <c r="U3" s="7"/>
      <c r="V3" s="7"/>
    </row>
    <row r="4" spans="1:22" x14ac:dyDescent="0.8">
      <c r="A4" s="223" t="s">
        <v>21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7"/>
      <c r="Q4" s="7"/>
      <c r="R4" s="7"/>
      <c r="S4" s="7"/>
      <c r="T4" s="7"/>
      <c r="U4" s="7"/>
      <c r="V4" s="7"/>
    </row>
    <row r="5" spans="1:22" x14ac:dyDescent="0.8">
      <c r="A5" s="224" t="s">
        <v>22</v>
      </c>
      <c r="B5" s="224"/>
      <c r="C5" s="224"/>
      <c r="K5" s="226"/>
      <c r="L5" s="226"/>
      <c r="M5" s="8" t="s">
        <v>23</v>
      </c>
    </row>
    <row r="6" spans="1:22" x14ac:dyDescent="0.8">
      <c r="A6" s="8"/>
      <c r="B6" s="8"/>
      <c r="C6" s="8"/>
      <c r="M6" s="8"/>
      <c r="T6" s="9"/>
      <c r="U6" s="9"/>
    </row>
    <row r="7" spans="1:22" x14ac:dyDescent="0.8">
      <c r="A7" s="237" t="s">
        <v>24</v>
      </c>
      <c r="B7" s="238"/>
      <c r="C7" s="238"/>
      <c r="D7" s="238"/>
      <c r="E7" s="238"/>
      <c r="F7" s="238"/>
      <c r="G7" s="238"/>
      <c r="H7" s="238"/>
      <c r="I7" s="240"/>
      <c r="J7" s="240"/>
      <c r="K7" s="234"/>
      <c r="L7" s="234"/>
      <c r="M7" s="10" t="s">
        <v>23</v>
      </c>
      <c r="N7" s="11"/>
      <c r="O7" s="11"/>
      <c r="P7" s="12"/>
    </row>
    <row r="8" spans="1:22" x14ac:dyDescent="0.8">
      <c r="A8" s="13" t="s">
        <v>25</v>
      </c>
      <c r="B8" s="14"/>
      <c r="C8" s="217" t="s">
        <v>26</v>
      </c>
      <c r="D8" s="217"/>
      <c r="E8" s="14" t="s">
        <v>27</v>
      </c>
      <c r="F8" s="15"/>
      <c r="G8" s="16"/>
      <c r="H8" s="16"/>
      <c r="I8" s="15"/>
      <c r="J8" s="15"/>
      <c r="K8" s="16"/>
      <c r="L8" s="16"/>
      <c r="M8" s="14"/>
      <c r="N8" s="17"/>
      <c r="O8" s="17"/>
      <c r="P8" s="18"/>
      <c r="Q8" s="19"/>
      <c r="R8" s="19"/>
      <c r="S8" s="19"/>
      <c r="T8" s="19"/>
      <c r="U8" s="19"/>
      <c r="V8" s="19"/>
    </row>
    <row r="9" spans="1:22" x14ac:dyDescent="0.8">
      <c r="A9" s="241" t="s">
        <v>28</v>
      </c>
      <c r="B9" s="218"/>
      <c r="C9" s="218"/>
      <c r="D9" s="218"/>
      <c r="E9" s="218"/>
      <c r="F9" s="218"/>
      <c r="G9" s="226"/>
      <c r="H9" s="226"/>
      <c r="I9" s="220"/>
      <c r="J9" s="220"/>
      <c r="K9" s="226"/>
      <c r="L9" s="226"/>
      <c r="M9" s="8" t="s">
        <v>23</v>
      </c>
      <c r="P9" s="20"/>
    </row>
    <row r="10" spans="1:22" x14ac:dyDescent="0.8">
      <c r="A10" s="13" t="s">
        <v>25</v>
      </c>
      <c r="B10" s="14"/>
      <c r="C10" s="217" t="s">
        <v>26</v>
      </c>
      <c r="D10" s="217"/>
      <c r="E10" s="14" t="s">
        <v>29</v>
      </c>
      <c r="F10" s="15"/>
      <c r="G10" s="16"/>
      <c r="H10" s="16"/>
      <c r="I10" s="15"/>
      <c r="J10" s="15"/>
      <c r="K10" s="16"/>
      <c r="L10" s="16"/>
      <c r="M10" s="14"/>
      <c r="N10" s="17"/>
      <c r="O10" s="17"/>
      <c r="P10" s="18"/>
      <c r="Q10" s="19"/>
      <c r="R10" s="19"/>
      <c r="S10" s="19"/>
      <c r="T10" s="19"/>
      <c r="U10" s="19"/>
      <c r="V10" s="19"/>
    </row>
    <row r="11" spans="1:22" x14ac:dyDescent="0.8">
      <c r="A11" s="236" t="s">
        <v>30</v>
      </c>
      <c r="B11" s="214"/>
      <c r="C11" s="226" t="s">
        <v>31</v>
      </c>
      <c r="D11" s="226"/>
      <c r="E11" s="5" t="s">
        <v>23</v>
      </c>
      <c r="F11" s="21" t="s">
        <v>25</v>
      </c>
      <c r="G11" s="226"/>
      <c r="H11" s="226"/>
      <c r="M11" s="8"/>
      <c r="P11" s="20"/>
    </row>
    <row r="12" spans="1:22" x14ac:dyDescent="0.8">
      <c r="A12" s="236" t="s">
        <v>32</v>
      </c>
      <c r="B12" s="214"/>
      <c r="C12" s="226" t="s">
        <v>33</v>
      </c>
      <c r="D12" s="226"/>
      <c r="E12" s="5" t="s">
        <v>23</v>
      </c>
      <c r="F12" s="21" t="s">
        <v>25</v>
      </c>
      <c r="G12" s="226"/>
      <c r="H12" s="226"/>
      <c r="M12" s="8"/>
      <c r="P12" s="20"/>
    </row>
    <row r="13" spans="1:22" x14ac:dyDescent="0.8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4"/>
      <c r="N13" s="23"/>
      <c r="O13" s="23"/>
      <c r="P13" s="20"/>
    </row>
    <row r="14" spans="1:22" x14ac:dyDescent="0.8">
      <c r="A14" s="237" t="s">
        <v>34</v>
      </c>
      <c r="B14" s="238"/>
      <c r="C14" s="238"/>
      <c r="D14" s="238"/>
      <c r="E14" s="238"/>
      <c r="F14" s="11"/>
      <c r="G14" s="239"/>
      <c r="H14" s="239"/>
      <c r="I14" s="11"/>
      <c r="J14" s="11"/>
      <c r="K14" s="234"/>
      <c r="L14" s="234"/>
      <c r="M14" s="10" t="s">
        <v>23</v>
      </c>
      <c r="N14" s="11"/>
      <c r="O14" s="11"/>
      <c r="P14" s="20"/>
    </row>
    <row r="15" spans="1:22" x14ac:dyDescent="0.8">
      <c r="A15" s="228" t="s">
        <v>35</v>
      </c>
      <c r="B15" s="207"/>
      <c r="C15" s="207"/>
      <c r="D15" s="207"/>
      <c r="E15" s="207"/>
      <c r="K15" s="226"/>
      <c r="L15" s="226"/>
      <c r="M15" s="8" t="s">
        <v>23</v>
      </c>
      <c r="P15" s="20"/>
    </row>
    <row r="16" spans="1:22" x14ac:dyDescent="0.8">
      <c r="A16" s="225" t="s">
        <v>36</v>
      </c>
      <c r="B16" s="212"/>
      <c r="C16" s="212"/>
      <c r="D16" s="212"/>
      <c r="E16" s="212"/>
      <c r="K16" s="226"/>
      <c r="L16" s="226"/>
      <c r="M16" s="8" t="s">
        <v>23</v>
      </c>
      <c r="P16" s="20"/>
    </row>
    <row r="17" spans="1:16" x14ac:dyDescent="0.8">
      <c r="A17" s="235" t="s">
        <v>37</v>
      </c>
      <c r="B17" s="216"/>
      <c r="C17" s="216"/>
      <c r="D17" s="216"/>
      <c r="E17" s="216"/>
      <c r="K17" s="226"/>
      <c r="L17" s="226"/>
      <c r="M17" s="8" t="s">
        <v>23</v>
      </c>
      <c r="P17" s="20"/>
    </row>
    <row r="18" spans="1:16" x14ac:dyDescent="0.8">
      <c r="A18" s="235" t="s">
        <v>38</v>
      </c>
      <c r="B18" s="216"/>
      <c r="C18" s="216"/>
      <c r="D18" s="216"/>
      <c r="E18" s="216"/>
      <c r="K18" s="226"/>
      <c r="L18" s="226"/>
      <c r="M18" s="8" t="s">
        <v>23</v>
      </c>
      <c r="P18" s="20"/>
    </row>
    <row r="19" spans="1:16" x14ac:dyDescent="0.8">
      <c r="A19" s="225" t="s">
        <v>39</v>
      </c>
      <c r="B19" s="212"/>
      <c r="C19" s="212"/>
      <c r="D19" s="212"/>
      <c r="E19" s="212"/>
      <c r="F19" s="212"/>
      <c r="K19" s="226"/>
      <c r="L19" s="226"/>
      <c r="M19" s="8" t="s">
        <v>23</v>
      </c>
      <c r="P19" s="20"/>
    </row>
    <row r="20" spans="1:16" x14ac:dyDescent="0.8">
      <c r="A20" s="225" t="s">
        <v>40</v>
      </c>
      <c r="B20" s="212"/>
      <c r="C20" s="212"/>
      <c r="D20" s="212"/>
      <c r="E20" s="212"/>
      <c r="F20" s="212"/>
      <c r="K20" s="226"/>
      <c r="L20" s="226"/>
      <c r="M20" s="8" t="s">
        <v>23</v>
      </c>
      <c r="P20" s="20"/>
    </row>
    <row r="21" spans="1:16" x14ac:dyDescent="0.8">
      <c r="A21" s="228" t="s">
        <v>41</v>
      </c>
      <c r="B21" s="207"/>
      <c r="C21" s="207"/>
      <c r="D21" s="207"/>
      <c r="E21" s="207"/>
      <c r="K21" s="226"/>
      <c r="L21" s="226"/>
      <c r="M21" s="8" t="s">
        <v>23</v>
      </c>
      <c r="P21" s="20"/>
    </row>
    <row r="22" spans="1:16" x14ac:dyDescent="0.8">
      <c r="A22" s="228" t="s">
        <v>42</v>
      </c>
      <c r="B22" s="207"/>
      <c r="C22" s="207"/>
      <c r="D22" s="207"/>
      <c r="E22" s="207"/>
      <c r="K22" s="227"/>
      <c r="L22" s="227"/>
      <c r="M22" s="8" t="s">
        <v>23</v>
      </c>
      <c r="P22" s="20"/>
    </row>
    <row r="23" spans="1:16" x14ac:dyDescent="0.8">
      <c r="A23" s="228" t="s">
        <v>43</v>
      </c>
      <c r="B23" s="207"/>
      <c r="C23" s="207"/>
      <c r="D23" s="207"/>
      <c r="E23" s="207"/>
      <c r="K23" s="227"/>
      <c r="L23" s="227"/>
      <c r="M23" s="8" t="s">
        <v>23</v>
      </c>
      <c r="P23" s="20"/>
    </row>
    <row r="24" spans="1:16" x14ac:dyDescent="0.8">
      <c r="A24" s="225" t="s">
        <v>44</v>
      </c>
      <c r="B24" s="212"/>
      <c r="C24" s="212"/>
      <c r="D24" s="212"/>
      <c r="E24" s="212"/>
      <c r="F24" s="212"/>
      <c r="K24" s="226"/>
      <c r="L24" s="226"/>
      <c r="M24" s="8" t="s">
        <v>23</v>
      </c>
      <c r="P24" s="20"/>
    </row>
    <row r="25" spans="1:16" x14ac:dyDescent="0.8">
      <c r="A25" s="25"/>
      <c r="B25" s="26"/>
      <c r="C25" s="26"/>
      <c r="D25" s="26"/>
      <c r="E25" s="26"/>
      <c r="F25" s="23"/>
      <c r="G25" s="23"/>
      <c r="H25" s="23"/>
      <c r="I25" s="23"/>
      <c r="J25" s="23"/>
      <c r="K25" s="23"/>
      <c r="L25" s="23"/>
      <c r="M25" s="24"/>
      <c r="N25" s="23"/>
      <c r="O25" s="23"/>
      <c r="P25" s="20"/>
    </row>
    <row r="26" spans="1:16" x14ac:dyDescent="0.8">
      <c r="A26" s="232" t="s">
        <v>45</v>
      </c>
      <c r="B26" s="233"/>
      <c r="C26" s="233"/>
      <c r="D26" s="233"/>
      <c r="E26" s="233"/>
      <c r="K26" s="234"/>
      <c r="L26" s="234"/>
      <c r="M26" s="10" t="s">
        <v>23</v>
      </c>
      <c r="N26" s="11"/>
      <c r="O26" s="11"/>
      <c r="P26" s="20"/>
    </row>
    <row r="27" spans="1:16" x14ac:dyDescent="0.8">
      <c r="A27" s="229" t="s">
        <v>46</v>
      </c>
      <c r="B27" s="208"/>
      <c r="C27" s="208"/>
      <c r="D27" s="208"/>
      <c r="E27" s="208"/>
      <c r="K27" s="230"/>
      <c r="L27" s="230"/>
      <c r="M27" s="27" t="s">
        <v>23</v>
      </c>
      <c r="N27" s="28"/>
      <c r="O27" s="28"/>
      <c r="P27" s="20"/>
    </row>
    <row r="28" spans="1:16" x14ac:dyDescent="0.8">
      <c r="A28" s="228" t="s">
        <v>47</v>
      </c>
      <c r="B28" s="207"/>
      <c r="C28" s="207"/>
      <c r="D28" s="207"/>
      <c r="E28" s="207"/>
      <c r="K28" s="230"/>
      <c r="L28" s="230"/>
      <c r="M28" s="8" t="s">
        <v>23</v>
      </c>
      <c r="N28" s="21" t="s">
        <v>48</v>
      </c>
      <c r="O28" s="29"/>
      <c r="P28" s="20"/>
    </row>
    <row r="29" spans="1:16" x14ac:dyDescent="0.8">
      <c r="A29" s="231" t="s">
        <v>49</v>
      </c>
      <c r="B29" s="211"/>
      <c r="C29" s="211"/>
      <c r="D29" s="211"/>
      <c r="E29" s="211"/>
      <c r="K29" s="30"/>
      <c r="L29" s="30"/>
      <c r="M29" s="28"/>
      <c r="N29" s="28"/>
      <c r="O29" s="28"/>
      <c r="P29" s="20"/>
    </row>
    <row r="30" spans="1:16" x14ac:dyDescent="0.8">
      <c r="A30" s="228" t="s">
        <v>50</v>
      </c>
      <c r="B30" s="207"/>
      <c r="C30" s="207"/>
      <c r="D30" s="207"/>
      <c r="E30" s="207"/>
      <c r="F30" s="207"/>
      <c r="G30" s="207"/>
      <c r="H30" s="207"/>
      <c r="I30" s="207"/>
      <c r="J30" s="207"/>
      <c r="K30" s="30"/>
      <c r="L30" s="30"/>
      <c r="M30" s="28"/>
      <c r="N30" s="28"/>
      <c r="O30" s="28"/>
      <c r="P30" s="20"/>
    </row>
    <row r="31" spans="1:16" x14ac:dyDescent="0.8">
      <c r="A31" s="228" t="s">
        <v>51</v>
      </c>
      <c r="B31" s="207"/>
      <c r="C31" s="207"/>
      <c r="D31" s="207"/>
      <c r="E31" s="207"/>
      <c r="F31" s="207"/>
      <c r="G31" s="207"/>
      <c r="H31" s="207"/>
      <c r="I31" s="207"/>
      <c r="J31" s="207"/>
      <c r="P31" s="20"/>
    </row>
    <row r="32" spans="1:16" x14ac:dyDescent="0.8">
      <c r="A32" s="228" t="s">
        <v>52</v>
      </c>
      <c r="B32" s="207"/>
      <c r="C32" s="207"/>
      <c r="D32" s="207"/>
      <c r="E32" s="207"/>
      <c r="F32" s="207"/>
      <c r="G32" s="207"/>
      <c r="H32" s="207"/>
      <c r="I32" s="207"/>
      <c r="J32" s="207"/>
      <c r="P32" s="20"/>
    </row>
    <row r="33" spans="1:16" x14ac:dyDescent="0.8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1"/>
    </row>
    <row r="35" spans="1:16" x14ac:dyDescent="0.8">
      <c r="A35" s="28" t="s">
        <v>53</v>
      </c>
    </row>
    <row r="37" spans="1:16" x14ac:dyDescent="0.8">
      <c r="A37" s="5">
        <v>1</v>
      </c>
      <c r="B37" s="5">
        <v>2</v>
      </c>
      <c r="C37" s="5">
        <v>3</v>
      </c>
      <c r="D37" s="5">
        <v>4</v>
      </c>
      <c r="E37" s="5">
        <v>5</v>
      </c>
      <c r="F37" s="5">
        <v>6</v>
      </c>
      <c r="G37" s="5">
        <v>7</v>
      </c>
      <c r="H37" s="5">
        <v>8</v>
      </c>
      <c r="I37" s="5">
        <v>9</v>
      </c>
      <c r="J37" s="5">
        <v>10</v>
      </c>
      <c r="K37" s="5">
        <v>11</v>
      </c>
      <c r="L37" s="5">
        <v>12</v>
      </c>
      <c r="M37" s="5">
        <v>13</v>
      </c>
      <c r="N37" s="5">
        <v>14</v>
      </c>
      <c r="O37" s="5">
        <v>15</v>
      </c>
      <c r="P37" s="5">
        <v>16</v>
      </c>
    </row>
    <row r="39" spans="1:16" x14ac:dyDescent="0.8">
      <c r="A39" s="225" t="s">
        <v>54</v>
      </c>
      <c r="B39" s="212"/>
      <c r="C39" s="212"/>
      <c r="D39" s="212"/>
      <c r="E39" s="212"/>
      <c r="F39" s="212"/>
      <c r="K39" s="226"/>
      <c r="L39" s="226"/>
      <c r="M39" s="8" t="s">
        <v>23</v>
      </c>
      <c r="P39" s="20"/>
    </row>
    <row r="40" spans="1:16" x14ac:dyDescent="0.8">
      <c r="A40" s="225" t="s">
        <v>55</v>
      </c>
      <c r="B40" s="212"/>
      <c r="C40" s="212"/>
      <c r="D40" s="212"/>
      <c r="E40" s="212"/>
      <c r="F40" s="212"/>
      <c r="K40" s="226"/>
      <c r="L40" s="226"/>
      <c r="M40" s="8" t="s">
        <v>23</v>
      </c>
      <c r="P40" s="20"/>
    </row>
  </sheetData>
  <mergeCells count="58">
    <mergeCell ref="A1:O1"/>
    <mergeCell ref="A2:O2"/>
    <mergeCell ref="A3:O3"/>
    <mergeCell ref="A4:O4"/>
    <mergeCell ref="A5:C5"/>
    <mergeCell ref="K5:L5"/>
    <mergeCell ref="A7:H7"/>
    <mergeCell ref="I7:J7"/>
    <mergeCell ref="K7:L7"/>
    <mergeCell ref="C8:D8"/>
    <mergeCell ref="A9:F9"/>
    <mergeCell ref="G9:H9"/>
    <mergeCell ref="I9:J9"/>
    <mergeCell ref="K9:L9"/>
    <mergeCell ref="A16:E16"/>
    <mergeCell ref="K16:L16"/>
    <mergeCell ref="C10:D10"/>
    <mergeCell ref="A11:B11"/>
    <mergeCell ref="C11:D11"/>
    <mergeCell ref="G11:H11"/>
    <mergeCell ref="A12:B12"/>
    <mergeCell ref="C12:D12"/>
    <mergeCell ref="G12:H12"/>
    <mergeCell ref="A14:E14"/>
    <mergeCell ref="G14:H14"/>
    <mergeCell ref="K14:L14"/>
    <mergeCell ref="A15:E15"/>
    <mergeCell ref="K15:L15"/>
    <mergeCell ref="A17:E17"/>
    <mergeCell ref="K17:L17"/>
    <mergeCell ref="A18:E18"/>
    <mergeCell ref="K18:L18"/>
    <mergeCell ref="A19:F19"/>
    <mergeCell ref="K19:L19"/>
    <mergeCell ref="A26:E26"/>
    <mergeCell ref="K26:L26"/>
    <mergeCell ref="A20:F20"/>
    <mergeCell ref="K20:L20"/>
    <mergeCell ref="A21:E21"/>
    <mergeCell ref="K21:L21"/>
    <mergeCell ref="A22:E22"/>
    <mergeCell ref="A23:E23"/>
    <mergeCell ref="A39:F39"/>
    <mergeCell ref="K39:L39"/>
    <mergeCell ref="A40:F40"/>
    <mergeCell ref="K40:L40"/>
    <mergeCell ref="K22:L22"/>
    <mergeCell ref="A31:J31"/>
    <mergeCell ref="A32:J32"/>
    <mergeCell ref="A27:E27"/>
    <mergeCell ref="K27:L27"/>
    <mergeCell ref="A28:E28"/>
    <mergeCell ref="K28:L28"/>
    <mergeCell ref="A29:E29"/>
    <mergeCell ref="A30:J30"/>
    <mergeCell ref="K23:L23"/>
    <mergeCell ref="A24:F24"/>
    <mergeCell ref="K24:L24"/>
  </mergeCells>
  <printOptions horizontalCentered="1"/>
  <pageMargins left="0.39300000000000002" right="0.39300000000000002" top="0.59" bottom="0.59" header="0.314" footer="0.39300000000000002"/>
  <pageSetup paperSize="9" scale="7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C551-F8E7-4818-97E2-0CB4AB24A356}">
  <dimension ref="A1:V40"/>
  <sheetViews>
    <sheetView topLeftCell="A25" zoomScale="90" zoomScaleNormal="90" workbookViewId="0">
      <selection activeCell="A2" sqref="A2:O2"/>
    </sheetView>
  </sheetViews>
  <sheetFormatPr defaultColWidth="9.1796875" defaultRowHeight="26" x14ac:dyDescent="0.8"/>
  <cols>
    <col min="1" max="5" width="9.1796875" style="5" customWidth="1"/>
    <col min="6" max="6" width="12.7265625" style="5" customWidth="1"/>
    <col min="7" max="9" width="5.7265625" style="5" customWidth="1"/>
    <col min="10" max="10" width="3.7265625" style="5" customWidth="1"/>
    <col min="11" max="11" width="9.7265625" style="5" bestFit="1" customWidth="1"/>
    <col min="12" max="12" width="9.1796875" style="5" customWidth="1"/>
    <col min="13" max="13" width="8.7265625" style="5" customWidth="1"/>
    <col min="14" max="14" width="6.7265625" style="5" customWidth="1"/>
    <col min="15" max="15" width="8.7265625" style="5" customWidth="1"/>
    <col min="16" max="16" width="1" style="5" customWidth="1"/>
    <col min="17" max="19" width="9.1796875" style="5" customWidth="1"/>
    <col min="20" max="20" width="0" style="5" hidden="1" customWidth="1"/>
    <col min="21" max="21" width="9.1796875" style="5" customWidth="1"/>
    <col min="22" max="16384" width="9.1796875" style="5"/>
  </cols>
  <sheetData>
    <row r="1" spans="1:22" x14ac:dyDescent="0.8">
      <c r="A1" s="222" t="s">
        <v>56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6"/>
      <c r="Q1" s="6"/>
      <c r="R1" s="6"/>
      <c r="S1" s="6"/>
      <c r="T1" s="6" t="s">
        <v>56</v>
      </c>
      <c r="U1" s="6"/>
      <c r="V1" s="6"/>
    </row>
    <row r="2" spans="1:22" x14ac:dyDescent="0.8">
      <c r="A2" s="222" t="s">
        <v>57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  <row r="3" spans="1:22" x14ac:dyDescent="0.8">
      <c r="A3" s="223" t="s">
        <v>58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7"/>
      <c r="Q3" s="7"/>
      <c r="R3" s="7"/>
      <c r="S3" s="7"/>
      <c r="T3" s="7"/>
      <c r="U3" s="7"/>
      <c r="V3" s="7"/>
    </row>
    <row r="4" spans="1:22" x14ac:dyDescent="0.8">
      <c r="A4" s="223" t="s">
        <v>59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7"/>
      <c r="Q4" s="7"/>
      <c r="R4" s="7"/>
      <c r="S4" s="7"/>
      <c r="T4" s="7"/>
      <c r="U4" s="7"/>
      <c r="V4" s="7"/>
    </row>
    <row r="5" spans="1:22" x14ac:dyDescent="0.8">
      <c r="A5" s="199"/>
      <c r="B5" s="242" t="s">
        <v>60</v>
      </c>
      <c r="C5" s="242"/>
      <c r="D5" s="242"/>
      <c r="E5" s="242"/>
      <c r="F5" s="200"/>
      <c r="G5" s="200"/>
      <c r="H5" s="200"/>
      <c r="I5" s="200"/>
      <c r="J5" s="200"/>
      <c r="K5" s="234">
        <v>472.238</v>
      </c>
      <c r="L5" s="234"/>
      <c r="M5" s="10" t="s">
        <v>23</v>
      </c>
      <c r="N5" s="200"/>
      <c r="O5" s="201"/>
      <c r="P5" s="7"/>
      <c r="Q5" s="7"/>
      <c r="R5" s="7"/>
      <c r="S5" s="7"/>
      <c r="T5" s="7"/>
    </row>
    <row r="6" spans="1:22" x14ac:dyDescent="0.8">
      <c r="A6" s="241" t="s">
        <v>61</v>
      </c>
      <c r="B6" s="218"/>
      <c r="C6" s="218"/>
      <c r="K6" s="226">
        <v>188.49969999999999</v>
      </c>
      <c r="L6" s="226"/>
      <c r="M6" s="8" t="s">
        <v>23</v>
      </c>
      <c r="O6" s="20"/>
      <c r="U6" s="9"/>
    </row>
    <row r="7" spans="1:22" x14ac:dyDescent="0.8">
      <c r="A7" s="229" t="s">
        <v>62</v>
      </c>
      <c r="B7" s="208"/>
      <c r="C7" s="208"/>
      <c r="K7" s="227">
        <v>132.3073</v>
      </c>
      <c r="L7" s="227"/>
      <c r="M7" s="8" t="s">
        <v>23</v>
      </c>
      <c r="O7" s="20"/>
      <c r="T7" s="9"/>
    </row>
    <row r="8" spans="1:22" x14ac:dyDescent="0.8">
      <c r="A8" s="228" t="s">
        <v>63</v>
      </c>
      <c r="B8" s="207"/>
      <c r="C8" s="207"/>
      <c r="I8" s="220"/>
      <c r="J8" s="220"/>
      <c r="K8" s="227">
        <f>K7-K5</f>
        <v>-339.9307</v>
      </c>
      <c r="L8" s="227"/>
      <c r="M8" s="8" t="s">
        <v>23</v>
      </c>
      <c r="N8" s="5" t="s">
        <v>48</v>
      </c>
      <c r="O8" s="202">
        <f>IF(K7&lt;=0,100,K8/K7*100)</f>
        <v>-256.92512809194955</v>
      </c>
      <c r="U8" s="19"/>
      <c r="V8" s="19"/>
    </row>
    <row r="9" spans="1:22" x14ac:dyDescent="0.8">
      <c r="A9" s="243" t="s">
        <v>64</v>
      </c>
      <c r="B9" s="244"/>
      <c r="C9" s="244"/>
      <c r="D9" s="226">
        <v>31.392099999999999</v>
      </c>
      <c r="E9" s="226"/>
      <c r="F9" s="8" t="s">
        <v>23</v>
      </c>
      <c r="G9" s="245" t="s">
        <v>65</v>
      </c>
      <c r="H9" s="245"/>
      <c r="I9" s="245"/>
      <c r="J9" s="245"/>
      <c r="K9" s="16">
        <f>IF(K7&lt;=0,100,D9/K7*100)</f>
        <v>23.726657561600909</v>
      </c>
      <c r="L9" s="246" t="s">
        <v>66</v>
      </c>
      <c r="M9" s="246"/>
      <c r="N9" s="246"/>
      <c r="O9" s="203"/>
      <c r="P9" s="19"/>
      <c r="Q9" s="19"/>
      <c r="R9" s="19"/>
      <c r="S9" s="19"/>
      <c r="T9" s="19"/>
    </row>
    <row r="10" spans="1:22" x14ac:dyDescent="0.8">
      <c r="A10" s="243" t="s">
        <v>67</v>
      </c>
      <c r="B10" s="244"/>
      <c r="C10" s="244"/>
      <c r="D10" s="227">
        <v>100.9152</v>
      </c>
      <c r="E10" s="227"/>
      <c r="F10" s="8" t="s">
        <v>23</v>
      </c>
      <c r="G10" s="245" t="s">
        <v>65</v>
      </c>
      <c r="H10" s="245"/>
      <c r="I10" s="245"/>
      <c r="J10" s="245"/>
      <c r="K10" s="196">
        <f>IF(K7&lt;=0,100,D10/K7*100)</f>
        <v>76.273342438399098</v>
      </c>
      <c r="L10" s="246" t="s">
        <v>66</v>
      </c>
      <c r="M10" s="246"/>
      <c r="N10" s="246"/>
      <c r="O10" s="20"/>
      <c r="U10" s="19"/>
      <c r="V10" s="19"/>
    </row>
    <row r="11" spans="1:22" x14ac:dyDescent="0.8">
      <c r="A11" s="247" t="s">
        <v>68</v>
      </c>
      <c r="B11" s="248"/>
      <c r="C11" s="248"/>
      <c r="D11" s="248"/>
      <c r="E11" s="248"/>
      <c r="F11" s="248"/>
      <c r="G11" s="146"/>
      <c r="H11" s="146"/>
      <c r="I11" s="15"/>
      <c r="J11" s="15"/>
      <c r="K11" s="146"/>
      <c r="L11" s="146"/>
      <c r="M11" s="14"/>
      <c r="N11" s="17"/>
      <c r="O11" s="203"/>
      <c r="P11" s="19"/>
      <c r="Q11" s="19"/>
      <c r="R11" s="19"/>
      <c r="S11" s="19"/>
      <c r="T11" s="19"/>
    </row>
    <row r="12" spans="1:22" x14ac:dyDescent="0.8">
      <c r="A12" s="249"/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0"/>
    </row>
    <row r="13" spans="1:22" x14ac:dyDescent="0.8">
      <c r="A13" s="24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0"/>
    </row>
    <row r="14" spans="1:22" x14ac:dyDescent="0.8">
      <c r="A14" s="251"/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31"/>
    </row>
    <row r="15" spans="1:22" x14ac:dyDescent="0.8">
      <c r="A15" s="184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</row>
    <row r="16" spans="1:22" x14ac:dyDescent="0.8">
      <c r="A16" s="253" t="s">
        <v>69</v>
      </c>
      <c r="B16" s="254"/>
      <c r="C16" s="254"/>
      <c r="D16" s="11"/>
      <c r="E16" s="11"/>
      <c r="F16" s="11"/>
      <c r="G16" s="11"/>
      <c r="H16" s="11"/>
      <c r="I16" s="11"/>
      <c r="J16" s="11"/>
      <c r="K16" s="234"/>
      <c r="L16" s="234"/>
      <c r="M16" s="10" t="s">
        <v>23</v>
      </c>
      <c r="N16" s="11"/>
      <c r="O16" s="12"/>
    </row>
    <row r="17" spans="1:22" x14ac:dyDescent="0.8">
      <c r="A17" s="228" t="s">
        <v>70</v>
      </c>
      <c r="B17" s="207"/>
      <c r="C17" s="207"/>
      <c r="D17" s="207"/>
      <c r="E17" s="207"/>
      <c r="F17" s="207"/>
      <c r="K17" s="226"/>
      <c r="L17" s="226"/>
      <c r="M17" s="8" t="s">
        <v>23</v>
      </c>
      <c r="O17" s="20"/>
    </row>
    <row r="18" spans="1:22" x14ac:dyDescent="0.8">
      <c r="A18" s="255" t="s">
        <v>25</v>
      </c>
      <c r="B18" s="216"/>
      <c r="C18" s="256"/>
      <c r="D18" s="256"/>
      <c r="E18" s="219" t="s">
        <v>71</v>
      </c>
      <c r="F18" s="219"/>
      <c r="K18" s="197"/>
      <c r="L18" s="197"/>
      <c r="M18" s="8"/>
      <c r="O18" s="20"/>
    </row>
    <row r="19" spans="1:22" x14ac:dyDescent="0.8">
      <c r="A19" s="228" t="s">
        <v>72</v>
      </c>
      <c r="B19" s="207"/>
      <c r="C19" s="207"/>
      <c r="D19" s="207"/>
      <c r="E19" s="207"/>
      <c r="F19" s="207"/>
      <c r="K19" s="197"/>
      <c r="L19" s="197"/>
      <c r="M19" s="8"/>
      <c r="O19" s="20"/>
    </row>
    <row r="20" spans="1:22" x14ac:dyDescent="0.8">
      <c r="A20" s="255" t="s">
        <v>25</v>
      </c>
      <c r="B20" s="216"/>
      <c r="C20" s="256"/>
      <c r="D20" s="256"/>
      <c r="E20" s="219" t="s">
        <v>73</v>
      </c>
      <c r="F20" s="219"/>
      <c r="K20" s="197"/>
      <c r="L20" s="197"/>
      <c r="M20" s="8"/>
      <c r="O20" s="20"/>
      <c r="U20" s="19"/>
      <c r="V20" s="19"/>
    </row>
    <row r="21" spans="1:22" x14ac:dyDescent="0.8">
      <c r="A21" s="257" t="s">
        <v>30</v>
      </c>
      <c r="B21" s="258"/>
      <c r="C21" s="258"/>
      <c r="D21" s="226"/>
      <c r="E21" s="226"/>
      <c r="F21" s="8" t="s">
        <v>23</v>
      </c>
      <c r="G21" s="245" t="s">
        <v>65</v>
      </c>
      <c r="H21" s="245"/>
      <c r="I21" s="245"/>
      <c r="J21" s="245"/>
      <c r="K21" s="195"/>
      <c r="L21" s="246" t="s">
        <v>74</v>
      </c>
      <c r="M21" s="246"/>
      <c r="N21" s="246"/>
      <c r="O21" s="203"/>
      <c r="P21" s="19"/>
      <c r="Q21" s="19"/>
      <c r="R21" s="19"/>
      <c r="S21" s="19"/>
      <c r="T21" s="19"/>
    </row>
    <row r="22" spans="1:22" x14ac:dyDescent="0.8">
      <c r="A22" s="257" t="s">
        <v>32</v>
      </c>
      <c r="B22" s="258"/>
      <c r="C22" s="258"/>
      <c r="D22" s="226"/>
      <c r="E22" s="226"/>
      <c r="F22" s="8" t="s">
        <v>23</v>
      </c>
      <c r="G22" s="245" t="s">
        <v>65</v>
      </c>
      <c r="H22" s="245"/>
      <c r="I22" s="245"/>
      <c r="J22" s="245"/>
      <c r="K22" s="196"/>
      <c r="L22" s="246" t="s">
        <v>75</v>
      </c>
      <c r="M22" s="246"/>
      <c r="N22" s="246"/>
      <c r="O22" s="20"/>
    </row>
    <row r="23" spans="1:22" x14ac:dyDescent="0.8">
      <c r="A23" s="228" t="s">
        <v>34</v>
      </c>
      <c r="B23" s="207"/>
      <c r="C23" s="207"/>
      <c r="D23" s="207"/>
      <c r="E23" s="207"/>
      <c r="F23" s="207"/>
      <c r="K23" s="226"/>
      <c r="L23" s="226"/>
      <c r="M23" s="8" t="s">
        <v>23</v>
      </c>
      <c r="O23" s="20"/>
    </row>
    <row r="24" spans="1:22" x14ac:dyDescent="0.8">
      <c r="A24" s="225" t="s">
        <v>76</v>
      </c>
      <c r="B24" s="212"/>
      <c r="C24" s="212"/>
      <c r="D24" s="212"/>
      <c r="E24" s="212"/>
      <c r="F24" s="212"/>
      <c r="K24" s="226"/>
      <c r="L24" s="226"/>
      <c r="M24" s="8" t="s">
        <v>23</v>
      </c>
      <c r="O24" s="20"/>
    </row>
    <row r="25" spans="1:22" x14ac:dyDescent="0.8">
      <c r="A25" s="255" t="s">
        <v>77</v>
      </c>
      <c r="B25" s="216"/>
      <c r="C25" s="216"/>
      <c r="D25" s="216"/>
      <c r="E25" s="216"/>
      <c r="F25" s="216"/>
      <c r="K25" s="226"/>
      <c r="L25" s="226"/>
      <c r="M25" s="8" t="s">
        <v>23</v>
      </c>
      <c r="O25" s="20"/>
    </row>
    <row r="26" spans="1:22" x14ac:dyDescent="0.8">
      <c r="A26" s="259" t="s">
        <v>78</v>
      </c>
      <c r="B26" s="260"/>
      <c r="C26" s="260"/>
      <c r="D26" s="260"/>
      <c r="E26" s="260"/>
      <c r="F26" s="260"/>
      <c r="K26" s="226"/>
      <c r="L26" s="226"/>
      <c r="M26" s="8" t="s">
        <v>23</v>
      </c>
      <c r="O26" s="20"/>
    </row>
    <row r="27" spans="1:22" x14ac:dyDescent="0.8">
      <c r="A27" s="259" t="s">
        <v>79</v>
      </c>
      <c r="B27" s="260"/>
      <c r="C27" s="260"/>
      <c r="D27" s="260"/>
      <c r="E27" s="260"/>
      <c r="F27" s="260"/>
      <c r="K27" s="226"/>
      <c r="L27" s="226"/>
      <c r="M27" s="8" t="s">
        <v>23</v>
      </c>
      <c r="O27" s="20"/>
    </row>
    <row r="28" spans="1:22" x14ac:dyDescent="0.8">
      <c r="A28" s="255" t="s">
        <v>80</v>
      </c>
      <c r="B28" s="216"/>
      <c r="C28" s="216"/>
      <c r="D28" s="216"/>
      <c r="E28" s="216"/>
      <c r="F28" s="216"/>
      <c r="K28" s="226"/>
      <c r="L28" s="226"/>
      <c r="M28" s="8" t="s">
        <v>23</v>
      </c>
      <c r="O28" s="20"/>
    </row>
    <row r="29" spans="1:22" hidden="1" x14ac:dyDescent="0.8">
      <c r="A29" s="261" t="s">
        <v>81</v>
      </c>
      <c r="B29" s="262"/>
      <c r="C29" s="262"/>
      <c r="D29" s="262"/>
      <c r="E29" s="262"/>
      <c r="F29" s="262"/>
      <c r="K29" s="263"/>
      <c r="L29" s="263"/>
      <c r="M29" s="198" t="s">
        <v>23</v>
      </c>
      <c r="N29" s="28"/>
      <c r="O29" s="204"/>
    </row>
    <row r="30" spans="1:22" x14ac:dyDescent="0.8">
      <c r="A30" s="225" t="s">
        <v>82</v>
      </c>
      <c r="B30" s="212"/>
      <c r="C30" s="212"/>
      <c r="D30" s="212"/>
      <c r="E30" s="212"/>
      <c r="F30" s="212"/>
      <c r="K30" s="226"/>
      <c r="L30" s="226"/>
      <c r="M30" s="8" t="s">
        <v>23</v>
      </c>
      <c r="N30" s="21"/>
      <c r="O30" s="205"/>
    </row>
    <row r="31" spans="1:22" x14ac:dyDescent="0.8">
      <c r="A31" s="264" t="s">
        <v>83</v>
      </c>
      <c r="B31" s="219"/>
      <c r="C31" s="219"/>
      <c r="D31" s="219"/>
      <c r="E31" s="219"/>
      <c r="F31" s="219"/>
      <c r="K31" s="226"/>
      <c r="L31" s="226"/>
      <c r="M31" s="8" t="s">
        <v>23</v>
      </c>
      <c r="N31" s="28"/>
      <c r="O31" s="204"/>
    </row>
    <row r="32" spans="1:22" x14ac:dyDescent="0.8">
      <c r="A32" s="264" t="s">
        <v>84</v>
      </c>
      <c r="B32" s="219"/>
      <c r="C32" s="219"/>
      <c r="D32" s="219"/>
      <c r="E32" s="219"/>
      <c r="F32" s="219"/>
      <c r="K32" s="226"/>
      <c r="L32" s="226"/>
      <c r="M32" s="8" t="s">
        <v>23</v>
      </c>
      <c r="N32" s="28"/>
      <c r="O32" s="204"/>
    </row>
    <row r="33" spans="1:15" x14ac:dyDescent="0.8">
      <c r="A33" s="251" t="s">
        <v>85</v>
      </c>
      <c r="B33" s="252"/>
      <c r="C33" s="252"/>
      <c r="D33" s="252"/>
      <c r="E33" s="252"/>
      <c r="F33" s="252"/>
      <c r="G33" s="23"/>
      <c r="H33" s="23"/>
      <c r="I33" s="23"/>
      <c r="J33" s="23"/>
      <c r="K33" s="265"/>
      <c r="L33" s="265"/>
      <c r="M33" s="24" t="s">
        <v>23</v>
      </c>
      <c r="N33" s="23"/>
      <c r="O33" s="31"/>
    </row>
    <row r="34" spans="1:15" x14ac:dyDescent="0.8">
      <c r="A34" s="208" t="s">
        <v>86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</row>
    <row r="35" spans="1:15" x14ac:dyDescent="0.8">
      <c r="A35" s="207" t="s">
        <v>87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</row>
    <row r="36" spans="1:15" x14ac:dyDescent="0.8">
      <c r="A36" s="207" t="s">
        <v>88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</row>
    <row r="37" spans="1:15" x14ac:dyDescent="0.8">
      <c r="A37" s="207" t="s">
        <v>89</v>
      </c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</row>
    <row r="39" spans="1:15" x14ac:dyDescent="0.8">
      <c r="K39" s="197"/>
      <c r="L39" s="197"/>
      <c r="M39" s="8"/>
    </row>
    <row r="40" spans="1:15" x14ac:dyDescent="0.8">
      <c r="K40" s="197"/>
      <c r="L40" s="197"/>
      <c r="M40" s="8"/>
    </row>
  </sheetData>
  <mergeCells count="70">
    <mergeCell ref="A35:O35"/>
    <mergeCell ref="A36:O36"/>
    <mergeCell ref="A37:O37"/>
    <mergeCell ref="A32:F32"/>
    <mergeCell ref="K32:L32"/>
    <mergeCell ref="A33:F33"/>
    <mergeCell ref="K33:L33"/>
    <mergeCell ref="A34:M34"/>
    <mergeCell ref="A29:F29"/>
    <mergeCell ref="K29:L29"/>
    <mergeCell ref="A30:F30"/>
    <mergeCell ref="K30:L30"/>
    <mergeCell ref="A31:F31"/>
    <mergeCell ref="K31:L31"/>
    <mergeCell ref="A26:F26"/>
    <mergeCell ref="K26:L26"/>
    <mergeCell ref="A27:F27"/>
    <mergeCell ref="K27:L27"/>
    <mergeCell ref="A28:F28"/>
    <mergeCell ref="K28:L28"/>
    <mergeCell ref="A23:F23"/>
    <mergeCell ref="K23:L23"/>
    <mergeCell ref="A24:F24"/>
    <mergeCell ref="K24:L24"/>
    <mergeCell ref="A25:F25"/>
    <mergeCell ref="K25:L25"/>
    <mergeCell ref="G21:J21"/>
    <mergeCell ref="L21:N21"/>
    <mergeCell ref="A22:C22"/>
    <mergeCell ref="D22:E22"/>
    <mergeCell ref="G22:J22"/>
    <mergeCell ref="L22:N22"/>
    <mergeCell ref="A19:F19"/>
    <mergeCell ref="A20:B20"/>
    <mergeCell ref="C20:D20"/>
    <mergeCell ref="E20:F20"/>
    <mergeCell ref="A21:C21"/>
    <mergeCell ref="D21:E21"/>
    <mergeCell ref="A17:F17"/>
    <mergeCell ref="K17:L17"/>
    <mergeCell ref="A18:B18"/>
    <mergeCell ref="C18:D18"/>
    <mergeCell ref="E18:F18"/>
    <mergeCell ref="A11:F11"/>
    <mergeCell ref="A12:N12"/>
    <mergeCell ref="A13:N13"/>
    <mergeCell ref="A14:N14"/>
    <mergeCell ref="A16:C16"/>
    <mergeCell ref="K16:L16"/>
    <mergeCell ref="A9:C9"/>
    <mergeCell ref="D9:E9"/>
    <mergeCell ref="G9:J9"/>
    <mergeCell ref="L9:N9"/>
    <mergeCell ref="A10:C10"/>
    <mergeCell ref="D10:E10"/>
    <mergeCell ref="G10:J10"/>
    <mergeCell ref="L10:N10"/>
    <mergeCell ref="A6:C6"/>
    <mergeCell ref="K6:L6"/>
    <mergeCell ref="A7:C7"/>
    <mergeCell ref="K7:L7"/>
    <mergeCell ref="A8:C8"/>
    <mergeCell ref="I8:J8"/>
    <mergeCell ref="K8:L8"/>
    <mergeCell ref="A1:O1"/>
    <mergeCell ref="A2:O2"/>
    <mergeCell ref="A3:O3"/>
    <mergeCell ref="A4:O4"/>
    <mergeCell ref="B5:E5"/>
    <mergeCell ref="K5:L5"/>
  </mergeCells>
  <pageMargins left="0.7" right="0.7" top="0.75" bottom="0.75" header="0.3" footer="0.3"/>
  <pageSetup scale="7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637F-15C3-43F6-9CCB-56ADC6047CDA}">
  <dimension ref="A1:X70"/>
  <sheetViews>
    <sheetView tabSelected="1" topLeftCell="A8" zoomScale="90" zoomScaleNormal="90" workbookViewId="0">
      <selection activeCell="A15" sqref="A15"/>
    </sheetView>
  </sheetViews>
  <sheetFormatPr defaultColWidth="9.1796875" defaultRowHeight="14.5" outlineLevelCol="1" x14ac:dyDescent="0.35"/>
  <cols>
    <col min="1" max="1" width="42.7265625" customWidth="1"/>
    <col min="2" max="2" width="10.7265625" hidden="1" customWidth="1" outlineLevel="1"/>
    <col min="3" max="3" width="9.7265625" customWidth="1" collapsed="1"/>
    <col min="4" max="4" width="9.7265625" customWidth="1"/>
    <col min="5" max="5" width="10.7265625" hidden="1" customWidth="1" outlineLevel="1"/>
    <col min="6" max="6" width="9.7265625" customWidth="1" collapsed="1"/>
    <col min="7" max="7" width="9.7265625" customWidth="1"/>
    <col min="8" max="9" width="12.7265625" hidden="1" customWidth="1" outlineLevel="1"/>
    <col min="10" max="10" width="12.7265625" customWidth="1" collapsed="1"/>
    <col min="11" max="13" width="12.7265625" customWidth="1"/>
    <col min="14" max="14" width="10.7265625" hidden="1" customWidth="1"/>
    <col min="15" max="15" width="10.7265625" customWidth="1"/>
    <col min="16" max="16" width="6.7265625" customWidth="1"/>
    <col min="17" max="18" width="11.7265625" customWidth="1"/>
    <col min="19" max="19" width="20.7265625" customWidth="1"/>
    <col min="20" max="20" width="9.1796875" style="69" customWidth="1"/>
    <col min="21" max="21" width="0" style="69" hidden="1" customWidth="1"/>
    <col min="22" max="22" width="0" hidden="1" customWidth="1"/>
    <col min="24" max="24" width="200.7265625" style="161" hidden="1" customWidth="1"/>
  </cols>
  <sheetData>
    <row r="1" spans="1:24" s="34" customFormat="1" ht="26" x14ac:dyDescent="0.8">
      <c r="A1" s="266" t="s">
        <v>90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32"/>
      <c r="U1" s="33"/>
      <c r="X1" s="167" t="s">
        <v>90</v>
      </c>
    </row>
    <row r="2" spans="1:24" s="34" customFormat="1" ht="26" x14ac:dyDescent="0.8">
      <c r="A2" s="266" t="s">
        <v>57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32"/>
      <c r="U2" s="33"/>
      <c r="X2" s="160"/>
    </row>
    <row r="3" spans="1:24" s="34" customFormat="1" ht="26" x14ac:dyDescent="0.8">
      <c r="A3" s="267" t="s">
        <v>91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36" t="s">
        <v>92</v>
      </c>
      <c r="U3" s="32"/>
      <c r="V3" s="33"/>
    </row>
    <row r="4" spans="1:24" s="34" customFormat="1" ht="26" hidden="1" x14ac:dyDescent="0.8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2"/>
      <c r="V4" s="33"/>
    </row>
    <row r="5" spans="1:24" s="43" customFormat="1" ht="23" x14ac:dyDescent="0.7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 t="s">
        <v>93</v>
      </c>
      <c r="U5" s="41"/>
      <c r="V5" s="42"/>
    </row>
    <row r="6" spans="1:24" s="43" customFormat="1" ht="23.5" x14ac:dyDescent="0.75">
      <c r="A6" s="268" t="s">
        <v>94</v>
      </c>
      <c r="B6" s="271" t="s">
        <v>95</v>
      </c>
      <c r="C6" s="272"/>
      <c r="D6" s="273"/>
      <c r="E6" s="271" t="s">
        <v>96</v>
      </c>
      <c r="F6" s="272"/>
      <c r="G6" s="273"/>
      <c r="H6" s="274" t="s">
        <v>97</v>
      </c>
      <c r="I6" s="274"/>
      <c r="J6" s="275" t="s">
        <v>98</v>
      </c>
      <c r="K6" s="271" t="s">
        <v>99</v>
      </c>
      <c r="L6" s="272"/>
      <c r="M6" s="272"/>
      <c r="N6" s="273"/>
      <c r="O6" s="278" t="s">
        <v>100</v>
      </c>
      <c r="P6" s="279"/>
      <c r="Q6" s="271" t="s">
        <v>101</v>
      </c>
      <c r="R6" s="272"/>
      <c r="S6" s="273"/>
      <c r="T6" s="268" t="s">
        <v>102</v>
      </c>
      <c r="U6" s="41"/>
      <c r="V6" s="42"/>
    </row>
    <row r="7" spans="1:24" s="43" customFormat="1" ht="23" x14ac:dyDescent="0.7">
      <c r="A7" s="269"/>
      <c r="B7" s="268" t="s">
        <v>101</v>
      </c>
      <c r="C7" s="280" t="s">
        <v>103</v>
      </c>
      <c r="D7" s="268" t="s">
        <v>104</v>
      </c>
      <c r="E7" s="268" t="s">
        <v>101</v>
      </c>
      <c r="F7" s="280" t="s">
        <v>103</v>
      </c>
      <c r="G7" s="282" t="s">
        <v>104</v>
      </c>
      <c r="H7" s="268" t="s">
        <v>105</v>
      </c>
      <c r="I7" s="268" t="s">
        <v>106</v>
      </c>
      <c r="J7" s="276"/>
      <c r="K7" s="268" t="s">
        <v>105</v>
      </c>
      <c r="L7" s="268" t="s">
        <v>106</v>
      </c>
      <c r="M7" s="282" t="s">
        <v>107</v>
      </c>
      <c r="N7" s="282" t="s">
        <v>108</v>
      </c>
      <c r="O7" s="268" t="s">
        <v>109</v>
      </c>
      <c r="P7" s="268" t="s">
        <v>48</v>
      </c>
      <c r="Q7" s="268" t="s">
        <v>110</v>
      </c>
      <c r="R7" s="268" t="s">
        <v>111</v>
      </c>
      <c r="S7" s="268" t="s">
        <v>112</v>
      </c>
      <c r="T7" s="269"/>
      <c r="U7" s="41"/>
      <c r="V7" s="42"/>
    </row>
    <row r="8" spans="1:24" s="43" customFormat="1" ht="23" x14ac:dyDescent="0.7">
      <c r="A8" s="270"/>
      <c r="B8" s="270"/>
      <c r="C8" s="270"/>
      <c r="D8" s="270"/>
      <c r="E8" s="270"/>
      <c r="F8" s="281"/>
      <c r="G8" s="277"/>
      <c r="H8" s="270"/>
      <c r="I8" s="270"/>
      <c r="J8" s="277"/>
      <c r="K8" s="270"/>
      <c r="L8" s="270"/>
      <c r="M8" s="277"/>
      <c r="N8" s="277"/>
      <c r="O8" s="270"/>
      <c r="P8" s="270"/>
      <c r="Q8" s="270"/>
      <c r="R8" s="270"/>
      <c r="S8" s="270"/>
      <c r="T8" s="270"/>
      <c r="U8" s="41"/>
      <c r="V8" s="42"/>
    </row>
    <row r="9" spans="1:24" s="43" customFormat="1" ht="23.5" x14ac:dyDescent="0.7">
      <c r="A9" s="44" t="s">
        <v>107</v>
      </c>
      <c r="B9" s="45">
        <f>SUMIF(V9:V10,1,B9:B10)</f>
        <v>35.546900000000001</v>
      </c>
      <c r="C9" s="45">
        <f>SUMIF(V9:V10,1,C9:C10)</f>
        <v>0</v>
      </c>
      <c r="D9" s="45">
        <f>SUMIF(V9:V10,1,D9:D10)</f>
        <v>0</v>
      </c>
      <c r="E9" s="45">
        <f>SUMIF(V9:V10,1,E9:E10)</f>
        <v>47.223799999999997</v>
      </c>
      <c r="F9" s="45">
        <f>SUMIF(V9:V10,1,F9:F10)</f>
        <v>0</v>
      </c>
      <c r="G9" s="45">
        <f>SUMIF(V9:V10,1,G9:G10)</f>
        <v>0</v>
      </c>
      <c r="H9" s="45">
        <f>SUMIF(V9:V10,1,H9:H10)</f>
        <v>102.7701</v>
      </c>
      <c r="I9" s="45">
        <f>SUMIF(V9:V10,1,I9:I10)</f>
        <v>85.729600000000005</v>
      </c>
      <c r="J9" s="45">
        <f t="shared" ref="J9:J40" si="0">H9+I9</f>
        <v>188.49970000000002</v>
      </c>
      <c r="K9" s="45">
        <f>SUMIF(V9:V10,1,K9:K10)</f>
        <v>80.904300000000006</v>
      </c>
      <c r="L9" s="45">
        <f>SUMIF(V9:V10,1,L9:L10)</f>
        <v>51.402999999999999</v>
      </c>
      <c r="M9" s="45">
        <f t="shared" ref="M9:M40" si="1">K9+L9</f>
        <v>132.3073</v>
      </c>
      <c r="N9" s="45">
        <f>SUMIF(V9:V10,1,N9:N10)</f>
        <v>0</v>
      </c>
      <c r="O9" s="45">
        <f t="shared" ref="O9:O40" si="2">M9-F9</f>
        <v>132.3073</v>
      </c>
      <c r="P9" s="45">
        <f t="shared" ref="P9:P40" si="3">IF(F9&lt;=0,IF(M9&gt;0,100,0),O9/F9*100)</f>
        <v>100</v>
      </c>
      <c r="Q9" s="45">
        <f>SUMIF(V9:V10,1,Q9:Q10)</f>
        <v>32.579700000000003</v>
      </c>
      <c r="R9" s="45">
        <f>SUMIF(V9:V10,1,R9:R10)</f>
        <v>33.197000000000003</v>
      </c>
      <c r="S9" s="45">
        <f>SUMIF(V9:V10,1,S9:S10)</f>
        <v>33.244999999999997</v>
      </c>
      <c r="T9" s="47"/>
      <c r="U9" s="41"/>
      <c r="V9" s="42">
        <v>0</v>
      </c>
    </row>
    <row r="10" spans="1:24" s="52" customFormat="1" ht="23" x14ac:dyDescent="0.7">
      <c r="A10" s="48" t="s">
        <v>113</v>
      </c>
      <c r="B10" s="49">
        <f>SUMIF(V10:V11,2,B10:B11)</f>
        <v>35.546900000000001</v>
      </c>
      <c r="C10" s="49">
        <f>SUMIF(V10:V11,2,C10:C11)</f>
        <v>0</v>
      </c>
      <c r="D10" s="49">
        <f>SUMIF(V10:V11,2,D10:D11)</f>
        <v>0</v>
      </c>
      <c r="E10" s="49">
        <f>SUMIF(V10:V11,2,E10:E11)</f>
        <v>47.223799999999997</v>
      </c>
      <c r="F10" s="49">
        <f>SUMIF(V10:V11,2,F10:F11)</f>
        <v>0</v>
      </c>
      <c r="G10" s="49">
        <f>SUMIF(V10:V11,2,G10:G11)</f>
        <v>0</v>
      </c>
      <c r="H10" s="49">
        <f>SUMIF(V10:V11,2,H10:H11)</f>
        <v>102.7701</v>
      </c>
      <c r="I10" s="49">
        <f>SUMIF(V10:V11,2,I10:I11)</f>
        <v>85.729600000000005</v>
      </c>
      <c r="J10" s="49">
        <f t="shared" si="0"/>
        <v>188.49970000000002</v>
      </c>
      <c r="K10" s="49">
        <f>SUMIF(V10:V11,2,K10:K11)</f>
        <v>80.904300000000006</v>
      </c>
      <c r="L10" s="49">
        <f>SUMIF(V10:V11,2,L10:L11)</f>
        <v>51.402999999999999</v>
      </c>
      <c r="M10" s="49">
        <f t="shared" si="1"/>
        <v>132.3073</v>
      </c>
      <c r="N10" s="49">
        <f>SUMIF(V10:V11,2,N10:N11)</f>
        <v>0</v>
      </c>
      <c r="O10" s="49">
        <f t="shared" si="2"/>
        <v>132.3073</v>
      </c>
      <c r="P10" s="49">
        <f t="shared" si="3"/>
        <v>100</v>
      </c>
      <c r="Q10" s="49">
        <f>SUMIF(V10:V11,2,Q10:Q11)</f>
        <v>32.579700000000003</v>
      </c>
      <c r="R10" s="49">
        <f>SUMIF(V10:V11,2,R10:R11)</f>
        <v>33.197000000000003</v>
      </c>
      <c r="S10" s="49">
        <f>SUMIF(V10:V11,2,S10:S11)</f>
        <v>33.244999999999997</v>
      </c>
      <c r="T10" s="48"/>
      <c r="U10" s="50"/>
      <c r="V10" s="42">
        <v>1</v>
      </c>
    </row>
    <row r="11" spans="1:24" s="52" customFormat="1" ht="23" x14ac:dyDescent="0.7">
      <c r="A11" s="53" t="s">
        <v>114</v>
      </c>
      <c r="B11" s="54">
        <f>SUMIF(V11:V12,3,B11:B12)</f>
        <v>35.546900000000001</v>
      </c>
      <c r="C11" s="54">
        <f>SUMIF(V11:V12,3,C11:C12)</f>
        <v>0</v>
      </c>
      <c r="D11" s="54">
        <f>SUMIF(V11:V12,3,D11:D12)</f>
        <v>0</v>
      </c>
      <c r="E11" s="54">
        <f>SUMIF(V11:V12,3,E11:E12)</f>
        <v>47.223799999999997</v>
      </c>
      <c r="F11" s="54">
        <f>SUMIF(V11:V12,3,F11:F12)</f>
        <v>0</v>
      </c>
      <c r="G11" s="54">
        <f>SUMIF(V11:V12,3,G11:G12)</f>
        <v>0</v>
      </c>
      <c r="H11" s="54">
        <f>SUMIF(V11:V12,3,H11:H12)</f>
        <v>102.7701</v>
      </c>
      <c r="I11" s="54">
        <f>SUMIF(V11:V12,3,I11:I12)</f>
        <v>85.729600000000005</v>
      </c>
      <c r="J11" s="54">
        <f t="shared" si="0"/>
        <v>188.49970000000002</v>
      </c>
      <c r="K11" s="54">
        <f>SUMIF(V11:V12,3,K11:K12)</f>
        <v>80.904300000000006</v>
      </c>
      <c r="L11" s="54">
        <f>SUMIF(V11:V12,3,L11:L12)</f>
        <v>51.402999999999999</v>
      </c>
      <c r="M11" s="54">
        <f t="shared" si="1"/>
        <v>132.3073</v>
      </c>
      <c r="N11" s="54">
        <f>SUMIF(V11:V12,3,N11:N12)</f>
        <v>0</v>
      </c>
      <c r="O11" s="54">
        <f t="shared" si="2"/>
        <v>132.3073</v>
      </c>
      <c r="P11" s="54">
        <f t="shared" si="3"/>
        <v>100</v>
      </c>
      <c r="Q11" s="54">
        <f>SUMIF(V11:V12,3,Q11:Q12)</f>
        <v>32.579700000000003</v>
      </c>
      <c r="R11" s="54">
        <f>SUMIF(V11:V12,3,R11:R12)</f>
        <v>33.197000000000003</v>
      </c>
      <c r="S11" s="54">
        <f>SUMIF(V11:V12,3,S11:S12)</f>
        <v>33.244999999999997</v>
      </c>
      <c r="T11" s="53"/>
      <c r="U11" s="50"/>
      <c r="V11" s="42">
        <v>2</v>
      </c>
    </row>
    <row r="12" spans="1:24" s="52" customFormat="1" ht="23" x14ac:dyDescent="0.7">
      <c r="A12" s="56" t="s">
        <v>115</v>
      </c>
      <c r="B12" s="57">
        <f>SUMIF(U12:U19,1,B12:B19)</f>
        <v>35.546900000000001</v>
      </c>
      <c r="C12" s="57">
        <f>SUMIF(U12:U19,1,C12:C19)</f>
        <v>0</v>
      </c>
      <c r="D12" s="57">
        <f>SUMIF(U12:U19,1,D12:D19)</f>
        <v>0</v>
      </c>
      <c r="E12" s="57">
        <f>SUMIF(U12:U19,1,E12:E19)</f>
        <v>47.223799999999997</v>
      </c>
      <c r="F12" s="57">
        <f>SUMIF(U12:U19,1,F12:F19)</f>
        <v>0</v>
      </c>
      <c r="G12" s="57">
        <f>SUMIF(U12:U19,1,G12:G19)</f>
        <v>0</v>
      </c>
      <c r="H12" s="57">
        <f>SUMIF(U12:U19,1,H12:H19)</f>
        <v>102.7701</v>
      </c>
      <c r="I12" s="57">
        <f>SUMIF(U12:U19,1,I12:I19)</f>
        <v>85.729600000000005</v>
      </c>
      <c r="J12" s="57">
        <f t="shared" si="0"/>
        <v>188.49970000000002</v>
      </c>
      <c r="K12" s="57">
        <f>SUMIF(U12:U19,1,K12:K19)</f>
        <v>80.904300000000006</v>
      </c>
      <c r="L12" s="57">
        <f>SUMIF(U12:U19,1,L12:L19)</f>
        <v>51.402999999999999</v>
      </c>
      <c r="M12" s="57">
        <f t="shared" si="1"/>
        <v>132.3073</v>
      </c>
      <c r="N12" s="57">
        <f>SUMIF(U12:U19,1,N12:N19)</f>
        <v>0</v>
      </c>
      <c r="O12" s="57">
        <f t="shared" si="2"/>
        <v>132.3073</v>
      </c>
      <c r="P12" s="57">
        <f t="shared" si="3"/>
        <v>100</v>
      </c>
      <c r="Q12" s="57">
        <f>SUMIF(U12:U19,1,Q12:Q19)</f>
        <v>32.579700000000003</v>
      </c>
      <c r="R12" s="57">
        <f>SUMIF(U12:U19,1,R12:R19)</f>
        <v>33.197000000000003</v>
      </c>
      <c r="S12" s="57">
        <f>SUMIF(U12:U19,1,S12:S19)</f>
        <v>33.244999999999997</v>
      </c>
      <c r="T12" s="56"/>
      <c r="U12" s="50">
        <v>0</v>
      </c>
      <c r="V12" s="42">
        <v>3</v>
      </c>
    </row>
    <row r="13" spans="1:24" s="52" customFormat="1" ht="20.5" x14ac:dyDescent="0.65">
      <c r="A13" s="171" t="s">
        <v>116</v>
      </c>
      <c r="B13" s="62">
        <v>2.7839999999999998</v>
      </c>
      <c r="C13" s="62">
        <v>0</v>
      </c>
      <c r="D13" s="62">
        <v>0</v>
      </c>
      <c r="E13" s="62">
        <v>2.7839999999999998</v>
      </c>
      <c r="F13" s="62">
        <v>0</v>
      </c>
      <c r="G13" s="62">
        <v>0</v>
      </c>
      <c r="H13" s="62">
        <v>0</v>
      </c>
      <c r="I13" s="62">
        <v>5.33</v>
      </c>
      <c r="J13" s="62">
        <f t="shared" si="0"/>
        <v>5.33</v>
      </c>
      <c r="K13" s="62">
        <v>0</v>
      </c>
      <c r="L13" s="62">
        <v>2.7839999999999998</v>
      </c>
      <c r="M13" s="62">
        <f t="shared" si="1"/>
        <v>2.7839999999999998</v>
      </c>
      <c r="N13" s="62"/>
      <c r="O13" s="62">
        <f t="shared" si="2"/>
        <v>2.7839999999999998</v>
      </c>
      <c r="P13" s="62">
        <f t="shared" si="3"/>
        <v>100</v>
      </c>
      <c r="Q13" s="62">
        <v>2.7839999999999998</v>
      </c>
      <c r="R13" s="62">
        <v>2.7839999999999998</v>
      </c>
      <c r="S13" s="62">
        <v>2.7839999999999998</v>
      </c>
      <c r="T13" s="64"/>
      <c r="U13" s="50">
        <v>1</v>
      </c>
      <c r="V13" s="51"/>
    </row>
    <row r="14" spans="1:24" s="52" customFormat="1" ht="20.5" x14ac:dyDescent="0.65">
      <c r="A14" s="171" t="s">
        <v>117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 t="shared" si="0"/>
        <v>0</v>
      </c>
      <c r="K14" s="62">
        <v>0</v>
      </c>
      <c r="L14" s="62">
        <v>0</v>
      </c>
      <c r="M14" s="62">
        <f t="shared" si="1"/>
        <v>0</v>
      </c>
      <c r="N14" s="62"/>
      <c r="O14" s="62">
        <f t="shared" si="2"/>
        <v>0</v>
      </c>
      <c r="P14" s="62">
        <f t="shared" si="3"/>
        <v>0</v>
      </c>
      <c r="Q14" s="62">
        <v>0</v>
      </c>
      <c r="R14" s="62">
        <v>0</v>
      </c>
      <c r="S14" s="62">
        <v>0</v>
      </c>
      <c r="T14" s="64"/>
      <c r="U14" s="50">
        <v>1</v>
      </c>
      <c r="V14" s="51"/>
    </row>
    <row r="15" spans="1:24" s="52" customFormat="1" ht="41" x14ac:dyDescent="0.65">
      <c r="A15" s="171" t="s">
        <v>118</v>
      </c>
      <c r="B15" s="62">
        <v>32.762900000000002</v>
      </c>
      <c r="C15" s="62">
        <v>0</v>
      </c>
      <c r="D15" s="62">
        <v>0</v>
      </c>
      <c r="E15" s="62">
        <v>44.439799999999998</v>
      </c>
      <c r="F15" s="62">
        <v>0</v>
      </c>
      <c r="G15" s="62">
        <v>0</v>
      </c>
      <c r="H15" s="62">
        <v>102.7701</v>
      </c>
      <c r="I15" s="62">
        <v>80.399600000000007</v>
      </c>
      <c r="J15" s="62">
        <f t="shared" si="0"/>
        <v>183.16970000000001</v>
      </c>
      <c r="K15" s="62">
        <v>80.904300000000006</v>
      </c>
      <c r="L15" s="62">
        <v>48.619</v>
      </c>
      <c r="M15" s="62">
        <f t="shared" si="1"/>
        <v>129.52330000000001</v>
      </c>
      <c r="N15" s="62"/>
      <c r="O15" s="62">
        <f t="shared" si="2"/>
        <v>129.52330000000001</v>
      </c>
      <c r="P15" s="62">
        <f t="shared" si="3"/>
        <v>100</v>
      </c>
      <c r="Q15" s="62">
        <v>29.7957</v>
      </c>
      <c r="R15" s="62">
        <v>30.413</v>
      </c>
      <c r="S15" s="62">
        <v>30.460999999999999</v>
      </c>
      <c r="T15" s="64"/>
      <c r="U15" s="50">
        <v>1</v>
      </c>
      <c r="V15" s="51"/>
    </row>
    <row r="16" spans="1:24" s="52" customFormat="1" ht="20.5" x14ac:dyDescent="0.65">
      <c r="A16" s="171" t="s">
        <v>119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f t="shared" si="0"/>
        <v>0</v>
      </c>
      <c r="K16" s="62">
        <v>0</v>
      </c>
      <c r="L16" s="62">
        <v>0</v>
      </c>
      <c r="M16" s="62">
        <f t="shared" si="1"/>
        <v>0</v>
      </c>
      <c r="N16" s="62"/>
      <c r="O16" s="62">
        <f t="shared" si="2"/>
        <v>0</v>
      </c>
      <c r="P16" s="62">
        <f t="shared" si="3"/>
        <v>0</v>
      </c>
      <c r="Q16" s="62">
        <v>0</v>
      </c>
      <c r="R16" s="62">
        <v>0</v>
      </c>
      <c r="S16" s="62">
        <v>0</v>
      </c>
      <c r="T16" s="64"/>
      <c r="U16" s="50">
        <v>1</v>
      </c>
      <c r="V16" s="51"/>
    </row>
    <row r="17" spans="1:22" s="52" customFormat="1" ht="41" x14ac:dyDescent="0.65">
      <c r="A17" s="171" t="s">
        <v>120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f t="shared" si="0"/>
        <v>0</v>
      </c>
      <c r="K17" s="62">
        <v>0</v>
      </c>
      <c r="L17" s="62">
        <v>0</v>
      </c>
      <c r="M17" s="62">
        <f t="shared" si="1"/>
        <v>0</v>
      </c>
      <c r="N17" s="62"/>
      <c r="O17" s="62">
        <f t="shared" si="2"/>
        <v>0</v>
      </c>
      <c r="P17" s="62">
        <f t="shared" si="3"/>
        <v>0</v>
      </c>
      <c r="Q17" s="62">
        <v>0</v>
      </c>
      <c r="R17" s="62">
        <v>0</v>
      </c>
      <c r="S17" s="62">
        <v>0</v>
      </c>
      <c r="T17" s="64"/>
      <c r="U17" s="50">
        <v>1</v>
      </c>
      <c r="V17" s="51"/>
    </row>
    <row r="18" spans="1:22" s="52" customFormat="1" ht="41" x14ac:dyDescent="0.65">
      <c r="A18" s="171" t="s">
        <v>121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f t="shared" si="0"/>
        <v>0</v>
      </c>
      <c r="K18" s="62">
        <v>0</v>
      </c>
      <c r="L18" s="62">
        <v>0</v>
      </c>
      <c r="M18" s="62">
        <f t="shared" si="1"/>
        <v>0</v>
      </c>
      <c r="N18" s="62"/>
      <c r="O18" s="62">
        <f t="shared" si="2"/>
        <v>0</v>
      </c>
      <c r="P18" s="62">
        <f t="shared" si="3"/>
        <v>0</v>
      </c>
      <c r="Q18" s="62">
        <v>0</v>
      </c>
      <c r="R18" s="62">
        <v>0</v>
      </c>
      <c r="S18" s="62">
        <v>0</v>
      </c>
      <c r="T18" s="64"/>
      <c r="U18" s="50">
        <v>1</v>
      </c>
      <c r="V18" s="51"/>
    </row>
    <row r="19" spans="1:22" s="52" customFormat="1" ht="20.5" x14ac:dyDescent="0.65">
      <c r="A19" s="171" t="s">
        <v>122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f t="shared" si="0"/>
        <v>0</v>
      </c>
      <c r="K19" s="62">
        <v>0</v>
      </c>
      <c r="L19" s="62">
        <v>0</v>
      </c>
      <c r="M19" s="62">
        <f t="shared" si="1"/>
        <v>0</v>
      </c>
      <c r="N19" s="62"/>
      <c r="O19" s="62">
        <f t="shared" si="2"/>
        <v>0</v>
      </c>
      <c r="P19" s="62">
        <f t="shared" si="3"/>
        <v>0</v>
      </c>
      <c r="Q19" s="62">
        <v>0</v>
      </c>
      <c r="R19" s="62">
        <v>0</v>
      </c>
      <c r="S19" s="62">
        <v>0</v>
      </c>
      <c r="T19" s="64"/>
      <c r="U19" s="50">
        <v>1</v>
      </c>
      <c r="V19" s="51"/>
    </row>
    <row r="20" spans="1:22" s="52" customFormat="1" ht="23" x14ac:dyDescent="0.7">
      <c r="A20" s="56" t="s">
        <v>123</v>
      </c>
      <c r="B20" s="57">
        <f>SUMIF(U20:U28,1,B20:B28)</f>
        <v>35.546900000000001</v>
      </c>
      <c r="C20" s="57">
        <f>SUMIF(U20:U28,1,C20:C28)</f>
        <v>0</v>
      </c>
      <c r="D20" s="57">
        <f>SUMIF(U20:U28,1,D20:D28)</f>
        <v>0</v>
      </c>
      <c r="E20" s="57">
        <f>SUMIF(U20:U28,1,E20:E28)</f>
        <v>47.223799999999997</v>
      </c>
      <c r="F20" s="57">
        <f>SUMIF(U20:U28,1,F20:F28)</f>
        <v>0</v>
      </c>
      <c r="G20" s="57">
        <f>SUMIF(U20:U28,1,G20:G28)</f>
        <v>0</v>
      </c>
      <c r="H20" s="57">
        <f>SUMIF(U20:U28,1,H20:H28)</f>
        <v>102.7701</v>
      </c>
      <c r="I20" s="57">
        <f>SUMIF(U20:U28,1,I20:I28)</f>
        <v>85.729600000000005</v>
      </c>
      <c r="J20" s="57">
        <f t="shared" si="0"/>
        <v>188.49970000000002</v>
      </c>
      <c r="K20" s="57">
        <f>SUMIF(U20:U28,1,K20:K28)</f>
        <v>80.904300000000006</v>
      </c>
      <c r="L20" s="57">
        <f>SUMIF(U20:U28,1,L20:L28)</f>
        <v>51.402999999999999</v>
      </c>
      <c r="M20" s="57">
        <f t="shared" si="1"/>
        <v>132.3073</v>
      </c>
      <c r="N20" s="57">
        <f>SUMIF(U20:U28,1,N20:N28)</f>
        <v>0</v>
      </c>
      <c r="O20" s="57">
        <f t="shared" si="2"/>
        <v>132.3073</v>
      </c>
      <c r="P20" s="57">
        <f t="shared" si="3"/>
        <v>100</v>
      </c>
      <c r="Q20" s="57">
        <f>SUMIF(U20:U28,1,Q20:Q28)</f>
        <v>32.579700000000003</v>
      </c>
      <c r="R20" s="57">
        <f>SUMIF(U20:U28,1,R20:R28)</f>
        <v>33.197000000000003</v>
      </c>
      <c r="S20" s="57">
        <f>SUMIF(U20:U28,1,S20:S28)</f>
        <v>33.244999999999997</v>
      </c>
      <c r="T20" s="56"/>
      <c r="U20" s="50">
        <v>0</v>
      </c>
      <c r="V20" s="42"/>
    </row>
    <row r="21" spans="1:22" s="52" customFormat="1" ht="20.5" x14ac:dyDescent="0.65">
      <c r="A21" s="172" t="s">
        <v>124</v>
      </c>
      <c r="B21" s="62">
        <f>SUMIF(U21:U23,2,B21:B23)</f>
        <v>24.292100000000001</v>
      </c>
      <c r="C21" s="62">
        <f>SUMIF(U21:U23,2,C21:C23)</f>
        <v>0</v>
      </c>
      <c r="D21" s="62">
        <f>SUMIF(U21:U23,2,D21:D23)</f>
        <v>0</v>
      </c>
      <c r="E21" s="62">
        <f>SUMIF(U21:U23,2,E21:E23)</f>
        <v>27.5762</v>
      </c>
      <c r="F21" s="62">
        <f>SUMIF(U21:U23,2,F21:F23)</f>
        <v>0</v>
      </c>
      <c r="G21" s="62">
        <f>SUMIF(U21:U23,2,G21:G23)</f>
        <v>0</v>
      </c>
      <c r="H21" s="62">
        <f>SUMIF(U21:U23,2,H21:H23)</f>
        <v>42.298000000000002</v>
      </c>
      <c r="I21" s="62">
        <f>SUMIF(U21:U23,2,I21:I23)</f>
        <v>41.743200000000002</v>
      </c>
      <c r="J21" s="62">
        <f t="shared" si="0"/>
        <v>84.041200000000003</v>
      </c>
      <c r="K21" s="62">
        <f>SUMIF(U21:U23,2,K21:K23)</f>
        <v>20.432200000000002</v>
      </c>
      <c r="L21" s="62">
        <f>SUMIF(U21:U23,2,L21:L23)</f>
        <v>10.959899999999999</v>
      </c>
      <c r="M21" s="62">
        <f t="shared" si="1"/>
        <v>31.392099999999999</v>
      </c>
      <c r="N21" s="62">
        <f>SUMIF(U21:U23,2,N21:N23)</f>
        <v>0</v>
      </c>
      <c r="O21" s="62">
        <f t="shared" si="2"/>
        <v>31.392099999999999</v>
      </c>
      <c r="P21" s="62">
        <f t="shared" si="3"/>
        <v>100</v>
      </c>
      <c r="Q21" s="62">
        <f>SUMIF(U21:U23,2,Q21:Q23)</f>
        <v>31.985700000000001</v>
      </c>
      <c r="R21" s="62">
        <f>SUMIF(U21:U23,2,R21:R23)</f>
        <v>32.603000000000002</v>
      </c>
      <c r="S21" s="62">
        <f>SUMIF(U21:U23,2,S21:S23)</f>
        <v>33.244999999999997</v>
      </c>
      <c r="T21" s="62"/>
      <c r="U21" s="51">
        <v>1</v>
      </c>
    </row>
    <row r="22" spans="1:22" s="52" customFormat="1" ht="20.5" x14ac:dyDescent="0.65">
      <c r="A22" s="173" t="s">
        <v>125</v>
      </c>
      <c r="B22" s="62">
        <v>24.292100000000001</v>
      </c>
      <c r="C22" s="62">
        <v>0</v>
      </c>
      <c r="D22" s="62">
        <v>0</v>
      </c>
      <c r="E22" s="62">
        <v>27.5762</v>
      </c>
      <c r="F22" s="62">
        <v>0</v>
      </c>
      <c r="G22" s="62">
        <v>0</v>
      </c>
      <c r="H22" s="62">
        <v>42.298000000000002</v>
      </c>
      <c r="I22" s="62">
        <v>41.743200000000002</v>
      </c>
      <c r="J22" s="62">
        <f t="shared" si="0"/>
        <v>84.041200000000003</v>
      </c>
      <c r="K22" s="62">
        <v>20.432200000000002</v>
      </c>
      <c r="L22" s="62">
        <v>10.959899999999999</v>
      </c>
      <c r="M22" s="62">
        <f t="shared" si="1"/>
        <v>31.392099999999999</v>
      </c>
      <c r="N22" s="62"/>
      <c r="O22" s="62">
        <f t="shared" si="2"/>
        <v>31.392099999999999</v>
      </c>
      <c r="P22" s="62">
        <f t="shared" si="3"/>
        <v>100</v>
      </c>
      <c r="Q22" s="62">
        <v>31.985700000000001</v>
      </c>
      <c r="R22" s="62">
        <v>32.603000000000002</v>
      </c>
      <c r="S22" s="62">
        <v>33.244999999999997</v>
      </c>
      <c r="T22" s="62"/>
      <c r="U22" s="51">
        <v>2</v>
      </c>
    </row>
    <row r="23" spans="1:22" s="52" customFormat="1" ht="20.5" x14ac:dyDescent="0.65">
      <c r="A23" s="173" t="s">
        <v>126</v>
      </c>
      <c r="B23" s="62">
        <f>SUMIF(U23:U27,3,B23:B27)</f>
        <v>0</v>
      </c>
      <c r="C23" s="62">
        <f>SUMIF(U23:U27,3,C23:C27)</f>
        <v>0</v>
      </c>
      <c r="D23" s="62">
        <f>SUMIF(U23:U27,3,D23:D27)</f>
        <v>0</v>
      </c>
      <c r="E23" s="62">
        <f>SUMIF(U23:U27,3,E23:E27)</f>
        <v>0</v>
      </c>
      <c r="F23" s="62">
        <f>SUMIF(U23:U27,3,F23:F27)</f>
        <v>0</v>
      </c>
      <c r="G23" s="62">
        <f>SUMIF(U23:U27,3,G23:G27)</f>
        <v>0</v>
      </c>
      <c r="H23" s="62">
        <f>SUMIF(U23:U27,3,H23:H27)</f>
        <v>0</v>
      </c>
      <c r="I23" s="62">
        <f>SUMIF(U23:U27,3,I23:I27)</f>
        <v>0</v>
      </c>
      <c r="J23" s="62">
        <f t="shared" si="0"/>
        <v>0</v>
      </c>
      <c r="K23" s="62">
        <f>SUMIF(U23:U27,3,K23:K27)</f>
        <v>0</v>
      </c>
      <c r="L23" s="62">
        <f>SUMIF(U23:U27,3,L23:L27)</f>
        <v>0</v>
      </c>
      <c r="M23" s="62">
        <f t="shared" si="1"/>
        <v>0</v>
      </c>
      <c r="N23" s="62">
        <f>SUMIF(U23:U27,3,N23:N27)</f>
        <v>0</v>
      </c>
      <c r="O23" s="62">
        <f t="shared" si="2"/>
        <v>0</v>
      </c>
      <c r="P23" s="62">
        <f t="shared" si="3"/>
        <v>0</v>
      </c>
      <c r="Q23" s="62">
        <f>SUMIF(U23:U27,3,Q23:Q27)</f>
        <v>0</v>
      </c>
      <c r="R23" s="62">
        <f>SUMIF(U23:U27,3,R23:R27)</f>
        <v>0</v>
      </c>
      <c r="S23" s="62">
        <f>SUMIF(U23:U27,3,S23:S27)</f>
        <v>0</v>
      </c>
      <c r="T23" s="62"/>
      <c r="U23" s="51">
        <v>2</v>
      </c>
    </row>
    <row r="24" spans="1:22" ht="20.5" x14ac:dyDescent="0.65">
      <c r="A24" s="71" t="s">
        <v>127</v>
      </c>
      <c r="B24" s="62">
        <f>SUMIF(U24:U26,4,B24:B26)</f>
        <v>0</v>
      </c>
      <c r="C24" s="62">
        <f>SUMIF(U24:U26,4,C24:C26)</f>
        <v>0</v>
      </c>
      <c r="D24" s="62">
        <f>SUMIF(U24:U26,4,D24:D26)</f>
        <v>0</v>
      </c>
      <c r="E24" s="62">
        <f>SUMIF(U24:U26,4,E24:E26)</f>
        <v>0</v>
      </c>
      <c r="F24" s="62">
        <f>SUMIF(U24:U26,4,F24:F26)</f>
        <v>0</v>
      </c>
      <c r="G24" s="62">
        <f>SUMIF(U24:U26,4,G24:G26)</f>
        <v>0</v>
      </c>
      <c r="H24" s="62">
        <f>SUMIF(U24:U26,4,H24:H26)</f>
        <v>0</v>
      </c>
      <c r="I24" s="62">
        <f>SUMIF(U24:U26,4,I24:I26)</f>
        <v>0</v>
      </c>
      <c r="J24" s="62">
        <f t="shared" si="0"/>
        <v>0</v>
      </c>
      <c r="K24" s="62">
        <f>SUMIF(U24:U26,4,K24:K26)</f>
        <v>0</v>
      </c>
      <c r="L24" s="62">
        <f>SUMIF(U24:U26,4,L24:L26)</f>
        <v>0</v>
      </c>
      <c r="M24" s="62">
        <f t="shared" si="1"/>
        <v>0</v>
      </c>
      <c r="N24" s="62">
        <f>SUMIF(U24:U26,4,N24:N26)</f>
        <v>0</v>
      </c>
      <c r="O24" s="62">
        <f t="shared" si="2"/>
        <v>0</v>
      </c>
      <c r="P24" s="62">
        <f t="shared" si="3"/>
        <v>0</v>
      </c>
      <c r="Q24" s="62">
        <f>SUMIF(U24:U26,4,Q24:Q26)</f>
        <v>0</v>
      </c>
      <c r="R24" s="62">
        <f>SUMIF(U24:U26,4,R24:R26)</f>
        <v>0</v>
      </c>
      <c r="S24" s="62">
        <f>SUMIF(U24:U26,4,S24:S26)</f>
        <v>0</v>
      </c>
      <c r="T24" s="62"/>
      <c r="U24" s="51">
        <v>3</v>
      </c>
    </row>
    <row r="25" spans="1:22" ht="20.5" x14ac:dyDescent="0.65">
      <c r="A25" s="174" t="s">
        <v>128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f t="shared" si="0"/>
        <v>0</v>
      </c>
      <c r="K25" s="62">
        <v>0</v>
      </c>
      <c r="L25" s="62">
        <v>0</v>
      </c>
      <c r="M25" s="62">
        <f t="shared" si="1"/>
        <v>0</v>
      </c>
      <c r="N25" s="62"/>
      <c r="O25" s="62">
        <f t="shared" si="2"/>
        <v>0</v>
      </c>
      <c r="P25" s="62">
        <f t="shared" si="3"/>
        <v>0</v>
      </c>
      <c r="Q25" s="62">
        <v>0</v>
      </c>
      <c r="R25" s="62">
        <v>0</v>
      </c>
      <c r="S25" s="62">
        <v>0</v>
      </c>
      <c r="T25" s="62"/>
      <c r="U25" s="51">
        <v>4</v>
      </c>
    </row>
    <row r="26" spans="1:22" ht="20.5" x14ac:dyDescent="0.65">
      <c r="A26" s="174" t="s">
        <v>129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f t="shared" si="0"/>
        <v>0</v>
      </c>
      <c r="K26" s="62">
        <v>0</v>
      </c>
      <c r="L26" s="62">
        <v>0</v>
      </c>
      <c r="M26" s="62">
        <f t="shared" si="1"/>
        <v>0</v>
      </c>
      <c r="N26" s="62"/>
      <c r="O26" s="62">
        <f t="shared" si="2"/>
        <v>0</v>
      </c>
      <c r="P26" s="62">
        <f t="shared" si="3"/>
        <v>0</v>
      </c>
      <c r="Q26" s="62">
        <v>0</v>
      </c>
      <c r="R26" s="62">
        <v>0</v>
      </c>
      <c r="S26" s="62">
        <v>0</v>
      </c>
      <c r="T26" s="62"/>
      <c r="U26" s="51">
        <v>4</v>
      </c>
    </row>
    <row r="27" spans="1:22" ht="20.5" x14ac:dyDescent="0.65">
      <c r="A27" s="71" t="s">
        <v>130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f t="shared" si="0"/>
        <v>0</v>
      </c>
      <c r="K27" s="62">
        <v>0</v>
      </c>
      <c r="L27" s="62">
        <v>0</v>
      </c>
      <c r="M27" s="62">
        <f t="shared" si="1"/>
        <v>0</v>
      </c>
      <c r="N27" s="62"/>
      <c r="O27" s="62">
        <f t="shared" si="2"/>
        <v>0</v>
      </c>
      <c r="P27" s="62">
        <f t="shared" si="3"/>
        <v>0</v>
      </c>
      <c r="Q27" s="62">
        <v>0</v>
      </c>
      <c r="R27" s="62">
        <v>0</v>
      </c>
      <c r="S27" s="62">
        <v>0</v>
      </c>
      <c r="T27" s="62"/>
      <c r="U27" s="51">
        <v>3</v>
      </c>
    </row>
    <row r="28" spans="1:22" ht="20.5" x14ac:dyDescent="0.65">
      <c r="A28" s="172" t="s">
        <v>131</v>
      </c>
      <c r="B28" s="62">
        <f>SUMIF(U28:U30,2,B28:B30)</f>
        <v>11.254799999999999</v>
      </c>
      <c r="C28" s="62">
        <f>SUMIF(U28:U30,2,C28:C30)</f>
        <v>0</v>
      </c>
      <c r="D28" s="62">
        <f>SUMIF(U28:U30,2,D28:D30)</f>
        <v>0</v>
      </c>
      <c r="E28" s="62">
        <f>SUMIF(U28:U30,2,E28:E30)</f>
        <v>19.647600000000001</v>
      </c>
      <c r="F28" s="62">
        <f>SUMIF(U28:U30,2,F28:F30)</f>
        <v>0</v>
      </c>
      <c r="G28" s="62">
        <f>SUMIF(U28:U30,2,G28:G30)</f>
        <v>0</v>
      </c>
      <c r="H28" s="62">
        <f>SUMIF(U28:U30,2,H28:H30)</f>
        <v>60.472099999999998</v>
      </c>
      <c r="I28" s="62">
        <f>SUMIF(U28:U30,2,I28:I30)</f>
        <v>43.986400000000003</v>
      </c>
      <c r="J28" s="62">
        <f t="shared" si="0"/>
        <v>104.4585</v>
      </c>
      <c r="K28" s="62">
        <f>SUMIF(U28:U30,2,K28:K30)</f>
        <v>60.472099999999998</v>
      </c>
      <c r="L28" s="62">
        <f>SUMIF(U28:U30,2,L28:L30)</f>
        <v>40.443100000000001</v>
      </c>
      <c r="M28" s="62">
        <f t="shared" si="1"/>
        <v>100.9152</v>
      </c>
      <c r="N28" s="62">
        <f>SUMIF(U28:U30,2,N28:N30)</f>
        <v>0</v>
      </c>
      <c r="O28" s="62">
        <f t="shared" si="2"/>
        <v>100.9152</v>
      </c>
      <c r="P28" s="62">
        <f t="shared" si="3"/>
        <v>100</v>
      </c>
      <c r="Q28" s="62">
        <f>SUMIF(U28:U30,2,Q28:Q30)</f>
        <v>0.59399999999999997</v>
      </c>
      <c r="R28" s="62">
        <f>SUMIF(U28:U30,2,R28:R30)</f>
        <v>0.59399999999999997</v>
      </c>
      <c r="S28" s="62">
        <f>SUMIF(U28:U30,2,S28:S30)</f>
        <v>0</v>
      </c>
      <c r="T28" s="62"/>
      <c r="U28" s="51">
        <v>1</v>
      </c>
    </row>
    <row r="29" spans="1:22" ht="20.5" x14ac:dyDescent="0.65">
      <c r="A29" s="173" t="s">
        <v>132</v>
      </c>
      <c r="B29" s="62">
        <v>0</v>
      </c>
      <c r="C29" s="62">
        <v>0</v>
      </c>
      <c r="D29" s="62">
        <v>0</v>
      </c>
      <c r="E29" s="62">
        <v>3.867</v>
      </c>
      <c r="F29" s="62">
        <v>0</v>
      </c>
      <c r="G29" s="62">
        <v>0</v>
      </c>
      <c r="H29" s="62">
        <v>0</v>
      </c>
      <c r="I29" s="62">
        <v>43.986400000000003</v>
      </c>
      <c r="J29" s="62">
        <f t="shared" si="0"/>
        <v>43.986400000000003</v>
      </c>
      <c r="K29" s="62">
        <v>0</v>
      </c>
      <c r="L29" s="62">
        <v>40.443100000000001</v>
      </c>
      <c r="M29" s="62">
        <f t="shared" si="1"/>
        <v>40.443100000000001</v>
      </c>
      <c r="N29" s="62"/>
      <c r="O29" s="62">
        <f t="shared" si="2"/>
        <v>40.443100000000001</v>
      </c>
      <c r="P29" s="62">
        <f t="shared" si="3"/>
        <v>100</v>
      </c>
      <c r="Q29" s="62">
        <v>0</v>
      </c>
      <c r="R29" s="62">
        <v>0</v>
      </c>
      <c r="S29" s="62">
        <v>0</v>
      </c>
      <c r="T29" s="62"/>
      <c r="U29" s="51">
        <v>2</v>
      </c>
    </row>
    <row r="30" spans="1:22" ht="20.5" x14ac:dyDescent="0.65">
      <c r="A30" s="173" t="s">
        <v>133</v>
      </c>
      <c r="B30" s="62">
        <f>SUMIF(U30:U34,3,B30:B34)</f>
        <v>11.254799999999999</v>
      </c>
      <c r="C30" s="62">
        <f>SUMIF(U30:U34,3,C30:C34)</f>
        <v>0</v>
      </c>
      <c r="D30" s="62">
        <f>SUMIF(U30:U34,3,D30:D34)</f>
        <v>0</v>
      </c>
      <c r="E30" s="62">
        <f>SUMIF(U30:U34,3,E30:E34)</f>
        <v>15.7806</v>
      </c>
      <c r="F30" s="62">
        <f>SUMIF(U30:U34,3,F30:F34)</f>
        <v>0</v>
      </c>
      <c r="G30" s="62">
        <f>SUMIF(U30:U34,3,G30:G34)</f>
        <v>0</v>
      </c>
      <c r="H30" s="62">
        <f>SUMIF(U30:U34,3,H30:H34)</f>
        <v>60.472099999999998</v>
      </c>
      <c r="I30" s="62">
        <f>SUMIF(U30:U34,3,I30:I34)</f>
        <v>0</v>
      </c>
      <c r="J30" s="62">
        <f t="shared" si="0"/>
        <v>60.472099999999998</v>
      </c>
      <c r="K30" s="62">
        <f>SUMIF(U30:U34,3,K30:K34)</f>
        <v>60.472099999999998</v>
      </c>
      <c r="L30" s="62">
        <f>SUMIF(U30:U34,3,L30:L34)</f>
        <v>0</v>
      </c>
      <c r="M30" s="62">
        <f t="shared" si="1"/>
        <v>60.472099999999998</v>
      </c>
      <c r="N30" s="62">
        <f>SUMIF(U30:U34,3,N30:N34)</f>
        <v>0</v>
      </c>
      <c r="O30" s="62">
        <f t="shared" si="2"/>
        <v>60.472099999999998</v>
      </c>
      <c r="P30" s="62">
        <f t="shared" si="3"/>
        <v>100</v>
      </c>
      <c r="Q30" s="62">
        <f>SUMIF(U30:U34,3,Q30:Q34)</f>
        <v>0.59399999999999997</v>
      </c>
      <c r="R30" s="62">
        <f>SUMIF(U30:U34,3,R30:R34)</f>
        <v>0.59399999999999997</v>
      </c>
      <c r="S30" s="62">
        <f>SUMIF(U30:U34,3,S30:S34)</f>
        <v>0</v>
      </c>
      <c r="T30" s="62"/>
      <c r="U30" s="51">
        <v>2</v>
      </c>
    </row>
    <row r="31" spans="1:22" ht="20.5" x14ac:dyDescent="0.65">
      <c r="A31" s="71" t="s">
        <v>127</v>
      </c>
      <c r="B31" s="62">
        <f>SUMIF(U31:U33,4,B31:B33)</f>
        <v>11.254799999999999</v>
      </c>
      <c r="C31" s="62">
        <f>SUMIF(U31:U33,4,C31:C33)</f>
        <v>0</v>
      </c>
      <c r="D31" s="62">
        <f>SUMIF(U31:U33,4,D31:D33)</f>
        <v>0</v>
      </c>
      <c r="E31" s="62">
        <f>SUMIF(U31:U33,4,E31:E33)</f>
        <v>15.7806</v>
      </c>
      <c r="F31" s="62">
        <f>SUMIF(U31:U33,4,F31:F33)</f>
        <v>0</v>
      </c>
      <c r="G31" s="62">
        <f>SUMIF(U31:U33,4,G31:G33)</f>
        <v>0</v>
      </c>
      <c r="H31" s="62">
        <f>SUMIF(U31:U33,4,H31:H33)</f>
        <v>60.472099999999998</v>
      </c>
      <c r="I31" s="62">
        <f>SUMIF(U31:U33,4,I31:I33)</f>
        <v>0</v>
      </c>
      <c r="J31" s="62">
        <f t="shared" si="0"/>
        <v>60.472099999999998</v>
      </c>
      <c r="K31" s="62">
        <f>SUMIF(U31:U33,4,K31:K33)</f>
        <v>60.472099999999998</v>
      </c>
      <c r="L31" s="62">
        <f>SUMIF(U31:U33,4,L31:L33)</f>
        <v>0</v>
      </c>
      <c r="M31" s="62">
        <f t="shared" si="1"/>
        <v>60.472099999999998</v>
      </c>
      <c r="N31" s="62">
        <f>SUMIF(U31:U33,4,N31:N33)</f>
        <v>0</v>
      </c>
      <c r="O31" s="62">
        <f t="shared" si="2"/>
        <v>60.472099999999998</v>
      </c>
      <c r="P31" s="62">
        <f t="shared" si="3"/>
        <v>100</v>
      </c>
      <c r="Q31" s="62">
        <f>SUMIF(U31:U33,4,Q31:Q33)</f>
        <v>0.59399999999999997</v>
      </c>
      <c r="R31" s="62">
        <f>SUMIF(U31:U33,4,R31:R33)</f>
        <v>0.59399999999999997</v>
      </c>
      <c r="S31" s="62">
        <f>SUMIF(U31:U33,4,S31:S33)</f>
        <v>0</v>
      </c>
      <c r="T31" s="62"/>
      <c r="U31" s="51">
        <v>3</v>
      </c>
    </row>
    <row r="32" spans="1:22" ht="20.5" x14ac:dyDescent="0.65">
      <c r="A32" s="174" t="s">
        <v>128</v>
      </c>
      <c r="B32" s="62">
        <v>11.254799999999999</v>
      </c>
      <c r="C32" s="62">
        <v>0</v>
      </c>
      <c r="D32" s="62">
        <v>0</v>
      </c>
      <c r="E32" s="62">
        <v>15.7806</v>
      </c>
      <c r="F32" s="62">
        <v>0</v>
      </c>
      <c r="G32" s="62">
        <v>0</v>
      </c>
      <c r="H32" s="62">
        <v>60.472099999999998</v>
      </c>
      <c r="I32" s="62">
        <v>0</v>
      </c>
      <c r="J32" s="62">
        <f t="shared" si="0"/>
        <v>60.472099999999998</v>
      </c>
      <c r="K32" s="62">
        <v>60.472099999999998</v>
      </c>
      <c r="L32" s="62">
        <v>0</v>
      </c>
      <c r="M32" s="62">
        <f t="shared" si="1"/>
        <v>60.472099999999998</v>
      </c>
      <c r="N32" s="62"/>
      <c r="O32" s="62">
        <f t="shared" si="2"/>
        <v>60.472099999999998</v>
      </c>
      <c r="P32" s="62">
        <f t="shared" si="3"/>
        <v>100</v>
      </c>
      <c r="Q32" s="62">
        <v>0.59399999999999997</v>
      </c>
      <c r="R32" s="62">
        <v>0.59399999999999997</v>
      </c>
      <c r="S32" s="62">
        <v>0</v>
      </c>
      <c r="T32" s="62"/>
      <c r="U32" s="51">
        <v>4</v>
      </c>
    </row>
    <row r="33" spans="1:22" ht="20.5" x14ac:dyDescent="0.65">
      <c r="A33" s="174" t="s">
        <v>129</v>
      </c>
      <c r="B33" s="62">
        <v>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f t="shared" si="0"/>
        <v>0</v>
      </c>
      <c r="K33" s="62">
        <v>0</v>
      </c>
      <c r="L33" s="62">
        <v>0</v>
      </c>
      <c r="M33" s="62">
        <f t="shared" si="1"/>
        <v>0</v>
      </c>
      <c r="N33" s="62"/>
      <c r="O33" s="62">
        <f t="shared" si="2"/>
        <v>0</v>
      </c>
      <c r="P33" s="62">
        <f t="shared" si="3"/>
        <v>0</v>
      </c>
      <c r="Q33" s="62">
        <v>0</v>
      </c>
      <c r="R33" s="62">
        <v>0</v>
      </c>
      <c r="S33" s="62">
        <v>0</v>
      </c>
      <c r="T33" s="62"/>
      <c r="U33" s="51">
        <v>4</v>
      </c>
    </row>
    <row r="34" spans="1:22" ht="20.5" x14ac:dyDescent="0.65">
      <c r="A34" s="71" t="s">
        <v>130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f t="shared" si="0"/>
        <v>0</v>
      </c>
      <c r="K34" s="62">
        <v>0</v>
      </c>
      <c r="L34" s="62">
        <v>0</v>
      </c>
      <c r="M34" s="62">
        <f t="shared" si="1"/>
        <v>0</v>
      </c>
      <c r="N34" s="62"/>
      <c r="O34" s="62">
        <f t="shared" si="2"/>
        <v>0</v>
      </c>
      <c r="P34" s="62">
        <f t="shared" si="3"/>
        <v>0</v>
      </c>
      <c r="Q34" s="62">
        <v>0</v>
      </c>
      <c r="R34" s="62">
        <v>0</v>
      </c>
      <c r="S34" s="62">
        <v>0</v>
      </c>
      <c r="T34" s="62"/>
      <c r="U34" s="51">
        <v>3</v>
      </c>
    </row>
    <row r="35" spans="1:22" ht="23" x14ac:dyDescent="0.7">
      <c r="A35" s="56" t="s">
        <v>134</v>
      </c>
      <c r="B35" s="74">
        <f>SUMIF(U35:U48,1,B35:B48)</f>
        <v>35.546900000000001</v>
      </c>
      <c r="C35" s="74">
        <f>SUMIF(U35:U48,1,C35:C48)</f>
        <v>0</v>
      </c>
      <c r="D35" s="74">
        <f>SUMIF(U35:U48,1,D35:D48)</f>
        <v>0</v>
      </c>
      <c r="E35" s="74">
        <f>SUMIF(U35:U48,1,E35:E48)</f>
        <v>47.223799999999997</v>
      </c>
      <c r="F35" s="74">
        <f>SUMIF(U35:U48,1,F35:F48)</f>
        <v>0</v>
      </c>
      <c r="G35" s="74">
        <f>SUMIF(U35:U48,1,G35:G48)</f>
        <v>0</v>
      </c>
      <c r="H35" s="74">
        <f>SUMIF(U35:U48,1,H35:H48)</f>
        <v>102.77009999999999</v>
      </c>
      <c r="I35" s="74">
        <f>SUMIF(U35:U48,1,I35:I48)</f>
        <v>85.729600000000005</v>
      </c>
      <c r="J35" s="74">
        <f t="shared" si="0"/>
        <v>188.49969999999999</v>
      </c>
      <c r="K35" s="74">
        <f>SUMIF(U35:U48,1,K35:K48)</f>
        <v>80.904300000000006</v>
      </c>
      <c r="L35" s="74">
        <f>SUMIF(U35:U48,1,L35:L48)</f>
        <v>51.402999999999999</v>
      </c>
      <c r="M35" s="74">
        <f t="shared" si="1"/>
        <v>132.3073</v>
      </c>
      <c r="N35" s="74">
        <f>SUMIF(U35:U48,1,N35:N48)</f>
        <v>0</v>
      </c>
      <c r="O35" s="74">
        <f t="shared" si="2"/>
        <v>132.3073</v>
      </c>
      <c r="P35" s="74">
        <f t="shared" si="3"/>
        <v>100</v>
      </c>
      <c r="Q35" s="74">
        <f>SUMIF(U35:U48,1,Q35:Q48)</f>
        <v>32.579700000000003</v>
      </c>
      <c r="R35" s="74">
        <f>SUMIF(U35:U48,1,R35:R48)</f>
        <v>33.197000000000003</v>
      </c>
      <c r="S35" s="74">
        <f>SUMIF(U35:U48,1,S35:S48)</f>
        <v>33.245000000000005</v>
      </c>
      <c r="T35" s="56"/>
      <c r="U35" s="50">
        <v>0</v>
      </c>
      <c r="V35" s="42"/>
    </row>
    <row r="36" spans="1:22" ht="20.5" x14ac:dyDescent="0.65">
      <c r="A36" s="172" t="s">
        <v>135</v>
      </c>
      <c r="B36" s="62">
        <v>15.714</v>
      </c>
      <c r="C36" s="62">
        <v>0</v>
      </c>
      <c r="D36" s="62">
        <v>0</v>
      </c>
      <c r="E36" s="62">
        <v>17.775700000000001</v>
      </c>
      <c r="F36" s="62">
        <v>0</v>
      </c>
      <c r="G36" s="62">
        <v>0</v>
      </c>
      <c r="H36" s="62">
        <v>33.571599999999997</v>
      </c>
      <c r="I36" s="62">
        <v>0</v>
      </c>
      <c r="J36" s="62">
        <f t="shared" si="0"/>
        <v>33.571599999999997</v>
      </c>
      <c r="K36" s="62">
        <v>18.992899999999999</v>
      </c>
      <c r="L36" s="62">
        <v>0</v>
      </c>
      <c r="M36" s="62">
        <f t="shared" si="1"/>
        <v>18.992899999999999</v>
      </c>
      <c r="N36" s="62"/>
      <c r="O36" s="62">
        <f t="shared" si="2"/>
        <v>18.992899999999999</v>
      </c>
      <c r="P36" s="62">
        <f t="shared" si="3"/>
        <v>100</v>
      </c>
      <c r="Q36" s="62">
        <v>19.586500000000001</v>
      </c>
      <c r="R36" s="62">
        <v>20.203800000000001</v>
      </c>
      <c r="S36" s="62">
        <v>20.845800000000001</v>
      </c>
      <c r="T36" s="59"/>
      <c r="U36" s="50">
        <v>1</v>
      </c>
    </row>
    <row r="37" spans="1:22" ht="20.5" x14ac:dyDescent="0.65">
      <c r="A37" s="172" t="s">
        <v>136</v>
      </c>
      <c r="B37" s="62">
        <f>SUMIF(U37:U40,2,B37:B40)</f>
        <v>19.832899999999999</v>
      </c>
      <c r="C37" s="62">
        <f>SUMIF(U37:U40,2,C37:C40)</f>
        <v>0</v>
      </c>
      <c r="D37" s="62">
        <f>SUMIF(U37:U40,2,D37:D40)</f>
        <v>0</v>
      </c>
      <c r="E37" s="62">
        <f>SUMIF(U37:U40,2,E37:E40)</f>
        <v>29.4481</v>
      </c>
      <c r="F37" s="62">
        <f>SUMIF(U37:U40,2,F37:F40)</f>
        <v>0</v>
      </c>
      <c r="G37" s="62">
        <f>SUMIF(U37:U40,2,G37:G40)</f>
        <v>0</v>
      </c>
      <c r="H37" s="62">
        <f>SUMIF(U37:U40,2,H37:H40)</f>
        <v>69.198499999999996</v>
      </c>
      <c r="I37" s="62">
        <f>SUMIF(U37:U40,2,I37:I40)</f>
        <v>85.729600000000005</v>
      </c>
      <c r="J37" s="62">
        <f t="shared" si="0"/>
        <v>154.9281</v>
      </c>
      <c r="K37" s="62">
        <f>SUMIF(U37:U40,2,K37:K40)</f>
        <v>61.9114</v>
      </c>
      <c r="L37" s="62">
        <f>SUMIF(U37:U40,2,L37:L40)</f>
        <v>51.402999999999999</v>
      </c>
      <c r="M37" s="62">
        <f t="shared" si="1"/>
        <v>113.31440000000001</v>
      </c>
      <c r="N37" s="62">
        <f>SUMIF(U37:U40,2,N37:N40)</f>
        <v>0</v>
      </c>
      <c r="O37" s="62">
        <f t="shared" si="2"/>
        <v>113.31440000000001</v>
      </c>
      <c r="P37" s="62">
        <f t="shared" si="3"/>
        <v>100</v>
      </c>
      <c r="Q37" s="62">
        <f>SUMIF(U37:U40,2,Q37:Q40)</f>
        <v>12.993200000000002</v>
      </c>
      <c r="R37" s="62">
        <f>SUMIF(U37:U40,2,R37:R40)</f>
        <v>12.993200000000002</v>
      </c>
      <c r="S37" s="62">
        <f>SUMIF(U37:U40,2,S37:S40)</f>
        <v>12.3992</v>
      </c>
      <c r="T37" s="59"/>
      <c r="U37" s="50">
        <v>1</v>
      </c>
    </row>
    <row r="38" spans="1:22" s="52" customFormat="1" ht="20.5" x14ac:dyDescent="0.65">
      <c r="A38" s="177" t="s">
        <v>137</v>
      </c>
      <c r="B38" s="62">
        <v>13.414999999999999</v>
      </c>
      <c r="C38" s="62">
        <v>0</v>
      </c>
      <c r="D38" s="62">
        <v>0</v>
      </c>
      <c r="E38" s="62">
        <v>21.8078</v>
      </c>
      <c r="F38" s="62">
        <v>0</v>
      </c>
      <c r="G38" s="62">
        <v>0</v>
      </c>
      <c r="H38" s="62">
        <v>69.198499999999996</v>
      </c>
      <c r="I38" s="62">
        <v>55.1586</v>
      </c>
      <c r="J38" s="62">
        <f t="shared" si="0"/>
        <v>124.3571</v>
      </c>
      <c r="K38" s="62">
        <v>61.9114</v>
      </c>
      <c r="L38" s="62">
        <v>41.4617</v>
      </c>
      <c r="M38" s="62">
        <f t="shared" si="1"/>
        <v>103.37309999999999</v>
      </c>
      <c r="N38" s="62"/>
      <c r="O38" s="62">
        <f t="shared" si="2"/>
        <v>103.37309999999999</v>
      </c>
      <c r="P38" s="62">
        <f t="shared" si="3"/>
        <v>100</v>
      </c>
      <c r="Q38" s="62">
        <v>3.5872999999999999</v>
      </c>
      <c r="R38" s="62">
        <v>3.5872999999999999</v>
      </c>
      <c r="S38" s="62">
        <v>2.9933000000000001</v>
      </c>
      <c r="T38" s="76"/>
      <c r="U38" s="50">
        <v>2</v>
      </c>
    </row>
    <row r="39" spans="1:22" ht="20.5" x14ac:dyDescent="0.65">
      <c r="A39" s="177" t="s">
        <v>138</v>
      </c>
      <c r="B39" s="62">
        <v>6.4179000000000004</v>
      </c>
      <c r="C39" s="62">
        <v>0</v>
      </c>
      <c r="D39" s="62">
        <v>0</v>
      </c>
      <c r="E39" s="62">
        <v>7.6402999999999999</v>
      </c>
      <c r="F39" s="62">
        <v>0</v>
      </c>
      <c r="G39" s="62">
        <v>0</v>
      </c>
      <c r="H39" s="62">
        <v>0</v>
      </c>
      <c r="I39" s="62">
        <v>30.571000000000002</v>
      </c>
      <c r="J39" s="62">
        <f t="shared" si="0"/>
        <v>30.571000000000002</v>
      </c>
      <c r="K39" s="62">
        <v>0</v>
      </c>
      <c r="L39" s="62">
        <v>9.9413</v>
      </c>
      <c r="M39" s="62">
        <f t="shared" si="1"/>
        <v>9.9413</v>
      </c>
      <c r="N39" s="62"/>
      <c r="O39" s="62">
        <f t="shared" si="2"/>
        <v>9.9413</v>
      </c>
      <c r="P39" s="62">
        <f t="shared" si="3"/>
        <v>100</v>
      </c>
      <c r="Q39" s="62">
        <v>9.4059000000000008</v>
      </c>
      <c r="R39" s="62">
        <v>9.4059000000000008</v>
      </c>
      <c r="S39" s="62">
        <v>9.4059000000000008</v>
      </c>
      <c r="T39" s="76"/>
      <c r="U39" s="50">
        <v>2</v>
      </c>
    </row>
    <row r="40" spans="1:22" ht="20.5" x14ac:dyDescent="0.65">
      <c r="A40" s="177" t="s">
        <v>139</v>
      </c>
      <c r="B40" s="62">
        <v>0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f t="shared" si="0"/>
        <v>0</v>
      </c>
      <c r="K40" s="62">
        <v>0</v>
      </c>
      <c r="L40" s="62">
        <v>0</v>
      </c>
      <c r="M40" s="62">
        <f t="shared" si="1"/>
        <v>0</v>
      </c>
      <c r="N40" s="62"/>
      <c r="O40" s="62">
        <f t="shared" si="2"/>
        <v>0</v>
      </c>
      <c r="P40" s="62">
        <f t="shared" si="3"/>
        <v>0</v>
      </c>
      <c r="Q40" s="62">
        <v>0</v>
      </c>
      <c r="R40" s="62">
        <v>0</v>
      </c>
      <c r="S40" s="62">
        <v>0</v>
      </c>
      <c r="T40" s="76"/>
      <c r="U40" s="50">
        <v>2</v>
      </c>
    </row>
    <row r="41" spans="1:22" ht="20.5" x14ac:dyDescent="0.65">
      <c r="A41" s="172" t="s">
        <v>140</v>
      </c>
      <c r="B41" s="62">
        <f>SUMIF(U41:U43,2,B41:B43)</f>
        <v>0</v>
      </c>
      <c r="C41" s="62">
        <f>SUMIF(U41:U43,2,C41:C43)</f>
        <v>0</v>
      </c>
      <c r="D41" s="62">
        <f>SUMIF(U41:U43,2,D41:D43)</f>
        <v>0</v>
      </c>
      <c r="E41" s="62">
        <f>SUMIF(U41:U43,2,E41:E43)</f>
        <v>0</v>
      </c>
      <c r="F41" s="62">
        <f>SUMIF(U41:U43,2,F41:F43)</f>
        <v>0</v>
      </c>
      <c r="G41" s="62">
        <f>SUMIF(U41:U43,2,G41:G43)</f>
        <v>0</v>
      </c>
      <c r="H41" s="62">
        <f>SUMIF(U41:U43,2,H41:H43)</f>
        <v>0</v>
      </c>
      <c r="I41" s="62">
        <f>SUMIF(U41:U43,2,I41:I43)</f>
        <v>0</v>
      </c>
      <c r="J41" s="62">
        <f t="shared" ref="J41:J72" si="4">H41+I41</f>
        <v>0</v>
      </c>
      <c r="K41" s="62">
        <f>SUMIF(U41:U43,2,K41:K43)</f>
        <v>0</v>
      </c>
      <c r="L41" s="62">
        <f>SUMIF(U41:U43,2,L41:L43)</f>
        <v>0</v>
      </c>
      <c r="M41" s="62">
        <f t="shared" ref="M41:M72" si="5">K41+L41</f>
        <v>0</v>
      </c>
      <c r="N41" s="62">
        <f>SUMIF(U41:U43,2,N41:N43)</f>
        <v>0</v>
      </c>
      <c r="O41" s="62">
        <f t="shared" ref="O41:O57" si="6">M41-F41</f>
        <v>0</v>
      </c>
      <c r="P41" s="62">
        <f t="shared" ref="P41:P72" si="7">IF(F41&lt;=0,IF(M41&gt;0,100,0),O41/F41*100)</f>
        <v>0</v>
      </c>
      <c r="Q41" s="62">
        <f>SUMIF(U41:U43,2,Q41:Q43)</f>
        <v>0</v>
      </c>
      <c r="R41" s="62">
        <f>SUMIF(U41:U43,2,R41:R43)</f>
        <v>0</v>
      </c>
      <c r="S41" s="62">
        <f>SUMIF(U41:U43,2,S41:S43)</f>
        <v>0</v>
      </c>
      <c r="T41" s="59"/>
      <c r="U41" s="50">
        <v>1</v>
      </c>
    </row>
    <row r="42" spans="1:22" ht="20.5" x14ac:dyDescent="0.65">
      <c r="A42" s="177" t="s">
        <v>141</v>
      </c>
      <c r="B42" s="62">
        <v>0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f t="shared" si="4"/>
        <v>0</v>
      </c>
      <c r="K42" s="62">
        <v>0</v>
      </c>
      <c r="L42" s="62">
        <v>0</v>
      </c>
      <c r="M42" s="62">
        <f t="shared" si="5"/>
        <v>0</v>
      </c>
      <c r="N42" s="62"/>
      <c r="O42" s="62">
        <f t="shared" si="6"/>
        <v>0</v>
      </c>
      <c r="P42" s="62">
        <f t="shared" si="7"/>
        <v>0</v>
      </c>
      <c r="Q42" s="62">
        <v>0</v>
      </c>
      <c r="R42" s="62">
        <v>0</v>
      </c>
      <c r="S42" s="62">
        <v>0</v>
      </c>
      <c r="T42" s="76"/>
      <c r="U42" s="50">
        <v>2</v>
      </c>
    </row>
    <row r="43" spans="1:22" ht="20.5" x14ac:dyDescent="0.65">
      <c r="A43" s="177" t="s">
        <v>142</v>
      </c>
      <c r="B43" s="62">
        <v>0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f t="shared" si="4"/>
        <v>0</v>
      </c>
      <c r="K43" s="62">
        <v>0</v>
      </c>
      <c r="L43" s="62">
        <v>0</v>
      </c>
      <c r="M43" s="62">
        <f t="shared" si="5"/>
        <v>0</v>
      </c>
      <c r="N43" s="62"/>
      <c r="O43" s="62">
        <f t="shared" si="6"/>
        <v>0</v>
      </c>
      <c r="P43" s="62">
        <f t="shared" si="7"/>
        <v>0</v>
      </c>
      <c r="Q43" s="62">
        <v>0</v>
      </c>
      <c r="R43" s="62">
        <v>0</v>
      </c>
      <c r="S43" s="62">
        <v>0</v>
      </c>
      <c r="T43" s="76"/>
      <c r="U43" s="50">
        <v>2</v>
      </c>
    </row>
    <row r="44" spans="1:22" ht="20.5" x14ac:dyDescent="0.65">
      <c r="A44" s="172" t="s">
        <v>143</v>
      </c>
      <c r="B44" s="62">
        <f>SUMIF(U44:U47,2,B44:B47)</f>
        <v>0</v>
      </c>
      <c r="C44" s="62">
        <f>SUMIF(U44:U47,2,C44:C47)</f>
        <v>0</v>
      </c>
      <c r="D44" s="62">
        <f>SUMIF(U44:U47,2,D44:D47)</f>
        <v>0</v>
      </c>
      <c r="E44" s="62">
        <f>SUMIF(U44:U47,2,E44:E47)</f>
        <v>0</v>
      </c>
      <c r="F44" s="62">
        <f>SUMIF(U44:U47,2,F44:F47)</f>
        <v>0</v>
      </c>
      <c r="G44" s="62">
        <f>SUMIF(U44:U47,2,G44:G47)</f>
        <v>0</v>
      </c>
      <c r="H44" s="62">
        <f>SUMIF(U44:U47,2,H44:H47)</f>
        <v>0</v>
      </c>
      <c r="I44" s="62">
        <f>SUMIF(U44:U47,2,I44:I47)</f>
        <v>0</v>
      </c>
      <c r="J44" s="62">
        <f t="shared" si="4"/>
        <v>0</v>
      </c>
      <c r="K44" s="62">
        <f>SUMIF(U44:U47,2,K44:K47)</f>
        <v>0</v>
      </c>
      <c r="L44" s="62">
        <f>SUMIF(U44:U47,2,L44:L47)</f>
        <v>0</v>
      </c>
      <c r="M44" s="62">
        <f t="shared" si="5"/>
        <v>0</v>
      </c>
      <c r="N44" s="62">
        <f>SUMIF(U44:U47,2,N44:N47)</f>
        <v>0</v>
      </c>
      <c r="O44" s="62">
        <f t="shared" si="6"/>
        <v>0</v>
      </c>
      <c r="P44" s="62">
        <f t="shared" si="7"/>
        <v>0</v>
      </c>
      <c r="Q44" s="62">
        <f>SUMIF(U44:U47,2,Q44:Q47)</f>
        <v>0</v>
      </c>
      <c r="R44" s="62">
        <f>SUMIF(U44:U47,2,R44:R47)</f>
        <v>0</v>
      </c>
      <c r="S44" s="62">
        <f>SUMIF(U44:U47,2,S44:S47)</f>
        <v>0</v>
      </c>
      <c r="T44" s="59"/>
      <c r="U44" s="50">
        <v>1</v>
      </c>
    </row>
    <row r="45" spans="1:22" ht="20.5" x14ac:dyDescent="0.65">
      <c r="A45" s="177" t="s">
        <v>144</v>
      </c>
      <c r="B45" s="62">
        <v>0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f t="shared" si="4"/>
        <v>0</v>
      </c>
      <c r="K45" s="62">
        <v>0</v>
      </c>
      <c r="L45" s="62">
        <v>0</v>
      </c>
      <c r="M45" s="62">
        <f t="shared" si="5"/>
        <v>0</v>
      </c>
      <c r="N45" s="62"/>
      <c r="O45" s="62">
        <f t="shared" si="6"/>
        <v>0</v>
      </c>
      <c r="P45" s="62">
        <f t="shared" si="7"/>
        <v>0</v>
      </c>
      <c r="Q45" s="62">
        <v>0</v>
      </c>
      <c r="R45" s="62">
        <v>0</v>
      </c>
      <c r="S45" s="62">
        <v>0</v>
      </c>
      <c r="T45" s="76"/>
      <c r="U45" s="50">
        <v>2</v>
      </c>
    </row>
    <row r="46" spans="1:22" ht="20.5" x14ac:dyDescent="0.65">
      <c r="A46" s="177" t="s">
        <v>145</v>
      </c>
      <c r="B46" s="62">
        <v>0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f t="shared" si="4"/>
        <v>0</v>
      </c>
      <c r="K46" s="62">
        <v>0</v>
      </c>
      <c r="L46" s="62">
        <v>0</v>
      </c>
      <c r="M46" s="62">
        <f t="shared" si="5"/>
        <v>0</v>
      </c>
      <c r="N46" s="62"/>
      <c r="O46" s="62">
        <f t="shared" si="6"/>
        <v>0</v>
      </c>
      <c r="P46" s="62">
        <f t="shared" si="7"/>
        <v>0</v>
      </c>
      <c r="Q46" s="62">
        <v>0</v>
      </c>
      <c r="R46" s="62">
        <v>0</v>
      </c>
      <c r="S46" s="62">
        <v>0</v>
      </c>
      <c r="T46" s="76"/>
      <c r="U46" s="50">
        <v>2</v>
      </c>
    </row>
    <row r="47" spans="1:22" ht="20.5" x14ac:dyDescent="0.65">
      <c r="A47" s="177" t="s">
        <v>146</v>
      </c>
      <c r="B47" s="62">
        <v>0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f t="shared" si="4"/>
        <v>0</v>
      </c>
      <c r="K47" s="62">
        <v>0</v>
      </c>
      <c r="L47" s="62">
        <v>0</v>
      </c>
      <c r="M47" s="62">
        <f t="shared" si="5"/>
        <v>0</v>
      </c>
      <c r="N47" s="62"/>
      <c r="O47" s="62">
        <f t="shared" si="6"/>
        <v>0</v>
      </c>
      <c r="P47" s="62">
        <f t="shared" si="7"/>
        <v>0</v>
      </c>
      <c r="Q47" s="62">
        <v>0</v>
      </c>
      <c r="R47" s="62">
        <v>0</v>
      </c>
      <c r="S47" s="62">
        <v>0</v>
      </c>
      <c r="T47" s="76"/>
      <c r="U47" s="50">
        <v>2</v>
      </c>
    </row>
    <row r="48" spans="1:22" ht="20.5" x14ac:dyDescent="0.65">
      <c r="A48" s="172" t="s">
        <v>147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f t="shared" si="4"/>
        <v>0</v>
      </c>
      <c r="K48" s="62">
        <v>0</v>
      </c>
      <c r="L48" s="62">
        <v>0</v>
      </c>
      <c r="M48" s="62">
        <f t="shared" si="5"/>
        <v>0</v>
      </c>
      <c r="N48" s="62"/>
      <c r="O48" s="62">
        <f t="shared" si="6"/>
        <v>0</v>
      </c>
      <c r="P48" s="62">
        <f t="shared" si="7"/>
        <v>0</v>
      </c>
      <c r="Q48" s="62">
        <v>0</v>
      </c>
      <c r="R48" s="62">
        <v>0</v>
      </c>
      <c r="S48" s="62">
        <v>0</v>
      </c>
      <c r="T48" s="59"/>
      <c r="U48" s="50">
        <v>1</v>
      </c>
    </row>
    <row r="49" spans="1:22" ht="23" x14ac:dyDescent="0.7">
      <c r="A49" s="77" t="s">
        <v>148</v>
      </c>
      <c r="B49" s="74">
        <f>SUMIF(U49:U56,1,B49:B56)</f>
        <v>35.546900000000001</v>
      </c>
      <c r="C49" s="74">
        <f>SUMIF(U49:U56,1,C49:C56)</f>
        <v>0</v>
      </c>
      <c r="D49" s="74">
        <f>SUMIF(U49:U56,1,D49:D56)</f>
        <v>0</v>
      </c>
      <c r="E49" s="74">
        <f>SUMIF(U49:U56,1,E49:E56)</f>
        <v>47.223799999999997</v>
      </c>
      <c r="F49" s="74">
        <f>SUMIF(U49:U56,1,F49:F56)</f>
        <v>0</v>
      </c>
      <c r="G49" s="74">
        <f>SUMIF(U49:U56,1,G49:G56)</f>
        <v>0</v>
      </c>
      <c r="H49" s="74">
        <f>SUMIF(U49:U56,1,H49:H56)</f>
        <v>102.7701</v>
      </c>
      <c r="I49" s="74">
        <f>SUMIF(U49:U56,1,I49:I56)</f>
        <v>85.729600000000005</v>
      </c>
      <c r="J49" s="74">
        <f t="shared" si="4"/>
        <v>188.49970000000002</v>
      </c>
      <c r="K49" s="74">
        <f>SUMIF(U49:U56,1,K49:K56)</f>
        <v>80.904300000000006</v>
      </c>
      <c r="L49" s="74">
        <f>SUMIF(U49:U56,1,L49:L56)</f>
        <v>51.402999999999999</v>
      </c>
      <c r="M49" s="74">
        <f t="shared" si="5"/>
        <v>132.3073</v>
      </c>
      <c r="N49" s="74">
        <f>SUMIF(U49:U56,1,N49:N56)</f>
        <v>0</v>
      </c>
      <c r="O49" s="74">
        <f t="shared" si="6"/>
        <v>132.3073</v>
      </c>
      <c r="P49" s="74">
        <f t="shared" si="7"/>
        <v>100</v>
      </c>
      <c r="Q49" s="74">
        <f>SUMIF(U49:U56,1,Q49:Q56)</f>
        <v>32.579700000000003</v>
      </c>
      <c r="R49" s="74">
        <f>SUMIF(U49:U56,1,R49:R56)</f>
        <v>33.197000000000003</v>
      </c>
      <c r="S49" s="74">
        <f>SUMIF(U49:U56,1,S49:S56)</f>
        <v>33.244999999999997</v>
      </c>
      <c r="T49" s="78"/>
      <c r="U49" s="50">
        <v>0</v>
      </c>
      <c r="V49" s="42"/>
    </row>
    <row r="50" spans="1:22" ht="20.5" x14ac:dyDescent="0.65">
      <c r="A50" s="178" t="s">
        <v>149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f t="shared" si="4"/>
        <v>0</v>
      </c>
      <c r="K50" s="62">
        <v>0</v>
      </c>
      <c r="L50" s="62">
        <v>0</v>
      </c>
      <c r="M50" s="62">
        <f t="shared" si="5"/>
        <v>0</v>
      </c>
      <c r="N50" s="62"/>
      <c r="O50" s="62">
        <f t="shared" si="6"/>
        <v>0</v>
      </c>
      <c r="P50" s="62">
        <f t="shared" si="7"/>
        <v>0</v>
      </c>
      <c r="Q50" s="62">
        <v>0</v>
      </c>
      <c r="R50" s="62">
        <v>0</v>
      </c>
      <c r="S50" s="62">
        <v>0</v>
      </c>
      <c r="T50" s="62"/>
      <c r="U50" s="50">
        <v>1</v>
      </c>
    </row>
    <row r="51" spans="1:22" ht="20.5" x14ac:dyDescent="0.65">
      <c r="A51" s="178" t="s">
        <v>150</v>
      </c>
      <c r="B51" s="62">
        <v>0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f t="shared" si="4"/>
        <v>0</v>
      </c>
      <c r="K51" s="62">
        <v>0</v>
      </c>
      <c r="L51" s="62">
        <v>0</v>
      </c>
      <c r="M51" s="62">
        <f t="shared" si="5"/>
        <v>0</v>
      </c>
      <c r="N51" s="62"/>
      <c r="O51" s="62">
        <f t="shared" si="6"/>
        <v>0</v>
      </c>
      <c r="P51" s="62">
        <f t="shared" si="7"/>
        <v>0</v>
      </c>
      <c r="Q51" s="62">
        <v>0</v>
      </c>
      <c r="R51" s="62">
        <v>0</v>
      </c>
      <c r="S51" s="62">
        <v>0</v>
      </c>
      <c r="T51" s="62"/>
      <c r="U51" s="50">
        <v>1</v>
      </c>
    </row>
    <row r="52" spans="1:22" ht="20.5" x14ac:dyDescent="0.65">
      <c r="A52" s="178" t="s">
        <v>151</v>
      </c>
      <c r="B52" s="62">
        <f>SUMIF(U52:U54,2,B52:B54)</f>
        <v>0</v>
      </c>
      <c r="C52" s="62">
        <f>SUMIF(U52:U54,2,C52:C54)</f>
        <v>0</v>
      </c>
      <c r="D52" s="62">
        <f>SUMIF(U52:U54,2,D52:D54)</f>
        <v>0</v>
      </c>
      <c r="E52" s="62">
        <f>SUMIF(U52:U54,2,E52:E54)</f>
        <v>0</v>
      </c>
      <c r="F52" s="62">
        <f>SUMIF(U52:U54,2,F52:F54)</f>
        <v>0</v>
      </c>
      <c r="G52" s="62">
        <f>SUMIF(U52:U54,2,G52:G54)</f>
        <v>0</v>
      </c>
      <c r="H52" s="62">
        <f>SUMIF(U52:U54,2,H52:H54)</f>
        <v>0</v>
      </c>
      <c r="I52" s="62">
        <f>SUMIF(U52:U54,2,I52:I54)</f>
        <v>0</v>
      </c>
      <c r="J52" s="62">
        <f t="shared" si="4"/>
        <v>0</v>
      </c>
      <c r="K52" s="62">
        <f>SUMIF(U52:U54,2,K52:K54)</f>
        <v>0</v>
      </c>
      <c r="L52" s="62">
        <f>SUMIF(U52:U54,2,L52:L54)</f>
        <v>0</v>
      </c>
      <c r="M52" s="62">
        <f t="shared" si="5"/>
        <v>0</v>
      </c>
      <c r="N52" s="62">
        <f>SUMIF(U52:U54,2,N52:N54)</f>
        <v>0</v>
      </c>
      <c r="O52" s="62">
        <f t="shared" si="6"/>
        <v>0</v>
      </c>
      <c r="P52" s="62">
        <f t="shared" si="7"/>
        <v>0</v>
      </c>
      <c r="Q52" s="62">
        <f>SUMIF(U52:U54,2,Q52:Q54)</f>
        <v>0</v>
      </c>
      <c r="R52" s="62">
        <f>SUMIF(U52:U54,2,R52:R54)</f>
        <v>0</v>
      </c>
      <c r="S52" s="62">
        <f>SUMIF(U52:U54,2,S52:S54)</f>
        <v>0</v>
      </c>
      <c r="T52" s="62"/>
      <c r="U52" s="50">
        <v>1</v>
      </c>
    </row>
    <row r="53" spans="1:22" ht="20.5" x14ac:dyDescent="0.65">
      <c r="A53" s="181" t="s">
        <v>152</v>
      </c>
      <c r="B53" s="62">
        <v>0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f t="shared" si="4"/>
        <v>0</v>
      </c>
      <c r="K53" s="62">
        <v>0</v>
      </c>
      <c r="L53" s="62">
        <v>0</v>
      </c>
      <c r="M53" s="62">
        <f t="shared" si="5"/>
        <v>0</v>
      </c>
      <c r="N53" s="62"/>
      <c r="O53" s="62">
        <f t="shared" si="6"/>
        <v>0</v>
      </c>
      <c r="P53" s="62">
        <f t="shared" si="7"/>
        <v>0</v>
      </c>
      <c r="Q53" s="62">
        <v>0</v>
      </c>
      <c r="R53" s="62">
        <v>0</v>
      </c>
      <c r="S53" s="62">
        <v>0</v>
      </c>
      <c r="T53" s="62"/>
      <c r="U53" s="50">
        <v>2</v>
      </c>
    </row>
    <row r="54" spans="1:22" ht="20.5" x14ac:dyDescent="0.65">
      <c r="A54" s="181" t="s">
        <v>153</v>
      </c>
      <c r="B54" s="62">
        <v>0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f t="shared" si="4"/>
        <v>0</v>
      </c>
      <c r="K54" s="62">
        <v>0</v>
      </c>
      <c r="L54" s="62">
        <v>0</v>
      </c>
      <c r="M54" s="62">
        <f t="shared" si="5"/>
        <v>0</v>
      </c>
      <c r="N54" s="62"/>
      <c r="O54" s="62">
        <f t="shared" si="6"/>
        <v>0</v>
      </c>
      <c r="P54" s="62">
        <f t="shared" si="7"/>
        <v>0</v>
      </c>
      <c r="Q54" s="62">
        <v>0</v>
      </c>
      <c r="R54" s="62">
        <v>0</v>
      </c>
      <c r="S54" s="62">
        <v>0</v>
      </c>
      <c r="T54" s="62"/>
      <c r="U54" s="50">
        <v>2</v>
      </c>
    </row>
    <row r="55" spans="1:22" ht="20.5" x14ac:dyDescent="0.65">
      <c r="A55" s="178" t="s">
        <v>154</v>
      </c>
      <c r="B55" s="62">
        <v>35.546900000000001</v>
      </c>
      <c r="C55" s="62">
        <v>0</v>
      </c>
      <c r="D55" s="62">
        <v>0</v>
      </c>
      <c r="E55" s="62">
        <v>47.223799999999997</v>
      </c>
      <c r="F55" s="62">
        <v>0</v>
      </c>
      <c r="G55" s="62">
        <v>0</v>
      </c>
      <c r="H55" s="62">
        <v>102.7701</v>
      </c>
      <c r="I55" s="62">
        <v>85.729600000000005</v>
      </c>
      <c r="J55" s="62">
        <f t="shared" si="4"/>
        <v>188.49970000000002</v>
      </c>
      <c r="K55" s="62">
        <v>80.904300000000006</v>
      </c>
      <c r="L55" s="62">
        <v>51.402999999999999</v>
      </c>
      <c r="M55" s="62">
        <f t="shared" si="5"/>
        <v>132.3073</v>
      </c>
      <c r="N55" s="62"/>
      <c r="O55" s="62">
        <f t="shared" si="6"/>
        <v>132.3073</v>
      </c>
      <c r="P55" s="62">
        <f t="shared" si="7"/>
        <v>100</v>
      </c>
      <c r="Q55" s="62">
        <v>32.579700000000003</v>
      </c>
      <c r="R55" s="62">
        <v>33.197000000000003</v>
      </c>
      <c r="S55" s="62">
        <v>33.244999999999997</v>
      </c>
      <c r="T55" s="62"/>
      <c r="U55" s="50">
        <v>1</v>
      </c>
    </row>
    <row r="56" spans="1:22" ht="20.5" x14ac:dyDescent="0.65">
      <c r="A56" s="178" t="s">
        <v>155</v>
      </c>
      <c r="B56" s="62">
        <v>0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f t="shared" si="4"/>
        <v>0</v>
      </c>
      <c r="K56" s="62">
        <v>0</v>
      </c>
      <c r="L56" s="62">
        <v>0</v>
      </c>
      <c r="M56" s="62">
        <f t="shared" si="5"/>
        <v>0</v>
      </c>
      <c r="N56" s="62"/>
      <c r="O56" s="62">
        <f t="shared" si="6"/>
        <v>0</v>
      </c>
      <c r="P56" s="62">
        <f t="shared" si="7"/>
        <v>0</v>
      </c>
      <c r="Q56" s="62">
        <v>0</v>
      </c>
      <c r="R56" s="62">
        <v>0</v>
      </c>
      <c r="S56" s="62">
        <v>0</v>
      </c>
      <c r="T56" s="62"/>
      <c r="U56" s="50">
        <v>1</v>
      </c>
    </row>
    <row r="57" spans="1:22" ht="23" x14ac:dyDescent="0.7">
      <c r="A57" s="77" t="s">
        <v>156</v>
      </c>
      <c r="B57" s="74">
        <v>0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f t="shared" si="4"/>
        <v>0</v>
      </c>
      <c r="K57" s="74">
        <v>0</v>
      </c>
      <c r="L57" s="74">
        <v>0</v>
      </c>
      <c r="M57" s="74">
        <f t="shared" si="5"/>
        <v>0</v>
      </c>
      <c r="N57" s="74"/>
      <c r="O57" s="74">
        <f t="shared" si="6"/>
        <v>0</v>
      </c>
      <c r="P57" s="74">
        <f t="shared" si="7"/>
        <v>0</v>
      </c>
      <c r="Q57" s="74">
        <v>0</v>
      </c>
      <c r="R57" s="74">
        <v>0</v>
      </c>
      <c r="S57" s="74">
        <v>0</v>
      </c>
      <c r="T57" s="56"/>
      <c r="U57" s="50">
        <v>0</v>
      </c>
      <c r="V57" s="42"/>
    </row>
    <row r="58" spans="1:22" ht="20.5" x14ac:dyDescent="0.65">
      <c r="A58" s="150" t="s">
        <v>157</v>
      </c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9"/>
      <c r="P58" s="148"/>
      <c r="Q58" s="148"/>
      <c r="R58" s="148"/>
      <c r="S58" s="148"/>
      <c r="T58" s="50"/>
    </row>
    <row r="59" spans="1:22" ht="20.5" x14ac:dyDescent="0.65">
      <c r="A59" s="80" t="s">
        <v>158</v>
      </c>
    </row>
    <row r="60" spans="1:22" s="52" customFormat="1" ht="20.5" x14ac:dyDescent="0.65">
      <c r="A60" s="52" t="s">
        <v>159</v>
      </c>
    </row>
    <row r="61" spans="1:22" s="52" customFormat="1" ht="20.5" x14ac:dyDescent="0.65">
      <c r="A61" s="81" t="s">
        <v>160</v>
      </c>
    </row>
    <row r="62" spans="1:22" s="52" customFormat="1" ht="20.5" x14ac:dyDescent="0.65">
      <c r="A62" s="81" t="s">
        <v>161</v>
      </c>
    </row>
    <row r="63" spans="1:22" ht="20.5" x14ac:dyDescent="0.65">
      <c r="A63" s="81" t="s">
        <v>162</v>
      </c>
    </row>
    <row r="64" spans="1:22" ht="20.5" x14ac:dyDescent="0.65">
      <c r="A64" s="52" t="s">
        <v>163</v>
      </c>
    </row>
    <row r="65" spans="1:1" ht="20.5" x14ac:dyDescent="0.65">
      <c r="A65" s="52" t="s">
        <v>164</v>
      </c>
    </row>
    <row r="66" spans="1:1" ht="20.5" x14ac:dyDescent="0.65">
      <c r="A66" s="81"/>
    </row>
    <row r="67" spans="1:1" ht="20.5" x14ac:dyDescent="0.65">
      <c r="A67" s="81"/>
    </row>
    <row r="68" spans="1:1" ht="20.5" x14ac:dyDescent="0.65">
      <c r="A68" s="81"/>
    </row>
    <row r="69" spans="1:1" ht="20.5" x14ac:dyDescent="0.65">
      <c r="A69" s="52"/>
    </row>
    <row r="70" spans="1:1" ht="20.5" x14ac:dyDescent="0.65">
      <c r="A70" s="52"/>
    </row>
  </sheetData>
  <mergeCells count="29">
    <mergeCell ref="T6:T8"/>
    <mergeCell ref="B7:B8"/>
    <mergeCell ref="C7:C8"/>
    <mergeCell ref="D7:D8"/>
    <mergeCell ref="E7:E8"/>
    <mergeCell ref="F7:F8"/>
    <mergeCell ref="G7:G8"/>
    <mergeCell ref="H7:H8"/>
    <mergeCell ref="I7:I8"/>
    <mergeCell ref="K7:K8"/>
    <mergeCell ref="L7:L8"/>
    <mergeCell ref="M7:M8"/>
    <mergeCell ref="N7:N8"/>
    <mergeCell ref="O7:O8"/>
    <mergeCell ref="P7:P8"/>
    <mergeCell ref="Q7:Q8"/>
    <mergeCell ref="A2:S2"/>
    <mergeCell ref="A1:S1"/>
    <mergeCell ref="A3:S3"/>
    <mergeCell ref="A6:A8"/>
    <mergeCell ref="B6:D6"/>
    <mergeCell ref="E6:G6"/>
    <mergeCell ref="H6:I6"/>
    <mergeCell ref="J6:J8"/>
    <mergeCell ref="K6:N6"/>
    <mergeCell ref="O6:P6"/>
    <mergeCell ref="Q6:S6"/>
    <mergeCell ref="R7:R8"/>
    <mergeCell ref="S7:S8"/>
  </mergeCells>
  <printOptions horizontalCentered="1"/>
  <pageMargins left="0.31496062992125984" right="0.31496062992125984" top="0.19685039370078741" bottom="0.19685039370078741" header="0.23622047244094491" footer="0.23622047244094491"/>
  <pageSetup paperSize="9" scale="68" orientation="landscape"/>
  <headerFooter alignWithMargins="0">
    <oddHeader>&amp;R&amp;"Arial,ธรรมดา"&amp;10หน้าที่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CBB2-411A-4E87-88EE-D845D862F541}">
  <dimension ref="A1:V82"/>
  <sheetViews>
    <sheetView zoomScale="160" zoomScaleNormal="160" workbookViewId="0">
      <selection activeCell="O4" sqref="O1:O1048576"/>
    </sheetView>
  </sheetViews>
  <sheetFormatPr defaultRowHeight="14.5" outlineLevelCol="1" x14ac:dyDescent="0.35"/>
  <cols>
    <col min="1" max="1" width="42.7265625" customWidth="1"/>
    <col min="2" max="2" width="10.7265625" customWidth="1" outlineLevel="1"/>
    <col min="3" max="4" width="9.7265625" customWidth="1"/>
    <col min="5" max="5" width="10.7265625" customWidth="1" outlineLevel="1"/>
    <col min="6" max="7" width="9.7265625" customWidth="1"/>
    <col min="8" max="9" width="12.7265625" customWidth="1" outlineLevel="1"/>
    <col min="10" max="14" width="12.7265625" customWidth="1"/>
    <col min="15" max="15" width="10.7265625" customWidth="1"/>
    <col min="16" max="16" width="7.81640625" bestFit="1" customWidth="1"/>
    <col min="17" max="19" width="11.7265625" customWidth="1"/>
    <col min="20" max="20" width="20.7265625" customWidth="1"/>
    <col min="21" max="22" width="9.1796875" style="69" customWidth="1"/>
  </cols>
  <sheetData>
    <row r="1" spans="1:22" s="34" customFormat="1" ht="26" x14ac:dyDescent="0.8">
      <c r="A1" s="283" t="s">
        <v>18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32"/>
      <c r="V1" s="33"/>
    </row>
    <row r="2" spans="1:22" s="34" customFormat="1" ht="26" x14ac:dyDescent="0.8">
      <c r="A2" s="35" t="s">
        <v>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U2" s="32"/>
      <c r="V2" s="33"/>
    </row>
    <row r="3" spans="1:22" s="34" customFormat="1" ht="26" x14ac:dyDescent="0.8">
      <c r="A3" s="267" t="s">
        <v>165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36" t="s">
        <v>92</v>
      </c>
      <c r="U3" s="32"/>
      <c r="V3" s="33"/>
    </row>
    <row r="4" spans="1:22" s="34" customFormat="1" ht="26.25" hidden="1" customHeight="1" x14ac:dyDescent="0.8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2"/>
      <c r="V4" s="33"/>
    </row>
    <row r="5" spans="1:22" s="43" customFormat="1" ht="22.5" customHeight="1" x14ac:dyDescent="0.7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 t="s">
        <v>93</v>
      </c>
      <c r="U5" s="41"/>
      <c r="V5" s="42"/>
    </row>
    <row r="6" spans="1:22" s="43" customFormat="1" ht="23.25" customHeight="1" x14ac:dyDescent="0.75">
      <c r="A6" s="268" t="s">
        <v>94</v>
      </c>
      <c r="B6" s="271" t="s">
        <v>166</v>
      </c>
      <c r="C6" s="272"/>
      <c r="D6" s="273"/>
      <c r="E6" s="271" t="s">
        <v>167</v>
      </c>
      <c r="F6" s="272"/>
      <c r="G6" s="273"/>
      <c r="H6" s="274" t="s">
        <v>168</v>
      </c>
      <c r="I6" s="274"/>
      <c r="J6" s="275" t="s">
        <v>169</v>
      </c>
      <c r="K6" s="271" t="s">
        <v>170</v>
      </c>
      <c r="L6" s="272"/>
      <c r="M6" s="272"/>
      <c r="N6" s="273"/>
      <c r="O6" s="278" t="s">
        <v>171</v>
      </c>
      <c r="P6" s="279"/>
      <c r="Q6" s="271" t="s">
        <v>101</v>
      </c>
      <c r="R6" s="272"/>
      <c r="S6" s="273"/>
      <c r="T6" s="268" t="s">
        <v>102</v>
      </c>
      <c r="U6" s="41"/>
      <c r="V6" s="42"/>
    </row>
    <row r="7" spans="1:22" s="43" customFormat="1" ht="23.25" customHeight="1" x14ac:dyDescent="0.7">
      <c r="A7" s="269"/>
      <c r="B7" s="268" t="s">
        <v>101</v>
      </c>
      <c r="C7" s="280" t="s">
        <v>103</v>
      </c>
      <c r="D7" s="268" t="s">
        <v>104</v>
      </c>
      <c r="E7" s="268" t="s">
        <v>101</v>
      </c>
      <c r="F7" s="280" t="s">
        <v>103</v>
      </c>
      <c r="G7" s="282" t="s">
        <v>104</v>
      </c>
      <c r="H7" s="268" t="s">
        <v>105</v>
      </c>
      <c r="I7" s="268" t="s">
        <v>106</v>
      </c>
      <c r="J7" s="276"/>
      <c r="K7" s="268" t="s">
        <v>105</v>
      </c>
      <c r="L7" s="268" t="s">
        <v>106</v>
      </c>
      <c r="M7" s="282" t="s">
        <v>107</v>
      </c>
      <c r="N7" s="282" t="s">
        <v>108</v>
      </c>
      <c r="O7" s="268" t="s">
        <v>109</v>
      </c>
      <c r="P7" s="268" t="s">
        <v>48</v>
      </c>
      <c r="Q7" s="268" t="s">
        <v>172</v>
      </c>
      <c r="R7" s="268" t="s">
        <v>173</v>
      </c>
      <c r="S7" s="268" t="s">
        <v>174</v>
      </c>
      <c r="T7" s="269"/>
      <c r="U7" s="41"/>
      <c r="V7" s="42"/>
    </row>
    <row r="8" spans="1:22" s="43" customFormat="1" ht="23" x14ac:dyDescent="0.7">
      <c r="A8" s="270"/>
      <c r="B8" s="270"/>
      <c r="C8" s="270"/>
      <c r="D8" s="270"/>
      <c r="E8" s="270"/>
      <c r="F8" s="281"/>
      <c r="G8" s="277"/>
      <c r="H8" s="270"/>
      <c r="I8" s="270"/>
      <c r="J8" s="277"/>
      <c r="K8" s="270"/>
      <c r="L8" s="270"/>
      <c r="M8" s="277"/>
      <c r="N8" s="277"/>
      <c r="O8" s="270"/>
      <c r="P8" s="270"/>
      <c r="Q8" s="270"/>
      <c r="R8" s="270"/>
      <c r="S8" s="270"/>
      <c r="T8" s="270"/>
      <c r="U8" s="41"/>
      <c r="V8" s="42"/>
    </row>
    <row r="9" spans="1:22" s="43" customFormat="1" ht="23.5" x14ac:dyDescent="0.7">
      <c r="A9" s="44" t="s">
        <v>107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f>H9+I9</f>
        <v>0</v>
      </c>
      <c r="K9" s="45">
        <v>0</v>
      </c>
      <c r="L9" s="45">
        <v>0</v>
      </c>
      <c r="M9" s="45">
        <f>K9+L9</f>
        <v>0</v>
      </c>
      <c r="N9" s="45"/>
      <c r="O9" s="45">
        <f>M9-F9</f>
        <v>0</v>
      </c>
      <c r="P9" s="45">
        <f>IF(F9&lt;=0,IF(M9&gt;0,100,0),O9/F9*100)</f>
        <v>0</v>
      </c>
      <c r="Q9" s="45">
        <v>0</v>
      </c>
      <c r="R9" s="45">
        <v>0</v>
      </c>
      <c r="S9" s="45">
        <v>0</v>
      </c>
      <c r="T9" s="47"/>
      <c r="U9" s="41"/>
      <c r="V9" s="42">
        <v>0</v>
      </c>
    </row>
    <row r="10" spans="1:22" s="52" customFormat="1" ht="23" x14ac:dyDescent="0.7">
      <c r="A10" s="48" t="s">
        <v>175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f t="shared" ref="J10:J11" si="0">H10+I10</f>
        <v>0</v>
      </c>
      <c r="K10" s="49">
        <v>0</v>
      </c>
      <c r="L10" s="49">
        <v>0</v>
      </c>
      <c r="M10" s="49">
        <f>K10+L10</f>
        <v>0</v>
      </c>
      <c r="N10" s="49"/>
      <c r="O10" s="49">
        <f t="shared" ref="O10:O59" si="1">M10-F10</f>
        <v>0</v>
      </c>
      <c r="P10" s="49">
        <f t="shared" ref="P10:P59" si="2">IF(F10&lt;=0,IF(M10&gt;0,100,0),O10/F10*100)</f>
        <v>0</v>
      </c>
      <c r="Q10" s="49">
        <v>0</v>
      </c>
      <c r="R10" s="49">
        <v>0</v>
      </c>
      <c r="S10" s="49">
        <v>0</v>
      </c>
      <c r="T10" s="48"/>
      <c r="U10" s="50"/>
      <c r="V10" s="42">
        <v>1</v>
      </c>
    </row>
    <row r="11" spans="1:22" s="52" customFormat="1" ht="23" x14ac:dyDescent="0.7">
      <c r="A11" s="53" t="s">
        <v>176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f t="shared" si="0"/>
        <v>0</v>
      </c>
      <c r="K11" s="54">
        <v>0</v>
      </c>
      <c r="L11" s="54">
        <v>0</v>
      </c>
      <c r="M11" s="54">
        <f t="shared" ref="M11:M59" si="3">K11+L11</f>
        <v>0</v>
      </c>
      <c r="N11" s="54"/>
      <c r="O11" s="54">
        <f t="shared" si="1"/>
        <v>0</v>
      </c>
      <c r="P11" s="54">
        <f t="shared" si="2"/>
        <v>0</v>
      </c>
      <c r="Q11" s="54">
        <v>0</v>
      </c>
      <c r="R11" s="54">
        <v>0</v>
      </c>
      <c r="S11" s="54">
        <v>0</v>
      </c>
      <c r="T11" s="53"/>
      <c r="U11" s="50"/>
      <c r="V11" s="42">
        <v>2</v>
      </c>
    </row>
    <row r="12" spans="1:22" s="52" customFormat="1" ht="23" x14ac:dyDescent="0.7">
      <c r="A12" s="56" t="s">
        <v>115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f>H12+I12</f>
        <v>0</v>
      </c>
      <c r="K12" s="57">
        <v>0</v>
      </c>
      <c r="L12" s="57">
        <v>0</v>
      </c>
      <c r="M12" s="57">
        <f t="shared" si="3"/>
        <v>0</v>
      </c>
      <c r="N12" s="57"/>
      <c r="O12" s="57">
        <f t="shared" si="1"/>
        <v>0</v>
      </c>
      <c r="P12" s="57">
        <f t="shared" si="2"/>
        <v>0</v>
      </c>
      <c r="Q12" s="57">
        <v>0</v>
      </c>
      <c r="R12" s="57">
        <v>0</v>
      </c>
      <c r="S12" s="57">
        <v>0</v>
      </c>
      <c r="T12" s="56"/>
      <c r="U12" s="50">
        <v>0</v>
      </c>
      <c r="V12" s="42">
        <v>3</v>
      </c>
    </row>
    <row r="13" spans="1:22" s="52" customFormat="1" ht="20.5" x14ac:dyDescent="0.65">
      <c r="A13" s="170" t="s">
        <v>177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f t="shared" ref="J13:J59" si="4">H13+I13</f>
        <v>0</v>
      </c>
      <c r="K13" s="59">
        <v>0</v>
      </c>
      <c r="L13" s="59">
        <v>0</v>
      </c>
      <c r="M13" s="59">
        <f t="shared" si="3"/>
        <v>0</v>
      </c>
      <c r="N13" s="59"/>
      <c r="O13" s="59">
        <f t="shared" si="1"/>
        <v>0</v>
      </c>
      <c r="P13" s="59">
        <f t="shared" si="2"/>
        <v>0</v>
      </c>
      <c r="Q13" s="59">
        <v>0</v>
      </c>
      <c r="R13" s="59">
        <v>0</v>
      </c>
      <c r="S13" s="59">
        <v>0</v>
      </c>
      <c r="T13" s="61"/>
      <c r="U13" s="50">
        <v>1</v>
      </c>
      <c r="V13" s="51"/>
    </row>
    <row r="14" spans="1:22" s="52" customFormat="1" ht="20.5" x14ac:dyDescent="0.65">
      <c r="A14" s="171" t="s">
        <v>178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 t="shared" si="4"/>
        <v>0</v>
      </c>
      <c r="K14" s="62">
        <v>0</v>
      </c>
      <c r="L14" s="62">
        <v>0</v>
      </c>
      <c r="M14" s="62">
        <f t="shared" si="3"/>
        <v>0</v>
      </c>
      <c r="N14" s="62"/>
      <c r="O14" s="62">
        <f t="shared" si="1"/>
        <v>0</v>
      </c>
      <c r="P14" s="62">
        <f t="shared" si="2"/>
        <v>0</v>
      </c>
      <c r="Q14" s="62">
        <v>0</v>
      </c>
      <c r="R14" s="62">
        <v>0</v>
      </c>
      <c r="S14" s="62">
        <v>0</v>
      </c>
      <c r="T14" s="64"/>
      <c r="U14" s="50">
        <v>1</v>
      </c>
      <c r="V14" s="51"/>
    </row>
    <row r="15" spans="1:22" s="52" customFormat="1" ht="41" x14ac:dyDescent="0.65">
      <c r="A15" s="137" t="s">
        <v>118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f t="shared" si="4"/>
        <v>0</v>
      </c>
      <c r="K15" s="62">
        <v>0</v>
      </c>
      <c r="L15" s="62">
        <v>0</v>
      </c>
      <c r="M15" s="62">
        <f t="shared" si="3"/>
        <v>0</v>
      </c>
      <c r="N15" s="62"/>
      <c r="O15" s="62">
        <f t="shared" si="1"/>
        <v>0</v>
      </c>
      <c r="P15" s="62">
        <f t="shared" si="2"/>
        <v>0</v>
      </c>
      <c r="Q15" s="62">
        <v>0</v>
      </c>
      <c r="R15" s="62">
        <v>0</v>
      </c>
      <c r="S15" s="62">
        <v>0</v>
      </c>
      <c r="T15" s="64"/>
      <c r="U15" s="50">
        <v>1</v>
      </c>
      <c r="V15" s="51"/>
    </row>
    <row r="16" spans="1:22" s="52" customFormat="1" ht="20.5" x14ac:dyDescent="0.65">
      <c r="A16" s="137" t="s">
        <v>119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f t="shared" si="4"/>
        <v>0</v>
      </c>
      <c r="K16" s="62">
        <v>0</v>
      </c>
      <c r="L16" s="62">
        <v>0</v>
      </c>
      <c r="M16" s="62">
        <f t="shared" si="3"/>
        <v>0</v>
      </c>
      <c r="N16" s="62"/>
      <c r="O16" s="62">
        <f t="shared" si="1"/>
        <v>0</v>
      </c>
      <c r="P16" s="62">
        <f t="shared" si="2"/>
        <v>0</v>
      </c>
      <c r="Q16" s="62">
        <v>0</v>
      </c>
      <c r="R16" s="62">
        <v>0</v>
      </c>
      <c r="S16" s="62">
        <v>0</v>
      </c>
      <c r="T16" s="64"/>
      <c r="U16" s="50">
        <v>1</v>
      </c>
      <c r="V16" s="51"/>
    </row>
    <row r="17" spans="1:22" s="52" customFormat="1" ht="41" x14ac:dyDescent="0.65">
      <c r="A17" s="137" t="s">
        <v>120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f t="shared" si="4"/>
        <v>0</v>
      </c>
      <c r="K17" s="62">
        <v>0</v>
      </c>
      <c r="L17" s="62">
        <v>0</v>
      </c>
      <c r="M17" s="62">
        <f t="shared" si="3"/>
        <v>0</v>
      </c>
      <c r="N17" s="62"/>
      <c r="O17" s="62">
        <f t="shared" si="1"/>
        <v>0</v>
      </c>
      <c r="P17" s="62">
        <f t="shared" si="2"/>
        <v>0</v>
      </c>
      <c r="Q17" s="62">
        <v>0</v>
      </c>
      <c r="R17" s="62">
        <v>0</v>
      </c>
      <c r="S17" s="62">
        <v>0</v>
      </c>
      <c r="T17" s="64"/>
      <c r="U17" s="50">
        <v>1</v>
      </c>
      <c r="V17" s="51"/>
    </row>
    <row r="18" spans="1:22" s="52" customFormat="1" ht="41" x14ac:dyDescent="0.65">
      <c r="A18" s="137" t="s">
        <v>121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f t="shared" si="4"/>
        <v>0</v>
      </c>
      <c r="K18" s="62">
        <v>0</v>
      </c>
      <c r="L18" s="62">
        <v>0</v>
      </c>
      <c r="M18" s="62">
        <f t="shared" si="3"/>
        <v>0</v>
      </c>
      <c r="N18" s="62"/>
      <c r="O18" s="62">
        <f t="shared" si="1"/>
        <v>0</v>
      </c>
      <c r="P18" s="62">
        <f t="shared" si="2"/>
        <v>0</v>
      </c>
      <c r="Q18" s="62">
        <v>0</v>
      </c>
      <c r="R18" s="62">
        <v>0</v>
      </c>
      <c r="S18" s="62">
        <v>0</v>
      </c>
      <c r="T18" s="64"/>
      <c r="U18" s="50">
        <v>1</v>
      </c>
      <c r="V18" s="51"/>
    </row>
    <row r="19" spans="1:22" s="52" customFormat="1" ht="20.5" x14ac:dyDescent="0.65">
      <c r="A19" s="67" t="s">
        <v>122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f t="shared" si="4"/>
        <v>0</v>
      </c>
      <c r="K19" s="62">
        <v>0</v>
      </c>
      <c r="L19" s="62">
        <v>0</v>
      </c>
      <c r="M19" s="62">
        <f t="shared" si="3"/>
        <v>0</v>
      </c>
      <c r="N19" s="62"/>
      <c r="O19" s="62">
        <f t="shared" si="1"/>
        <v>0</v>
      </c>
      <c r="P19" s="62">
        <f t="shared" si="2"/>
        <v>0</v>
      </c>
      <c r="Q19" s="62">
        <v>0</v>
      </c>
      <c r="R19" s="62">
        <v>0</v>
      </c>
      <c r="S19" s="62">
        <v>0</v>
      </c>
      <c r="T19" s="53"/>
      <c r="U19" s="50">
        <v>1</v>
      </c>
      <c r="V19" s="51"/>
    </row>
    <row r="20" spans="1:22" s="52" customFormat="1" ht="23" x14ac:dyDescent="0.7">
      <c r="A20" s="56" t="s">
        <v>123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/>
      <c r="H20" s="57">
        <v>0</v>
      </c>
      <c r="I20" s="57">
        <v>0</v>
      </c>
      <c r="J20" s="57">
        <f>H20+I20</f>
        <v>0</v>
      </c>
      <c r="K20" s="57"/>
      <c r="L20" s="57">
        <v>0</v>
      </c>
      <c r="M20" s="57">
        <f t="shared" si="3"/>
        <v>0</v>
      </c>
      <c r="N20" s="57"/>
      <c r="O20" s="57">
        <f t="shared" si="1"/>
        <v>0</v>
      </c>
      <c r="P20" s="57">
        <f t="shared" si="2"/>
        <v>0</v>
      </c>
      <c r="Q20" s="57">
        <v>0</v>
      </c>
      <c r="R20" s="57">
        <v>0</v>
      </c>
      <c r="S20" s="57">
        <v>0</v>
      </c>
      <c r="T20" s="56"/>
      <c r="U20" s="50">
        <v>0</v>
      </c>
      <c r="V20" s="42"/>
    </row>
    <row r="21" spans="1:22" ht="20.5" x14ac:dyDescent="0.65">
      <c r="A21" s="172" t="s">
        <v>179</v>
      </c>
      <c r="B21" s="62" t="s">
        <v>180</v>
      </c>
      <c r="C21" s="62">
        <v>0</v>
      </c>
      <c r="D21" s="62">
        <v>0</v>
      </c>
      <c r="E21" s="62" t="s">
        <v>181</v>
      </c>
      <c r="F21" s="62">
        <v>0</v>
      </c>
      <c r="G21" s="62">
        <v>0</v>
      </c>
      <c r="H21" s="62" t="s">
        <v>182</v>
      </c>
      <c r="I21" s="62" t="s">
        <v>183</v>
      </c>
      <c r="J21" s="62" t="e">
        <f t="shared" ref="J21:J34" si="5">H21+I21</f>
        <v>#VALUE!</v>
      </c>
      <c r="K21" s="62" t="s">
        <v>184</v>
      </c>
      <c r="L21" s="62" t="s">
        <v>185</v>
      </c>
      <c r="M21" s="62" t="e">
        <f t="shared" si="3"/>
        <v>#VALUE!</v>
      </c>
      <c r="N21" s="62"/>
      <c r="O21" s="62" t="e">
        <f t="shared" si="1"/>
        <v>#VALUE!</v>
      </c>
      <c r="P21" s="62" t="e">
        <f t="shared" si="2"/>
        <v>#VALUE!</v>
      </c>
      <c r="Q21" s="62" t="s">
        <v>186</v>
      </c>
      <c r="R21" s="62" t="s">
        <v>187</v>
      </c>
      <c r="S21" s="62" t="s">
        <v>188</v>
      </c>
      <c r="T21" s="62"/>
      <c r="U21" s="51">
        <v>1</v>
      </c>
    </row>
    <row r="22" spans="1:22" ht="20.5" x14ac:dyDescent="0.65">
      <c r="A22" s="173" t="s">
        <v>125</v>
      </c>
      <c r="B22" s="62" t="s">
        <v>180</v>
      </c>
      <c r="C22" s="62">
        <v>0</v>
      </c>
      <c r="D22" s="62">
        <v>0</v>
      </c>
      <c r="E22" s="62" t="s">
        <v>181</v>
      </c>
      <c r="F22" s="62">
        <v>0</v>
      </c>
      <c r="G22" s="62">
        <v>0</v>
      </c>
      <c r="H22" s="62" t="s">
        <v>182</v>
      </c>
      <c r="I22" s="62" t="s">
        <v>183</v>
      </c>
      <c r="J22" s="62" t="e">
        <f t="shared" si="5"/>
        <v>#VALUE!</v>
      </c>
      <c r="K22" s="62" t="s">
        <v>184</v>
      </c>
      <c r="L22" s="62" t="s">
        <v>185</v>
      </c>
      <c r="M22" s="62" t="e">
        <f t="shared" si="3"/>
        <v>#VALUE!</v>
      </c>
      <c r="N22" s="62"/>
      <c r="O22" s="62" t="e">
        <f t="shared" si="1"/>
        <v>#VALUE!</v>
      </c>
      <c r="P22" s="62" t="e">
        <f t="shared" si="2"/>
        <v>#VALUE!</v>
      </c>
      <c r="Q22" s="62" t="s">
        <v>186</v>
      </c>
      <c r="R22" s="62" t="s">
        <v>187</v>
      </c>
      <c r="S22" s="62" t="s">
        <v>188</v>
      </c>
      <c r="T22" s="62"/>
      <c r="U22" s="51">
        <v>2</v>
      </c>
    </row>
    <row r="23" spans="1:22" ht="20.5" x14ac:dyDescent="0.65">
      <c r="A23" s="70" t="s">
        <v>126</v>
      </c>
      <c r="B23" s="62" t="s">
        <v>180</v>
      </c>
      <c r="C23" s="62">
        <v>0</v>
      </c>
      <c r="D23" s="62">
        <v>0</v>
      </c>
      <c r="E23" s="62" t="s">
        <v>181</v>
      </c>
      <c r="F23" s="62">
        <v>0</v>
      </c>
      <c r="G23" s="62">
        <v>0</v>
      </c>
      <c r="H23" s="62" t="s">
        <v>182</v>
      </c>
      <c r="I23" s="62" t="s">
        <v>183</v>
      </c>
      <c r="J23" s="62" t="e">
        <f t="shared" si="5"/>
        <v>#VALUE!</v>
      </c>
      <c r="K23" s="62" t="s">
        <v>184</v>
      </c>
      <c r="L23" s="62" t="s">
        <v>185</v>
      </c>
      <c r="M23" s="62" t="e">
        <f t="shared" si="3"/>
        <v>#VALUE!</v>
      </c>
      <c r="N23" s="62"/>
      <c r="O23" s="62" t="e">
        <f t="shared" si="1"/>
        <v>#VALUE!</v>
      </c>
      <c r="P23" s="62" t="e">
        <f t="shared" si="2"/>
        <v>#VALUE!</v>
      </c>
      <c r="Q23" s="62" t="s">
        <v>186</v>
      </c>
      <c r="R23" s="62" t="s">
        <v>187</v>
      </c>
      <c r="S23" s="62" t="s">
        <v>188</v>
      </c>
      <c r="T23" s="62"/>
      <c r="U23" s="51">
        <v>2</v>
      </c>
    </row>
    <row r="24" spans="1:22" ht="20.5" x14ac:dyDescent="0.65">
      <c r="A24" s="71" t="s">
        <v>127</v>
      </c>
      <c r="B24" s="62" t="s">
        <v>180</v>
      </c>
      <c r="C24" s="62">
        <v>0</v>
      </c>
      <c r="D24" s="62">
        <v>0</v>
      </c>
      <c r="E24" s="62" t="s">
        <v>181</v>
      </c>
      <c r="F24" s="62">
        <v>0</v>
      </c>
      <c r="G24" s="62">
        <v>0</v>
      </c>
      <c r="H24" s="62" t="s">
        <v>182</v>
      </c>
      <c r="I24" s="62" t="s">
        <v>183</v>
      </c>
      <c r="J24" s="62" t="e">
        <f t="shared" si="5"/>
        <v>#VALUE!</v>
      </c>
      <c r="K24" s="62" t="s">
        <v>184</v>
      </c>
      <c r="L24" s="62" t="s">
        <v>185</v>
      </c>
      <c r="M24" s="62" t="e">
        <f t="shared" si="3"/>
        <v>#VALUE!</v>
      </c>
      <c r="N24" s="62"/>
      <c r="O24" s="62" t="e">
        <f t="shared" si="1"/>
        <v>#VALUE!</v>
      </c>
      <c r="P24" s="62" t="e">
        <f t="shared" si="2"/>
        <v>#VALUE!</v>
      </c>
      <c r="Q24" s="62" t="s">
        <v>186</v>
      </c>
      <c r="R24" s="62" t="s">
        <v>187</v>
      </c>
      <c r="S24" s="62" t="s">
        <v>188</v>
      </c>
      <c r="T24" s="62"/>
      <c r="U24" s="51">
        <v>3</v>
      </c>
    </row>
    <row r="25" spans="1:22" ht="20.5" x14ac:dyDescent="0.65">
      <c r="A25" s="174" t="s">
        <v>128</v>
      </c>
      <c r="B25" s="62" t="s">
        <v>180</v>
      </c>
      <c r="C25" s="62">
        <v>0</v>
      </c>
      <c r="D25" s="62">
        <v>0</v>
      </c>
      <c r="E25" s="62" t="s">
        <v>181</v>
      </c>
      <c r="F25" s="62">
        <v>0</v>
      </c>
      <c r="G25" s="62">
        <v>0</v>
      </c>
      <c r="H25" s="62" t="s">
        <v>182</v>
      </c>
      <c r="I25" s="62" t="s">
        <v>183</v>
      </c>
      <c r="J25" s="62" t="e">
        <f t="shared" si="5"/>
        <v>#VALUE!</v>
      </c>
      <c r="K25" s="62" t="s">
        <v>184</v>
      </c>
      <c r="L25" s="62" t="s">
        <v>185</v>
      </c>
      <c r="M25" s="62" t="e">
        <f t="shared" si="3"/>
        <v>#VALUE!</v>
      </c>
      <c r="N25" s="62"/>
      <c r="O25" s="62" t="e">
        <f t="shared" si="1"/>
        <v>#VALUE!</v>
      </c>
      <c r="P25" s="62" t="e">
        <f t="shared" si="2"/>
        <v>#VALUE!</v>
      </c>
      <c r="Q25" s="62" t="s">
        <v>186</v>
      </c>
      <c r="R25" s="62" t="s">
        <v>187</v>
      </c>
      <c r="S25" s="62" t="s">
        <v>188</v>
      </c>
      <c r="T25" s="62"/>
      <c r="U25" s="51">
        <v>4</v>
      </c>
    </row>
    <row r="26" spans="1:22" ht="20.5" x14ac:dyDescent="0.65">
      <c r="A26" s="174" t="s">
        <v>189</v>
      </c>
      <c r="B26" s="62" t="s">
        <v>180</v>
      </c>
      <c r="C26" s="62">
        <v>0</v>
      </c>
      <c r="D26" s="62">
        <v>0</v>
      </c>
      <c r="E26" s="62" t="s">
        <v>181</v>
      </c>
      <c r="F26" s="62">
        <v>0</v>
      </c>
      <c r="G26" s="62">
        <v>0</v>
      </c>
      <c r="H26" s="62" t="s">
        <v>182</v>
      </c>
      <c r="I26" s="62" t="s">
        <v>183</v>
      </c>
      <c r="J26" s="62" t="e">
        <f t="shared" si="5"/>
        <v>#VALUE!</v>
      </c>
      <c r="K26" s="62" t="s">
        <v>184</v>
      </c>
      <c r="L26" s="62" t="s">
        <v>185</v>
      </c>
      <c r="M26" s="62" t="e">
        <f t="shared" si="3"/>
        <v>#VALUE!</v>
      </c>
      <c r="N26" s="62"/>
      <c r="O26" s="62" t="e">
        <f t="shared" si="1"/>
        <v>#VALUE!</v>
      </c>
      <c r="P26" s="62" t="e">
        <f t="shared" si="2"/>
        <v>#VALUE!</v>
      </c>
      <c r="Q26" s="62" t="s">
        <v>186</v>
      </c>
      <c r="R26" s="62" t="s">
        <v>187</v>
      </c>
      <c r="S26" s="62" t="s">
        <v>188</v>
      </c>
      <c r="T26" s="62"/>
      <c r="U26" s="51">
        <v>4</v>
      </c>
    </row>
    <row r="27" spans="1:22" ht="20.5" x14ac:dyDescent="0.65">
      <c r="A27" s="71" t="s">
        <v>130</v>
      </c>
      <c r="B27" s="62" t="s">
        <v>180</v>
      </c>
      <c r="C27" s="62">
        <v>0</v>
      </c>
      <c r="D27" s="62">
        <v>0</v>
      </c>
      <c r="E27" s="62" t="s">
        <v>181</v>
      </c>
      <c r="F27" s="62">
        <v>0</v>
      </c>
      <c r="G27" s="62">
        <v>0</v>
      </c>
      <c r="H27" s="62" t="s">
        <v>182</v>
      </c>
      <c r="I27" s="62" t="s">
        <v>183</v>
      </c>
      <c r="J27" s="62" t="e">
        <f t="shared" si="5"/>
        <v>#VALUE!</v>
      </c>
      <c r="K27" s="62" t="s">
        <v>184</v>
      </c>
      <c r="L27" s="62" t="s">
        <v>185</v>
      </c>
      <c r="M27" s="62" t="e">
        <f t="shared" si="3"/>
        <v>#VALUE!</v>
      </c>
      <c r="N27" s="62"/>
      <c r="O27" s="62" t="e">
        <f t="shared" si="1"/>
        <v>#VALUE!</v>
      </c>
      <c r="P27" s="62" t="e">
        <f t="shared" si="2"/>
        <v>#VALUE!</v>
      </c>
      <c r="Q27" s="62" t="s">
        <v>186</v>
      </c>
      <c r="R27" s="62" t="s">
        <v>187</v>
      </c>
      <c r="S27" s="62" t="s">
        <v>188</v>
      </c>
      <c r="T27" s="62"/>
      <c r="U27" s="51">
        <v>3</v>
      </c>
    </row>
    <row r="28" spans="1:22" ht="20.5" x14ac:dyDescent="0.65">
      <c r="A28" s="175" t="s">
        <v>190</v>
      </c>
      <c r="B28" s="62" t="s">
        <v>180</v>
      </c>
      <c r="C28" s="62">
        <v>0</v>
      </c>
      <c r="D28" s="62">
        <v>0</v>
      </c>
      <c r="E28" s="62" t="s">
        <v>181</v>
      </c>
      <c r="F28" s="62">
        <v>0</v>
      </c>
      <c r="G28" s="62">
        <v>0</v>
      </c>
      <c r="H28" s="62" t="s">
        <v>182</v>
      </c>
      <c r="I28" s="62" t="s">
        <v>183</v>
      </c>
      <c r="J28" s="62" t="e">
        <f t="shared" si="5"/>
        <v>#VALUE!</v>
      </c>
      <c r="K28" s="62" t="s">
        <v>184</v>
      </c>
      <c r="L28" s="62" t="s">
        <v>185</v>
      </c>
      <c r="M28" s="62" t="e">
        <f t="shared" si="3"/>
        <v>#VALUE!</v>
      </c>
      <c r="N28" s="62"/>
      <c r="O28" s="62" t="e">
        <f t="shared" si="1"/>
        <v>#VALUE!</v>
      </c>
      <c r="P28" s="62" t="e">
        <f t="shared" si="2"/>
        <v>#VALUE!</v>
      </c>
      <c r="Q28" s="62" t="s">
        <v>186</v>
      </c>
      <c r="R28" s="62" t="s">
        <v>187</v>
      </c>
      <c r="S28" s="62" t="s">
        <v>188</v>
      </c>
      <c r="T28" s="62"/>
      <c r="U28" s="51"/>
    </row>
    <row r="29" spans="1:22" ht="20.5" x14ac:dyDescent="0.65">
      <c r="A29" s="70" t="s">
        <v>132</v>
      </c>
      <c r="B29" s="62" t="s">
        <v>180</v>
      </c>
      <c r="C29" s="62">
        <v>0</v>
      </c>
      <c r="D29" s="62">
        <v>0</v>
      </c>
      <c r="E29" s="62" t="s">
        <v>181</v>
      </c>
      <c r="F29" s="62">
        <v>0</v>
      </c>
      <c r="G29" s="62">
        <v>0</v>
      </c>
      <c r="H29" s="62" t="s">
        <v>182</v>
      </c>
      <c r="I29" s="62" t="s">
        <v>183</v>
      </c>
      <c r="J29" s="62" t="e">
        <f t="shared" si="5"/>
        <v>#VALUE!</v>
      </c>
      <c r="K29" s="62" t="s">
        <v>184</v>
      </c>
      <c r="L29" s="62" t="s">
        <v>185</v>
      </c>
      <c r="M29" s="62" t="e">
        <f t="shared" si="3"/>
        <v>#VALUE!</v>
      </c>
      <c r="N29" s="62"/>
      <c r="O29" s="62" t="e">
        <f t="shared" si="1"/>
        <v>#VALUE!</v>
      </c>
      <c r="P29" s="62" t="e">
        <f t="shared" si="2"/>
        <v>#VALUE!</v>
      </c>
      <c r="Q29" s="62" t="s">
        <v>186</v>
      </c>
      <c r="R29" s="62" t="s">
        <v>187</v>
      </c>
      <c r="S29" s="62" t="s">
        <v>188</v>
      </c>
      <c r="T29" s="62"/>
      <c r="U29" s="51"/>
    </row>
    <row r="30" spans="1:22" ht="20.5" x14ac:dyDescent="0.65">
      <c r="A30" s="70" t="s">
        <v>133</v>
      </c>
      <c r="B30" s="62" t="s">
        <v>180</v>
      </c>
      <c r="C30" s="62">
        <v>0</v>
      </c>
      <c r="D30" s="62">
        <v>0</v>
      </c>
      <c r="E30" s="62" t="s">
        <v>181</v>
      </c>
      <c r="F30" s="62">
        <v>0</v>
      </c>
      <c r="G30" s="62">
        <v>0</v>
      </c>
      <c r="H30" s="62" t="s">
        <v>182</v>
      </c>
      <c r="I30" s="62" t="s">
        <v>183</v>
      </c>
      <c r="J30" s="62" t="e">
        <f t="shared" si="5"/>
        <v>#VALUE!</v>
      </c>
      <c r="K30" s="62" t="s">
        <v>184</v>
      </c>
      <c r="L30" s="62" t="s">
        <v>185</v>
      </c>
      <c r="M30" s="62" t="e">
        <f t="shared" si="3"/>
        <v>#VALUE!</v>
      </c>
      <c r="N30" s="62"/>
      <c r="O30" s="62" t="e">
        <f t="shared" si="1"/>
        <v>#VALUE!</v>
      </c>
      <c r="P30" s="62" t="e">
        <f t="shared" si="2"/>
        <v>#VALUE!</v>
      </c>
      <c r="Q30" s="62" t="s">
        <v>186</v>
      </c>
      <c r="R30" s="62" t="s">
        <v>187</v>
      </c>
      <c r="S30" s="62" t="s">
        <v>188</v>
      </c>
      <c r="T30" s="62"/>
      <c r="U30" s="51"/>
    </row>
    <row r="31" spans="1:22" ht="20.5" x14ac:dyDescent="0.65">
      <c r="A31" s="71" t="s">
        <v>127</v>
      </c>
      <c r="B31" s="62" t="s">
        <v>180</v>
      </c>
      <c r="C31" s="62">
        <v>0</v>
      </c>
      <c r="D31" s="62">
        <v>0</v>
      </c>
      <c r="E31" s="62" t="s">
        <v>181</v>
      </c>
      <c r="F31" s="62">
        <v>0</v>
      </c>
      <c r="G31" s="62">
        <v>0</v>
      </c>
      <c r="H31" s="62" t="s">
        <v>182</v>
      </c>
      <c r="I31" s="62" t="s">
        <v>183</v>
      </c>
      <c r="J31" s="62" t="e">
        <f t="shared" si="5"/>
        <v>#VALUE!</v>
      </c>
      <c r="K31" s="62" t="s">
        <v>184</v>
      </c>
      <c r="L31" s="62" t="s">
        <v>185</v>
      </c>
      <c r="M31" s="62" t="e">
        <f t="shared" si="3"/>
        <v>#VALUE!</v>
      </c>
      <c r="N31" s="62"/>
      <c r="O31" s="62" t="e">
        <f t="shared" si="1"/>
        <v>#VALUE!</v>
      </c>
      <c r="P31" s="62" t="e">
        <f t="shared" si="2"/>
        <v>#VALUE!</v>
      </c>
      <c r="Q31" s="62" t="s">
        <v>186</v>
      </c>
      <c r="R31" s="62" t="s">
        <v>187</v>
      </c>
      <c r="S31" s="62" t="s">
        <v>188</v>
      </c>
      <c r="T31" s="62"/>
      <c r="U31" s="51"/>
    </row>
    <row r="32" spans="1:22" ht="20.5" x14ac:dyDescent="0.65">
      <c r="A32" s="174" t="s">
        <v>128</v>
      </c>
      <c r="B32" s="62" t="s">
        <v>180</v>
      </c>
      <c r="C32" s="62">
        <v>0</v>
      </c>
      <c r="D32" s="62">
        <v>0</v>
      </c>
      <c r="E32" s="62" t="s">
        <v>181</v>
      </c>
      <c r="F32" s="62">
        <v>0</v>
      </c>
      <c r="G32" s="62">
        <v>0</v>
      </c>
      <c r="H32" s="62" t="s">
        <v>182</v>
      </c>
      <c r="I32" s="62" t="s">
        <v>183</v>
      </c>
      <c r="J32" s="62" t="e">
        <f t="shared" si="5"/>
        <v>#VALUE!</v>
      </c>
      <c r="K32" s="62" t="s">
        <v>184</v>
      </c>
      <c r="L32" s="62" t="s">
        <v>185</v>
      </c>
      <c r="M32" s="62" t="e">
        <f t="shared" si="3"/>
        <v>#VALUE!</v>
      </c>
      <c r="N32" s="62"/>
      <c r="O32" s="62" t="e">
        <f t="shared" si="1"/>
        <v>#VALUE!</v>
      </c>
      <c r="P32" s="62" t="e">
        <f t="shared" si="2"/>
        <v>#VALUE!</v>
      </c>
      <c r="Q32" s="62" t="s">
        <v>186</v>
      </c>
      <c r="R32" s="62" t="s">
        <v>187</v>
      </c>
      <c r="S32" s="62" t="s">
        <v>188</v>
      </c>
      <c r="T32" s="62"/>
      <c r="U32" s="51"/>
    </row>
    <row r="33" spans="1:22" ht="20.5" x14ac:dyDescent="0.65">
      <c r="A33" s="174" t="s">
        <v>189</v>
      </c>
      <c r="B33" s="62" t="s">
        <v>180</v>
      </c>
      <c r="C33" s="62">
        <v>0</v>
      </c>
      <c r="D33" s="62">
        <v>0</v>
      </c>
      <c r="E33" s="62" t="s">
        <v>181</v>
      </c>
      <c r="F33" s="62">
        <v>0</v>
      </c>
      <c r="G33" s="62">
        <v>0</v>
      </c>
      <c r="H33" s="62" t="s">
        <v>182</v>
      </c>
      <c r="I33" s="62" t="s">
        <v>183</v>
      </c>
      <c r="J33" s="62" t="e">
        <f t="shared" si="5"/>
        <v>#VALUE!</v>
      </c>
      <c r="K33" s="62" t="s">
        <v>184</v>
      </c>
      <c r="L33" s="62" t="s">
        <v>185</v>
      </c>
      <c r="M33" s="62" t="e">
        <f t="shared" si="3"/>
        <v>#VALUE!</v>
      </c>
      <c r="N33" s="62"/>
      <c r="O33" s="62" t="e">
        <f t="shared" si="1"/>
        <v>#VALUE!</v>
      </c>
      <c r="P33" s="62" t="e">
        <f t="shared" si="2"/>
        <v>#VALUE!</v>
      </c>
      <c r="Q33" s="62" t="s">
        <v>186</v>
      </c>
      <c r="R33" s="62" t="s">
        <v>187</v>
      </c>
      <c r="S33" s="62" t="s">
        <v>188</v>
      </c>
      <c r="T33" s="62"/>
      <c r="U33" s="51"/>
    </row>
    <row r="34" spans="1:22" ht="20.5" x14ac:dyDescent="0.65">
      <c r="A34" s="176" t="s">
        <v>130</v>
      </c>
      <c r="B34" s="62" t="s">
        <v>180</v>
      </c>
      <c r="C34" s="62">
        <v>0</v>
      </c>
      <c r="D34" s="62">
        <v>0</v>
      </c>
      <c r="E34" s="62" t="s">
        <v>181</v>
      </c>
      <c r="F34" s="62">
        <v>0</v>
      </c>
      <c r="G34" s="62">
        <v>0</v>
      </c>
      <c r="H34" s="62" t="s">
        <v>182</v>
      </c>
      <c r="I34" s="62" t="s">
        <v>183</v>
      </c>
      <c r="J34" s="62" t="e">
        <f t="shared" si="5"/>
        <v>#VALUE!</v>
      </c>
      <c r="K34" s="62" t="s">
        <v>184</v>
      </c>
      <c r="L34" s="62" t="s">
        <v>185</v>
      </c>
      <c r="M34" s="62" t="e">
        <f t="shared" si="3"/>
        <v>#VALUE!</v>
      </c>
      <c r="N34" s="62"/>
      <c r="O34" s="62" t="e">
        <f t="shared" si="1"/>
        <v>#VALUE!</v>
      </c>
      <c r="P34" s="62" t="e">
        <f t="shared" si="2"/>
        <v>#VALUE!</v>
      </c>
      <c r="Q34" s="62" t="s">
        <v>186</v>
      </c>
      <c r="R34" s="62" t="s">
        <v>187</v>
      </c>
      <c r="S34" s="62" t="s">
        <v>188</v>
      </c>
      <c r="T34" s="62"/>
      <c r="U34" s="51"/>
    </row>
    <row r="35" spans="1:22" s="52" customFormat="1" ht="23" x14ac:dyDescent="0.7">
      <c r="A35" s="56" t="s">
        <v>134</v>
      </c>
      <c r="B35" s="74">
        <v>0</v>
      </c>
      <c r="C35" s="74">
        <v>0</v>
      </c>
      <c r="D35" s="74">
        <v>0</v>
      </c>
      <c r="E35" s="74">
        <v>0</v>
      </c>
      <c r="F35" s="74">
        <v>0</v>
      </c>
      <c r="G35" s="74">
        <v>0</v>
      </c>
      <c r="H35" s="74">
        <v>0</v>
      </c>
      <c r="I35" s="74">
        <v>0</v>
      </c>
      <c r="J35" s="74">
        <f>H35+I35</f>
        <v>0</v>
      </c>
      <c r="K35" s="74">
        <v>0</v>
      </c>
      <c r="L35" s="74">
        <v>0</v>
      </c>
      <c r="M35" s="74">
        <f t="shared" si="3"/>
        <v>0</v>
      </c>
      <c r="N35" s="74"/>
      <c r="O35" s="74">
        <f t="shared" si="1"/>
        <v>0</v>
      </c>
      <c r="P35" s="74">
        <f t="shared" si="2"/>
        <v>0</v>
      </c>
      <c r="Q35" s="74">
        <v>0</v>
      </c>
      <c r="R35" s="74">
        <v>0</v>
      </c>
      <c r="S35" s="74">
        <v>0</v>
      </c>
      <c r="T35" s="56"/>
      <c r="U35" s="50">
        <v>0</v>
      </c>
      <c r="V35" s="42"/>
    </row>
    <row r="36" spans="1:22" ht="20.5" x14ac:dyDescent="0.65">
      <c r="A36" s="172" t="s">
        <v>191</v>
      </c>
      <c r="B36" s="62" t="s">
        <v>180</v>
      </c>
      <c r="C36" s="62">
        <v>0</v>
      </c>
      <c r="D36" s="62">
        <v>0</v>
      </c>
      <c r="E36" s="62" t="s">
        <v>181</v>
      </c>
      <c r="F36" s="62">
        <v>0</v>
      </c>
      <c r="G36" s="62">
        <v>0</v>
      </c>
      <c r="H36" s="62" t="s">
        <v>182</v>
      </c>
      <c r="I36" s="62" t="s">
        <v>183</v>
      </c>
      <c r="J36" s="62" t="e">
        <f>H36+I36</f>
        <v>#VALUE!</v>
      </c>
      <c r="K36" s="62" t="s">
        <v>184</v>
      </c>
      <c r="L36" s="62" t="s">
        <v>185</v>
      </c>
      <c r="M36" s="62" t="e">
        <f t="shared" si="3"/>
        <v>#VALUE!</v>
      </c>
      <c r="N36" s="62"/>
      <c r="O36" s="62" t="e">
        <f t="shared" si="1"/>
        <v>#VALUE!</v>
      </c>
      <c r="P36" s="62" t="e">
        <f t="shared" si="2"/>
        <v>#VALUE!</v>
      </c>
      <c r="Q36" s="62" t="s">
        <v>186</v>
      </c>
      <c r="R36" s="62" t="s">
        <v>187</v>
      </c>
      <c r="S36" s="62" t="s">
        <v>188</v>
      </c>
      <c r="T36" s="59"/>
      <c r="U36" s="50">
        <v>1</v>
      </c>
    </row>
    <row r="37" spans="1:22" ht="20.5" x14ac:dyDescent="0.65">
      <c r="A37" s="138" t="s">
        <v>192</v>
      </c>
      <c r="B37" s="62" t="s">
        <v>180</v>
      </c>
      <c r="C37" s="62">
        <v>0</v>
      </c>
      <c r="D37" s="62">
        <v>0</v>
      </c>
      <c r="E37" s="62" t="s">
        <v>181</v>
      </c>
      <c r="F37" s="62">
        <v>0</v>
      </c>
      <c r="G37" s="62">
        <v>0</v>
      </c>
      <c r="H37" s="62" t="s">
        <v>182</v>
      </c>
      <c r="I37" s="62" t="s">
        <v>183</v>
      </c>
      <c r="J37" s="62" t="e">
        <f t="shared" ref="J37:J48" si="6">H37+I37</f>
        <v>#VALUE!</v>
      </c>
      <c r="K37" s="62" t="s">
        <v>184</v>
      </c>
      <c r="L37" s="62" t="s">
        <v>185</v>
      </c>
      <c r="M37" s="62" t="e">
        <f t="shared" si="3"/>
        <v>#VALUE!</v>
      </c>
      <c r="N37" s="62"/>
      <c r="O37" s="62" t="e">
        <f t="shared" si="1"/>
        <v>#VALUE!</v>
      </c>
      <c r="P37" s="62" t="e">
        <f t="shared" si="2"/>
        <v>#VALUE!</v>
      </c>
      <c r="Q37" s="62" t="s">
        <v>186</v>
      </c>
      <c r="R37" s="62" t="s">
        <v>187</v>
      </c>
      <c r="S37" s="62" t="s">
        <v>188</v>
      </c>
      <c r="T37" s="62"/>
      <c r="U37" s="50">
        <v>1</v>
      </c>
    </row>
    <row r="38" spans="1:22" ht="20.5" x14ac:dyDescent="0.65">
      <c r="A38" s="177" t="s">
        <v>193</v>
      </c>
      <c r="B38" s="62" t="s">
        <v>180</v>
      </c>
      <c r="C38" s="62">
        <v>0</v>
      </c>
      <c r="D38" s="62">
        <v>0</v>
      </c>
      <c r="E38" s="62" t="s">
        <v>181</v>
      </c>
      <c r="F38" s="62">
        <v>0</v>
      </c>
      <c r="G38" s="62">
        <v>0</v>
      </c>
      <c r="H38" s="62" t="s">
        <v>182</v>
      </c>
      <c r="I38" s="62" t="s">
        <v>183</v>
      </c>
      <c r="J38" s="62" t="e">
        <f t="shared" si="6"/>
        <v>#VALUE!</v>
      </c>
      <c r="K38" s="62" t="s">
        <v>184</v>
      </c>
      <c r="L38" s="62" t="s">
        <v>185</v>
      </c>
      <c r="M38" s="62" t="e">
        <f t="shared" si="3"/>
        <v>#VALUE!</v>
      </c>
      <c r="N38" s="62"/>
      <c r="O38" s="62" t="e">
        <f t="shared" si="1"/>
        <v>#VALUE!</v>
      </c>
      <c r="P38" s="62" t="e">
        <f t="shared" si="2"/>
        <v>#VALUE!</v>
      </c>
      <c r="Q38" s="62" t="s">
        <v>186</v>
      </c>
      <c r="R38" s="62" t="s">
        <v>187</v>
      </c>
      <c r="S38" s="62" t="s">
        <v>188</v>
      </c>
      <c r="T38" s="76"/>
      <c r="U38" s="50">
        <v>2</v>
      </c>
    </row>
    <row r="39" spans="1:22" ht="20.5" x14ac:dyDescent="0.65">
      <c r="A39" s="177" t="s">
        <v>194</v>
      </c>
      <c r="B39" s="62" t="s">
        <v>180</v>
      </c>
      <c r="C39" s="62">
        <v>0</v>
      </c>
      <c r="D39" s="62">
        <v>0</v>
      </c>
      <c r="E39" s="62" t="s">
        <v>181</v>
      </c>
      <c r="F39" s="62">
        <v>0</v>
      </c>
      <c r="G39" s="62">
        <v>0</v>
      </c>
      <c r="H39" s="62" t="s">
        <v>182</v>
      </c>
      <c r="I39" s="62" t="s">
        <v>183</v>
      </c>
      <c r="J39" s="62" t="e">
        <f t="shared" si="6"/>
        <v>#VALUE!</v>
      </c>
      <c r="K39" s="62" t="s">
        <v>184</v>
      </c>
      <c r="L39" s="62" t="s">
        <v>185</v>
      </c>
      <c r="M39" s="62" t="e">
        <f t="shared" si="3"/>
        <v>#VALUE!</v>
      </c>
      <c r="N39" s="62"/>
      <c r="O39" s="62" t="e">
        <f t="shared" si="1"/>
        <v>#VALUE!</v>
      </c>
      <c r="P39" s="62" t="e">
        <f t="shared" si="2"/>
        <v>#VALUE!</v>
      </c>
      <c r="Q39" s="62" t="s">
        <v>186</v>
      </c>
      <c r="R39" s="62" t="s">
        <v>187</v>
      </c>
      <c r="S39" s="62" t="s">
        <v>188</v>
      </c>
      <c r="T39" s="76"/>
      <c r="U39" s="50">
        <v>2</v>
      </c>
    </row>
    <row r="40" spans="1:22" ht="20.5" x14ac:dyDescent="0.65">
      <c r="A40" s="177" t="s">
        <v>195</v>
      </c>
      <c r="B40" s="62" t="s">
        <v>180</v>
      </c>
      <c r="C40" s="62">
        <v>0</v>
      </c>
      <c r="D40" s="62">
        <v>0</v>
      </c>
      <c r="E40" s="62" t="s">
        <v>181</v>
      </c>
      <c r="F40" s="62">
        <v>0</v>
      </c>
      <c r="G40" s="62">
        <v>0</v>
      </c>
      <c r="H40" s="62" t="s">
        <v>182</v>
      </c>
      <c r="I40" s="62" t="s">
        <v>183</v>
      </c>
      <c r="J40" s="62" t="e">
        <f t="shared" si="6"/>
        <v>#VALUE!</v>
      </c>
      <c r="K40" s="62" t="s">
        <v>184</v>
      </c>
      <c r="L40" s="62" t="s">
        <v>185</v>
      </c>
      <c r="M40" s="62" t="e">
        <f t="shared" si="3"/>
        <v>#VALUE!</v>
      </c>
      <c r="N40" s="62"/>
      <c r="O40" s="62" t="e">
        <f t="shared" si="1"/>
        <v>#VALUE!</v>
      </c>
      <c r="P40" s="62" t="e">
        <f t="shared" si="2"/>
        <v>#VALUE!</v>
      </c>
      <c r="Q40" s="62" t="s">
        <v>186</v>
      </c>
      <c r="R40" s="62" t="s">
        <v>187</v>
      </c>
      <c r="S40" s="62" t="s">
        <v>188</v>
      </c>
      <c r="T40" s="76"/>
      <c r="U40" s="50">
        <v>2</v>
      </c>
    </row>
    <row r="41" spans="1:22" ht="20.5" x14ac:dyDescent="0.65">
      <c r="A41" s="175" t="s">
        <v>196</v>
      </c>
      <c r="B41" s="62" t="s">
        <v>180</v>
      </c>
      <c r="C41" s="62">
        <v>0</v>
      </c>
      <c r="D41" s="62">
        <v>0</v>
      </c>
      <c r="E41" s="62" t="s">
        <v>181</v>
      </c>
      <c r="F41" s="62">
        <v>0</v>
      </c>
      <c r="G41" s="62">
        <v>0</v>
      </c>
      <c r="H41" s="62" t="s">
        <v>182</v>
      </c>
      <c r="I41" s="62" t="s">
        <v>183</v>
      </c>
      <c r="J41" s="62" t="e">
        <f t="shared" si="6"/>
        <v>#VALUE!</v>
      </c>
      <c r="K41" s="62" t="s">
        <v>184</v>
      </c>
      <c r="L41" s="62" t="s">
        <v>185</v>
      </c>
      <c r="M41" s="62" t="e">
        <f t="shared" si="3"/>
        <v>#VALUE!</v>
      </c>
      <c r="N41" s="62"/>
      <c r="O41" s="62" t="e">
        <f t="shared" si="1"/>
        <v>#VALUE!</v>
      </c>
      <c r="P41" s="62" t="e">
        <f t="shared" si="2"/>
        <v>#VALUE!</v>
      </c>
      <c r="Q41" s="62" t="s">
        <v>186</v>
      </c>
      <c r="R41" s="62" t="s">
        <v>187</v>
      </c>
      <c r="S41" s="62" t="s">
        <v>188</v>
      </c>
      <c r="T41" s="62"/>
      <c r="U41" s="50">
        <v>2</v>
      </c>
    </row>
    <row r="42" spans="1:22" ht="20.5" x14ac:dyDescent="0.65">
      <c r="A42" s="177" t="s">
        <v>197</v>
      </c>
      <c r="B42" s="62" t="s">
        <v>180</v>
      </c>
      <c r="C42" s="62">
        <v>0</v>
      </c>
      <c r="D42" s="62">
        <v>0</v>
      </c>
      <c r="E42" s="62" t="s">
        <v>181</v>
      </c>
      <c r="F42" s="62">
        <v>0</v>
      </c>
      <c r="G42" s="62">
        <v>0</v>
      </c>
      <c r="H42" s="62" t="s">
        <v>182</v>
      </c>
      <c r="I42" s="62" t="s">
        <v>183</v>
      </c>
      <c r="J42" s="62" t="e">
        <f t="shared" si="6"/>
        <v>#VALUE!</v>
      </c>
      <c r="K42" s="62" t="s">
        <v>184</v>
      </c>
      <c r="L42" s="62" t="s">
        <v>185</v>
      </c>
      <c r="M42" s="62" t="e">
        <f t="shared" si="3"/>
        <v>#VALUE!</v>
      </c>
      <c r="N42" s="62"/>
      <c r="O42" s="62" t="e">
        <f t="shared" si="1"/>
        <v>#VALUE!</v>
      </c>
      <c r="P42" s="62" t="e">
        <f t="shared" si="2"/>
        <v>#VALUE!</v>
      </c>
      <c r="Q42" s="62" t="s">
        <v>186</v>
      </c>
      <c r="R42" s="62" t="s">
        <v>187</v>
      </c>
      <c r="S42" s="62" t="s">
        <v>188</v>
      </c>
      <c r="T42" s="76"/>
      <c r="U42" s="50"/>
    </row>
    <row r="43" spans="1:22" ht="20.5" x14ac:dyDescent="0.65">
      <c r="A43" s="177" t="s">
        <v>198</v>
      </c>
      <c r="B43" s="62" t="s">
        <v>180</v>
      </c>
      <c r="C43" s="62">
        <v>0</v>
      </c>
      <c r="D43" s="62">
        <v>0</v>
      </c>
      <c r="E43" s="62" t="s">
        <v>181</v>
      </c>
      <c r="F43" s="62">
        <v>0</v>
      </c>
      <c r="G43" s="62">
        <v>0</v>
      </c>
      <c r="H43" s="62" t="s">
        <v>182</v>
      </c>
      <c r="I43" s="62" t="s">
        <v>183</v>
      </c>
      <c r="J43" s="62" t="e">
        <f t="shared" si="6"/>
        <v>#VALUE!</v>
      </c>
      <c r="K43" s="62" t="s">
        <v>184</v>
      </c>
      <c r="L43" s="62" t="s">
        <v>185</v>
      </c>
      <c r="M43" s="62" t="e">
        <f t="shared" si="3"/>
        <v>#VALUE!</v>
      </c>
      <c r="N43" s="62"/>
      <c r="O43" s="62" t="e">
        <f t="shared" si="1"/>
        <v>#VALUE!</v>
      </c>
      <c r="P43" s="62" t="e">
        <f t="shared" si="2"/>
        <v>#VALUE!</v>
      </c>
      <c r="Q43" s="62" t="s">
        <v>186</v>
      </c>
      <c r="R43" s="62" t="s">
        <v>187</v>
      </c>
      <c r="S43" s="62" t="s">
        <v>188</v>
      </c>
      <c r="T43" s="76"/>
      <c r="U43" s="50"/>
    </row>
    <row r="44" spans="1:22" ht="41" x14ac:dyDescent="0.65">
      <c r="A44" s="137" t="s">
        <v>199</v>
      </c>
      <c r="B44" s="62" t="s">
        <v>180</v>
      </c>
      <c r="C44" s="62">
        <v>0</v>
      </c>
      <c r="D44" s="62">
        <v>0</v>
      </c>
      <c r="E44" s="62" t="s">
        <v>181</v>
      </c>
      <c r="F44" s="62">
        <v>0</v>
      </c>
      <c r="G44" s="62">
        <v>0</v>
      </c>
      <c r="H44" s="62" t="s">
        <v>182</v>
      </c>
      <c r="I44" s="62" t="s">
        <v>183</v>
      </c>
      <c r="J44" s="62" t="e">
        <f t="shared" si="6"/>
        <v>#VALUE!</v>
      </c>
      <c r="K44" s="62" t="s">
        <v>184</v>
      </c>
      <c r="L44" s="62" t="s">
        <v>185</v>
      </c>
      <c r="M44" s="62" t="e">
        <f t="shared" si="3"/>
        <v>#VALUE!</v>
      </c>
      <c r="N44" s="62"/>
      <c r="O44" s="62" t="e">
        <f t="shared" si="1"/>
        <v>#VALUE!</v>
      </c>
      <c r="P44" s="62" t="e">
        <f t="shared" si="2"/>
        <v>#VALUE!</v>
      </c>
      <c r="Q44" s="62" t="s">
        <v>186</v>
      </c>
      <c r="R44" s="62" t="s">
        <v>187</v>
      </c>
      <c r="S44" s="62" t="s">
        <v>188</v>
      </c>
      <c r="T44" s="62"/>
      <c r="U44" s="50"/>
    </row>
    <row r="45" spans="1:22" ht="20.5" x14ac:dyDescent="0.65">
      <c r="A45" s="177" t="s">
        <v>200</v>
      </c>
      <c r="B45" s="62" t="s">
        <v>180</v>
      </c>
      <c r="C45" s="62">
        <v>0</v>
      </c>
      <c r="D45" s="62">
        <v>0</v>
      </c>
      <c r="E45" s="62" t="s">
        <v>181</v>
      </c>
      <c r="F45" s="62">
        <v>0</v>
      </c>
      <c r="G45" s="62">
        <v>0</v>
      </c>
      <c r="H45" s="62" t="s">
        <v>182</v>
      </c>
      <c r="I45" s="62" t="s">
        <v>183</v>
      </c>
      <c r="J45" s="62" t="e">
        <f t="shared" si="6"/>
        <v>#VALUE!</v>
      </c>
      <c r="K45" s="62" t="s">
        <v>184</v>
      </c>
      <c r="L45" s="62" t="s">
        <v>185</v>
      </c>
      <c r="M45" s="62" t="e">
        <f t="shared" si="3"/>
        <v>#VALUE!</v>
      </c>
      <c r="N45" s="62"/>
      <c r="O45" s="62" t="e">
        <f t="shared" si="1"/>
        <v>#VALUE!</v>
      </c>
      <c r="P45" s="62" t="e">
        <f t="shared" si="2"/>
        <v>#VALUE!</v>
      </c>
      <c r="Q45" s="62" t="s">
        <v>186</v>
      </c>
      <c r="R45" s="62" t="s">
        <v>187</v>
      </c>
      <c r="S45" s="62" t="s">
        <v>188</v>
      </c>
      <c r="T45" s="76"/>
      <c r="U45" s="50"/>
    </row>
    <row r="46" spans="1:22" ht="20.5" x14ac:dyDescent="0.65">
      <c r="A46" s="177" t="s">
        <v>201</v>
      </c>
      <c r="B46" s="62" t="s">
        <v>180</v>
      </c>
      <c r="C46" s="62">
        <v>0</v>
      </c>
      <c r="D46" s="62">
        <v>0</v>
      </c>
      <c r="E46" s="62" t="s">
        <v>181</v>
      </c>
      <c r="F46" s="62">
        <v>0</v>
      </c>
      <c r="G46" s="62">
        <v>0</v>
      </c>
      <c r="H46" s="62" t="s">
        <v>182</v>
      </c>
      <c r="I46" s="62" t="s">
        <v>183</v>
      </c>
      <c r="J46" s="62" t="e">
        <f t="shared" si="6"/>
        <v>#VALUE!</v>
      </c>
      <c r="K46" s="62" t="s">
        <v>184</v>
      </c>
      <c r="L46" s="62" t="s">
        <v>185</v>
      </c>
      <c r="M46" s="62" t="e">
        <f t="shared" si="3"/>
        <v>#VALUE!</v>
      </c>
      <c r="N46" s="62"/>
      <c r="O46" s="62" t="e">
        <f t="shared" si="1"/>
        <v>#VALUE!</v>
      </c>
      <c r="P46" s="62" t="e">
        <f t="shared" si="2"/>
        <v>#VALUE!</v>
      </c>
      <c r="Q46" s="62" t="s">
        <v>186</v>
      </c>
      <c r="R46" s="62" t="s">
        <v>187</v>
      </c>
      <c r="S46" s="62" t="s">
        <v>188</v>
      </c>
      <c r="T46" s="76"/>
      <c r="U46" s="50"/>
    </row>
    <row r="47" spans="1:22" ht="20.5" x14ac:dyDescent="0.65">
      <c r="A47" s="178" t="s">
        <v>202</v>
      </c>
      <c r="B47" s="62" t="s">
        <v>180</v>
      </c>
      <c r="C47" s="62">
        <v>0</v>
      </c>
      <c r="D47" s="62">
        <v>0</v>
      </c>
      <c r="E47" s="62" t="s">
        <v>181</v>
      </c>
      <c r="F47" s="62">
        <v>0</v>
      </c>
      <c r="G47" s="62">
        <v>0</v>
      </c>
      <c r="H47" s="62" t="s">
        <v>182</v>
      </c>
      <c r="I47" s="62" t="s">
        <v>183</v>
      </c>
      <c r="J47" s="62" t="e">
        <f t="shared" si="6"/>
        <v>#VALUE!</v>
      </c>
      <c r="K47" s="62" t="s">
        <v>184</v>
      </c>
      <c r="L47" s="62" t="s">
        <v>185</v>
      </c>
      <c r="M47" s="62" t="e">
        <f t="shared" si="3"/>
        <v>#VALUE!</v>
      </c>
      <c r="N47" s="62"/>
      <c r="O47" s="62" t="e">
        <f t="shared" si="1"/>
        <v>#VALUE!</v>
      </c>
      <c r="P47" s="62" t="e">
        <f t="shared" si="2"/>
        <v>#VALUE!</v>
      </c>
      <c r="Q47" s="62" t="s">
        <v>186</v>
      </c>
      <c r="R47" s="62" t="s">
        <v>187</v>
      </c>
      <c r="S47" s="62" t="s">
        <v>188</v>
      </c>
      <c r="T47" s="62"/>
      <c r="U47" s="50"/>
    </row>
    <row r="48" spans="1:22" ht="20.5" x14ac:dyDescent="0.65">
      <c r="A48" s="178" t="s">
        <v>203</v>
      </c>
      <c r="B48" s="62" t="s">
        <v>180</v>
      </c>
      <c r="C48" s="62">
        <v>0</v>
      </c>
      <c r="D48" s="62">
        <v>0</v>
      </c>
      <c r="E48" s="62" t="s">
        <v>181</v>
      </c>
      <c r="F48" s="62">
        <v>0</v>
      </c>
      <c r="G48" s="62">
        <v>0</v>
      </c>
      <c r="H48" s="62" t="s">
        <v>182</v>
      </c>
      <c r="I48" s="62" t="s">
        <v>183</v>
      </c>
      <c r="J48" s="62" t="e">
        <f t="shared" si="6"/>
        <v>#VALUE!</v>
      </c>
      <c r="K48" s="62" t="s">
        <v>184</v>
      </c>
      <c r="L48" s="62" t="s">
        <v>185</v>
      </c>
      <c r="M48" s="62" t="e">
        <f t="shared" si="3"/>
        <v>#VALUE!</v>
      </c>
      <c r="N48" s="62"/>
      <c r="O48" s="62" t="e">
        <f t="shared" si="1"/>
        <v>#VALUE!</v>
      </c>
      <c r="P48" s="62" t="e">
        <f t="shared" si="2"/>
        <v>#VALUE!</v>
      </c>
      <c r="Q48" s="62" t="s">
        <v>186</v>
      </c>
      <c r="R48" s="62" t="s">
        <v>187</v>
      </c>
      <c r="S48" s="62" t="s">
        <v>188</v>
      </c>
      <c r="T48" s="62"/>
      <c r="U48" s="50"/>
    </row>
    <row r="49" spans="1:22" ht="23" x14ac:dyDescent="0.7">
      <c r="A49" s="77" t="s">
        <v>148</v>
      </c>
      <c r="B49" s="74">
        <v>0</v>
      </c>
      <c r="C49" s="74">
        <v>0</v>
      </c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74">
        <v>0</v>
      </c>
      <c r="J49" s="74">
        <f>H49+I49</f>
        <v>0</v>
      </c>
      <c r="K49" s="74">
        <v>0</v>
      </c>
      <c r="L49" s="74">
        <v>0</v>
      </c>
      <c r="M49" s="74">
        <f t="shared" si="3"/>
        <v>0</v>
      </c>
      <c r="N49" s="74"/>
      <c r="O49" s="74">
        <f t="shared" si="1"/>
        <v>0</v>
      </c>
      <c r="P49" s="74">
        <f t="shared" si="2"/>
        <v>0</v>
      </c>
      <c r="Q49" s="74">
        <v>0</v>
      </c>
      <c r="R49" s="74">
        <v>0</v>
      </c>
      <c r="S49" s="74">
        <v>0</v>
      </c>
      <c r="T49" s="78"/>
      <c r="U49" s="50">
        <v>0</v>
      </c>
      <c r="V49" s="42"/>
    </row>
    <row r="50" spans="1:22" ht="20.5" x14ac:dyDescent="0.65">
      <c r="A50" s="179" t="s">
        <v>204</v>
      </c>
      <c r="B50" s="62" t="s">
        <v>180</v>
      </c>
      <c r="C50" s="62">
        <v>0</v>
      </c>
      <c r="D50" s="62">
        <v>0</v>
      </c>
      <c r="E50" s="62" t="s">
        <v>181</v>
      </c>
      <c r="F50" s="62">
        <v>0</v>
      </c>
      <c r="G50" s="62">
        <v>0</v>
      </c>
      <c r="H50" s="62" t="s">
        <v>182</v>
      </c>
      <c r="I50" s="62" t="s">
        <v>183</v>
      </c>
      <c r="J50" s="62" t="e">
        <f t="shared" ref="J50:J56" si="7">H50+I50</f>
        <v>#VALUE!</v>
      </c>
      <c r="K50" s="62" t="s">
        <v>184</v>
      </c>
      <c r="L50" s="62" t="s">
        <v>185</v>
      </c>
      <c r="M50" s="62" t="e">
        <f t="shared" si="3"/>
        <v>#VALUE!</v>
      </c>
      <c r="N50" s="62"/>
      <c r="O50" s="62" t="e">
        <f t="shared" si="1"/>
        <v>#VALUE!</v>
      </c>
      <c r="P50" s="62" t="e">
        <f t="shared" si="2"/>
        <v>#VALUE!</v>
      </c>
      <c r="Q50" s="62" t="s">
        <v>186</v>
      </c>
      <c r="R50" s="62" t="s">
        <v>187</v>
      </c>
      <c r="S50" s="62" t="s">
        <v>188</v>
      </c>
      <c r="T50" s="62"/>
      <c r="U50" s="50">
        <v>1</v>
      </c>
    </row>
    <row r="51" spans="1:22" ht="20.5" x14ac:dyDescent="0.65">
      <c r="A51" s="180" t="s">
        <v>205</v>
      </c>
      <c r="B51" s="62" t="s">
        <v>180</v>
      </c>
      <c r="C51" s="62">
        <v>0</v>
      </c>
      <c r="D51" s="62">
        <v>0</v>
      </c>
      <c r="E51" s="62" t="s">
        <v>181</v>
      </c>
      <c r="F51" s="62">
        <v>0</v>
      </c>
      <c r="G51" s="62">
        <v>0</v>
      </c>
      <c r="H51" s="62" t="s">
        <v>182</v>
      </c>
      <c r="I51" s="62" t="s">
        <v>183</v>
      </c>
      <c r="J51" s="62" t="e">
        <f t="shared" si="7"/>
        <v>#VALUE!</v>
      </c>
      <c r="K51" s="62" t="s">
        <v>184</v>
      </c>
      <c r="L51" s="62" t="s">
        <v>185</v>
      </c>
      <c r="M51" s="62" t="e">
        <f t="shared" si="3"/>
        <v>#VALUE!</v>
      </c>
      <c r="N51" s="62"/>
      <c r="O51" s="62" t="e">
        <f t="shared" si="1"/>
        <v>#VALUE!</v>
      </c>
      <c r="P51" s="62" t="e">
        <f t="shared" si="2"/>
        <v>#VALUE!</v>
      </c>
      <c r="Q51" s="62" t="s">
        <v>186</v>
      </c>
      <c r="R51" s="62" t="s">
        <v>187</v>
      </c>
      <c r="S51" s="62" t="s">
        <v>188</v>
      </c>
      <c r="T51" s="62"/>
      <c r="U51" s="50">
        <v>1</v>
      </c>
    </row>
    <row r="52" spans="1:22" ht="20.5" x14ac:dyDescent="0.65">
      <c r="A52" s="178" t="s">
        <v>206</v>
      </c>
      <c r="B52" s="62" t="s">
        <v>180</v>
      </c>
      <c r="C52" s="62">
        <v>0</v>
      </c>
      <c r="D52" s="62">
        <v>0</v>
      </c>
      <c r="E52" s="62" t="s">
        <v>181</v>
      </c>
      <c r="F52" s="62">
        <v>0</v>
      </c>
      <c r="G52" s="62">
        <v>0</v>
      </c>
      <c r="H52" s="62" t="s">
        <v>182</v>
      </c>
      <c r="I52" s="62" t="s">
        <v>183</v>
      </c>
      <c r="J52" s="62" t="e">
        <f t="shared" si="7"/>
        <v>#VALUE!</v>
      </c>
      <c r="K52" s="62" t="s">
        <v>184</v>
      </c>
      <c r="L52" s="62" t="s">
        <v>185</v>
      </c>
      <c r="M52" s="62" t="e">
        <f t="shared" si="3"/>
        <v>#VALUE!</v>
      </c>
      <c r="N52" s="62"/>
      <c r="O52" s="62" t="e">
        <f t="shared" si="1"/>
        <v>#VALUE!</v>
      </c>
      <c r="P52" s="62" t="e">
        <f t="shared" si="2"/>
        <v>#VALUE!</v>
      </c>
      <c r="Q52" s="62" t="s">
        <v>186</v>
      </c>
      <c r="R52" s="62" t="s">
        <v>187</v>
      </c>
      <c r="S52" s="62" t="s">
        <v>188</v>
      </c>
      <c r="T52" s="62"/>
      <c r="U52" s="50">
        <v>1</v>
      </c>
    </row>
    <row r="53" spans="1:22" ht="20.5" x14ac:dyDescent="0.65">
      <c r="A53" s="181" t="s">
        <v>152</v>
      </c>
      <c r="B53" s="62" t="s">
        <v>180</v>
      </c>
      <c r="C53" s="62">
        <v>0</v>
      </c>
      <c r="D53" s="62">
        <v>0</v>
      </c>
      <c r="E53" s="62" t="s">
        <v>181</v>
      </c>
      <c r="F53" s="62">
        <v>0</v>
      </c>
      <c r="G53" s="62">
        <v>0</v>
      </c>
      <c r="H53" s="62" t="s">
        <v>182</v>
      </c>
      <c r="I53" s="62" t="s">
        <v>183</v>
      </c>
      <c r="J53" s="62" t="e">
        <f t="shared" si="7"/>
        <v>#VALUE!</v>
      </c>
      <c r="K53" s="62" t="s">
        <v>184</v>
      </c>
      <c r="L53" s="62" t="s">
        <v>185</v>
      </c>
      <c r="M53" s="62" t="e">
        <f t="shared" si="3"/>
        <v>#VALUE!</v>
      </c>
      <c r="N53" s="62"/>
      <c r="O53" s="62" t="e">
        <f t="shared" si="1"/>
        <v>#VALUE!</v>
      </c>
      <c r="P53" s="62" t="e">
        <f t="shared" si="2"/>
        <v>#VALUE!</v>
      </c>
      <c r="Q53" s="62" t="s">
        <v>186</v>
      </c>
      <c r="R53" s="62" t="s">
        <v>187</v>
      </c>
      <c r="S53" s="62" t="s">
        <v>188</v>
      </c>
      <c r="T53" s="62"/>
      <c r="U53" s="50">
        <v>2</v>
      </c>
    </row>
    <row r="54" spans="1:22" ht="20.5" x14ac:dyDescent="0.65">
      <c r="A54" s="181" t="s">
        <v>153</v>
      </c>
      <c r="B54" s="62" t="s">
        <v>180</v>
      </c>
      <c r="C54" s="62">
        <v>0</v>
      </c>
      <c r="D54" s="62">
        <v>0</v>
      </c>
      <c r="E54" s="62" t="s">
        <v>181</v>
      </c>
      <c r="F54" s="62">
        <v>0</v>
      </c>
      <c r="G54" s="62">
        <v>0</v>
      </c>
      <c r="H54" s="62" t="s">
        <v>182</v>
      </c>
      <c r="I54" s="62" t="s">
        <v>183</v>
      </c>
      <c r="J54" s="62" t="e">
        <f t="shared" si="7"/>
        <v>#VALUE!</v>
      </c>
      <c r="K54" s="62" t="s">
        <v>184</v>
      </c>
      <c r="L54" s="62" t="s">
        <v>185</v>
      </c>
      <c r="M54" s="62" t="e">
        <f t="shared" si="3"/>
        <v>#VALUE!</v>
      </c>
      <c r="N54" s="62"/>
      <c r="O54" s="62" t="e">
        <f t="shared" si="1"/>
        <v>#VALUE!</v>
      </c>
      <c r="P54" s="62" t="e">
        <f t="shared" si="2"/>
        <v>#VALUE!</v>
      </c>
      <c r="Q54" s="62" t="s">
        <v>186</v>
      </c>
      <c r="R54" s="62" t="s">
        <v>187</v>
      </c>
      <c r="S54" s="62" t="s">
        <v>188</v>
      </c>
      <c r="T54" s="62"/>
      <c r="U54" s="50">
        <v>2</v>
      </c>
    </row>
    <row r="55" spans="1:22" ht="20.5" x14ac:dyDescent="0.65">
      <c r="A55" s="178" t="s">
        <v>207</v>
      </c>
      <c r="B55" s="62" t="s">
        <v>180</v>
      </c>
      <c r="C55" s="62">
        <v>0</v>
      </c>
      <c r="D55" s="62">
        <v>0</v>
      </c>
      <c r="E55" s="62" t="s">
        <v>181</v>
      </c>
      <c r="F55" s="62">
        <v>0</v>
      </c>
      <c r="G55" s="62">
        <v>0</v>
      </c>
      <c r="H55" s="62" t="s">
        <v>182</v>
      </c>
      <c r="I55" s="62" t="s">
        <v>183</v>
      </c>
      <c r="J55" s="62" t="e">
        <f t="shared" si="7"/>
        <v>#VALUE!</v>
      </c>
      <c r="K55" s="62" t="s">
        <v>184</v>
      </c>
      <c r="L55" s="62" t="s">
        <v>185</v>
      </c>
      <c r="M55" s="62" t="e">
        <f t="shared" si="3"/>
        <v>#VALUE!</v>
      </c>
      <c r="N55" s="62"/>
      <c r="O55" s="62" t="e">
        <f t="shared" si="1"/>
        <v>#VALUE!</v>
      </c>
      <c r="P55" s="62" t="e">
        <f t="shared" si="2"/>
        <v>#VALUE!</v>
      </c>
      <c r="Q55" s="62" t="s">
        <v>186</v>
      </c>
      <c r="R55" s="62" t="s">
        <v>187</v>
      </c>
      <c r="S55" s="62" t="s">
        <v>188</v>
      </c>
      <c r="T55" s="62"/>
      <c r="U55" s="50">
        <v>1</v>
      </c>
    </row>
    <row r="56" spans="1:22" ht="20.5" x14ac:dyDescent="0.65">
      <c r="A56" s="182" t="s">
        <v>208</v>
      </c>
      <c r="B56" s="62" t="s">
        <v>180</v>
      </c>
      <c r="C56" s="62">
        <v>0</v>
      </c>
      <c r="D56" s="62">
        <v>0</v>
      </c>
      <c r="E56" s="62" t="s">
        <v>181</v>
      </c>
      <c r="F56" s="62">
        <v>0</v>
      </c>
      <c r="G56" s="62">
        <v>0</v>
      </c>
      <c r="H56" s="62" t="s">
        <v>182</v>
      </c>
      <c r="I56" s="62" t="s">
        <v>183</v>
      </c>
      <c r="J56" s="62" t="e">
        <f t="shared" si="7"/>
        <v>#VALUE!</v>
      </c>
      <c r="K56" s="62" t="s">
        <v>184</v>
      </c>
      <c r="L56" s="62" t="s">
        <v>185</v>
      </c>
      <c r="M56" s="62" t="e">
        <f t="shared" si="3"/>
        <v>#VALUE!</v>
      </c>
      <c r="N56" s="62"/>
      <c r="O56" s="62" t="e">
        <f t="shared" si="1"/>
        <v>#VALUE!</v>
      </c>
      <c r="P56" s="62" t="e">
        <f t="shared" si="2"/>
        <v>#VALUE!</v>
      </c>
      <c r="Q56" s="62" t="s">
        <v>186</v>
      </c>
      <c r="R56" s="62" t="s">
        <v>187</v>
      </c>
      <c r="S56" s="62" t="s">
        <v>188</v>
      </c>
      <c r="T56" s="62"/>
      <c r="U56" s="50">
        <v>1</v>
      </c>
    </row>
    <row r="57" spans="1:22" s="52" customFormat="1" ht="23" x14ac:dyDescent="0.7">
      <c r="A57" s="77" t="s">
        <v>156</v>
      </c>
      <c r="B57" s="74">
        <v>0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f t="shared" si="4"/>
        <v>0</v>
      </c>
      <c r="K57" s="74">
        <v>0</v>
      </c>
      <c r="L57" s="74">
        <v>0</v>
      </c>
      <c r="M57" s="74">
        <f t="shared" si="3"/>
        <v>0</v>
      </c>
      <c r="N57" s="74"/>
      <c r="O57" s="74">
        <f t="shared" si="1"/>
        <v>0</v>
      </c>
      <c r="P57" s="74">
        <f t="shared" si="2"/>
        <v>0</v>
      </c>
      <c r="Q57" s="74">
        <v>0</v>
      </c>
      <c r="R57" s="74">
        <v>0</v>
      </c>
      <c r="S57" s="74">
        <v>0</v>
      </c>
      <c r="T57" s="56"/>
      <c r="U57" s="50">
        <v>0</v>
      </c>
      <c r="V57" s="42"/>
    </row>
    <row r="58" spans="1:22" s="52" customFormat="1" ht="20.5" x14ac:dyDescent="0.65">
      <c r="A58" s="183" t="s">
        <v>209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f t="shared" si="4"/>
        <v>0</v>
      </c>
      <c r="K58" s="59">
        <v>0</v>
      </c>
      <c r="L58" s="59">
        <v>0</v>
      </c>
      <c r="M58" s="59">
        <f t="shared" si="3"/>
        <v>0</v>
      </c>
      <c r="N58" s="59"/>
      <c r="O58" s="59">
        <f t="shared" si="1"/>
        <v>0</v>
      </c>
      <c r="P58" s="59">
        <f t="shared" si="2"/>
        <v>0</v>
      </c>
      <c r="Q58" s="59">
        <v>0</v>
      </c>
      <c r="R58" s="59">
        <v>0</v>
      </c>
      <c r="S58" s="59">
        <v>0</v>
      </c>
      <c r="T58" s="79"/>
      <c r="U58" s="51">
        <v>1</v>
      </c>
      <c r="V58" s="51"/>
    </row>
    <row r="59" spans="1:22" s="52" customFormat="1" ht="20.5" x14ac:dyDescent="0.65">
      <c r="A59" s="154" t="s">
        <v>210</v>
      </c>
      <c r="B59" s="155" t="s">
        <v>180</v>
      </c>
      <c r="C59" s="54">
        <v>0</v>
      </c>
      <c r="D59" s="54">
        <v>0</v>
      </c>
      <c r="E59" s="54" t="s">
        <v>181</v>
      </c>
      <c r="F59" s="54">
        <v>0</v>
      </c>
      <c r="G59" s="54">
        <v>0</v>
      </c>
      <c r="H59" s="54" t="s">
        <v>182</v>
      </c>
      <c r="I59" s="54" t="s">
        <v>183</v>
      </c>
      <c r="J59" s="54" t="e">
        <f t="shared" si="4"/>
        <v>#VALUE!</v>
      </c>
      <c r="K59" s="54" t="s">
        <v>184</v>
      </c>
      <c r="L59" s="54" t="s">
        <v>185</v>
      </c>
      <c r="M59" s="54" t="e">
        <f t="shared" si="3"/>
        <v>#VALUE!</v>
      </c>
      <c r="N59" s="54"/>
      <c r="O59" s="54" t="e">
        <f t="shared" si="1"/>
        <v>#VALUE!</v>
      </c>
      <c r="P59" s="54" t="e">
        <f t="shared" si="2"/>
        <v>#VALUE!</v>
      </c>
      <c r="Q59" s="54" t="s">
        <v>186</v>
      </c>
      <c r="R59" s="54" t="s">
        <v>187</v>
      </c>
      <c r="S59" s="54" t="s">
        <v>188</v>
      </c>
      <c r="T59" s="54"/>
      <c r="U59" s="51">
        <v>2</v>
      </c>
      <c r="V59" s="51"/>
    </row>
    <row r="60" spans="1:22" x14ac:dyDescent="0.35"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>
        <v>11</v>
      </c>
      <c r="L60">
        <v>12</v>
      </c>
      <c r="M60">
        <v>13</v>
      </c>
      <c r="N60">
        <v>14</v>
      </c>
      <c r="O60">
        <v>15</v>
      </c>
      <c r="P60">
        <v>16</v>
      </c>
      <c r="Q60">
        <v>17</v>
      </c>
      <c r="R60">
        <v>18</v>
      </c>
      <c r="S60">
        <v>19</v>
      </c>
      <c r="T60">
        <v>20</v>
      </c>
    </row>
    <row r="61" spans="1:22" ht="20.5" x14ac:dyDescent="0.65">
      <c r="A61" s="80" t="s">
        <v>158</v>
      </c>
    </row>
    <row r="62" spans="1:22" ht="20.5" x14ac:dyDescent="0.65">
      <c r="A62" s="52" t="s">
        <v>159</v>
      </c>
    </row>
    <row r="63" spans="1:22" ht="20.5" x14ac:dyDescent="0.65">
      <c r="A63" s="81" t="s">
        <v>160</v>
      </c>
    </row>
    <row r="64" spans="1:22" ht="20.5" x14ac:dyDescent="0.65">
      <c r="A64" s="81" t="s">
        <v>161</v>
      </c>
    </row>
    <row r="65" spans="1:22" ht="20.5" x14ac:dyDescent="0.65">
      <c r="A65" s="81" t="s">
        <v>162</v>
      </c>
    </row>
    <row r="66" spans="1:22" ht="20.5" x14ac:dyDescent="0.65">
      <c r="A66" s="52" t="s">
        <v>163</v>
      </c>
    </row>
    <row r="67" spans="1:22" ht="20.5" x14ac:dyDescent="0.65">
      <c r="A67" s="52" t="s">
        <v>164</v>
      </c>
    </row>
    <row r="70" spans="1:22" x14ac:dyDescent="0.35">
      <c r="A70">
        <v>1</v>
      </c>
      <c r="B70">
        <v>2</v>
      </c>
      <c r="C70">
        <v>3</v>
      </c>
      <c r="D70">
        <v>4</v>
      </c>
      <c r="E70">
        <v>5</v>
      </c>
      <c r="F70">
        <v>6</v>
      </c>
      <c r="G70">
        <v>7</v>
      </c>
      <c r="H70">
        <v>8</v>
      </c>
      <c r="I70">
        <v>9</v>
      </c>
      <c r="J70">
        <v>10</v>
      </c>
      <c r="K70">
        <v>11</v>
      </c>
      <c r="L70">
        <v>12</v>
      </c>
      <c r="M70">
        <v>13</v>
      </c>
      <c r="N70">
        <v>14</v>
      </c>
      <c r="O70">
        <v>15</v>
      </c>
      <c r="P70">
        <v>16</v>
      </c>
      <c r="Q70">
        <v>17</v>
      </c>
      <c r="R70">
        <v>18</v>
      </c>
      <c r="S70">
        <v>19</v>
      </c>
      <c r="T70">
        <v>20</v>
      </c>
      <c r="U70" s="69">
        <v>20</v>
      </c>
    </row>
    <row r="73" spans="1:22" s="52" customFormat="1" ht="20.5" x14ac:dyDescent="0.65">
      <c r="A73" s="56" t="s">
        <v>115</v>
      </c>
      <c r="B73" s="57">
        <v>0</v>
      </c>
      <c r="C73" s="57">
        <v>0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f>H73+I73</f>
        <v>0</v>
      </c>
      <c r="K73" s="57">
        <v>0</v>
      </c>
      <c r="L73" s="57">
        <v>0</v>
      </c>
      <c r="M73" s="57">
        <f t="shared" ref="M73:N80" si="8">J73+K73</f>
        <v>0</v>
      </c>
      <c r="N73" s="57">
        <f t="shared" si="8"/>
        <v>0</v>
      </c>
      <c r="O73" s="57">
        <f t="shared" ref="O73:O80" si="9">N73-F73</f>
        <v>0</v>
      </c>
      <c r="P73" s="58">
        <f t="shared" ref="P73:P80" si="10">IF(F73&lt;=0,IF(N73&gt;0,100,0),O73/F73*100)</f>
        <v>0</v>
      </c>
      <c r="Q73" s="57">
        <v>0</v>
      </c>
      <c r="R73" s="57">
        <v>0</v>
      </c>
      <c r="S73" s="57">
        <v>0</v>
      </c>
      <c r="T73" s="56"/>
      <c r="U73" s="50"/>
      <c r="V73" s="51"/>
    </row>
    <row r="74" spans="1:22" s="52" customFormat="1" ht="20.5" x14ac:dyDescent="0.65">
      <c r="A74" s="134" t="s">
        <v>177</v>
      </c>
      <c r="B74" s="59" t="s">
        <v>180</v>
      </c>
      <c r="C74" s="59">
        <v>0</v>
      </c>
      <c r="D74" s="59">
        <v>0</v>
      </c>
      <c r="E74" s="59" t="s">
        <v>181</v>
      </c>
      <c r="F74" s="59">
        <v>0</v>
      </c>
      <c r="G74" s="59">
        <v>0</v>
      </c>
      <c r="H74" s="59" t="s">
        <v>182</v>
      </c>
      <c r="I74" s="59" t="s">
        <v>183</v>
      </c>
      <c r="J74" s="59" t="e">
        <f t="shared" ref="J74:J80" si="11">H74+I74</f>
        <v>#VALUE!</v>
      </c>
      <c r="K74" s="59" t="s">
        <v>184</v>
      </c>
      <c r="L74" s="59" t="s">
        <v>185</v>
      </c>
      <c r="M74" s="59" t="e">
        <f t="shared" si="8"/>
        <v>#VALUE!</v>
      </c>
      <c r="N74" s="59" t="e">
        <f t="shared" si="8"/>
        <v>#VALUE!</v>
      </c>
      <c r="O74" s="59" t="e">
        <f t="shared" si="9"/>
        <v>#VALUE!</v>
      </c>
      <c r="P74" s="60" t="e">
        <f t="shared" si="10"/>
        <v>#VALUE!</v>
      </c>
      <c r="Q74" s="59" t="s">
        <v>186</v>
      </c>
      <c r="R74" s="59" t="s">
        <v>187</v>
      </c>
      <c r="S74" s="59" t="s">
        <v>188</v>
      </c>
      <c r="T74" s="61"/>
      <c r="U74" s="50"/>
      <c r="V74" s="51"/>
    </row>
    <row r="75" spans="1:22" s="52" customFormat="1" ht="20.5" x14ac:dyDescent="0.65">
      <c r="A75" s="137" t="s">
        <v>178</v>
      </c>
      <c r="B75" s="62" t="s">
        <v>180</v>
      </c>
      <c r="C75" s="62">
        <v>0</v>
      </c>
      <c r="D75" s="62">
        <v>0</v>
      </c>
      <c r="E75" s="62" t="s">
        <v>181</v>
      </c>
      <c r="F75" s="62">
        <v>0</v>
      </c>
      <c r="G75" s="62">
        <v>0</v>
      </c>
      <c r="H75" s="62" t="s">
        <v>182</v>
      </c>
      <c r="I75" s="62" t="s">
        <v>183</v>
      </c>
      <c r="J75" s="62" t="e">
        <f t="shared" si="11"/>
        <v>#VALUE!</v>
      </c>
      <c r="K75" s="62" t="s">
        <v>184</v>
      </c>
      <c r="L75" s="62" t="s">
        <v>185</v>
      </c>
      <c r="M75" s="62" t="e">
        <f t="shared" si="8"/>
        <v>#VALUE!</v>
      </c>
      <c r="N75" s="62" t="e">
        <f t="shared" si="8"/>
        <v>#VALUE!</v>
      </c>
      <c r="O75" s="62" t="e">
        <f t="shared" si="9"/>
        <v>#VALUE!</v>
      </c>
      <c r="P75" s="63" t="e">
        <f t="shared" si="10"/>
        <v>#VALUE!</v>
      </c>
      <c r="Q75" s="62" t="s">
        <v>186</v>
      </c>
      <c r="R75" s="62" t="s">
        <v>187</v>
      </c>
      <c r="S75" s="62" t="s">
        <v>188</v>
      </c>
      <c r="T75" s="64"/>
      <c r="U75" s="50"/>
      <c r="V75" s="51"/>
    </row>
    <row r="76" spans="1:22" s="52" customFormat="1" ht="41" x14ac:dyDescent="0.65">
      <c r="A76" s="137" t="s">
        <v>118</v>
      </c>
      <c r="B76" s="62" t="s">
        <v>180</v>
      </c>
      <c r="C76" s="62">
        <v>0</v>
      </c>
      <c r="D76" s="62">
        <v>0</v>
      </c>
      <c r="E76" s="62" t="s">
        <v>181</v>
      </c>
      <c r="F76" s="62">
        <v>0</v>
      </c>
      <c r="G76" s="62">
        <v>0</v>
      </c>
      <c r="H76" s="62" t="s">
        <v>182</v>
      </c>
      <c r="I76" s="62" t="s">
        <v>183</v>
      </c>
      <c r="J76" s="62" t="e">
        <f t="shared" si="11"/>
        <v>#VALUE!</v>
      </c>
      <c r="K76" s="62" t="s">
        <v>184</v>
      </c>
      <c r="L76" s="62" t="s">
        <v>185</v>
      </c>
      <c r="M76" s="62" t="e">
        <f t="shared" si="8"/>
        <v>#VALUE!</v>
      </c>
      <c r="N76" s="62" t="e">
        <f t="shared" si="8"/>
        <v>#VALUE!</v>
      </c>
      <c r="O76" s="62" t="e">
        <f t="shared" si="9"/>
        <v>#VALUE!</v>
      </c>
      <c r="P76" s="63" t="e">
        <f t="shared" si="10"/>
        <v>#VALUE!</v>
      </c>
      <c r="Q76" s="62" t="s">
        <v>186</v>
      </c>
      <c r="R76" s="62" t="s">
        <v>187</v>
      </c>
      <c r="S76" s="62" t="s">
        <v>188</v>
      </c>
      <c r="T76" s="64"/>
      <c r="U76" s="50"/>
      <c r="V76" s="51"/>
    </row>
    <row r="77" spans="1:22" s="52" customFormat="1" ht="20.5" x14ac:dyDescent="0.65">
      <c r="A77" s="137" t="s">
        <v>119</v>
      </c>
      <c r="B77" s="62" t="s">
        <v>180</v>
      </c>
      <c r="C77" s="62">
        <v>0</v>
      </c>
      <c r="D77" s="62">
        <v>0</v>
      </c>
      <c r="E77" s="62" t="s">
        <v>181</v>
      </c>
      <c r="F77" s="62">
        <v>0</v>
      </c>
      <c r="G77" s="62">
        <v>0</v>
      </c>
      <c r="H77" s="62" t="s">
        <v>182</v>
      </c>
      <c r="I77" s="62" t="s">
        <v>183</v>
      </c>
      <c r="J77" s="62" t="e">
        <f t="shared" si="11"/>
        <v>#VALUE!</v>
      </c>
      <c r="K77" s="62" t="s">
        <v>184</v>
      </c>
      <c r="L77" s="62" t="s">
        <v>185</v>
      </c>
      <c r="M77" s="62" t="e">
        <f t="shared" si="8"/>
        <v>#VALUE!</v>
      </c>
      <c r="N77" s="62" t="e">
        <f t="shared" si="8"/>
        <v>#VALUE!</v>
      </c>
      <c r="O77" s="62" t="e">
        <f t="shared" si="9"/>
        <v>#VALUE!</v>
      </c>
      <c r="P77" s="63" t="e">
        <f t="shared" si="10"/>
        <v>#VALUE!</v>
      </c>
      <c r="Q77" s="62" t="s">
        <v>186</v>
      </c>
      <c r="R77" s="62" t="s">
        <v>187</v>
      </c>
      <c r="S77" s="62" t="s">
        <v>188</v>
      </c>
      <c r="T77" s="64"/>
      <c r="U77" s="50"/>
      <c r="V77" s="51"/>
    </row>
    <row r="78" spans="1:22" s="52" customFormat="1" ht="41" x14ac:dyDescent="0.65">
      <c r="A78" s="137" t="s">
        <v>120</v>
      </c>
      <c r="B78" s="62" t="s">
        <v>180</v>
      </c>
      <c r="C78" s="62">
        <v>0</v>
      </c>
      <c r="D78" s="62">
        <v>0</v>
      </c>
      <c r="E78" s="62" t="s">
        <v>181</v>
      </c>
      <c r="F78" s="62">
        <v>0</v>
      </c>
      <c r="G78" s="62">
        <v>0</v>
      </c>
      <c r="H78" s="62" t="s">
        <v>182</v>
      </c>
      <c r="I78" s="62" t="s">
        <v>183</v>
      </c>
      <c r="J78" s="62" t="e">
        <f t="shared" si="11"/>
        <v>#VALUE!</v>
      </c>
      <c r="K78" s="62" t="s">
        <v>184</v>
      </c>
      <c r="L78" s="62" t="s">
        <v>185</v>
      </c>
      <c r="M78" s="62" t="e">
        <f t="shared" si="8"/>
        <v>#VALUE!</v>
      </c>
      <c r="N78" s="62" t="e">
        <f t="shared" si="8"/>
        <v>#VALUE!</v>
      </c>
      <c r="O78" s="62" t="e">
        <f t="shared" si="9"/>
        <v>#VALUE!</v>
      </c>
      <c r="P78" s="63" t="e">
        <f t="shared" si="10"/>
        <v>#VALUE!</v>
      </c>
      <c r="Q78" s="62" t="s">
        <v>186</v>
      </c>
      <c r="R78" s="62" t="s">
        <v>187</v>
      </c>
      <c r="S78" s="62" t="s">
        <v>188</v>
      </c>
      <c r="T78" s="64"/>
      <c r="U78" s="50"/>
      <c r="V78" s="51"/>
    </row>
    <row r="79" spans="1:22" s="52" customFormat="1" ht="41" x14ac:dyDescent="0.65">
      <c r="A79" s="137" t="s">
        <v>121</v>
      </c>
      <c r="B79" s="62" t="s">
        <v>180</v>
      </c>
      <c r="C79" s="62">
        <v>0</v>
      </c>
      <c r="D79" s="62">
        <v>0</v>
      </c>
      <c r="E79" s="62" t="s">
        <v>181</v>
      </c>
      <c r="F79" s="62">
        <v>0</v>
      </c>
      <c r="G79" s="62">
        <v>0</v>
      </c>
      <c r="H79" s="62" t="s">
        <v>182</v>
      </c>
      <c r="I79" s="62" t="s">
        <v>183</v>
      </c>
      <c r="J79" s="62" t="e">
        <f t="shared" si="11"/>
        <v>#VALUE!</v>
      </c>
      <c r="K79" s="62" t="s">
        <v>184</v>
      </c>
      <c r="L79" s="62" t="s">
        <v>185</v>
      </c>
      <c r="M79" s="62" t="e">
        <f t="shared" si="8"/>
        <v>#VALUE!</v>
      </c>
      <c r="N79" s="62" t="e">
        <f t="shared" si="8"/>
        <v>#VALUE!</v>
      </c>
      <c r="O79" s="62" t="e">
        <f t="shared" si="9"/>
        <v>#VALUE!</v>
      </c>
      <c r="P79" s="63" t="e">
        <f t="shared" si="10"/>
        <v>#VALUE!</v>
      </c>
      <c r="Q79" s="62" t="s">
        <v>186</v>
      </c>
      <c r="R79" s="62" t="s">
        <v>187</v>
      </c>
      <c r="S79" s="62" t="s">
        <v>188</v>
      </c>
      <c r="T79" s="64"/>
      <c r="U79" s="50"/>
      <c r="V79" s="51"/>
    </row>
    <row r="80" spans="1:22" s="52" customFormat="1" ht="20.5" x14ac:dyDescent="0.65">
      <c r="A80" s="67" t="s">
        <v>122</v>
      </c>
      <c r="B80" s="62" t="s">
        <v>180</v>
      </c>
      <c r="C80" s="62">
        <v>0</v>
      </c>
      <c r="D80" s="62">
        <v>0</v>
      </c>
      <c r="E80" s="62" t="s">
        <v>181</v>
      </c>
      <c r="F80" s="62">
        <v>0</v>
      </c>
      <c r="G80" s="62">
        <v>0</v>
      </c>
      <c r="H80" s="62" t="s">
        <v>182</v>
      </c>
      <c r="I80" s="62" t="s">
        <v>183</v>
      </c>
      <c r="J80" s="62" t="e">
        <f t="shared" si="11"/>
        <v>#VALUE!</v>
      </c>
      <c r="K80" s="62" t="s">
        <v>184</v>
      </c>
      <c r="L80" s="62" t="s">
        <v>185</v>
      </c>
      <c r="M80" s="62" t="e">
        <f t="shared" si="8"/>
        <v>#VALUE!</v>
      </c>
      <c r="N80" s="62" t="e">
        <f t="shared" si="8"/>
        <v>#VALUE!</v>
      </c>
      <c r="O80" s="62" t="e">
        <f t="shared" si="9"/>
        <v>#VALUE!</v>
      </c>
      <c r="P80" s="63" t="e">
        <f t="shared" si="10"/>
        <v>#VALUE!</v>
      </c>
      <c r="Q80" s="62" t="s">
        <v>186</v>
      </c>
      <c r="R80" s="62" t="s">
        <v>187</v>
      </c>
      <c r="S80" s="62" t="s">
        <v>188</v>
      </c>
      <c r="T80" s="53"/>
      <c r="U80" s="50"/>
      <c r="V80" s="51"/>
    </row>
    <row r="82" spans="1:20" ht="20.5" x14ac:dyDescent="0.65">
      <c r="A82" s="129"/>
      <c r="B82" s="130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2"/>
      <c r="P82" s="131"/>
      <c r="Q82" s="131"/>
      <c r="R82" s="131"/>
      <c r="S82" s="131"/>
      <c r="T82" s="51"/>
    </row>
  </sheetData>
  <mergeCells count="28">
    <mergeCell ref="A1:T1"/>
    <mergeCell ref="A3:S3"/>
    <mergeCell ref="A6:A8"/>
    <mergeCell ref="B6:D6"/>
    <mergeCell ref="E6:G6"/>
    <mergeCell ref="H6:I6"/>
    <mergeCell ref="J6:J8"/>
    <mergeCell ref="K6:N6"/>
    <mergeCell ref="O6:P6"/>
    <mergeCell ref="Q6:S6"/>
    <mergeCell ref="T6:T8"/>
    <mergeCell ref="B7:B8"/>
    <mergeCell ref="C7:C8"/>
    <mergeCell ref="D7:D8"/>
    <mergeCell ref="E7:E8"/>
    <mergeCell ref="F7:F8"/>
    <mergeCell ref="G7:G8"/>
    <mergeCell ref="H7:H8"/>
    <mergeCell ref="I7:I8"/>
    <mergeCell ref="K7:K8"/>
    <mergeCell ref="S7:S8"/>
    <mergeCell ref="L7:L8"/>
    <mergeCell ref="N7:N8"/>
    <mergeCell ref="O7:O8"/>
    <mergeCell ref="P7:P8"/>
    <mergeCell ref="Q7:Q8"/>
    <mergeCell ref="R7:R8"/>
    <mergeCell ref="M7:M8"/>
  </mergeCells>
  <printOptions horizontalCentered="1"/>
  <pageMargins left="0.35433070866141736" right="0.35433070866141736" top="0.19685039370078741" bottom="0.19685039370078741" header="0.23622047244094491" footer="0.23622047244094491"/>
  <pageSetup paperSize="9" scale="75" orientation="landscape"/>
  <headerFooter alignWithMargins="0">
    <oddHeader>&amp;R&amp;"Arial,ธรรมดา"&amp;10หน้าที่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E493-0321-4828-9143-675F93AFB52B}">
  <dimension ref="A1:X79"/>
  <sheetViews>
    <sheetView topLeftCell="A8" zoomScale="90" zoomScaleNormal="90" workbookViewId="0">
      <selection activeCell="Q9" sqref="Q9"/>
    </sheetView>
  </sheetViews>
  <sheetFormatPr defaultColWidth="9.1796875" defaultRowHeight="14.5" outlineLevelCol="1" x14ac:dyDescent="0.35"/>
  <cols>
    <col min="1" max="1" width="40.7265625" customWidth="1"/>
    <col min="2" max="2" width="10.7265625" customWidth="1" outlineLevel="1"/>
    <col min="3" max="4" width="9.7265625" customWidth="1"/>
    <col min="5" max="5" width="10.7265625" customWidth="1" outlineLevel="1"/>
    <col min="6" max="7" width="9.7265625" customWidth="1"/>
    <col min="8" max="9" width="10.7265625" customWidth="1" outlineLevel="1"/>
    <col min="10" max="13" width="12.7265625" customWidth="1"/>
    <col min="14" max="14" width="10.7265625" customWidth="1"/>
    <col min="15" max="15" width="6.7265625" customWidth="1"/>
    <col min="16" max="18" width="11.7265625" customWidth="1"/>
    <col min="19" max="19" width="20.7265625" customWidth="1"/>
    <col min="20" max="21" width="0" style="69" hidden="1" customWidth="1"/>
    <col min="24" max="24" width="232.7265625" hidden="1" customWidth="1"/>
  </cols>
  <sheetData>
    <row r="1" spans="1:24" s="34" customFormat="1" ht="26" x14ac:dyDescent="0.8">
      <c r="A1" s="266" t="s">
        <v>211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32"/>
      <c r="U1" s="33"/>
      <c r="X1" s="167" t="s">
        <v>211</v>
      </c>
    </row>
    <row r="2" spans="1:24" s="34" customFormat="1" ht="26" x14ac:dyDescent="0.8">
      <c r="A2" s="266" t="s">
        <v>57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32"/>
      <c r="U2" s="33"/>
    </row>
    <row r="3" spans="1:24" s="34" customFormat="1" ht="26" x14ac:dyDescent="0.8">
      <c r="A3" s="267" t="s">
        <v>212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84" t="s">
        <v>213</v>
      </c>
      <c r="S3" s="284"/>
      <c r="T3" s="168"/>
      <c r="U3" s="9"/>
    </row>
    <row r="4" spans="1:24" s="34" customFormat="1" ht="26.25" hidden="1" customHeight="1" x14ac:dyDescent="0.8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168"/>
      <c r="U4" s="9"/>
    </row>
    <row r="5" spans="1:24" s="43" customFormat="1" ht="22.5" customHeight="1" x14ac:dyDescent="0.7">
      <c r="A5" s="19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6" t="s">
        <v>93</v>
      </c>
      <c r="T5" s="169"/>
      <c r="U5" s="187"/>
    </row>
    <row r="6" spans="1:24" s="43" customFormat="1" ht="23.25" customHeight="1" x14ac:dyDescent="0.75">
      <c r="A6" s="268" t="s">
        <v>94</v>
      </c>
      <c r="B6" s="271" t="s">
        <v>95</v>
      </c>
      <c r="C6" s="272"/>
      <c r="D6" s="273"/>
      <c r="E6" s="271" t="s">
        <v>96</v>
      </c>
      <c r="F6" s="272"/>
      <c r="G6" s="273"/>
      <c r="H6" s="274" t="s">
        <v>97</v>
      </c>
      <c r="I6" s="274"/>
      <c r="J6" s="275" t="s">
        <v>98</v>
      </c>
      <c r="K6" s="271" t="s">
        <v>99</v>
      </c>
      <c r="L6" s="272"/>
      <c r="M6" s="273"/>
      <c r="N6" s="278" t="s">
        <v>100</v>
      </c>
      <c r="O6" s="279"/>
      <c r="P6" s="271" t="s">
        <v>101</v>
      </c>
      <c r="Q6" s="272"/>
      <c r="R6" s="273"/>
      <c r="S6" s="268" t="s">
        <v>102</v>
      </c>
      <c r="T6" s="169"/>
      <c r="U6" s="187"/>
    </row>
    <row r="7" spans="1:24" s="43" customFormat="1" ht="23.25" customHeight="1" x14ac:dyDescent="0.7">
      <c r="A7" s="269"/>
      <c r="B7" s="268" t="s">
        <v>101</v>
      </c>
      <c r="C7" s="280" t="s">
        <v>103</v>
      </c>
      <c r="D7" s="268" t="s">
        <v>104</v>
      </c>
      <c r="E7" s="268" t="s">
        <v>101</v>
      </c>
      <c r="F7" s="280" t="s">
        <v>214</v>
      </c>
      <c r="G7" s="282" t="s">
        <v>104</v>
      </c>
      <c r="H7" s="268" t="s">
        <v>105</v>
      </c>
      <c r="I7" s="268" t="s">
        <v>106</v>
      </c>
      <c r="J7" s="276"/>
      <c r="K7" s="268" t="s">
        <v>105</v>
      </c>
      <c r="L7" s="268" t="s">
        <v>106</v>
      </c>
      <c r="M7" s="282" t="s">
        <v>107</v>
      </c>
      <c r="N7" s="268" t="s">
        <v>109</v>
      </c>
      <c r="O7" s="268" t="s">
        <v>48</v>
      </c>
      <c r="P7" s="268" t="s">
        <v>110</v>
      </c>
      <c r="Q7" s="268" t="s">
        <v>111</v>
      </c>
      <c r="R7" s="268" t="s">
        <v>112</v>
      </c>
      <c r="S7" s="269"/>
      <c r="T7" s="169"/>
      <c r="U7" s="187"/>
    </row>
    <row r="8" spans="1:24" s="43" customFormat="1" ht="23" x14ac:dyDescent="0.7">
      <c r="A8" s="270"/>
      <c r="B8" s="270"/>
      <c r="C8" s="270"/>
      <c r="D8" s="270"/>
      <c r="E8" s="270"/>
      <c r="F8" s="270"/>
      <c r="G8" s="277"/>
      <c r="H8" s="270"/>
      <c r="I8" s="270"/>
      <c r="J8" s="277"/>
      <c r="K8" s="270"/>
      <c r="L8" s="270"/>
      <c r="M8" s="277"/>
      <c r="N8" s="270"/>
      <c r="O8" s="270"/>
      <c r="P8" s="270"/>
      <c r="Q8" s="270"/>
      <c r="R8" s="270"/>
      <c r="S8" s="270"/>
      <c r="T8" s="169"/>
      <c r="U8" s="187"/>
    </row>
    <row r="9" spans="1:24" s="43" customFormat="1" ht="23.5" x14ac:dyDescent="0.7">
      <c r="A9" s="44" t="s">
        <v>107</v>
      </c>
      <c r="B9" s="45">
        <f>SUMIF(U9:U10,1,B9:B10)</f>
        <v>35.546900000000001</v>
      </c>
      <c r="C9" s="45">
        <f>SUMIF(U9:U10,1,C9:C10)</f>
        <v>0</v>
      </c>
      <c r="D9" s="45">
        <f>SUMIF(U9:U10,1,D9:D10)</f>
        <v>0</v>
      </c>
      <c r="E9" s="45">
        <f>SUMIF(U9:U10,1,E9:E10)</f>
        <v>47.223799999999997</v>
      </c>
      <c r="F9" s="45">
        <f>SUMIF(U9:U10,1,F9:F10)</f>
        <v>0</v>
      </c>
      <c r="G9" s="45">
        <f>SUMIF(U9:U10,1,G9:G10)</f>
        <v>0</v>
      </c>
      <c r="H9" s="45">
        <f>SUMIF(U9:U10,1,H9:H10)</f>
        <v>102.77009999999999</v>
      </c>
      <c r="I9" s="45">
        <f>SUMIF(U9:U10,1,I9:I10)</f>
        <v>85.729600000000005</v>
      </c>
      <c r="J9" s="45">
        <f t="shared" ref="J9:J40" si="0">H9+I9</f>
        <v>188.49969999999999</v>
      </c>
      <c r="K9" s="45">
        <f>SUMIF(U9:U10,1,K9:K10)</f>
        <v>80.904300000000006</v>
      </c>
      <c r="L9" s="45">
        <f>SUMIF(U9:U10,1,L9:L10)</f>
        <v>51.402999999999999</v>
      </c>
      <c r="M9" s="45">
        <f t="shared" ref="M9:M40" si="1">K9+L9</f>
        <v>132.3073</v>
      </c>
      <c r="N9" s="45">
        <f t="shared" ref="N9:N40" si="2">M9-F9</f>
        <v>132.3073</v>
      </c>
      <c r="O9" s="46">
        <f t="shared" ref="O9:O22" si="3">IF(F9&lt;=0,IF(M9&gt;0,100,0),N9/F9*100)</f>
        <v>100</v>
      </c>
      <c r="P9" s="45">
        <f>SUMIF(U9:U10,1,P9:P10)</f>
        <v>32.579700000000003</v>
      </c>
      <c r="Q9" s="45">
        <f>SUMIF(U9:U10,1,Q9:Q10)</f>
        <v>33.197000000000003</v>
      </c>
      <c r="R9" s="82">
        <f>SUMIF(U9:U10,1,R9:R10)</f>
        <v>33.244999999999997</v>
      </c>
      <c r="S9" s="47"/>
      <c r="T9" s="169"/>
      <c r="U9" s="187">
        <v>0</v>
      </c>
    </row>
    <row r="10" spans="1:24" s="52" customFormat="1" ht="20.5" x14ac:dyDescent="0.65">
      <c r="A10" s="83" t="s">
        <v>215</v>
      </c>
      <c r="B10" s="84">
        <f>SUMIF(U10:U11,2,B10:B11)</f>
        <v>35.546900000000001</v>
      </c>
      <c r="C10" s="84">
        <f>SUMIF(U10:U11,2,C10:C11)</f>
        <v>0</v>
      </c>
      <c r="D10" s="84">
        <f>SUMIF(U10:U11,2,D10:D11)</f>
        <v>0</v>
      </c>
      <c r="E10" s="84">
        <f>SUMIF(U10:U11,2,E10:E11)</f>
        <v>47.223799999999997</v>
      </c>
      <c r="F10" s="84">
        <f>SUMIF(U10:U11,2,F10:F11)</f>
        <v>0</v>
      </c>
      <c r="G10" s="84">
        <f>SUMIF(U10:U11,2,G10:G11)</f>
        <v>0</v>
      </c>
      <c r="H10" s="84">
        <f>SUMIF(U10:U11,2,H10:H11)</f>
        <v>102.77009999999999</v>
      </c>
      <c r="I10" s="84">
        <f>SUMIF(U10:U11,2,I10:I11)</f>
        <v>85.729600000000005</v>
      </c>
      <c r="J10" s="84">
        <f t="shared" si="0"/>
        <v>188.49969999999999</v>
      </c>
      <c r="K10" s="84">
        <f>SUMIF(U10:U11,2,K10:K11)</f>
        <v>80.904300000000006</v>
      </c>
      <c r="L10" s="84">
        <f>SUMIF(U10:U11,2,L10:L11)</f>
        <v>51.402999999999999</v>
      </c>
      <c r="M10" s="84">
        <f t="shared" si="1"/>
        <v>132.3073</v>
      </c>
      <c r="N10" s="84">
        <f t="shared" si="2"/>
        <v>132.3073</v>
      </c>
      <c r="O10" s="85">
        <f t="shared" si="3"/>
        <v>100</v>
      </c>
      <c r="P10" s="84">
        <f>SUMIF(U10:U11,2,P10:P11)</f>
        <v>32.579700000000003</v>
      </c>
      <c r="Q10" s="84">
        <f>SUMIF(U10:U11,2,Q10:Q11)</f>
        <v>33.197000000000003</v>
      </c>
      <c r="R10" s="86">
        <f>SUMIF(U10:U11,2,R10:R11)</f>
        <v>33.244999999999997</v>
      </c>
      <c r="S10" s="83"/>
      <c r="T10" s="50"/>
      <c r="U10" s="51">
        <v>1</v>
      </c>
    </row>
    <row r="11" spans="1:24" s="52" customFormat="1" ht="20.5" x14ac:dyDescent="0.65">
      <c r="A11" s="87" t="s">
        <v>216</v>
      </c>
      <c r="B11" s="88">
        <f>SUMIF(U11:U78,3,B11:B78)</f>
        <v>35.546900000000001</v>
      </c>
      <c r="C11" s="88">
        <f>SUMIF(U11:U78,3,C11:C78)</f>
        <v>0</v>
      </c>
      <c r="D11" s="88">
        <f>SUMIF(U11:U78,3,D11:D78)</f>
        <v>0</v>
      </c>
      <c r="E11" s="88">
        <f>SUMIF(U11:U78,3,E11:E78)</f>
        <v>47.223799999999997</v>
      </c>
      <c r="F11" s="88">
        <f>SUMIF(U11:U78,3,F11:F78)</f>
        <v>0</v>
      </c>
      <c r="G11" s="88">
        <f>SUMIF(U11:U78,3,G11:G78)</f>
        <v>0</v>
      </c>
      <c r="H11" s="88">
        <f>SUMIF(U11:U78,3,H11:H78)</f>
        <v>102.77009999999999</v>
      </c>
      <c r="I11" s="88">
        <f>SUMIF(U11:U78,3,I11:I78)</f>
        <v>85.729600000000005</v>
      </c>
      <c r="J11" s="88">
        <f t="shared" si="0"/>
        <v>188.49969999999999</v>
      </c>
      <c r="K11" s="88">
        <f>SUMIF(U11:U78,3,K11:K78)</f>
        <v>80.904300000000006</v>
      </c>
      <c r="L11" s="88">
        <f>SUMIF(U11:U78,3,L11:L78)</f>
        <v>51.402999999999999</v>
      </c>
      <c r="M11" s="88">
        <f t="shared" si="1"/>
        <v>132.3073</v>
      </c>
      <c r="N11" s="88">
        <f t="shared" si="2"/>
        <v>132.3073</v>
      </c>
      <c r="O11" s="89">
        <f t="shared" si="3"/>
        <v>100</v>
      </c>
      <c r="P11" s="88">
        <f>SUMIF(U11:U78,3,P11:P78)</f>
        <v>32.579700000000003</v>
      </c>
      <c r="Q11" s="88">
        <f>SUMIF(U11:U78,3,Q11:Q78)</f>
        <v>33.197000000000003</v>
      </c>
      <c r="R11" s="90">
        <f>SUMIF(U11:U78,3,R11:R78)</f>
        <v>33.244999999999997</v>
      </c>
      <c r="S11" s="87"/>
      <c r="T11" s="50"/>
      <c r="U11" s="51">
        <v>2</v>
      </c>
    </row>
    <row r="12" spans="1:24" s="52" customFormat="1" ht="20.5" x14ac:dyDescent="0.65">
      <c r="A12" s="56" t="s">
        <v>217</v>
      </c>
      <c r="B12" s="74">
        <f>SUMIF(T12:T13,1,B12:B13)</f>
        <v>15.714</v>
      </c>
      <c r="C12" s="91">
        <f>SUMIF(T12:T13,1,C12:C13)</f>
        <v>0</v>
      </c>
      <c r="D12" s="57">
        <f>SUMIF(T12:T13,1,D12:D13)</f>
        <v>0</v>
      </c>
      <c r="E12" s="57">
        <f>SUMIF(T12:T13,1,E12:E13)</f>
        <v>17.775700000000001</v>
      </c>
      <c r="F12" s="57">
        <f>SUMIF(T12:T13,1,F12:F13)</f>
        <v>0</v>
      </c>
      <c r="G12" s="57">
        <f>SUMIF(T12:T13,1,G12:G13)</f>
        <v>0</v>
      </c>
      <c r="H12" s="57">
        <f>SUMIF(T12:T13,1,H12:H13)</f>
        <v>33.571599999999997</v>
      </c>
      <c r="I12" s="57">
        <f>SUMIF(T12:T13,1,I12:I13)</f>
        <v>0</v>
      </c>
      <c r="J12" s="57">
        <f t="shared" si="0"/>
        <v>33.571599999999997</v>
      </c>
      <c r="K12" s="57">
        <f>SUMIF(T12:T13,1,K12:K13)</f>
        <v>18.992899999999999</v>
      </c>
      <c r="L12" s="57">
        <f>SUMIF(T12:T13,1,L12:L13)</f>
        <v>0</v>
      </c>
      <c r="M12" s="57">
        <f t="shared" si="1"/>
        <v>18.992899999999999</v>
      </c>
      <c r="N12" s="57">
        <f t="shared" si="2"/>
        <v>18.992899999999999</v>
      </c>
      <c r="O12" s="58">
        <f t="shared" si="3"/>
        <v>100</v>
      </c>
      <c r="P12" s="57">
        <f>SUMIF(T12:T13,1,P12:P13)</f>
        <v>19.586500000000001</v>
      </c>
      <c r="Q12" s="57">
        <f>SUMIF(T12:T13,1,Q12:Q13)</f>
        <v>20.203800000000001</v>
      </c>
      <c r="R12" s="57">
        <f>SUMIF(T12:T13,1,R12:R13)</f>
        <v>20.845800000000001</v>
      </c>
      <c r="S12" s="56"/>
      <c r="T12" s="50">
        <v>0</v>
      </c>
      <c r="U12" s="51">
        <v>3</v>
      </c>
    </row>
    <row r="13" spans="1:24" ht="20.5" x14ac:dyDescent="0.65">
      <c r="A13" s="134" t="s">
        <v>218</v>
      </c>
      <c r="B13" s="68">
        <f>SUMIF(T13:T22,2,B13:B22)</f>
        <v>15.714</v>
      </c>
      <c r="C13" s="68">
        <f>SUMIF(T13:T22,2,C13:C22)</f>
        <v>0</v>
      </c>
      <c r="D13" s="68">
        <f>SUMIF(T13:T22,2,D13:D22)</f>
        <v>0</v>
      </c>
      <c r="E13" s="68">
        <f>SUMIF(T13:T22,2,E13:E22)</f>
        <v>17.775700000000001</v>
      </c>
      <c r="F13" s="68">
        <f>SUMIF(T13:T22,2,F13:F22)</f>
        <v>0</v>
      </c>
      <c r="G13" s="68">
        <f>SUMIF(T13:T22,2,G13:G22)</f>
        <v>0</v>
      </c>
      <c r="H13" s="68">
        <f>SUMIF(T13:T22,2,H13:H22)</f>
        <v>33.571599999999997</v>
      </c>
      <c r="I13" s="68">
        <f>SUMIF(T13:T22,2,I13:I22)</f>
        <v>0</v>
      </c>
      <c r="J13" s="59">
        <f t="shared" si="0"/>
        <v>33.571599999999997</v>
      </c>
      <c r="K13" s="68">
        <f>SUMIF(T13:T22,2,K13:K22)</f>
        <v>18.992899999999999</v>
      </c>
      <c r="L13" s="68">
        <f>SUMIF(T13:T22,2,L13:L22)</f>
        <v>0</v>
      </c>
      <c r="M13" s="59">
        <f t="shared" si="1"/>
        <v>18.992899999999999</v>
      </c>
      <c r="N13" s="59">
        <f t="shared" si="2"/>
        <v>18.992899999999999</v>
      </c>
      <c r="O13" s="60">
        <f t="shared" si="3"/>
        <v>100</v>
      </c>
      <c r="P13" s="68">
        <f>SUMIF(T13:T22,2,P13:P22)</f>
        <v>19.586500000000001</v>
      </c>
      <c r="Q13" s="68">
        <f>SUMIF(T13:T22,2,Q13:Q22)</f>
        <v>20.203800000000001</v>
      </c>
      <c r="R13" s="157">
        <f>SUMIF(T13:T22,2,R13:R22)</f>
        <v>20.845800000000001</v>
      </c>
      <c r="S13" s="159"/>
      <c r="T13" s="50">
        <v>1</v>
      </c>
    </row>
    <row r="14" spans="1:24" ht="20.5" x14ac:dyDescent="0.65">
      <c r="A14" s="92" t="s">
        <v>219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 t="shared" si="0"/>
        <v>0</v>
      </c>
      <c r="K14" s="62">
        <v>0</v>
      </c>
      <c r="L14" s="62">
        <v>0</v>
      </c>
      <c r="M14" s="62">
        <f t="shared" si="1"/>
        <v>0</v>
      </c>
      <c r="N14" s="62">
        <f t="shared" si="2"/>
        <v>0</v>
      </c>
      <c r="O14" s="63">
        <f t="shared" si="3"/>
        <v>0</v>
      </c>
      <c r="P14" s="62">
        <v>0</v>
      </c>
      <c r="Q14" s="62">
        <v>0</v>
      </c>
      <c r="R14" s="156">
        <v>0</v>
      </c>
      <c r="S14" s="159"/>
      <c r="T14" s="148">
        <v>2</v>
      </c>
    </row>
    <row r="15" spans="1:24" ht="20.5" x14ac:dyDescent="0.65">
      <c r="A15" s="92" t="s">
        <v>220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f t="shared" si="0"/>
        <v>0</v>
      </c>
      <c r="K15" s="62">
        <v>0</v>
      </c>
      <c r="L15" s="62">
        <v>0</v>
      </c>
      <c r="M15" s="62">
        <f t="shared" si="1"/>
        <v>0</v>
      </c>
      <c r="N15" s="62">
        <f t="shared" si="2"/>
        <v>0</v>
      </c>
      <c r="O15" s="63">
        <f t="shared" si="3"/>
        <v>0</v>
      </c>
      <c r="P15" s="62">
        <v>0</v>
      </c>
      <c r="Q15" s="62">
        <v>0</v>
      </c>
      <c r="R15" s="156">
        <v>0</v>
      </c>
      <c r="S15" s="159"/>
      <c r="T15" s="148">
        <v>2</v>
      </c>
    </row>
    <row r="16" spans="1:24" ht="20.5" x14ac:dyDescent="0.65">
      <c r="A16" s="92" t="s">
        <v>221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f t="shared" si="0"/>
        <v>0</v>
      </c>
      <c r="K16" s="62">
        <v>0</v>
      </c>
      <c r="L16" s="62">
        <v>0</v>
      </c>
      <c r="M16" s="62">
        <f t="shared" si="1"/>
        <v>0</v>
      </c>
      <c r="N16" s="62">
        <f t="shared" si="2"/>
        <v>0</v>
      </c>
      <c r="O16" s="63">
        <f t="shared" si="3"/>
        <v>0</v>
      </c>
      <c r="P16" s="62">
        <v>0</v>
      </c>
      <c r="Q16" s="62">
        <v>0</v>
      </c>
      <c r="R16" s="156">
        <v>0</v>
      </c>
      <c r="S16" s="159"/>
      <c r="T16" s="148">
        <v>2</v>
      </c>
    </row>
    <row r="17" spans="1:21" ht="20.5" x14ac:dyDescent="0.65">
      <c r="A17" s="92" t="s">
        <v>222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f t="shared" si="0"/>
        <v>0</v>
      </c>
      <c r="K17" s="62">
        <v>0</v>
      </c>
      <c r="L17" s="62">
        <v>0</v>
      </c>
      <c r="M17" s="62">
        <f t="shared" si="1"/>
        <v>0</v>
      </c>
      <c r="N17" s="62">
        <f t="shared" si="2"/>
        <v>0</v>
      </c>
      <c r="O17" s="63">
        <f t="shared" si="3"/>
        <v>0</v>
      </c>
      <c r="P17" s="62">
        <v>0</v>
      </c>
      <c r="Q17" s="62">
        <v>0</v>
      </c>
      <c r="R17" s="156">
        <v>0</v>
      </c>
      <c r="S17" s="159"/>
      <c r="T17" s="148">
        <v>2</v>
      </c>
    </row>
    <row r="18" spans="1:21" ht="20.5" x14ac:dyDescent="0.65">
      <c r="A18" s="92" t="s">
        <v>223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f t="shared" si="0"/>
        <v>0</v>
      </c>
      <c r="K18" s="62">
        <v>0</v>
      </c>
      <c r="L18" s="62">
        <v>0</v>
      </c>
      <c r="M18" s="62">
        <f t="shared" si="1"/>
        <v>0</v>
      </c>
      <c r="N18" s="62">
        <f t="shared" si="2"/>
        <v>0</v>
      </c>
      <c r="O18" s="63">
        <f t="shared" si="3"/>
        <v>0</v>
      </c>
      <c r="P18" s="62">
        <v>0</v>
      </c>
      <c r="Q18" s="62">
        <v>0</v>
      </c>
      <c r="R18" s="156">
        <v>0</v>
      </c>
      <c r="S18" s="159"/>
      <c r="T18" s="148">
        <v>2</v>
      </c>
    </row>
    <row r="19" spans="1:21" ht="20.5" x14ac:dyDescent="0.65">
      <c r="A19" s="92" t="s">
        <v>224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f t="shared" si="0"/>
        <v>0</v>
      </c>
      <c r="K19" s="62">
        <v>0</v>
      </c>
      <c r="L19" s="62">
        <v>0</v>
      </c>
      <c r="M19" s="62">
        <f t="shared" si="1"/>
        <v>0</v>
      </c>
      <c r="N19" s="62">
        <f t="shared" si="2"/>
        <v>0</v>
      </c>
      <c r="O19" s="63">
        <f t="shared" si="3"/>
        <v>0</v>
      </c>
      <c r="P19" s="62">
        <v>0</v>
      </c>
      <c r="Q19" s="62">
        <v>0</v>
      </c>
      <c r="R19" s="156">
        <v>0</v>
      </c>
      <c r="S19" s="159"/>
      <c r="T19" s="148">
        <v>2</v>
      </c>
    </row>
    <row r="20" spans="1:21" ht="20.5" x14ac:dyDescent="0.65">
      <c r="A20" s="92" t="s">
        <v>225</v>
      </c>
      <c r="B20" s="62">
        <v>15.714</v>
      </c>
      <c r="C20" s="62">
        <v>0</v>
      </c>
      <c r="D20" s="62">
        <v>0</v>
      </c>
      <c r="E20" s="62">
        <v>17.775700000000001</v>
      </c>
      <c r="F20" s="62">
        <v>0</v>
      </c>
      <c r="G20" s="62">
        <v>0</v>
      </c>
      <c r="H20" s="62">
        <v>33.571599999999997</v>
      </c>
      <c r="I20" s="62">
        <v>0</v>
      </c>
      <c r="J20" s="62">
        <f t="shared" si="0"/>
        <v>33.571599999999997</v>
      </c>
      <c r="K20" s="62">
        <v>18.992899999999999</v>
      </c>
      <c r="L20" s="62">
        <v>0</v>
      </c>
      <c r="M20" s="62">
        <f t="shared" si="1"/>
        <v>18.992899999999999</v>
      </c>
      <c r="N20" s="62">
        <f t="shared" si="2"/>
        <v>18.992899999999999</v>
      </c>
      <c r="O20" s="63">
        <f t="shared" si="3"/>
        <v>100</v>
      </c>
      <c r="P20" s="62">
        <v>19.586500000000001</v>
      </c>
      <c r="Q20" s="62">
        <v>20.203800000000001</v>
      </c>
      <c r="R20" s="156">
        <v>20.845800000000001</v>
      </c>
      <c r="S20" s="159"/>
      <c r="T20" s="148">
        <v>2</v>
      </c>
    </row>
    <row r="21" spans="1:21" ht="20.5" x14ac:dyDescent="0.65">
      <c r="A21" s="92" t="s">
        <v>226</v>
      </c>
      <c r="B21" s="62">
        <v>0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f t="shared" si="0"/>
        <v>0</v>
      </c>
      <c r="K21" s="62">
        <v>0</v>
      </c>
      <c r="L21" s="62">
        <v>0</v>
      </c>
      <c r="M21" s="62">
        <f t="shared" si="1"/>
        <v>0</v>
      </c>
      <c r="N21" s="62">
        <f t="shared" si="2"/>
        <v>0</v>
      </c>
      <c r="O21" s="63">
        <f t="shared" si="3"/>
        <v>0</v>
      </c>
      <c r="P21" s="62">
        <v>0</v>
      </c>
      <c r="Q21" s="62">
        <v>0</v>
      </c>
      <c r="R21" s="156">
        <v>0</v>
      </c>
      <c r="S21" s="159"/>
      <c r="T21" s="148">
        <v>2</v>
      </c>
    </row>
    <row r="22" spans="1:21" s="95" customFormat="1" ht="20.5" x14ac:dyDescent="0.65">
      <c r="A22" s="92" t="s">
        <v>227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f t="shared" si="0"/>
        <v>0</v>
      </c>
      <c r="K22" s="62">
        <v>0</v>
      </c>
      <c r="L22" s="62">
        <v>0</v>
      </c>
      <c r="M22" s="62">
        <f t="shared" si="1"/>
        <v>0</v>
      </c>
      <c r="N22" s="62">
        <f t="shared" si="2"/>
        <v>0</v>
      </c>
      <c r="O22" s="63">
        <f t="shared" si="3"/>
        <v>0</v>
      </c>
      <c r="P22" s="62">
        <v>0</v>
      </c>
      <c r="Q22" s="62">
        <v>0</v>
      </c>
      <c r="R22" s="156">
        <v>0</v>
      </c>
      <c r="S22" s="159"/>
      <c r="T22" s="148">
        <v>2</v>
      </c>
    </row>
    <row r="23" spans="1:21" ht="20.5" x14ac:dyDescent="0.35">
      <c r="A23" s="56" t="s">
        <v>228</v>
      </c>
      <c r="B23" s="74">
        <f>SUMIF(T23:T35,1,B23:B35)</f>
        <v>19.832899999999999</v>
      </c>
      <c r="C23" s="74">
        <f>SUMIF(T23:T35,1,C23:C35)</f>
        <v>0</v>
      </c>
      <c r="D23" s="74">
        <f>SUMIF(T23:T35,1,D23:D35)</f>
        <v>0</v>
      </c>
      <c r="E23" s="74">
        <f>SUMIF(T23:T35,1,E23:E35)</f>
        <v>29.4481</v>
      </c>
      <c r="F23" s="74">
        <f>SUMIF(T23:T35,1,F23:F35)</f>
        <v>0</v>
      </c>
      <c r="G23" s="74">
        <f>SUMIF(T23:T35,1,G23:G35)</f>
        <v>0</v>
      </c>
      <c r="H23" s="74">
        <f>SUMIF(T23:T35,1,H23:H35)</f>
        <v>69.198499999999996</v>
      </c>
      <c r="I23" s="74">
        <f>SUMIF(T23:T35,1,I23:I35)</f>
        <v>85.729600000000005</v>
      </c>
      <c r="J23" s="74">
        <f t="shared" si="0"/>
        <v>154.9281</v>
      </c>
      <c r="K23" s="74">
        <f>SUMIF(T23:T35,1,K23:K35)</f>
        <v>61.9114</v>
      </c>
      <c r="L23" s="74">
        <f>SUMIF(T23:T35,1,L23:L35)</f>
        <v>51.402999999999999</v>
      </c>
      <c r="M23" s="74">
        <f t="shared" si="1"/>
        <v>113.31440000000001</v>
      </c>
      <c r="N23" s="74">
        <f t="shared" si="2"/>
        <v>113.31440000000001</v>
      </c>
      <c r="O23" s="75"/>
      <c r="P23" s="74">
        <f>SUMIF(T23:T35,1,P23:P35)</f>
        <v>12.993199999999998</v>
      </c>
      <c r="Q23" s="74">
        <f>SUMIF(T23:T35,1,Q23:Q35)</f>
        <v>12.993199999999998</v>
      </c>
      <c r="R23" s="74">
        <f>SUMIF(T23:T35,1,R23:R35)</f>
        <v>12.399199999999999</v>
      </c>
      <c r="S23" s="56"/>
      <c r="T23" s="69">
        <v>0</v>
      </c>
      <c r="U23" s="69">
        <v>3</v>
      </c>
    </row>
    <row r="24" spans="1:21" ht="20.5" x14ac:dyDescent="0.35">
      <c r="A24" s="134" t="s">
        <v>229</v>
      </c>
      <c r="B24" s="59">
        <f>SUMIF(T24:T25,2,B24:B25)</f>
        <v>13.414999999999999</v>
      </c>
      <c r="C24" s="59">
        <f>SUMIF(T24:T25,2,C24:C25)</f>
        <v>0</v>
      </c>
      <c r="D24" s="59">
        <f>SUMIF(T24:T25,2,D24:D25)</f>
        <v>0</v>
      </c>
      <c r="E24" s="59">
        <f>SUMIF(T24:T25,2,E24:E25)</f>
        <v>21.8078</v>
      </c>
      <c r="F24" s="59">
        <f>SUMIF(T24:T25,2,F24:F25)</f>
        <v>0</v>
      </c>
      <c r="G24" s="59">
        <f>SUMIF(T24:T25,2,G24:G25)</f>
        <v>0</v>
      </c>
      <c r="H24" s="59">
        <f>SUMIF(T24:T25,2,H24:H25)</f>
        <v>69.198499999999996</v>
      </c>
      <c r="I24" s="59">
        <f>SUMIF(T24:T25,2,I24:I25)</f>
        <v>55.1586</v>
      </c>
      <c r="J24" s="59">
        <f t="shared" si="0"/>
        <v>124.3571</v>
      </c>
      <c r="K24" s="59">
        <f>SUMIF(T24:T25,2,K24:K25)</f>
        <v>61.9114</v>
      </c>
      <c r="L24" s="59">
        <f>SUMIF(T24:T25,2,L24:L25)</f>
        <v>41.4617</v>
      </c>
      <c r="M24" s="59">
        <f t="shared" si="1"/>
        <v>103.37309999999999</v>
      </c>
      <c r="N24" s="59">
        <f t="shared" si="2"/>
        <v>103.37309999999999</v>
      </c>
      <c r="O24" s="60">
        <f t="shared" ref="O24:O55" si="4">IF(F24&lt;=0,IF(M24&gt;0,100,0),N24/F24*100)</f>
        <v>100</v>
      </c>
      <c r="P24" s="59">
        <f>SUMIF(T24:T25,2,P24:P25)</f>
        <v>3.5872999999999999</v>
      </c>
      <c r="Q24" s="59">
        <f>SUMIF(T24:T25,2,Q24:Q25)</f>
        <v>3.5872999999999999</v>
      </c>
      <c r="R24" s="59">
        <f>SUMIF(T24:T25,2,R24:R25)</f>
        <v>2.9933000000000001</v>
      </c>
      <c r="S24" s="96"/>
      <c r="T24" s="69">
        <v>1</v>
      </c>
    </row>
    <row r="25" spans="1:21" ht="41" x14ac:dyDescent="0.35">
      <c r="A25" s="135" t="s">
        <v>230</v>
      </c>
      <c r="B25" s="62">
        <f>SUMIF(T25:T26,3,B25:B26)</f>
        <v>13.414999999999999</v>
      </c>
      <c r="C25" s="62">
        <f>SUMIF(T25:T26,3,C25:C26)</f>
        <v>0</v>
      </c>
      <c r="D25" s="62">
        <f>SUMIF(T25:T26,3,D25:D26)</f>
        <v>0</v>
      </c>
      <c r="E25" s="62">
        <f>SUMIF(T25:T26,3,E25:E26)</f>
        <v>21.8078</v>
      </c>
      <c r="F25" s="62">
        <f>SUMIF(T25:T26,3,F25:F26)</f>
        <v>0</v>
      </c>
      <c r="G25" s="62">
        <f>SUMIF(T25:T26,3,G25:G26)</f>
        <v>0</v>
      </c>
      <c r="H25" s="62">
        <f>SUMIF(T25:T26,3,H25:H26)</f>
        <v>69.198499999999996</v>
      </c>
      <c r="I25" s="62">
        <f>SUMIF(T25:T26,3,I25:I26)</f>
        <v>55.1586</v>
      </c>
      <c r="J25" s="62">
        <f t="shared" si="0"/>
        <v>124.3571</v>
      </c>
      <c r="K25" s="62">
        <f>SUMIF(T25:T26,3,K25:K26)</f>
        <v>61.9114</v>
      </c>
      <c r="L25" s="62">
        <f>SUMIF(T25:T26,3,L25:L26)</f>
        <v>41.4617</v>
      </c>
      <c r="M25" s="62">
        <f t="shared" si="1"/>
        <v>103.37309999999999</v>
      </c>
      <c r="N25" s="62">
        <f t="shared" si="2"/>
        <v>103.37309999999999</v>
      </c>
      <c r="O25" s="63">
        <f t="shared" si="4"/>
        <v>100</v>
      </c>
      <c r="P25" s="62">
        <f>SUMIF(T25:T26,3,P25:P26)</f>
        <v>3.5872999999999999</v>
      </c>
      <c r="Q25" s="62">
        <f>SUMIF(T25:T26,3,Q25:Q26)</f>
        <v>3.5872999999999999</v>
      </c>
      <c r="R25" s="62">
        <f>SUMIF(T25:T26,3,R25:R26)</f>
        <v>2.9933000000000001</v>
      </c>
      <c r="S25" s="97"/>
      <c r="T25" s="69">
        <v>2</v>
      </c>
    </row>
    <row r="26" spans="1:21" ht="41" x14ac:dyDescent="0.35">
      <c r="A26" s="136" t="s">
        <v>231</v>
      </c>
      <c r="B26" s="62">
        <f>SUMIF(T26:T28,4,B26:B28)</f>
        <v>13.414999999999999</v>
      </c>
      <c r="C26" s="62">
        <f>SUMIF(T26:T28,4,C26:C28)</f>
        <v>0</v>
      </c>
      <c r="D26" s="62">
        <f>SUMIF(T26:T28,4,D26:D28)</f>
        <v>0</v>
      </c>
      <c r="E26" s="62">
        <f>SUMIF(T26:T28,4,E26:E28)</f>
        <v>21.8078</v>
      </c>
      <c r="F26" s="62">
        <f>SUMIF(T26:T28,4,F26:F28)</f>
        <v>0</v>
      </c>
      <c r="G26" s="62">
        <f>SUMIF(T26:T28,4,G26:G28)</f>
        <v>0</v>
      </c>
      <c r="H26" s="62">
        <f>SUMIF(T26:T28,4,H26:H28)</f>
        <v>69.198499999999996</v>
      </c>
      <c r="I26" s="62">
        <f>SUMIF(T26:T28,4,I26:I28)</f>
        <v>55.1586</v>
      </c>
      <c r="J26" s="62">
        <f t="shared" si="0"/>
        <v>124.3571</v>
      </c>
      <c r="K26" s="62">
        <f>SUMIF(T26:T28,4,K26:K28)</f>
        <v>61.9114</v>
      </c>
      <c r="L26" s="62">
        <f>SUMIF(T26:T28,4,L26:L28)</f>
        <v>41.4617</v>
      </c>
      <c r="M26" s="62">
        <f t="shared" si="1"/>
        <v>103.37309999999999</v>
      </c>
      <c r="N26" s="62">
        <f t="shared" si="2"/>
        <v>103.37309999999999</v>
      </c>
      <c r="O26" s="63">
        <f t="shared" si="4"/>
        <v>100</v>
      </c>
      <c r="P26" s="62">
        <f>SUMIF(T26:T28,4,P26:P28)</f>
        <v>3.5872999999999999</v>
      </c>
      <c r="Q26" s="62">
        <f>SUMIF(T26:T28,4,Q26:Q28)</f>
        <v>3.5872999999999999</v>
      </c>
      <c r="R26" s="62">
        <f>SUMIF(T26:T28,4,R26:R28)</f>
        <v>2.9933000000000001</v>
      </c>
      <c r="S26" s="97"/>
      <c r="T26" s="69">
        <v>3</v>
      </c>
    </row>
    <row r="27" spans="1:21" ht="20.5" x14ac:dyDescent="0.65">
      <c r="A27" s="189" t="s">
        <v>232</v>
      </c>
      <c r="B27" s="62">
        <v>2.1602000000000001</v>
      </c>
      <c r="C27" s="62">
        <v>0</v>
      </c>
      <c r="D27" s="62">
        <v>0</v>
      </c>
      <c r="E27" s="62">
        <v>2.1602000000000001</v>
      </c>
      <c r="F27" s="62">
        <v>0</v>
      </c>
      <c r="G27" s="62">
        <v>0</v>
      </c>
      <c r="H27" s="62">
        <v>8.7263999999999999</v>
      </c>
      <c r="I27" s="62">
        <v>11.707599999999999</v>
      </c>
      <c r="J27" s="62">
        <f t="shared" si="0"/>
        <v>20.433999999999997</v>
      </c>
      <c r="K27" s="62">
        <v>1.4393</v>
      </c>
      <c r="L27" s="62">
        <v>1.554</v>
      </c>
      <c r="M27" s="62">
        <f t="shared" si="1"/>
        <v>2.9933000000000001</v>
      </c>
      <c r="N27" s="62">
        <f t="shared" si="2"/>
        <v>2.9933000000000001</v>
      </c>
      <c r="O27" s="63">
        <f t="shared" si="4"/>
        <v>100</v>
      </c>
      <c r="P27" s="62">
        <v>2.9933000000000001</v>
      </c>
      <c r="Q27" s="62">
        <v>2.9933000000000001</v>
      </c>
      <c r="R27" s="62">
        <v>2.9933000000000001</v>
      </c>
      <c r="S27" s="65"/>
      <c r="T27" s="148">
        <v>4</v>
      </c>
      <c r="U27" s="152"/>
    </row>
    <row r="28" spans="1:21" ht="20.5" x14ac:dyDescent="0.65">
      <c r="A28" s="189" t="s">
        <v>233</v>
      </c>
      <c r="B28" s="62">
        <f>SUMIF(T28:T30,5,B28:B30)</f>
        <v>11.254799999999999</v>
      </c>
      <c r="C28" s="62">
        <f>SUMIF(T28:T30,5,C28:C30)</f>
        <v>0</v>
      </c>
      <c r="D28" s="62">
        <f>SUMIF(T28:T30,5,D28:D30)</f>
        <v>0</v>
      </c>
      <c r="E28" s="62">
        <f>SUMIF(T28:T30,5,E28:E30)</f>
        <v>19.647600000000001</v>
      </c>
      <c r="F28" s="62">
        <f>SUMIF(T28:T30,5,F28:F30)</f>
        <v>0</v>
      </c>
      <c r="G28" s="62">
        <f>SUMIF(T28:T30,5,G28:G30)</f>
        <v>0</v>
      </c>
      <c r="H28" s="62">
        <f>SUMIF(T28:T30,5,H28:H30)</f>
        <v>60.472099999999998</v>
      </c>
      <c r="I28" s="62">
        <f>SUMIF(T28:T30,5,I28:I30)</f>
        <v>43.451000000000001</v>
      </c>
      <c r="J28" s="62">
        <f t="shared" si="0"/>
        <v>103.92310000000001</v>
      </c>
      <c r="K28" s="62">
        <f>SUMIF(T28:T30,5,K28:K30)</f>
        <v>60.472099999999998</v>
      </c>
      <c r="L28" s="62">
        <f>SUMIF(T28:T30,5,L28:L30)</f>
        <v>39.907699999999998</v>
      </c>
      <c r="M28" s="62">
        <f t="shared" si="1"/>
        <v>100.37979999999999</v>
      </c>
      <c r="N28" s="62">
        <f t="shared" si="2"/>
        <v>100.37979999999999</v>
      </c>
      <c r="O28" s="63">
        <f t="shared" si="4"/>
        <v>100</v>
      </c>
      <c r="P28" s="62">
        <f>SUMIF(T28:T30,5,P28:P30)</f>
        <v>0.59399999999999997</v>
      </c>
      <c r="Q28" s="62">
        <f>SUMIF(T28:T30,5,Q28:Q30)</f>
        <v>0.59399999999999997</v>
      </c>
      <c r="R28" s="62">
        <f>SUMIF(T28:T30,5,R28:R30)</f>
        <v>0</v>
      </c>
      <c r="S28" s="65"/>
      <c r="T28" s="148">
        <v>4</v>
      </c>
      <c r="U28" s="152"/>
    </row>
    <row r="29" spans="1:21" ht="20.5" x14ac:dyDescent="0.65">
      <c r="A29" s="98" t="s">
        <v>234</v>
      </c>
      <c r="B29" s="62">
        <v>0</v>
      </c>
      <c r="C29" s="62">
        <v>0</v>
      </c>
      <c r="D29" s="62">
        <v>0</v>
      </c>
      <c r="E29" s="62">
        <v>3.867</v>
      </c>
      <c r="F29" s="62">
        <v>0</v>
      </c>
      <c r="G29" s="62">
        <v>0</v>
      </c>
      <c r="H29" s="62">
        <v>0</v>
      </c>
      <c r="I29" s="62">
        <v>43.451000000000001</v>
      </c>
      <c r="J29" s="62">
        <f t="shared" si="0"/>
        <v>43.451000000000001</v>
      </c>
      <c r="K29" s="62">
        <v>0</v>
      </c>
      <c r="L29" s="62">
        <v>39.907699999999998</v>
      </c>
      <c r="M29" s="62">
        <f t="shared" si="1"/>
        <v>39.907699999999998</v>
      </c>
      <c r="N29" s="62">
        <f t="shared" si="2"/>
        <v>39.907699999999998</v>
      </c>
      <c r="O29" s="63">
        <f t="shared" si="4"/>
        <v>100</v>
      </c>
      <c r="P29" s="62">
        <v>0</v>
      </c>
      <c r="Q29" s="62">
        <v>0</v>
      </c>
      <c r="R29" s="62">
        <v>0</v>
      </c>
      <c r="S29" s="65"/>
      <c r="T29" s="148">
        <v>5</v>
      </c>
      <c r="U29" s="152"/>
    </row>
    <row r="30" spans="1:21" ht="20.5" x14ac:dyDescent="0.65">
      <c r="A30" s="98" t="s">
        <v>235</v>
      </c>
      <c r="B30" s="62">
        <f>SUMIF(T30:T34,6,B30:B34)</f>
        <v>11.254799999999999</v>
      </c>
      <c r="C30" s="62">
        <f>SUMIF(T30:T34,6,C30:C34)</f>
        <v>0</v>
      </c>
      <c r="D30" s="62">
        <f>SUMIF(T30:T34,6,D30:D34)</f>
        <v>0</v>
      </c>
      <c r="E30" s="62">
        <f>SUMIF(T30:T34,6,E30:E34)</f>
        <v>15.7806</v>
      </c>
      <c r="F30" s="62">
        <f>SUMIF(T30:T34,6,F30:F34)</f>
        <v>0</v>
      </c>
      <c r="G30" s="62">
        <f>SUMIF(T30:T34,6,G30:G34)</f>
        <v>0</v>
      </c>
      <c r="H30" s="62">
        <f>SUMIF(T30:T34,6,H30:H34)</f>
        <v>60.472099999999998</v>
      </c>
      <c r="I30" s="62">
        <f>SUMIF(T30:T34,6,I30:I34)</f>
        <v>0</v>
      </c>
      <c r="J30" s="62">
        <f t="shared" si="0"/>
        <v>60.472099999999998</v>
      </c>
      <c r="K30" s="62">
        <f>SUMIF(T30:T34,6,K30:K34)</f>
        <v>60.472099999999998</v>
      </c>
      <c r="L30" s="62">
        <f>SUMIF(T30:T34,6,L30:L34)</f>
        <v>0</v>
      </c>
      <c r="M30" s="62">
        <f t="shared" si="1"/>
        <v>60.472099999999998</v>
      </c>
      <c r="N30" s="62">
        <f t="shared" si="2"/>
        <v>60.472099999999998</v>
      </c>
      <c r="O30" s="63">
        <f t="shared" si="4"/>
        <v>100</v>
      </c>
      <c r="P30" s="62">
        <f>SUMIF(T30:T34,6,P30:P34)</f>
        <v>0.59399999999999997</v>
      </c>
      <c r="Q30" s="62">
        <f>SUMIF(T30:T34,6,Q30:Q34)</f>
        <v>0.59399999999999997</v>
      </c>
      <c r="R30" s="62">
        <f>SUMIF(T30:T34,6,R30:R34)</f>
        <v>0</v>
      </c>
      <c r="S30" s="65"/>
      <c r="T30" s="148">
        <v>5</v>
      </c>
      <c r="U30" s="152"/>
    </row>
    <row r="31" spans="1:21" ht="20.5" x14ac:dyDescent="0.65">
      <c r="A31" s="99" t="s">
        <v>236</v>
      </c>
      <c r="B31" s="62">
        <f>SUMIF(T31:T33,7,B31:B33)</f>
        <v>11.254799999999999</v>
      </c>
      <c r="C31" s="62">
        <f>SUMIF(T31:T33,7,C31:C33)</f>
        <v>0</v>
      </c>
      <c r="D31" s="62">
        <f>SUMIF(T31:T33,7,D31:D33)</f>
        <v>0</v>
      </c>
      <c r="E31" s="62">
        <f>SUMIF(T31:T33,7,E31:E33)</f>
        <v>15.7806</v>
      </c>
      <c r="F31" s="62">
        <f>SUMIF(T31:T33,7,F31:F33)</f>
        <v>0</v>
      </c>
      <c r="G31" s="62">
        <f>SUMIF(T31:T33,7,G31:G33)</f>
        <v>0</v>
      </c>
      <c r="H31" s="62">
        <f>SUMIF(T31:T33,7,H31:H33)</f>
        <v>60.472099999999998</v>
      </c>
      <c r="I31" s="62">
        <f>SUMIF(T31:T33,7,I31:I33)</f>
        <v>0</v>
      </c>
      <c r="J31" s="62">
        <f t="shared" si="0"/>
        <v>60.472099999999998</v>
      </c>
      <c r="K31" s="62">
        <f>SUMIF(T31:T33,7,K31:K33)</f>
        <v>60.472099999999998</v>
      </c>
      <c r="L31" s="62">
        <f>SUMIF(T31:T33,7,L31:L33)</f>
        <v>0</v>
      </c>
      <c r="M31" s="62">
        <f t="shared" si="1"/>
        <v>60.472099999999998</v>
      </c>
      <c r="N31" s="62">
        <f t="shared" si="2"/>
        <v>60.472099999999998</v>
      </c>
      <c r="O31" s="63">
        <f t="shared" si="4"/>
        <v>100</v>
      </c>
      <c r="P31" s="62">
        <f>SUMIF(T31:T33,7,P31:P33)</f>
        <v>0.59399999999999997</v>
      </c>
      <c r="Q31" s="62">
        <f>SUMIF(T31:T33,7,Q31:Q33)</f>
        <v>0.59399999999999997</v>
      </c>
      <c r="R31" s="62">
        <f>SUMIF(T31:T33,7,R31:R33)</f>
        <v>0</v>
      </c>
      <c r="S31" s="65"/>
      <c r="T31" s="148">
        <v>6</v>
      </c>
      <c r="U31" s="152"/>
    </row>
    <row r="32" spans="1:21" ht="20.5" x14ac:dyDescent="0.65">
      <c r="A32" s="100" t="s">
        <v>128</v>
      </c>
      <c r="B32" s="62">
        <v>11.254799999999999</v>
      </c>
      <c r="C32" s="62">
        <v>0</v>
      </c>
      <c r="D32" s="62">
        <v>0</v>
      </c>
      <c r="E32" s="62">
        <v>15.7806</v>
      </c>
      <c r="F32" s="62">
        <v>0</v>
      </c>
      <c r="G32" s="62">
        <v>0</v>
      </c>
      <c r="H32" s="62">
        <v>60.472099999999998</v>
      </c>
      <c r="I32" s="62">
        <v>0</v>
      </c>
      <c r="J32" s="62">
        <f t="shared" si="0"/>
        <v>60.472099999999998</v>
      </c>
      <c r="K32" s="62">
        <v>60.472099999999998</v>
      </c>
      <c r="L32" s="62">
        <v>0</v>
      </c>
      <c r="M32" s="62">
        <f t="shared" si="1"/>
        <v>60.472099999999998</v>
      </c>
      <c r="N32" s="62">
        <f t="shared" si="2"/>
        <v>60.472099999999998</v>
      </c>
      <c r="O32" s="63">
        <f t="shared" si="4"/>
        <v>100</v>
      </c>
      <c r="P32" s="62">
        <v>0.59399999999999997</v>
      </c>
      <c r="Q32" s="62">
        <v>0.59399999999999997</v>
      </c>
      <c r="R32" s="62">
        <v>0</v>
      </c>
      <c r="S32" s="65"/>
      <c r="T32" s="148">
        <v>7</v>
      </c>
      <c r="U32" s="152"/>
    </row>
    <row r="33" spans="1:21" ht="20.5" x14ac:dyDescent="0.65">
      <c r="A33" s="100" t="s">
        <v>129</v>
      </c>
      <c r="B33" s="62">
        <v>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f t="shared" si="0"/>
        <v>0</v>
      </c>
      <c r="K33" s="62">
        <v>0</v>
      </c>
      <c r="L33" s="62">
        <v>0</v>
      </c>
      <c r="M33" s="62">
        <f t="shared" si="1"/>
        <v>0</v>
      </c>
      <c r="N33" s="62">
        <f t="shared" si="2"/>
        <v>0</v>
      </c>
      <c r="O33" s="63">
        <f t="shared" si="4"/>
        <v>0</v>
      </c>
      <c r="P33" s="62">
        <v>0</v>
      </c>
      <c r="Q33" s="62">
        <v>0</v>
      </c>
      <c r="R33" s="62">
        <v>0</v>
      </c>
      <c r="S33" s="65"/>
      <c r="T33" s="148">
        <v>7</v>
      </c>
      <c r="U33" s="152"/>
    </row>
    <row r="34" spans="1:21" ht="20.5" x14ac:dyDescent="0.65">
      <c r="A34" s="101" t="s">
        <v>237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f t="shared" si="0"/>
        <v>0</v>
      </c>
      <c r="K34" s="62">
        <v>0</v>
      </c>
      <c r="L34" s="62">
        <v>0</v>
      </c>
      <c r="M34" s="62">
        <f t="shared" si="1"/>
        <v>0</v>
      </c>
      <c r="N34" s="62">
        <f t="shared" si="2"/>
        <v>0</v>
      </c>
      <c r="O34" s="63">
        <f t="shared" si="4"/>
        <v>0</v>
      </c>
      <c r="P34" s="62">
        <v>0</v>
      </c>
      <c r="Q34" s="62">
        <v>0</v>
      </c>
      <c r="R34" s="62">
        <v>0</v>
      </c>
      <c r="S34" s="65"/>
      <c r="T34" s="148">
        <v>6</v>
      </c>
      <c r="U34" s="152"/>
    </row>
    <row r="35" spans="1:21" ht="20.5" x14ac:dyDescent="0.35">
      <c r="A35" s="134" t="s">
        <v>238</v>
      </c>
      <c r="B35" s="59">
        <f>SUMIF(T35:T46,2,B35:B46)</f>
        <v>6.4178999999999995</v>
      </c>
      <c r="C35" s="59">
        <f>SUMIF(T35:T46,2,C35:C46)</f>
        <v>0</v>
      </c>
      <c r="D35" s="59">
        <f>SUMIF(T35:T46,2,D35:D46)</f>
        <v>0</v>
      </c>
      <c r="E35" s="59">
        <f>SUMIF(T35:T46,2,E35:E46)</f>
        <v>7.6402999999999999</v>
      </c>
      <c r="F35" s="59">
        <f>SUMIF(T35:T46,2,F35:F46)</f>
        <v>0</v>
      </c>
      <c r="G35" s="59">
        <f>SUMIF(T35:T46,2,G35:G46)</f>
        <v>0</v>
      </c>
      <c r="H35" s="59">
        <f>SUMIF(T35:T46,2,H35:H46)</f>
        <v>0</v>
      </c>
      <c r="I35" s="59">
        <f>SUMIF(T35:T46,2,I35:I46)</f>
        <v>30.570999999999998</v>
      </c>
      <c r="J35" s="59">
        <f t="shared" si="0"/>
        <v>30.570999999999998</v>
      </c>
      <c r="K35" s="59">
        <f>SUMIF(T35:T46,2,K35:K46)</f>
        <v>0</v>
      </c>
      <c r="L35" s="59">
        <f>SUMIF(T35:T46,2,L35:L46)</f>
        <v>9.9413</v>
      </c>
      <c r="M35" s="59">
        <f t="shared" si="1"/>
        <v>9.9413</v>
      </c>
      <c r="N35" s="59">
        <f t="shared" si="2"/>
        <v>9.9413</v>
      </c>
      <c r="O35" s="60">
        <f t="shared" si="4"/>
        <v>100</v>
      </c>
      <c r="P35" s="59">
        <f>SUMIF(T35:T46,2,P35:P46)</f>
        <v>9.405899999999999</v>
      </c>
      <c r="Q35" s="59">
        <f>SUMIF(T35:T46,2,Q35:Q46)</f>
        <v>9.405899999999999</v>
      </c>
      <c r="R35" s="59">
        <f>SUMIF(T35:T46,2,R35:R46)</f>
        <v>9.405899999999999</v>
      </c>
      <c r="S35" s="96"/>
      <c r="T35" s="69">
        <v>1</v>
      </c>
    </row>
    <row r="36" spans="1:21" ht="41" x14ac:dyDescent="0.35">
      <c r="A36" s="135" t="s">
        <v>239</v>
      </c>
      <c r="B36" s="62">
        <f>SUMIF(T36:T37,3,B36:B37)</f>
        <v>2.7839999999999998</v>
      </c>
      <c r="C36" s="62">
        <f>SUMIF(T36:T37,3,C36:C37)</f>
        <v>0</v>
      </c>
      <c r="D36" s="62">
        <f>SUMIF(T36:T37,3,D36:D37)</f>
        <v>0</v>
      </c>
      <c r="E36" s="62">
        <f>SUMIF(T36:T37,3,E36:E37)</f>
        <v>2.7839999999999998</v>
      </c>
      <c r="F36" s="62">
        <f>SUMIF(T36:T37,3,F36:F37)</f>
        <v>0</v>
      </c>
      <c r="G36" s="62">
        <f>SUMIF(T36:T37,3,G36:G37)</f>
        <v>0</v>
      </c>
      <c r="H36" s="62">
        <f>SUMIF(T36:T37,3,H36:H37)</f>
        <v>0</v>
      </c>
      <c r="I36" s="62">
        <f>SUMIF(T36:T37,3,I36:I37)</f>
        <v>5.33</v>
      </c>
      <c r="J36" s="62">
        <f t="shared" si="0"/>
        <v>5.33</v>
      </c>
      <c r="K36" s="62">
        <f>SUMIF(T36:T37,3,K36:K37)</f>
        <v>0</v>
      </c>
      <c r="L36" s="62">
        <f>SUMIF(T36:T37,3,L36:L37)</f>
        <v>2.7839999999999998</v>
      </c>
      <c r="M36" s="62">
        <f t="shared" si="1"/>
        <v>2.7839999999999998</v>
      </c>
      <c r="N36" s="62">
        <f t="shared" si="2"/>
        <v>2.7839999999999998</v>
      </c>
      <c r="O36" s="63">
        <f t="shared" si="4"/>
        <v>100</v>
      </c>
      <c r="P36" s="62">
        <f>SUMIF(T36:T37,3,P36:P37)</f>
        <v>2.7839999999999998</v>
      </c>
      <c r="Q36" s="62">
        <f>SUMIF(T36:T37,3,Q36:Q37)</f>
        <v>2.7839999999999998</v>
      </c>
      <c r="R36" s="62">
        <f>SUMIF(T36:T37,3,R36:R37)</f>
        <v>2.7839999999999998</v>
      </c>
      <c r="S36" s="97"/>
      <c r="T36" s="69">
        <v>2</v>
      </c>
    </row>
    <row r="37" spans="1:21" ht="41" x14ac:dyDescent="0.35">
      <c r="A37" s="136" t="s">
        <v>240</v>
      </c>
      <c r="B37" s="62">
        <f>SUMIF(T37:T39,4,B37:B39)</f>
        <v>2.7839999999999998</v>
      </c>
      <c r="C37" s="62">
        <f>SUMIF(T37:T39,4,C37:C39)</f>
        <v>0</v>
      </c>
      <c r="D37" s="62">
        <f>SUMIF(T37:T39,4,D37:D39)</f>
        <v>0</v>
      </c>
      <c r="E37" s="62">
        <f>SUMIF(T37:T39,4,E37:E39)</f>
        <v>2.7839999999999998</v>
      </c>
      <c r="F37" s="62">
        <f>SUMIF(T37:T39,4,F37:F39)</f>
        <v>0</v>
      </c>
      <c r="G37" s="62">
        <f>SUMIF(T37:T39,4,G37:G39)</f>
        <v>0</v>
      </c>
      <c r="H37" s="62">
        <f>SUMIF(T37:T39,4,H37:H39)</f>
        <v>0</v>
      </c>
      <c r="I37" s="62">
        <f>SUMIF(T37:T39,4,I37:I39)</f>
        <v>5.33</v>
      </c>
      <c r="J37" s="62">
        <f t="shared" si="0"/>
        <v>5.33</v>
      </c>
      <c r="K37" s="62">
        <f>SUMIF(T37:T39,4,K37:K39)</f>
        <v>0</v>
      </c>
      <c r="L37" s="62">
        <f>SUMIF(T37:T39,4,L37:L39)</f>
        <v>2.7839999999999998</v>
      </c>
      <c r="M37" s="62">
        <f t="shared" si="1"/>
        <v>2.7839999999999998</v>
      </c>
      <c r="N37" s="62">
        <f t="shared" si="2"/>
        <v>2.7839999999999998</v>
      </c>
      <c r="O37" s="63">
        <f t="shared" si="4"/>
        <v>100</v>
      </c>
      <c r="P37" s="62">
        <f>SUMIF(T37:T39,4,P37:P39)</f>
        <v>2.7839999999999998</v>
      </c>
      <c r="Q37" s="62">
        <f>SUMIF(T37:T39,4,Q37:Q39)</f>
        <v>2.7839999999999998</v>
      </c>
      <c r="R37" s="62">
        <f>SUMIF(T37:T39,4,R37:R39)</f>
        <v>2.7839999999999998</v>
      </c>
      <c r="S37" s="97"/>
      <c r="T37" s="69">
        <v>3</v>
      </c>
    </row>
    <row r="38" spans="1:21" ht="20.5" x14ac:dyDescent="0.65">
      <c r="A38" s="189" t="s">
        <v>232</v>
      </c>
      <c r="B38" s="62">
        <v>2.7839999999999998</v>
      </c>
      <c r="C38" s="62">
        <v>0</v>
      </c>
      <c r="D38" s="62">
        <v>0</v>
      </c>
      <c r="E38" s="62">
        <v>2.7839999999999998</v>
      </c>
      <c r="F38" s="62">
        <v>0</v>
      </c>
      <c r="G38" s="62">
        <v>0</v>
      </c>
      <c r="H38" s="62">
        <v>0</v>
      </c>
      <c r="I38" s="62">
        <v>5.33</v>
      </c>
      <c r="J38" s="62">
        <f t="shared" si="0"/>
        <v>5.33</v>
      </c>
      <c r="K38" s="62">
        <v>0</v>
      </c>
      <c r="L38" s="62">
        <v>2.7839999999999998</v>
      </c>
      <c r="M38" s="62">
        <f t="shared" si="1"/>
        <v>2.7839999999999998</v>
      </c>
      <c r="N38" s="62">
        <f t="shared" si="2"/>
        <v>2.7839999999999998</v>
      </c>
      <c r="O38" s="63">
        <f t="shared" si="4"/>
        <v>100</v>
      </c>
      <c r="P38" s="62">
        <v>2.7839999999999998</v>
      </c>
      <c r="Q38" s="62">
        <v>2.7839999999999998</v>
      </c>
      <c r="R38" s="62">
        <v>2.7839999999999998</v>
      </c>
      <c r="S38" s="65"/>
      <c r="T38" s="148">
        <v>4</v>
      </c>
      <c r="U38" s="152"/>
    </row>
    <row r="39" spans="1:21" ht="20.5" x14ac:dyDescent="0.65">
      <c r="A39" s="189" t="s">
        <v>233</v>
      </c>
      <c r="B39" s="62">
        <f>SUMIF(T39:T41,5,B39:B41)</f>
        <v>0</v>
      </c>
      <c r="C39" s="62">
        <f>SUMIF(T39:T41,5,C39:C41)</f>
        <v>0</v>
      </c>
      <c r="D39" s="62">
        <f>SUMIF(T39:T41,5,D39:D41)</f>
        <v>0</v>
      </c>
      <c r="E39" s="62">
        <f>SUMIF(T39:T41,5,E39:E41)</f>
        <v>0</v>
      </c>
      <c r="F39" s="62">
        <f>SUMIF(T39:T41,5,F39:F41)</f>
        <v>0</v>
      </c>
      <c r="G39" s="62">
        <f>SUMIF(T39:T41,5,G39:G41)</f>
        <v>0</v>
      </c>
      <c r="H39" s="62">
        <f>SUMIF(T39:T41,5,H39:H41)</f>
        <v>0</v>
      </c>
      <c r="I39" s="62">
        <f>SUMIF(T39:T41,5,I39:I41)</f>
        <v>0</v>
      </c>
      <c r="J39" s="62">
        <f t="shared" si="0"/>
        <v>0</v>
      </c>
      <c r="K39" s="62">
        <f>SUMIF(T39:T41,5,K39:K41)</f>
        <v>0</v>
      </c>
      <c r="L39" s="62">
        <f>SUMIF(T39:T41,5,L39:L41)</f>
        <v>0</v>
      </c>
      <c r="M39" s="62">
        <f t="shared" si="1"/>
        <v>0</v>
      </c>
      <c r="N39" s="62">
        <f t="shared" si="2"/>
        <v>0</v>
      </c>
      <c r="O39" s="63">
        <f t="shared" si="4"/>
        <v>0</v>
      </c>
      <c r="P39" s="62">
        <f>SUMIF(T39:T41,5,P39:P41)</f>
        <v>0</v>
      </c>
      <c r="Q39" s="62">
        <f>SUMIF(T39:T41,5,Q39:Q41)</f>
        <v>0</v>
      </c>
      <c r="R39" s="62">
        <f>SUMIF(T39:T41,5,R39:R41)</f>
        <v>0</v>
      </c>
      <c r="S39" s="65"/>
      <c r="T39" s="148">
        <v>4</v>
      </c>
      <c r="U39" s="152"/>
    </row>
    <row r="40" spans="1:21" ht="20.5" x14ac:dyDescent="0.65">
      <c r="A40" s="98" t="s">
        <v>234</v>
      </c>
      <c r="B40" s="62">
        <v>0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f t="shared" si="0"/>
        <v>0</v>
      </c>
      <c r="K40" s="62">
        <v>0</v>
      </c>
      <c r="L40" s="62">
        <v>0</v>
      </c>
      <c r="M40" s="62">
        <f t="shared" si="1"/>
        <v>0</v>
      </c>
      <c r="N40" s="62">
        <f t="shared" si="2"/>
        <v>0</v>
      </c>
      <c r="O40" s="63">
        <f t="shared" si="4"/>
        <v>0</v>
      </c>
      <c r="P40" s="62">
        <v>0</v>
      </c>
      <c r="Q40" s="62">
        <v>0</v>
      </c>
      <c r="R40" s="62">
        <v>0</v>
      </c>
      <c r="S40" s="65"/>
      <c r="T40" s="148">
        <v>5</v>
      </c>
      <c r="U40" s="152"/>
    </row>
    <row r="41" spans="1:21" ht="20.5" x14ac:dyDescent="0.65">
      <c r="A41" s="98" t="s">
        <v>235</v>
      </c>
      <c r="B41" s="62">
        <f>SUMIF(T41:T45,6,B41:B45)</f>
        <v>0</v>
      </c>
      <c r="C41" s="62">
        <f>SUMIF(T41:T45,6,C41:C45)</f>
        <v>0</v>
      </c>
      <c r="D41" s="62">
        <f>SUMIF(T41:T45,6,D41:D45)</f>
        <v>0</v>
      </c>
      <c r="E41" s="62">
        <f>SUMIF(T41:T45,6,E41:E45)</f>
        <v>0</v>
      </c>
      <c r="F41" s="62">
        <f>SUMIF(T41:T45,6,F41:F45)</f>
        <v>0</v>
      </c>
      <c r="G41" s="62">
        <f>SUMIF(T41:T45,6,G41:G45)</f>
        <v>0</v>
      </c>
      <c r="H41" s="62">
        <f>SUMIF(T41:T45,6,H41:H45)</f>
        <v>0</v>
      </c>
      <c r="I41" s="62">
        <f>SUMIF(T41:T45,6,I41:I45)</f>
        <v>0</v>
      </c>
      <c r="J41" s="62">
        <f t="shared" ref="J41:J72" si="5">H41+I41</f>
        <v>0</v>
      </c>
      <c r="K41" s="62">
        <f>SUMIF(T41:T45,6,K41:K45)</f>
        <v>0</v>
      </c>
      <c r="L41" s="62">
        <f>SUMIF(T41:T45,6,L41:L45)</f>
        <v>0</v>
      </c>
      <c r="M41" s="62">
        <f t="shared" ref="M41:M72" si="6">K41+L41</f>
        <v>0</v>
      </c>
      <c r="N41" s="62">
        <f t="shared" ref="N41:N72" si="7">M41-F41</f>
        <v>0</v>
      </c>
      <c r="O41" s="63">
        <f t="shared" si="4"/>
        <v>0</v>
      </c>
      <c r="P41" s="62">
        <f>SUMIF(T41:T45,6,P41:P45)</f>
        <v>0</v>
      </c>
      <c r="Q41" s="62">
        <f>SUMIF(T41:T45,6,Q41:Q45)</f>
        <v>0</v>
      </c>
      <c r="R41" s="62">
        <f>SUMIF(T41:T45,6,R41:R45)</f>
        <v>0</v>
      </c>
      <c r="S41" s="65"/>
      <c r="T41" s="148">
        <v>5</v>
      </c>
      <c r="U41" s="152"/>
    </row>
    <row r="42" spans="1:21" ht="20.5" x14ac:dyDescent="0.65">
      <c r="A42" s="99" t="s">
        <v>236</v>
      </c>
      <c r="B42" s="62">
        <f>SUMIF(T42:T44,7,B42:B44)</f>
        <v>0</v>
      </c>
      <c r="C42" s="62">
        <f>SUMIF(T42:T44,7,C42:C44)</f>
        <v>0</v>
      </c>
      <c r="D42" s="62">
        <f>SUMIF(T42:T44,7,D42:D44)</f>
        <v>0</v>
      </c>
      <c r="E42" s="62">
        <f>SUMIF(T42:T44,7,E42:E44)</f>
        <v>0</v>
      </c>
      <c r="F42" s="62">
        <f>SUMIF(T42:T44,7,F42:F44)</f>
        <v>0</v>
      </c>
      <c r="G42" s="62">
        <f>SUMIF(T42:T44,7,G42:G44)</f>
        <v>0</v>
      </c>
      <c r="H42" s="62">
        <f>SUMIF(T42:T44,7,H42:H44)</f>
        <v>0</v>
      </c>
      <c r="I42" s="62">
        <f>SUMIF(T42:T44,7,I42:I44)</f>
        <v>0</v>
      </c>
      <c r="J42" s="62">
        <f t="shared" si="5"/>
        <v>0</v>
      </c>
      <c r="K42" s="62">
        <f>SUMIF(T42:T44,7,K42:K44)</f>
        <v>0</v>
      </c>
      <c r="L42" s="62">
        <f>SUMIF(T42:T44,7,L42:L44)</f>
        <v>0</v>
      </c>
      <c r="M42" s="62">
        <f t="shared" si="6"/>
        <v>0</v>
      </c>
      <c r="N42" s="62">
        <f t="shared" si="7"/>
        <v>0</v>
      </c>
      <c r="O42" s="63">
        <f t="shared" si="4"/>
        <v>0</v>
      </c>
      <c r="P42" s="62">
        <f>SUMIF(T42:T44,7,P42:P44)</f>
        <v>0</v>
      </c>
      <c r="Q42" s="62">
        <f>SUMIF(T42:T44,7,Q42:Q44)</f>
        <v>0</v>
      </c>
      <c r="R42" s="62">
        <f>SUMIF(T42:T44,7,R42:R44)</f>
        <v>0</v>
      </c>
      <c r="S42" s="65"/>
      <c r="T42" s="148">
        <v>6</v>
      </c>
      <c r="U42" s="152"/>
    </row>
    <row r="43" spans="1:21" ht="20.5" x14ac:dyDescent="0.65">
      <c r="A43" s="100" t="s">
        <v>128</v>
      </c>
      <c r="B43" s="62">
        <v>0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f t="shared" si="5"/>
        <v>0</v>
      </c>
      <c r="K43" s="62">
        <v>0</v>
      </c>
      <c r="L43" s="62">
        <v>0</v>
      </c>
      <c r="M43" s="62">
        <f t="shared" si="6"/>
        <v>0</v>
      </c>
      <c r="N43" s="62">
        <f t="shared" si="7"/>
        <v>0</v>
      </c>
      <c r="O43" s="63">
        <f t="shared" si="4"/>
        <v>0</v>
      </c>
      <c r="P43" s="62">
        <v>0</v>
      </c>
      <c r="Q43" s="62">
        <v>0</v>
      </c>
      <c r="R43" s="62">
        <v>0</v>
      </c>
      <c r="S43" s="65"/>
      <c r="T43" s="148">
        <v>7</v>
      </c>
      <c r="U43" s="152"/>
    </row>
    <row r="44" spans="1:21" ht="20.5" x14ac:dyDescent="0.65">
      <c r="A44" s="100" t="s">
        <v>129</v>
      </c>
      <c r="B44" s="62">
        <v>0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f t="shared" si="5"/>
        <v>0</v>
      </c>
      <c r="K44" s="62">
        <v>0</v>
      </c>
      <c r="L44" s="62">
        <v>0</v>
      </c>
      <c r="M44" s="62">
        <f t="shared" si="6"/>
        <v>0</v>
      </c>
      <c r="N44" s="62">
        <f t="shared" si="7"/>
        <v>0</v>
      </c>
      <c r="O44" s="63">
        <f t="shared" si="4"/>
        <v>0</v>
      </c>
      <c r="P44" s="62">
        <v>0</v>
      </c>
      <c r="Q44" s="62">
        <v>0</v>
      </c>
      <c r="R44" s="62">
        <v>0</v>
      </c>
      <c r="S44" s="65"/>
      <c r="T44" s="148">
        <v>7</v>
      </c>
      <c r="U44" s="152"/>
    </row>
    <row r="45" spans="1:21" ht="20.5" x14ac:dyDescent="0.65">
      <c r="A45" s="101" t="s">
        <v>237</v>
      </c>
      <c r="B45" s="62">
        <v>0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f t="shared" si="5"/>
        <v>0</v>
      </c>
      <c r="K45" s="62">
        <v>0</v>
      </c>
      <c r="L45" s="62">
        <v>0</v>
      </c>
      <c r="M45" s="62">
        <f t="shared" si="6"/>
        <v>0</v>
      </c>
      <c r="N45" s="62">
        <f t="shared" si="7"/>
        <v>0</v>
      </c>
      <c r="O45" s="63">
        <f t="shared" si="4"/>
        <v>0</v>
      </c>
      <c r="P45" s="62">
        <v>0</v>
      </c>
      <c r="Q45" s="62">
        <v>0</v>
      </c>
      <c r="R45" s="62">
        <v>0</v>
      </c>
      <c r="S45" s="65"/>
      <c r="T45" s="148">
        <v>6</v>
      </c>
      <c r="U45" s="152"/>
    </row>
    <row r="46" spans="1:21" ht="20.5" x14ac:dyDescent="0.35">
      <c r="A46" s="135" t="s">
        <v>241</v>
      </c>
      <c r="B46" s="62">
        <f>SUMIF(T46:T65,3,B46:B65)</f>
        <v>3.6338999999999997</v>
      </c>
      <c r="C46" s="62">
        <f>SUMIF(T46:T65,3,C46:C65)</f>
        <v>0</v>
      </c>
      <c r="D46" s="62">
        <f>SUMIF(T46:T65,3,D46:D65)</f>
        <v>0</v>
      </c>
      <c r="E46" s="62">
        <f>SUMIF(T46:T65,3,E46:E65)</f>
        <v>4.8563000000000001</v>
      </c>
      <c r="F46" s="62">
        <f>SUMIF(T46:T65,3,F46:F65)</f>
        <v>0</v>
      </c>
      <c r="G46" s="62">
        <f>SUMIF(T46:T65,3,G46:G65)</f>
        <v>0</v>
      </c>
      <c r="H46" s="62">
        <f>SUMIF(T46:T65,3,H46:H65)</f>
        <v>0</v>
      </c>
      <c r="I46" s="62">
        <f>SUMIF(T46:T65,3,I46:I65)</f>
        <v>25.241</v>
      </c>
      <c r="J46" s="62">
        <f t="shared" si="5"/>
        <v>25.241</v>
      </c>
      <c r="K46" s="62">
        <f>SUMIF(T46:T65,3,K46:K65)</f>
        <v>0</v>
      </c>
      <c r="L46" s="62">
        <f>SUMIF(T46:T65,3,L46:L65)</f>
        <v>7.1573000000000002</v>
      </c>
      <c r="M46" s="62">
        <f t="shared" si="6"/>
        <v>7.1573000000000002</v>
      </c>
      <c r="N46" s="62">
        <f t="shared" si="7"/>
        <v>7.1573000000000002</v>
      </c>
      <c r="O46" s="63">
        <f t="shared" si="4"/>
        <v>100</v>
      </c>
      <c r="P46" s="62">
        <f>SUMIF(T46:T65,3,P46:P65)</f>
        <v>6.6219000000000001</v>
      </c>
      <c r="Q46" s="62">
        <f>SUMIF(T46:T65,3,Q46:Q65)</f>
        <v>6.6219000000000001</v>
      </c>
      <c r="R46" s="62">
        <f>SUMIF(T46:T65,3,R46:R65)</f>
        <v>6.6219000000000001</v>
      </c>
      <c r="S46" s="97"/>
      <c r="T46" s="69">
        <v>2</v>
      </c>
    </row>
    <row r="47" spans="1:21" ht="41" x14ac:dyDescent="0.35">
      <c r="A47" s="136" t="s">
        <v>242</v>
      </c>
      <c r="B47" s="62">
        <f>SUMIF(T47:T49,4,B47:B49)</f>
        <v>2.5926999999999998</v>
      </c>
      <c r="C47" s="62">
        <f>SUMIF(T47:T49,4,C47:C49)</f>
        <v>0</v>
      </c>
      <c r="D47" s="62">
        <f>SUMIF(T47:T49,4,D47:D49)</f>
        <v>0</v>
      </c>
      <c r="E47" s="62">
        <f>SUMIF(T47:T49,4,E47:E49)</f>
        <v>3.145</v>
      </c>
      <c r="F47" s="62">
        <f>SUMIF(T47:T49,4,F47:F49)</f>
        <v>0</v>
      </c>
      <c r="G47" s="62">
        <f>SUMIF(T47:T49,4,G47:G49)</f>
        <v>0</v>
      </c>
      <c r="H47" s="62">
        <f>SUMIF(T47:T49,4,H47:H49)</f>
        <v>0</v>
      </c>
      <c r="I47" s="62">
        <f>SUMIF(T47:T49,4,I47:I49)</f>
        <v>2.5</v>
      </c>
      <c r="J47" s="62">
        <f t="shared" si="5"/>
        <v>2.5</v>
      </c>
      <c r="K47" s="62">
        <f>SUMIF(T47:T49,4,K47:K49)</f>
        <v>0</v>
      </c>
      <c r="L47" s="62">
        <f>SUMIF(T47:T49,4,L47:L49)</f>
        <v>2.5</v>
      </c>
      <c r="M47" s="62">
        <f t="shared" si="6"/>
        <v>2.5</v>
      </c>
      <c r="N47" s="62">
        <f t="shared" si="7"/>
        <v>2.5</v>
      </c>
      <c r="O47" s="63">
        <f t="shared" si="4"/>
        <v>100</v>
      </c>
      <c r="P47" s="62">
        <f>SUMIF(T47:T49,4,P47:P49)</f>
        <v>2.5</v>
      </c>
      <c r="Q47" s="62">
        <f>SUMIF(T47:T49,4,Q47:Q49)</f>
        <v>2.5</v>
      </c>
      <c r="R47" s="62">
        <f>SUMIF(T47:T49,4,R47:R49)</f>
        <v>2.5</v>
      </c>
      <c r="S47" s="97"/>
      <c r="T47" s="69">
        <v>3</v>
      </c>
    </row>
    <row r="48" spans="1:21" ht="20.5" x14ac:dyDescent="0.65">
      <c r="A48" s="189" t="s">
        <v>232</v>
      </c>
      <c r="B48" s="62">
        <v>2.5926999999999998</v>
      </c>
      <c r="C48" s="62">
        <v>0</v>
      </c>
      <c r="D48" s="62">
        <v>0</v>
      </c>
      <c r="E48" s="62">
        <v>3.145</v>
      </c>
      <c r="F48" s="62">
        <v>0</v>
      </c>
      <c r="G48" s="62">
        <v>0</v>
      </c>
      <c r="H48" s="62">
        <v>0</v>
      </c>
      <c r="I48" s="62">
        <v>2.5</v>
      </c>
      <c r="J48" s="62">
        <f t="shared" si="5"/>
        <v>2.5</v>
      </c>
      <c r="K48" s="62">
        <v>0</v>
      </c>
      <c r="L48" s="62">
        <v>2.5</v>
      </c>
      <c r="M48" s="62">
        <f t="shared" si="6"/>
        <v>2.5</v>
      </c>
      <c r="N48" s="62">
        <f t="shared" si="7"/>
        <v>2.5</v>
      </c>
      <c r="O48" s="63">
        <f t="shared" si="4"/>
        <v>100</v>
      </c>
      <c r="P48" s="62">
        <v>2.5</v>
      </c>
      <c r="Q48" s="62">
        <v>2.5</v>
      </c>
      <c r="R48" s="62">
        <v>2.5</v>
      </c>
      <c r="S48" s="65"/>
      <c r="T48" s="148">
        <v>4</v>
      </c>
      <c r="U48" s="152"/>
    </row>
    <row r="49" spans="1:21" ht="20.5" x14ac:dyDescent="0.65">
      <c r="A49" s="189" t="s">
        <v>233</v>
      </c>
      <c r="B49" s="62">
        <f>SUMIF(T49:T51,5,B49:B51)</f>
        <v>0</v>
      </c>
      <c r="C49" s="62">
        <f>SUMIF(T49:T51,5,C49:C51)</f>
        <v>0</v>
      </c>
      <c r="D49" s="62">
        <f>SUMIF(T49:T51,5,D49:D51)</f>
        <v>0</v>
      </c>
      <c r="E49" s="62">
        <f>SUMIF(T49:T51,5,E49:E51)</f>
        <v>0</v>
      </c>
      <c r="F49" s="62">
        <f>SUMIF(T49:T51,5,F49:F51)</f>
        <v>0</v>
      </c>
      <c r="G49" s="62">
        <f>SUMIF(T49:T51,5,G49:G51)</f>
        <v>0</v>
      </c>
      <c r="H49" s="62">
        <f>SUMIF(T49:T51,5,H49:H51)</f>
        <v>0</v>
      </c>
      <c r="I49" s="62">
        <f>SUMIF(T49:T51,5,I49:I51)</f>
        <v>0</v>
      </c>
      <c r="J49" s="62">
        <f t="shared" si="5"/>
        <v>0</v>
      </c>
      <c r="K49" s="62">
        <f>SUMIF(T49:T51,5,K49:K51)</f>
        <v>0</v>
      </c>
      <c r="L49" s="62">
        <f>SUMIF(T49:T51,5,L49:L51)</f>
        <v>0</v>
      </c>
      <c r="M49" s="62">
        <f t="shared" si="6"/>
        <v>0</v>
      </c>
      <c r="N49" s="62">
        <f t="shared" si="7"/>
        <v>0</v>
      </c>
      <c r="O49" s="63">
        <f t="shared" si="4"/>
        <v>0</v>
      </c>
      <c r="P49" s="62">
        <f>SUMIF(T49:T51,5,P49:P51)</f>
        <v>0</v>
      </c>
      <c r="Q49" s="62">
        <f>SUMIF(T49:T51,5,Q49:Q51)</f>
        <v>0</v>
      </c>
      <c r="R49" s="62">
        <f>SUMIF(T49:T51,5,R49:R51)</f>
        <v>0</v>
      </c>
      <c r="S49" s="65"/>
      <c r="T49" s="148">
        <v>4</v>
      </c>
      <c r="U49" s="152"/>
    </row>
    <row r="50" spans="1:21" ht="20.5" x14ac:dyDescent="0.65">
      <c r="A50" s="98" t="s">
        <v>234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f t="shared" si="5"/>
        <v>0</v>
      </c>
      <c r="K50" s="62">
        <v>0</v>
      </c>
      <c r="L50" s="62">
        <v>0</v>
      </c>
      <c r="M50" s="62">
        <f t="shared" si="6"/>
        <v>0</v>
      </c>
      <c r="N50" s="62">
        <f t="shared" si="7"/>
        <v>0</v>
      </c>
      <c r="O50" s="63">
        <f t="shared" si="4"/>
        <v>0</v>
      </c>
      <c r="P50" s="62">
        <v>0</v>
      </c>
      <c r="Q50" s="62">
        <v>0</v>
      </c>
      <c r="R50" s="62">
        <v>0</v>
      </c>
      <c r="S50" s="65"/>
      <c r="T50" s="148">
        <v>5</v>
      </c>
      <c r="U50" s="152"/>
    </row>
    <row r="51" spans="1:21" ht="20.5" x14ac:dyDescent="0.65">
      <c r="A51" s="98" t="s">
        <v>235</v>
      </c>
      <c r="B51" s="62">
        <f>SUMIF(T51:T55,6,B51:B55)</f>
        <v>0</v>
      </c>
      <c r="C51" s="62">
        <f>SUMIF(T51:T55,6,C51:C55)</f>
        <v>0</v>
      </c>
      <c r="D51" s="62">
        <f>SUMIF(T51:T55,6,D51:D55)</f>
        <v>0</v>
      </c>
      <c r="E51" s="62">
        <f>SUMIF(T51:T55,6,E51:E55)</f>
        <v>0</v>
      </c>
      <c r="F51" s="62">
        <f>SUMIF(T51:T55,6,F51:F55)</f>
        <v>0</v>
      </c>
      <c r="G51" s="62">
        <f>SUMIF(T51:T55,6,G51:G55)</f>
        <v>0</v>
      </c>
      <c r="H51" s="62">
        <f>SUMIF(T51:T55,6,H51:H55)</f>
        <v>0</v>
      </c>
      <c r="I51" s="62">
        <f>SUMIF(T51:T55,6,I51:I55)</f>
        <v>0</v>
      </c>
      <c r="J51" s="62">
        <f t="shared" si="5"/>
        <v>0</v>
      </c>
      <c r="K51" s="62">
        <f>SUMIF(T51:T55,6,K51:K55)</f>
        <v>0</v>
      </c>
      <c r="L51" s="62">
        <f>SUMIF(T51:T55,6,L51:L55)</f>
        <v>0</v>
      </c>
      <c r="M51" s="62">
        <f t="shared" si="6"/>
        <v>0</v>
      </c>
      <c r="N51" s="62">
        <f t="shared" si="7"/>
        <v>0</v>
      </c>
      <c r="O51" s="63">
        <f t="shared" si="4"/>
        <v>0</v>
      </c>
      <c r="P51" s="62">
        <f>SUMIF(T51:T55,6,P51:P55)</f>
        <v>0</v>
      </c>
      <c r="Q51" s="62">
        <f>SUMIF(T51:T55,6,Q51:Q55)</f>
        <v>0</v>
      </c>
      <c r="R51" s="62">
        <f>SUMIF(T51:T55,6,R51:R55)</f>
        <v>0</v>
      </c>
      <c r="S51" s="65"/>
      <c r="T51" s="148">
        <v>5</v>
      </c>
      <c r="U51" s="152"/>
    </row>
    <row r="52" spans="1:21" ht="20.5" x14ac:dyDescent="0.65">
      <c r="A52" s="99" t="s">
        <v>236</v>
      </c>
      <c r="B52" s="62">
        <f>SUMIF(T52:T54,7,B52:B54)</f>
        <v>0</v>
      </c>
      <c r="C52" s="62">
        <f>SUMIF(T52:T54,7,C52:C54)</f>
        <v>0</v>
      </c>
      <c r="D52" s="62">
        <f>SUMIF(T52:T54,7,D52:D54)</f>
        <v>0</v>
      </c>
      <c r="E52" s="62">
        <f>SUMIF(T52:T54,7,E52:E54)</f>
        <v>0</v>
      </c>
      <c r="F52" s="62">
        <f>SUMIF(T52:T54,7,F52:F54)</f>
        <v>0</v>
      </c>
      <c r="G52" s="62">
        <f>SUMIF(T52:T54,7,G52:G54)</f>
        <v>0</v>
      </c>
      <c r="H52" s="62">
        <f>SUMIF(T52:T54,7,H52:H54)</f>
        <v>0</v>
      </c>
      <c r="I52" s="62">
        <f>SUMIF(T52:T54,7,I52:I54)</f>
        <v>0</v>
      </c>
      <c r="J52" s="62">
        <f t="shared" si="5"/>
        <v>0</v>
      </c>
      <c r="K52" s="62">
        <f>SUMIF(T52:T54,7,K52:K54)</f>
        <v>0</v>
      </c>
      <c r="L52" s="62">
        <f>SUMIF(T52:T54,7,L52:L54)</f>
        <v>0</v>
      </c>
      <c r="M52" s="62">
        <f t="shared" si="6"/>
        <v>0</v>
      </c>
      <c r="N52" s="62">
        <f t="shared" si="7"/>
        <v>0</v>
      </c>
      <c r="O52" s="63">
        <f t="shared" si="4"/>
        <v>0</v>
      </c>
      <c r="P52" s="62">
        <f>SUMIF(T52:T54,7,P52:P54)</f>
        <v>0</v>
      </c>
      <c r="Q52" s="62">
        <f>SUMIF(T52:T54,7,Q52:Q54)</f>
        <v>0</v>
      </c>
      <c r="R52" s="62">
        <f>SUMIF(T52:T54,7,R52:R54)</f>
        <v>0</v>
      </c>
      <c r="S52" s="65"/>
      <c r="T52" s="148">
        <v>6</v>
      </c>
      <c r="U52" s="152"/>
    </row>
    <row r="53" spans="1:21" ht="20.5" x14ac:dyDescent="0.65">
      <c r="A53" s="100" t="s">
        <v>128</v>
      </c>
      <c r="B53" s="62">
        <v>0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f t="shared" si="5"/>
        <v>0</v>
      </c>
      <c r="K53" s="62">
        <v>0</v>
      </c>
      <c r="L53" s="62">
        <v>0</v>
      </c>
      <c r="M53" s="62">
        <f t="shared" si="6"/>
        <v>0</v>
      </c>
      <c r="N53" s="62">
        <f t="shared" si="7"/>
        <v>0</v>
      </c>
      <c r="O53" s="63">
        <f t="shared" si="4"/>
        <v>0</v>
      </c>
      <c r="P53" s="62">
        <v>0</v>
      </c>
      <c r="Q53" s="62">
        <v>0</v>
      </c>
      <c r="R53" s="62">
        <v>0</v>
      </c>
      <c r="S53" s="65"/>
      <c r="T53" s="148">
        <v>7</v>
      </c>
      <c r="U53" s="152"/>
    </row>
    <row r="54" spans="1:21" ht="20.5" x14ac:dyDescent="0.65">
      <c r="A54" s="100" t="s">
        <v>129</v>
      </c>
      <c r="B54" s="62">
        <v>0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f t="shared" si="5"/>
        <v>0</v>
      </c>
      <c r="K54" s="62">
        <v>0</v>
      </c>
      <c r="L54" s="62">
        <v>0</v>
      </c>
      <c r="M54" s="62">
        <f t="shared" si="6"/>
        <v>0</v>
      </c>
      <c r="N54" s="62">
        <f t="shared" si="7"/>
        <v>0</v>
      </c>
      <c r="O54" s="63">
        <f t="shared" si="4"/>
        <v>0</v>
      </c>
      <c r="P54" s="62">
        <v>0</v>
      </c>
      <c r="Q54" s="62">
        <v>0</v>
      </c>
      <c r="R54" s="62">
        <v>0</v>
      </c>
      <c r="S54" s="65"/>
      <c r="T54" s="148">
        <v>7</v>
      </c>
      <c r="U54" s="152"/>
    </row>
    <row r="55" spans="1:21" ht="20.5" x14ac:dyDescent="0.65">
      <c r="A55" s="101" t="s">
        <v>237</v>
      </c>
      <c r="B55" s="62">
        <v>0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f t="shared" si="5"/>
        <v>0</v>
      </c>
      <c r="K55" s="62">
        <v>0</v>
      </c>
      <c r="L55" s="62">
        <v>0</v>
      </c>
      <c r="M55" s="62">
        <f t="shared" si="6"/>
        <v>0</v>
      </c>
      <c r="N55" s="62">
        <f t="shared" si="7"/>
        <v>0</v>
      </c>
      <c r="O55" s="63">
        <f t="shared" si="4"/>
        <v>0</v>
      </c>
      <c r="P55" s="62">
        <v>0</v>
      </c>
      <c r="Q55" s="62">
        <v>0</v>
      </c>
      <c r="R55" s="62">
        <v>0</v>
      </c>
      <c r="S55" s="65"/>
      <c r="T55" s="148">
        <v>6</v>
      </c>
      <c r="U55" s="152"/>
    </row>
    <row r="56" spans="1:21" ht="20.5" x14ac:dyDescent="0.35">
      <c r="A56" s="136" t="s">
        <v>243</v>
      </c>
      <c r="B56" s="62">
        <f>SUMIF(T56:T58,4,B56:B58)</f>
        <v>0.76890000000000003</v>
      </c>
      <c r="C56" s="62">
        <f>SUMIF(T56:T58,4,C56:C58)</f>
        <v>0</v>
      </c>
      <c r="D56" s="62">
        <f>SUMIF(T56:T58,4,D56:D58)</f>
        <v>0</v>
      </c>
      <c r="E56" s="62">
        <f>SUMIF(T56:T58,4,E56:E58)</f>
        <v>0.76890000000000003</v>
      </c>
      <c r="F56" s="62">
        <f>SUMIF(T56:T58,4,F56:F58)</f>
        <v>0</v>
      </c>
      <c r="G56" s="62">
        <f>SUMIF(T56:T58,4,G56:G58)</f>
        <v>0</v>
      </c>
      <c r="H56" s="62">
        <f>SUMIF(T56:T58,4,H56:H58)</f>
        <v>0</v>
      </c>
      <c r="I56" s="62">
        <f>SUMIF(T56:T58,4,I56:I58)</f>
        <v>6.9706000000000001</v>
      </c>
      <c r="J56" s="62">
        <f t="shared" si="5"/>
        <v>6.9706000000000001</v>
      </c>
      <c r="K56" s="62">
        <f>SUMIF(T56:T58,4,K56:K58)</f>
        <v>0</v>
      </c>
      <c r="L56" s="62">
        <f>SUMIF(T56:T58,4,L56:L58)</f>
        <v>1.2076</v>
      </c>
      <c r="M56" s="62">
        <f t="shared" si="6"/>
        <v>1.2076</v>
      </c>
      <c r="N56" s="62">
        <f t="shared" si="7"/>
        <v>1.2076</v>
      </c>
      <c r="O56" s="63">
        <f t="shared" ref="O56:O87" si="8">IF(F56&lt;=0,IF(M56&gt;0,100,0),N56/F56*100)</f>
        <v>100</v>
      </c>
      <c r="P56" s="62">
        <f>SUMIF(T56:T58,4,P56:P58)</f>
        <v>1.2076</v>
      </c>
      <c r="Q56" s="62">
        <f>SUMIF(T56:T58,4,Q56:Q58)</f>
        <v>1.2076</v>
      </c>
      <c r="R56" s="62">
        <f>SUMIF(T56:T58,4,R56:R58)</f>
        <v>1.2076</v>
      </c>
      <c r="S56" s="97"/>
      <c r="T56" s="69">
        <v>3</v>
      </c>
    </row>
    <row r="57" spans="1:21" ht="20.5" x14ac:dyDescent="0.65">
      <c r="A57" s="189" t="s">
        <v>232</v>
      </c>
      <c r="B57" s="62">
        <v>0.76890000000000003</v>
      </c>
      <c r="C57" s="62">
        <v>0</v>
      </c>
      <c r="D57" s="62">
        <v>0</v>
      </c>
      <c r="E57" s="62">
        <v>0.76890000000000003</v>
      </c>
      <c r="F57" s="62">
        <v>0</v>
      </c>
      <c r="G57" s="62">
        <v>0</v>
      </c>
      <c r="H57" s="62">
        <v>0</v>
      </c>
      <c r="I57" s="62">
        <v>6.9706000000000001</v>
      </c>
      <c r="J57" s="62">
        <f t="shared" si="5"/>
        <v>6.9706000000000001</v>
      </c>
      <c r="K57" s="62">
        <v>0</v>
      </c>
      <c r="L57" s="62">
        <v>1.2076</v>
      </c>
      <c r="M57" s="62">
        <f t="shared" si="6"/>
        <v>1.2076</v>
      </c>
      <c r="N57" s="62">
        <f t="shared" si="7"/>
        <v>1.2076</v>
      </c>
      <c r="O57" s="63">
        <f t="shared" si="8"/>
        <v>100</v>
      </c>
      <c r="P57" s="62">
        <v>1.2076</v>
      </c>
      <c r="Q57" s="62">
        <v>1.2076</v>
      </c>
      <c r="R57" s="62">
        <v>1.2076</v>
      </c>
      <c r="S57" s="65"/>
      <c r="T57" s="148">
        <v>4</v>
      </c>
      <c r="U57" s="152"/>
    </row>
    <row r="58" spans="1:21" ht="20.5" x14ac:dyDescent="0.65">
      <c r="A58" s="189" t="s">
        <v>233</v>
      </c>
      <c r="B58" s="62">
        <f>SUMIF(T58:T60,5,B58:B60)</f>
        <v>0</v>
      </c>
      <c r="C58" s="62">
        <f>SUMIF(T58:T60,5,C58:C60)</f>
        <v>0</v>
      </c>
      <c r="D58" s="62">
        <f>SUMIF(T58:T60,5,D58:D60)</f>
        <v>0</v>
      </c>
      <c r="E58" s="62">
        <f>SUMIF(T58:T60,5,E58:E60)</f>
        <v>0</v>
      </c>
      <c r="F58" s="62">
        <f>SUMIF(T58:T60,5,F58:F60)</f>
        <v>0</v>
      </c>
      <c r="G58" s="62">
        <f>SUMIF(T58:T60,5,G58:G60)</f>
        <v>0</v>
      </c>
      <c r="H58" s="62">
        <f>SUMIF(T58:T60,5,H58:H60)</f>
        <v>0</v>
      </c>
      <c r="I58" s="62">
        <f>SUMIF(T58:T60,5,I58:I60)</f>
        <v>0</v>
      </c>
      <c r="J58" s="62">
        <f t="shared" si="5"/>
        <v>0</v>
      </c>
      <c r="K58" s="62">
        <f>SUMIF(T58:T60,5,K58:K60)</f>
        <v>0</v>
      </c>
      <c r="L58" s="62">
        <f>SUMIF(T58:T60,5,L58:L60)</f>
        <v>0</v>
      </c>
      <c r="M58" s="62">
        <f t="shared" si="6"/>
        <v>0</v>
      </c>
      <c r="N58" s="62">
        <f t="shared" si="7"/>
        <v>0</v>
      </c>
      <c r="O58" s="63">
        <f t="shared" si="8"/>
        <v>0</v>
      </c>
      <c r="P58" s="62">
        <f>SUMIF(T58:T60,5,P58:P60)</f>
        <v>0</v>
      </c>
      <c r="Q58" s="62">
        <f>SUMIF(T58:T60,5,Q58:Q60)</f>
        <v>0</v>
      </c>
      <c r="R58" s="62">
        <f>SUMIF(T58:T60,5,R58:R60)</f>
        <v>0</v>
      </c>
      <c r="S58" s="65"/>
      <c r="T58" s="148">
        <v>4</v>
      </c>
      <c r="U58" s="152"/>
    </row>
    <row r="59" spans="1:21" ht="20.5" x14ac:dyDescent="0.65">
      <c r="A59" s="98" t="s">
        <v>234</v>
      </c>
      <c r="B59" s="62">
        <v>0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f t="shared" si="5"/>
        <v>0</v>
      </c>
      <c r="K59" s="62">
        <v>0</v>
      </c>
      <c r="L59" s="62">
        <v>0</v>
      </c>
      <c r="M59" s="62">
        <f t="shared" si="6"/>
        <v>0</v>
      </c>
      <c r="N59" s="62">
        <f t="shared" si="7"/>
        <v>0</v>
      </c>
      <c r="O59" s="63">
        <f t="shared" si="8"/>
        <v>0</v>
      </c>
      <c r="P59" s="62">
        <v>0</v>
      </c>
      <c r="Q59" s="62">
        <v>0</v>
      </c>
      <c r="R59" s="62">
        <v>0</v>
      </c>
      <c r="S59" s="65"/>
      <c r="T59" s="148">
        <v>5</v>
      </c>
      <c r="U59" s="152"/>
    </row>
    <row r="60" spans="1:21" ht="20.5" x14ac:dyDescent="0.65">
      <c r="A60" s="98" t="s">
        <v>235</v>
      </c>
      <c r="B60" s="62">
        <f>SUMIF(T60:T64,6,B60:B64)</f>
        <v>0</v>
      </c>
      <c r="C60" s="62">
        <f>SUMIF(T60:T64,6,C60:C64)</f>
        <v>0</v>
      </c>
      <c r="D60" s="62">
        <f>SUMIF(T60:T64,6,D60:D64)</f>
        <v>0</v>
      </c>
      <c r="E60" s="62">
        <f>SUMIF(T60:T64,6,E60:E64)</f>
        <v>0</v>
      </c>
      <c r="F60" s="62">
        <f>SUMIF(T60:T64,6,F60:F64)</f>
        <v>0</v>
      </c>
      <c r="G60" s="62">
        <f>SUMIF(T60:T64,6,G60:G64)</f>
        <v>0</v>
      </c>
      <c r="H60" s="62">
        <f>SUMIF(T60:T64,6,H60:H64)</f>
        <v>0</v>
      </c>
      <c r="I60" s="62">
        <f>SUMIF(T60:T64,6,I60:I64)</f>
        <v>0</v>
      </c>
      <c r="J60" s="62">
        <f t="shared" si="5"/>
        <v>0</v>
      </c>
      <c r="K60" s="62">
        <f>SUMIF(T60:T64,6,K60:K64)</f>
        <v>0</v>
      </c>
      <c r="L60" s="62">
        <f>SUMIF(T60:T64,6,L60:L64)</f>
        <v>0</v>
      </c>
      <c r="M60" s="62">
        <f t="shared" si="6"/>
        <v>0</v>
      </c>
      <c r="N60" s="62">
        <f t="shared" si="7"/>
        <v>0</v>
      </c>
      <c r="O60" s="63">
        <f t="shared" si="8"/>
        <v>0</v>
      </c>
      <c r="P60" s="62">
        <f>SUMIF(T60:T64,6,P60:P64)</f>
        <v>0</v>
      </c>
      <c r="Q60" s="62">
        <f>SUMIF(T60:T64,6,Q60:Q64)</f>
        <v>0</v>
      </c>
      <c r="R60" s="62">
        <f>SUMIF(T60:T64,6,R60:R64)</f>
        <v>0</v>
      </c>
      <c r="S60" s="65"/>
      <c r="T60" s="148">
        <v>5</v>
      </c>
      <c r="U60" s="152"/>
    </row>
    <row r="61" spans="1:21" ht="20.5" x14ac:dyDescent="0.65">
      <c r="A61" s="99" t="s">
        <v>236</v>
      </c>
      <c r="B61" s="62">
        <f>SUMIF(T61:T63,7,B61:B63)</f>
        <v>0</v>
      </c>
      <c r="C61" s="62">
        <f>SUMIF(T61:T63,7,C61:C63)</f>
        <v>0</v>
      </c>
      <c r="D61" s="62">
        <f>SUMIF(T61:T63,7,D61:D63)</f>
        <v>0</v>
      </c>
      <c r="E61" s="62">
        <f>SUMIF(T61:T63,7,E61:E63)</f>
        <v>0</v>
      </c>
      <c r="F61" s="62">
        <f>SUMIF(T61:T63,7,F61:F63)</f>
        <v>0</v>
      </c>
      <c r="G61" s="62">
        <f>SUMIF(T61:T63,7,G61:G63)</f>
        <v>0</v>
      </c>
      <c r="H61" s="62">
        <f>SUMIF(T61:T63,7,H61:H63)</f>
        <v>0</v>
      </c>
      <c r="I61" s="62">
        <f>SUMIF(T61:T63,7,I61:I63)</f>
        <v>0</v>
      </c>
      <c r="J61" s="62">
        <f t="shared" si="5"/>
        <v>0</v>
      </c>
      <c r="K61" s="62">
        <f>SUMIF(T61:T63,7,K61:K63)</f>
        <v>0</v>
      </c>
      <c r="L61" s="62">
        <f>SUMIF(T61:T63,7,L61:L63)</f>
        <v>0</v>
      </c>
      <c r="M61" s="62">
        <f t="shared" si="6"/>
        <v>0</v>
      </c>
      <c r="N61" s="62">
        <f t="shared" si="7"/>
        <v>0</v>
      </c>
      <c r="O61" s="63">
        <f t="shared" si="8"/>
        <v>0</v>
      </c>
      <c r="P61" s="62">
        <f>SUMIF(T61:T63,7,P61:P63)</f>
        <v>0</v>
      </c>
      <c r="Q61" s="62">
        <f>SUMIF(T61:T63,7,Q61:Q63)</f>
        <v>0</v>
      </c>
      <c r="R61" s="62">
        <f>SUMIF(T61:T63,7,R61:R63)</f>
        <v>0</v>
      </c>
      <c r="S61" s="65"/>
      <c r="T61" s="148">
        <v>6</v>
      </c>
      <c r="U61" s="152"/>
    </row>
    <row r="62" spans="1:21" ht="20.5" x14ac:dyDescent="0.65">
      <c r="A62" s="100" t="s">
        <v>128</v>
      </c>
      <c r="B62" s="62">
        <v>0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f t="shared" si="5"/>
        <v>0</v>
      </c>
      <c r="K62" s="62">
        <v>0</v>
      </c>
      <c r="L62" s="62">
        <v>0</v>
      </c>
      <c r="M62" s="62">
        <f t="shared" si="6"/>
        <v>0</v>
      </c>
      <c r="N62" s="62">
        <f t="shared" si="7"/>
        <v>0</v>
      </c>
      <c r="O62" s="63">
        <f t="shared" si="8"/>
        <v>0</v>
      </c>
      <c r="P62" s="62">
        <v>0</v>
      </c>
      <c r="Q62" s="62">
        <v>0</v>
      </c>
      <c r="R62" s="62">
        <v>0</v>
      </c>
      <c r="S62" s="65"/>
      <c r="T62" s="148">
        <v>7</v>
      </c>
      <c r="U62" s="152"/>
    </row>
    <row r="63" spans="1:21" ht="20.5" x14ac:dyDescent="0.65">
      <c r="A63" s="100" t="s">
        <v>129</v>
      </c>
      <c r="B63" s="62">
        <v>0</v>
      </c>
      <c r="C63" s="62">
        <v>0</v>
      </c>
      <c r="D63" s="62">
        <v>0</v>
      </c>
      <c r="E63" s="62">
        <v>0</v>
      </c>
      <c r="F63" s="62">
        <v>0</v>
      </c>
      <c r="G63" s="62">
        <v>0</v>
      </c>
      <c r="H63" s="62">
        <v>0</v>
      </c>
      <c r="I63" s="62">
        <v>0</v>
      </c>
      <c r="J63" s="62">
        <f t="shared" si="5"/>
        <v>0</v>
      </c>
      <c r="K63" s="62">
        <v>0</v>
      </c>
      <c r="L63" s="62">
        <v>0</v>
      </c>
      <c r="M63" s="62">
        <f t="shared" si="6"/>
        <v>0</v>
      </c>
      <c r="N63" s="62">
        <f t="shared" si="7"/>
        <v>0</v>
      </c>
      <c r="O63" s="63">
        <f t="shared" si="8"/>
        <v>0</v>
      </c>
      <c r="P63" s="62">
        <v>0</v>
      </c>
      <c r="Q63" s="62">
        <v>0</v>
      </c>
      <c r="R63" s="62">
        <v>0</v>
      </c>
      <c r="S63" s="65"/>
      <c r="T63" s="148">
        <v>7</v>
      </c>
      <c r="U63" s="152"/>
    </row>
    <row r="64" spans="1:21" ht="20.5" x14ac:dyDescent="0.65">
      <c r="A64" s="101" t="s">
        <v>237</v>
      </c>
      <c r="B64" s="62">
        <v>0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f t="shared" si="5"/>
        <v>0</v>
      </c>
      <c r="K64" s="62">
        <v>0</v>
      </c>
      <c r="L64" s="62">
        <v>0</v>
      </c>
      <c r="M64" s="62">
        <f t="shared" si="6"/>
        <v>0</v>
      </c>
      <c r="N64" s="62">
        <f t="shared" si="7"/>
        <v>0</v>
      </c>
      <c r="O64" s="63">
        <f t="shared" si="8"/>
        <v>0</v>
      </c>
      <c r="P64" s="62">
        <v>0</v>
      </c>
      <c r="Q64" s="62">
        <v>0</v>
      </c>
      <c r="R64" s="62">
        <v>0</v>
      </c>
      <c r="S64" s="65"/>
      <c r="T64" s="148">
        <v>6</v>
      </c>
      <c r="U64" s="152"/>
    </row>
    <row r="65" spans="1:21" ht="20.5" x14ac:dyDescent="0.35">
      <c r="A65" s="136" t="s">
        <v>244</v>
      </c>
      <c r="B65" s="62">
        <f>SUMIF(T65:T67,4,B65:B67)</f>
        <v>0.27229999999999999</v>
      </c>
      <c r="C65" s="62">
        <f>SUMIF(T65:T67,4,C65:C67)</f>
        <v>0</v>
      </c>
      <c r="D65" s="62">
        <f>SUMIF(T65:T67,4,D65:D67)</f>
        <v>0</v>
      </c>
      <c r="E65" s="62">
        <f>SUMIF(T65:T67,4,E65:E67)</f>
        <v>0.94240000000000002</v>
      </c>
      <c r="F65" s="62">
        <f>SUMIF(T65:T67,4,F65:F67)</f>
        <v>0</v>
      </c>
      <c r="G65" s="62">
        <f>SUMIF(T65:T67,4,G65:G67)</f>
        <v>0</v>
      </c>
      <c r="H65" s="62">
        <f>SUMIF(T65:T67,4,H65:H67)</f>
        <v>0</v>
      </c>
      <c r="I65" s="62">
        <f>SUMIF(T65:T67,4,I65:I67)</f>
        <v>15.770399999999999</v>
      </c>
      <c r="J65" s="62">
        <f t="shared" si="5"/>
        <v>15.770399999999999</v>
      </c>
      <c r="K65" s="62">
        <f>SUMIF(T65:T67,4,K65:K67)</f>
        <v>0</v>
      </c>
      <c r="L65" s="62">
        <f>SUMIF(T65:T67,4,L65:L67)</f>
        <v>3.4497</v>
      </c>
      <c r="M65" s="62">
        <f t="shared" si="6"/>
        <v>3.4497</v>
      </c>
      <c r="N65" s="62">
        <f t="shared" si="7"/>
        <v>3.4497</v>
      </c>
      <c r="O65" s="63">
        <f t="shared" si="8"/>
        <v>100</v>
      </c>
      <c r="P65" s="62">
        <f>SUMIF(T65:T67,4,P65:P67)</f>
        <v>2.9142999999999999</v>
      </c>
      <c r="Q65" s="62">
        <f>SUMIF(T65:T67,4,Q65:Q67)</f>
        <v>2.9142999999999999</v>
      </c>
      <c r="R65" s="62">
        <f>SUMIF(T65:T67,4,R65:R67)</f>
        <v>2.9142999999999999</v>
      </c>
      <c r="S65" s="97"/>
      <c r="T65" s="69">
        <v>3</v>
      </c>
    </row>
    <row r="66" spans="1:21" ht="20.5" x14ac:dyDescent="0.65">
      <c r="A66" s="189" t="s">
        <v>232</v>
      </c>
      <c r="B66" s="62">
        <v>0.27229999999999999</v>
      </c>
      <c r="C66" s="62">
        <v>0</v>
      </c>
      <c r="D66" s="62">
        <v>0</v>
      </c>
      <c r="E66" s="62">
        <v>0.94240000000000002</v>
      </c>
      <c r="F66" s="62">
        <v>0</v>
      </c>
      <c r="G66" s="62">
        <v>0</v>
      </c>
      <c r="H66" s="62">
        <v>0</v>
      </c>
      <c r="I66" s="62">
        <v>15.234999999999999</v>
      </c>
      <c r="J66" s="62">
        <f t="shared" si="5"/>
        <v>15.234999999999999</v>
      </c>
      <c r="K66" s="62">
        <v>0</v>
      </c>
      <c r="L66" s="62">
        <v>2.9142999999999999</v>
      </c>
      <c r="M66" s="62">
        <f t="shared" si="6"/>
        <v>2.9142999999999999</v>
      </c>
      <c r="N66" s="62">
        <f t="shared" si="7"/>
        <v>2.9142999999999999</v>
      </c>
      <c r="O66" s="63">
        <f t="shared" si="8"/>
        <v>100</v>
      </c>
      <c r="P66" s="62">
        <v>2.9142999999999999</v>
      </c>
      <c r="Q66" s="62">
        <v>2.9142999999999999</v>
      </c>
      <c r="R66" s="62">
        <v>2.9142999999999999</v>
      </c>
      <c r="S66" s="65"/>
      <c r="T66" s="148">
        <v>4</v>
      </c>
      <c r="U66" s="152"/>
    </row>
    <row r="67" spans="1:21" ht="20.5" x14ac:dyDescent="0.65">
      <c r="A67" s="189" t="s">
        <v>233</v>
      </c>
      <c r="B67" s="62">
        <f>SUMIF(T67:T69,5,B67:B69)</f>
        <v>0</v>
      </c>
      <c r="C67" s="62">
        <f>SUMIF(T67:T69,5,C67:C69)</f>
        <v>0</v>
      </c>
      <c r="D67" s="62">
        <f>SUMIF(T67:T69,5,D67:D69)</f>
        <v>0</v>
      </c>
      <c r="E67" s="62">
        <f>SUMIF(T67:T69,5,E67:E69)</f>
        <v>0</v>
      </c>
      <c r="F67" s="62">
        <f>SUMIF(T67:T69,5,F67:F69)</f>
        <v>0</v>
      </c>
      <c r="G67" s="62">
        <f>SUMIF(T67:T69,5,G67:G69)</f>
        <v>0</v>
      </c>
      <c r="H67" s="62">
        <f>SUMIF(T67:T69,5,H67:H69)</f>
        <v>0</v>
      </c>
      <c r="I67" s="62">
        <f>SUMIF(T67:T69,5,I67:I69)</f>
        <v>0.53539999999999999</v>
      </c>
      <c r="J67" s="62">
        <f t="shared" si="5"/>
        <v>0.53539999999999999</v>
      </c>
      <c r="K67" s="62">
        <f>SUMIF(T67:T69,5,K67:K69)</f>
        <v>0</v>
      </c>
      <c r="L67" s="62">
        <f>SUMIF(T67:T69,5,L67:L69)</f>
        <v>0.53539999999999999</v>
      </c>
      <c r="M67" s="62">
        <f t="shared" si="6"/>
        <v>0.53539999999999999</v>
      </c>
      <c r="N67" s="62">
        <f t="shared" si="7"/>
        <v>0.53539999999999999</v>
      </c>
      <c r="O67" s="63">
        <f t="shared" si="8"/>
        <v>100</v>
      </c>
      <c r="P67" s="62">
        <f>SUMIF(T67:T69,5,P67:P69)</f>
        <v>0</v>
      </c>
      <c r="Q67" s="62">
        <f>SUMIF(T67:T69,5,Q67:Q69)</f>
        <v>0</v>
      </c>
      <c r="R67" s="62">
        <f>SUMIF(T67:T69,5,R67:R69)</f>
        <v>0</v>
      </c>
      <c r="S67" s="65"/>
      <c r="T67" s="148">
        <v>4</v>
      </c>
      <c r="U67" s="152"/>
    </row>
    <row r="68" spans="1:21" ht="20.5" x14ac:dyDescent="0.65">
      <c r="A68" s="98" t="s">
        <v>234</v>
      </c>
      <c r="B68" s="62">
        <v>0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0.53539999999999999</v>
      </c>
      <c r="J68" s="62">
        <f t="shared" si="5"/>
        <v>0.53539999999999999</v>
      </c>
      <c r="K68" s="62">
        <v>0</v>
      </c>
      <c r="L68" s="62">
        <v>0.53539999999999999</v>
      </c>
      <c r="M68" s="62">
        <f t="shared" si="6"/>
        <v>0.53539999999999999</v>
      </c>
      <c r="N68" s="62">
        <f t="shared" si="7"/>
        <v>0.53539999999999999</v>
      </c>
      <c r="O68" s="63">
        <f t="shared" si="8"/>
        <v>100</v>
      </c>
      <c r="P68" s="62">
        <v>0</v>
      </c>
      <c r="Q68" s="62">
        <v>0</v>
      </c>
      <c r="R68" s="62">
        <v>0</v>
      </c>
      <c r="S68" s="65"/>
      <c r="T68" s="148">
        <v>5</v>
      </c>
      <c r="U68" s="152"/>
    </row>
    <row r="69" spans="1:21" ht="20.5" x14ac:dyDescent="0.65">
      <c r="A69" s="98" t="s">
        <v>235</v>
      </c>
      <c r="B69" s="62">
        <f>SUMIF(T69:T73,6,B69:B73)</f>
        <v>0</v>
      </c>
      <c r="C69" s="62">
        <f>SUMIF(T69:T73,6,C69:C73)</f>
        <v>0</v>
      </c>
      <c r="D69" s="62">
        <f>SUMIF(T69:T73,6,D69:D73)</f>
        <v>0</v>
      </c>
      <c r="E69" s="62">
        <f>SUMIF(T69:T73,6,E69:E73)</f>
        <v>0</v>
      </c>
      <c r="F69" s="62">
        <f>SUMIF(T69:T73,6,F69:F73)</f>
        <v>0</v>
      </c>
      <c r="G69" s="62">
        <f>SUMIF(T69:T73,6,G69:G73)</f>
        <v>0</v>
      </c>
      <c r="H69" s="62">
        <f>SUMIF(T69:T73,6,H69:H73)</f>
        <v>0</v>
      </c>
      <c r="I69" s="62">
        <f>SUMIF(T69:T73,6,I69:I73)</f>
        <v>0</v>
      </c>
      <c r="J69" s="62">
        <f t="shared" si="5"/>
        <v>0</v>
      </c>
      <c r="K69" s="62">
        <f>SUMIF(T69:T73,6,K69:K73)</f>
        <v>0</v>
      </c>
      <c r="L69" s="62">
        <f>SUMIF(T69:T73,6,L69:L73)</f>
        <v>0</v>
      </c>
      <c r="M69" s="62">
        <f t="shared" si="6"/>
        <v>0</v>
      </c>
      <c r="N69" s="62">
        <f t="shared" si="7"/>
        <v>0</v>
      </c>
      <c r="O69" s="63">
        <f t="shared" si="8"/>
        <v>0</v>
      </c>
      <c r="P69" s="62">
        <f>SUMIF(T69:T73,6,P69:P73)</f>
        <v>0</v>
      </c>
      <c r="Q69" s="62">
        <f>SUMIF(T69:T73,6,Q69:Q73)</f>
        <v>0</v>
      </c>
      <c r="R69" s="62">
        <f>SUMIF(T69:T73,6,R69:R73)</f>
        <v>0</v>
      </c>
      <c r="S69" s="65"/>
      <c r="T69" s="148">
        <v>5</v>
      </c>
      <c r="U69" s="152"/>
    </row>
    <row r="70" spans="1:21" ht="20.5" x14ac:dyDescent="0.65">
      <c r="A70" s="99" t="s">
        <v>236</v>
      </c>
      <c r="B70" s="62">
        <f>SUMIF(T70:T72,7,B70:B72)</f>
        <v>0</v>
      </c>
      <c r="C70" s="62">
        <f>SUMIF(T70:T72,7,C70:C72)</f>
        <v>0</v>
      </c>
      <c r="D70" s="62">
        <f>SUMIF(T70:T72,7,D70:D72)</f>
        <v>0</v>
      </c>
      <c r="E70" s="62">
        <f>SUMIF(T70:T72,7,E70:E72)</f>
        <v>0</v>
      </c>
      <c r="F70" s="62">
        <f>SUMIF(T70:T72,7,F70:F72)</f>
        <v>0</v>
      </c>
      <c r="G70" s="62">
        <f>SUMIF(T70:T72,7,G70:G72)</f>
        <v>0</v>
      </c>
      <c r="H70" s="62">
        <f>SUMIF(T70:T72,7,H70:H72)</f>
        <v>0</v>
      </c>
      <c r="I70" s="62">
        <f>SUMIF(T70:T72,7,I70:I72)</f>
        <v>0</v>
      </c>
      <c r="J70" s="62">
        <f t="shared" si="5"/>
        <v>0</v>
      </c>
      <c r="K70" s="62">
        <f>SUMIF(T70:T72,7,K70:K72)</f>
        <v>0</v>
      </c>
      <c r="L70" s="62">
        <f>SUMIF(T70:T72,7,L70:L72)</f>
        <v>0</v>
      </c>
      <c r="M70" s="62">
        <f t="shared" si="6"/>
        <v>0</v>
      </c>
      <c r="N70" s="62">
        <f t="shared" si="7"/>
        <v>0</v>
      </c>
      <c r="O70" s="63">
        <f t="shared" si="8"/>
        <v>0</v>
      </c>
      <c r="P70" s="62">
        <f>SUMIF(T70:T72,7,P70:P72)</f>
        <v>0</v>
      </c>
      <c r="Q70" s="62">
        <f>SUMIF(T70:T72,7,Q70:Q72)</f>
        <v>0</v>
      </c>
      <c r="R70" s="62">
        <f>SUMIF(T70:T72,7,R70:R72)</f>
        <v>0</v>
      </c>
      <c r="S70" s="65"/>
      <c r="T70" s="148">
        <v>6</v>
      </c>
      <c r="U70" s="152"/>
    </row>
    <row r="71" spans="1:21" ht="20.5" x14ac:dyDescent="0.65">
      <c r="A71" s="100" t="s">
        <v>128</v>
      </c>
      <c r="B71" s="62">
        <v>0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f t="shared" si="5"/>
        <v>0</v>
      </c>
      <c r="K71" s="62">
        <v>0</v>
      </c>
      <c r="L71" s="62">
        <v>0</v>
      </c>
      <c r="M71" s="62">
        <f t="shared" si="6"/>
        <v>0</v>
      </c>
      <c r="N71" s="62">
        <f t="shared" si="7"/>
        <v>0</v>
      </c>
      <c r="O71" s="63">
        <f t="shared" si="8"/>
        <v>0</v>
      </c>
      <c r="P71" s="62">
        <v>0</v>
      </c>
      <c r="Q71" s="62">
        <v>0</v>
      </c>
      <c r="R71" s="62">
        <v>0</v>
      </c>
      <c r="S71" s="65"/>
      <c r="T71" s="148">
        <v>7</v>
      </c>
      <c r="U71" s="152"/>
    </row>
    <row r="72" spans="1:21" ht="20.5" x14ac:dyDescent="0.65">
      <c r="A72" s="100" t="s">
        <v>129</v>
      </c>
      <c r="B72" s="62">
        <v>0</v>
      </c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f t="shared" si="5"/>
        <v>0</v>
      </c>
      <c r="K72" s="62">
        <v>0</v>
      </c>
      <c r="L72" s="62">
        <v>0</v>
      </c>
      <c r="M72" s="62">
        <f t="shared" si="6"/>
        <v>0</v>
      </c>
      <c r="N72" s="62">
        <f t="shared" si="7"/>
        <v>0</v>
      </c>
      <c r="O72" s="63">
        <f t="shared" si="8"/>
        <v>0</v>
      </c>
      <c r="P72" s="62">
        <v>0</v>
      </c>
      <c r="Q72" s="62">
        <v>0</v>
      </c>
      <c r="R72" s="62">
        <v>0</v>
      </c>
      <c r="S72" s="65"/>
      <c r="T72" s="148">
        <v>7</v>
      </c>
      <c r="U72" s="152"/>
    </row>
    <row r="73" spans="1:21" ht="20.5" x14ac:dyDescent="0.65">
      <c r="A73" s="101" t="s">
        <v>237</v>
      </c>
      <c r="B73" s="62">
        <v>0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f t="shared" ref="J73:J104" si="9">H73+I73</f>
        <v>0</v>
      </c>
      <c r="K73" s="62">
        <v>0</v>
      </c>
      <c r="L73" s="62">
        <v>0</v>
      </c>
      <c r="M73" s="62">
        <f t="shared" ref="M73:M104" si="10">K73+L73</f>
        <v>0</v>
      </c>
      <c r="N73" s="62">
        <f t="shared" ref="N73:N104" si="11">M73-F73</f>
        <v>0</v>
      </c>
      <c r="O73" s="63">
        <f t="shared" si="8"/>
        <v>0</v>
      </c>
      <c r="P73" s="62">
        <v>0</v>
      </c>
      <c r="Q73" s="62">
        <v>0</v>
      </c>
      <c r="R73" s="62">
        <v>0</v>
      </c>
      <c r="S73" s="65"/>
      <c r="T73" s="148">
        <v>6</v>
      </c>
      <c r="U73" s="152"/>
    </row>
    <row r="74" spans="1:21" ht="20.5" x14ac:dyDescent="0.35">
      <c r="A74" s="56" t="s">
        <v>196</v>
      </c>
      <c r="B74" s="74">
        <v>0</v>
      </c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f t="shared" si="9"/>
        <v>0</v>
      </c>
      <c r="K74" s="74">
        <v>0</v>
      </c>
      <c r="L74" s="74">
        <v>0</v>
      </c>
      <c r="M74" s="74">
        <f t="shared" si="10"/>
        <v>0</v>
      </c>
      <c r="N74" s="74">
        <f t="shared" si="11"/>
        <v>0</v>
      </c>
      <c r="O74" s="74">
        <f t="shared" si="8"/>
        <v>0</v>
      </c>
      <c r="P74" s="74">
        <v>0</v>
      </c>
      <c r="Q74" s="74">
        <v>0</v>
      </c>
      <c r="R74" s="74">
        <v>0</v>
      </c>
      <c r="S74" s="56"/>
      <c r="T74" s="69">
        <v>0</v>
      </c>
      <c r="U74" s="69">
        <v>3</v>
      </c>
    </row>
    <row r="75" spans="1:21" ht="20.5" x14ac:dyDescent="0.65">
      <c r="A75" s="194" t="s">
        <v>157</v>
      </c>
      <c r="B75" s="62">
        <v>0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f t="shared" si="9"/>
        <v>0</v>
      </c>
      <c r="K75" s="62">
        <v>0</v>
      </c>
      <c r="L75" s="62">
        <v>0</v>
      </c>
      <c r="M75" s="62">
        <f t="shared" si="10"/>
        <v>0</v>
      </c>
      <c r="N75" s="62">
        <f t="shared" si="11"/>
        <v>0</v>
      </c>
      <c r="O75" s="63">
        <f t="shared" si="8"/>
        <v>0</v>
      </c>
      <c r="P75" s="62">
        <v>0</v>
      </c>
      <c r="Q75" s="62">
        <v>0</v>
      </c>
      <c r="R75" s="62">
        <v>0</v>
      </c>
      <c r="S75" s="65"/>
    </row>
    <row r="76" spans="1:21" ht="41" x14ac:dyDescent="0.35">
      <c r="A76" s="56" t="s">
        <v>245</v>
      </c>
      <c r="B76" s="74">
        <v>0</v>
      </c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f t="shared" si="9"/>
        <v>0</v>
      </c>
      <c r="K76" s="74">
        <v>0</v>
      </c>
      <c r="L76" s="74">
        <v>0</v>
      </c>
      <c r="M76" s="74">
        <f t="shared" si="10"/>
        <v>0</v>
      </c>
      <c r="N76" s="74">
        <f t="shared" si="11"/>
        <v>0</v>
      </c>
      <c r="O76" s="75"/>
      <c r="P76" s="74">
        <v>0</v>
      </c>
      <c r="Q76" s="74">
        <v>0</v>
      </c>
      <c r="R76" s="74">
        <v>0</v>
      </c>
      <c r="S76" s="56"/>
      <c r="T76" s="69">
        <v>0</v>
      </c>
      <c r="U76" s="69">
        <v>3</v>
      </c>
    </row>
    <row r="77" spans="1:21" ht="20.5" x14ac:dyDescent="0.65">
      <c r="A77" s="194" t="s">
        <v>157</v>
      </c>
      <c r="B77" s="62">
        <v>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f t="shared" si="9"/>
        <v>0</v>
      </c>
      <c r="K77" s="62">
        <v>0</v>
      </c>
      <c r="L77" s="62">
        <v>0</v>
      </c>
      <c r="M77" s="62">
        <f t="shared" si="10"/>
        <v>0</v>
      </c>
      <c r="N77" s="62">
        <f t="shared" si="11"/>
        <v>0</v>
      </c>
      <c r="O77" s="63">
        <f>IF(F77&lt;=0,IF(M77&gt;0,100,0),N77/F77*100)</f>
        <v>0</v>
      </c>
      <c r="P77" s="62">
        <v>0</v>
      </c>
      <c r="Q77" s="62">
        <v>0</v>
      </c>
      <c r="R77" s="62">
        <v>0</v>
      </c>
      <c r="S77" s="65"/>
    </row>
    <row r="78" spans="1:21" ht="20.5" x14ac:dyDescent="0.35">
      <c r="A78" s="77" t="s">
        <v>246</v>
      </c>
      <c r="B78" s="74">
        <v>0</v>
      </c>
      <c r="C78" s="74">
        <v>0</v>
      </c>
      <c r="D78" s="74">
        <v>0</v>
      </c>
      <c r="E78" s="74">
        <v>0</v>
      </c>
      <c r="F78" s="74">
        <v>0</v>
      </c>
      <c r="G78" s="74">
        <v>0</v>
      </c>
      <c r="H78" s="74">
        <v>0</v>
      </c>
      <c r="I78" s="74">
        <v>0</v>
      </c>
      <c r="J78" s="74">
        <f t="shared" si="9"/>
        <v>0</v>
      </c>
      <c r="K78" s="74">
        <v>0</v>
      </c>
      <c r="L78" s="74">
        <v>0</v>
      </c>
      <c r="M78" s="74">
        <f t="shared" si="10"/>
        <v>0</v>
      </c>
      <c r="N78" s="74">
        <f t="shared" si="11"/>
        <v>0</v>
      </c>
      <c r="O78" s="75"/>
      <c r="P78" s="74">
        <v>0</v>
      </c>
      <c r="Q78" s="74">
        <v>0</v>
      </c>
      <c r="R78" s="74">
        <v>0</v>
      </c>
      <c r="S78" s="107"/>
      <c r="T78" s="69">
        <v>0</v>
      </c>
      <c r="U78" s="69">
        <v>3</v>
      </c>
    </row>
    <row r="79" spans="1:21" ht="20.5" x14ac:dyDescent="0.65">
      <c r="A79" s="194" t="s">
        <v>157</v>
      </c>
      <c r="B79" s="62">
        <v>0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f t="shared" si="9"/>
        <v>0</v>
      </c>
      <c r="K79" s="62">
        <v>0</v>
      </c>
      <c r="L79" s="62">
        <v>0</v>
      </c>
      <c r="M79" s="62">
        <f t="shared" si="10"/>
        <v>0</v>
      </c>
      <c r="N79" s="62">
        <f t="shared" si="11"/>
        <v>0</v>
      </c>
      <c r="O79" s="63">
        <f>IF(F79&lt;=0,IF(M79&gt;0,100,0),N79/F79*100)</f>
        <v>0</v>
      </c>
      <c r="P79" s="62">
        <v>0</v>
      </c>
      <c r="Q79" s="62">
        <v>0</v>
      </c>
      <c r="R79" s="62">
        <v>0</v>
      </c>
      <c r="S79" s="65"/>
    </row>
  </sheetData>
  <mergeCells count="29">
    <mergeCell ref="P7:P8"/>
    <mergeCell ref="Q7:Q8"/>
    <mergeCell ref="R7:R8"/>
    <mergeCell ref="K7:K8"/>
    <mergeCell ref="L7:L8"/>
    <mergeCell ref="M7:M8"/>
    <mergeCell ref="N7:N8"/>
    <mergeCell ref="O7:O8"/>
    <mergeCell ref="E7:E8"/>
    <mergeCell ref="F7:F8"/>
    <mergeCell ref="G7:G8"/>
    <mergeCell ref="H7:H8"/>
    <mergeCell ref="I7:I8"/>
    <mergeCell ref="A2:S2"/>
    <mergeCell ref="A1:S1"/>
    <mergeCell ref="A3:Q3"/>
    <mergeCell ref="R3:S3"/>
    <mergeCell ref="A6:A8"/>
    <mergeCell ref="B6:D6"/>
    <mergeCell ref="E6:G6"/>
    <mergeCell ref="H6:I6"/>
    <mergeCell ref="J6:J8"/>
    <mergeCell ref="K6:M6"/>
    <mergeCell ref="N6:O6"/>
    <mergeCell ref="P6:R6"/>
    <mergeCell ref="S6:S8"/>
    <mergeCell ref="B7:B8"/>
    <mergeCell ref="C7:C8"/>
    <mergeCell ref="D7:D8"/>
  </mergeCells>
  <phoneticPr fontId="0" type="noConversion"/>
  <pageMargins left="0.31496062992125984" right="0.31496062992125984" top="0.19685039370078741" bottom="0.23622047244094491" header="0.23622047244094491" footer="0.23622047244094491"/>
  <pageSetup paperSize="9" scale="6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931E-2A64-4408-BAE8-5F2FC662D056}">
  <dimension ref="A1:U84"/>
  <sheetViews>
    <sheetView topLeftCell="B1" zoomScale="145" zoomScaleNormal="145" workbookViewId="0">
      <selection activeCell="O2" sqref="O1:O1048576"/>
    </sheetView>
  </sheetViews>
  <sheetFormatPr defaultRowHeight="14.5" outlineLevelRow="2" outlineLevelCol="1" x14ac:dyDescent="0.35"/>
  <cols>
    <col min="1" max="1" width="42.7265625" customWidth="1"/>
    <col min="2" max="2" width="10.7265625" customWidth="1" outlineLevel="1"/>
    <col min="3" max="4" width="9.7265625" customWidth="1"/>
    <col min="5" max="5" width="10.7265625" customWidth="1" outlineLevel="1"/>
    <col min="6" max="7" width="9.7265625" customWidth="1"/>
    <col min="8" max="9" width="10.7265625" customWidth="1" outlineLevel="1"/>
    <col min="10" max="13" width="12.7265625" customWidth="1"/>
    <col min="14" max="14" width="10.7265625" customWidth="1"/>
    <col min="15" max="15" width="7.81640625" bestFit="1" customWidth="1"/>
    <col min="16" max="18" width="11.7265625" customWidth="1"/>
    <col min="19" max="19" width="20.7265625" customWidth="1"/>
    <col min="20" max="21" width="9.1796875" style="69" customWidth="1"/>
  </cols>
  <sheetData>
    <row r="1" spans="1:21" s="5" customFormat="1" ht="26" x14ac:dyDescent="0.8">
      <c r="A1" s="283" t="s">
        <v>18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168"/>
      <c r="U1" s="9"/>
    </row>
    <row r="2" spans="1:21" s="5" customFormat="1" ht="26" x14ac:dyDescent="0.8">
      <c r="A2" s="35" t="s">
        <v>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T2" s="168"/>
      <c r="U2" s="9"/>
    </row>
    <row r="3" spans="1:21" s="5" customFormat="1" ht="26" x14ac:dyDescent="0.8">
      <c r="A3" s="267" t="s">
        <v>247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84" t="s">
        <v>213</v>
      </c>
      <c r="S3" s="284"/>
      <c r="T3" s="168"/>
      <c r="U3" s="9"/>
    </row>
    <row r="4" spans="1:21" s="5" customFormat="1" ht="26.25" hidden="1" customHeight="1" x14ac:dyDescent="0.8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168"/>
      <c r="U4" s="9"/>
    </row>
    <row r="5" spans="1:21" s="4" customFormat="1" ht="22.5" customHeight="1" x14ac:dyDescent="0.7">
      <c r="A5" s="19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6" t="s">
        <v>93</v>
      </c>
      <c r="T5" s="169"/>
      <c r="U5" s="187"/>
    </row>
    <row r="6" spans="1:21" s="4" customFormat="1" ht="23.25" customHeight="1" x14ac:dyDescent="0.75">
      <c r="A6" s="268" t="s">
        <v>94</v>
      </c>
      <c r="B6" s="271" t="s">
        <v>166</v>
      </c>
      <c r="C6" s="272"/>
      <c r="D6" s="273"/>
      <c r="E6" s="271" t="s">
        <v>167</v>
      </c>
      <c r="F6" s="272"/>
      <c r="G6" s="273"/>
      <c r="H6" s="274" t="s">
        <v>168</v>
      </c>
      <c r="I6" s="274"/>
      <c r="J6" s="275" t="s">
        <v>169</v>
      </c>
      <c r="K6" s="271" t="s">
        <v>170</v>
      </c>
      <c r="L6" s="272"/>
      <c r="M6" s="273"/>
      <c r="N6" s="278" t="s">
        <v>171</v>
      </c>
      <c r="O6" s="279"/>
      <c r="P6" s="271" t="s">
        <v>101</v>
      </c>
      <c r="Q6" s="272"/>
      <c r="R6" s="273"/>
      <c r="S6" s="268" t="s">
        <v>102</v>
      </c>
      <c r="T6" s="169"/>
      <c r="U6" s="187"/>
    </row>
    <row r="7" spans="1:21" s="4" customFormat="1" ht="23.25" customHeight="1" x14ac:dyDescent="0.7">
      <c r="A7" s="269"/>
      <c r="B7" s="268" t="s">
        <v>101</v>
      </c>
      <c r="C7" s="280" t="s">
        <v>103</v>
      </c>
      <c r="D7" s="268" t="s">
        <v>104</v>
      </c>
      <c r="E7" s="268" t="s">
        <v>101</v>
      </c>
      <c r="F7" s="280" t="s">
        <v>214</v>
      </c>
      <c r="G7" s="282" t="s">
        <v>104</v>
      </c>
      <c r="H7" s="268" t="s">
        <v>105</v>
      </c>
      <c r="I7" s="268" t="s">
        <v>106</v>
      </c>
      <c r="J7" s="276"/>
      <c r="K7" s="268" t="s">
        <v>105</v>
      </c>
      <c r="L7" s="268" t="s">
        <v>106</v>
      </c>
      <c r="M7" s="282" t="s">
        <v>107</v>
      </c>
      <c r="N7" s="268" t="s">
        <v>109</v>
      </c>
      <c r="O7" s="268" t="s">
        <v>48</v>
      </c>
      <c r="P7" s="268" t="s">
        <v>172</v>
      </c>
      <c r="Q7" s="268" t="s">
        <v>173</v>
      </c>
      <c r="R7" s="268" t="s">
        <v>174</v>
      </c>
      <c r="S7" s="269"/>
      <c r="T7" s="169"/>
      <c r="U7" s="187"/>
    </row>
    <row r="8" spans="1:21" s="4" customFormat="1" ht="23" x14ac:dyDescent="0.7">
      <c r="A8" s="270"/>
      <c r="B8" s="270"/>
      <c r="C8" s="270"/>
      <c r="D8" s="270"/>
      <c r="E8" s="270"/>
      <c r="F8" s="270"/>
      <c r="G8" s="277"/>
      <c r="H8" s="270"/>
      <c r="I8" s="270"/>
      <c r="J8" s="277"/>
      <c r="K8" s="270"/>
      <c r="L8" s="270"/>
      <c r="M8" s="277"/>
      <c r="N8" s="270"/>
      <c r="O8" s="270"/>
      <c r="P8" s="270"/>
      <c r="Q8" s="270"/>
      <c r="R8" s="270"/>
      <c r="S8" s="270"/>
      <c r="T8" s="169"/>
      <c r="U8" s="187"/>
    </row>
    <row r="9" spans="1:21" s="4" customFormat="1" ht="23.5" x14ac:dyDescent="0.7">
      <c r="A9" s="44" t="s">
        <v>107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f>H9+I9</f>
        <v>0</v>
      </c>
      <c r="K9" s="45">
        <v>0</v>
      </c>
      <c r="L9" s="45">
        <v>0</v>
      </c>
      <c r="M9" s="45">
        <f>K9+L9</f>
        <v>0</v>
      </c>
      <c r="N9" s="45">
        <f>M9-F9</f>
        <v>0</v>
      </c>
      <c r="O9" s="46">
        <f>IF(F9&lt;=0,IF(M9&gt;0,100,0),N9/F9*100)</f>
        <v>0</v>
      </c>
      <c r="P9" s="45">
        <v>0</v>
      </c>
      <c r="Q9" s="45">
        <v>0</v>
      </c>
      <c r="R9" s="82">
        <v>0</v>
      </c>
      <c r="S9" s="47"/>
      <c r="T9" s="169"/>
      <c r="U9" s="187">
        <v>0</v>
      </c>
    </row>
    <row r="10" spans="1:21" s="52" customFormat="1" ht="20.5" x14ac:dyDescent="0.65">
      <c r="A10" s="83" t="s">
        <v>248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f t="shared" ref="J10:J64" si="0">H10+I10</f>
        <v>0</v>
      </c>
      <c r="K10" s="84">
        <v>0</v>
      </c>
      <c r="L10" s="84">
        <v>0</v>
      </c>
      <c r="M10" s="84">
        <f t="shared" ref="M10:M64" si="1">K10+L10</f>
        <v>0</v>
      </c>
      <c r="N10" s="84">
        <f t="shared" ref="N10:N64" si="2">M10-F10</f>
        <v>0</v>
      </c>
      <c r="O10" s="85">
        <f>IF(F10&lt;=0,IF(M10&gt;0,100,0),N10/F10*100)</f>
        <v>0</v>
      </c>
      <c r="P10" s="84">
        <v>0</v>
      </c>
      <c r="Q10" s="84">
        <v>0</v>
      </c>
      <c r="R10" s="86">
        <v>0</v>
      </c>
      <c r="S10" s="83"/>
      <c r="T10" s="50"/>
      <c r="U10" s="51">
        <v>1</v>
      </c>
    </row>
    <row r="11" spans="1:21" s="52" customFormat="1" ht="20.5" x14ac:dyDescent="0.65">
      <c r="A11" s="87" t="s">
        <v>249</v>
      </c>
      <c r="B11" s="88">
        <v>0</v>
      </c>
      <c r="C11" s="88">
        <v>0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f t="shared" si="0"/>
        <v>0</v>
      </c>
      <c r="K11" s="88">
        <v>0</v>
      </c>
      <c r="L11" s="88">
        <v>0</v>
      </c>
      <c r="M11" s="88">
        <f t="shared" si="1"/>
        <v>0</v>
      </c>
      <c r="N11" s="88">
        <f t="shared" si="2"/>
        <v>0</v>
      </c>
      <c r="O11" s="89">
        <f t="shared" ref="O11:O64" si="3">IF(F11&lt;=0,IF(M11&gt;0,100,0),N11/F11*100)</f>
        <v>0</v>
      </c>
      <c r="P11" s="88">
        <v>0</v>
      </c>
      <c r="Q11" s="88">
        <v>0</v>
      </c>
      <c r="R11" s="90">
        <v>0</v>
      </c>
      <c r="S11" s="87"/>
      <c r="T11" s="50"/>
      <c r="U11" s="51">
        <v>2</v>
      </c>
    </row>
    <row r="12" spans="1:21" s="52" customFormat="1" ht="20.5" x14ac:dyDescent="0.65">
      <c r="A12" s="56" t="s">
        <v>217</v>
      </c>
      <c r="B12" s="74"/>
      <c r="C12" s="91">
        <v>0</v>
      </c>
      <c r="D12" s="57">
        <v>0</v>
      </c>
      <c r="E12" s="57"/>
      <c r="F12" s="57">
        <v>0</v>
      </c>
      <c r="G12" s="57">
        <v>0</v>
      </c>
      <c r="H12" s="57"/>
      <c r="I12" s="57"/>
      <c r="J12" s="57">
        <f>H12+I12</f>
        <v>0</v>
      </c>
      <c r="K12" s="57">
        <v>0</v>
      </c>
      <c r="L12" s="57">
        <v>0</v>
      </c>
      <c r="M12" s="57">
        <f>K12+L12</f>
        <v>0</v>
      </c>
      <c r="N12" s="57">
        <f t="shared" si="2"/>
        <v>0</v>
      </c>
      <c r="O12" s="58">
        <f t="shared" si="3"/>
        <v>0</v>
      </c>
      <c r="P12" s="57">
        <v>0</v>
      </c>
      <c r="Q12" s="57">
        <v>0</v>
      </c>
      <c r="R12" s="57">
        <v>0</v>
      </c>
      <c r="S12" s="56"/>
      <c r="T12" s="50">
        <v>0</v>
      </c>
      <c r="U12" s="51">
        <v>3</v>
      </c>
    </row>
    <row r="13" spans="1:21" ht="20.5" x14ac:dyDescent="0.65">
      <c r="A13" s="134" t="s">
        <v>218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59">
        <f>H13+I13</f>
        <v>0</v>
      </c>
      <c r="K13" s="68">
        <v>0</v>
      </c>
      <c r="L13" s="68">
        <v>0</v>
      </c>
      <c r="M13" s="59">
        <f>K13+L13</f>
        <v>0</v>
      </c>
      <c r="N13" s="59">
        <f t="shared" si="2"/>
        <v>0</v>
      </c>
      <c r="O13" s="60">
        <f>IF(F13&lt;=0,IF(M13&gt;0,100,0),N13/F13*100)</f>
        <v>0</v>
      </c>
      <c r="P13" s="68">
        <v>0</v>
      </c>
      <c r="Q13" s="68">
        <v>0</v>
      </c>
      <c r="R13" s="157">
        <v>0</v>
      </c>
      <c r="S13" s="159"/>
      <c r="T13" s="50">
        <v>1</v>
      </c>
    </row>
    <row r="14" spans="1:21" ht="20.5" x14ac:dyDescent="0.65">
      <c r="A14" s="92" t="s">
        <v>250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>H14+I14</f>
        <v>0</v>
      </c>
      <c r="K14" s="62">
        <v>0</v>
      </c>
      <c r="L14" s="62">
        <v>0</v>
      </c>
      <c r="M14" s="62">
        <f>K14+L14</f>
        <v>0</v>
      </c>
      <c r="N14" s="62">
        <f t="shared" si="2"/>
        <v>0</v>
      </c>
      <c r="O14" s="63">
        <f>IF(F14&lt;=0,IF(M14&gt;0,100,0),N14/F14*100)</f>
        <v>0</v>
      </c>
      <c r="P14" s="62">
        <v>0</v>
      </c>
      <c r="Q14" s="62">
        <v>0</v>
      </c>
      <c r="R14" s="156">
        <v>0</v>
      </c>
      <c r="S14" s="159"/>
      <c r="T14" s="148">
        <v>2</v>
      </c>
    </row>
    <row r="15" spans="1:21" ht="20.5" x14ac:dyDescent="0.65">
      <c r="A15" s="92" t="s">
        <v>220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f t="shared" ref="J15:J22" si="4">H15+I15</f>
        <v>0</v>
      </c>
      <c r="K15" s="62">
        <v>0</v>
      </c>
      <c r="L15" s="62">
        <v>0</v>
      </c>
      <c r="M15" s="62">
        <f t="shared" ref="M15:M22" si="5">K15+L15</f>
        <v>0</v>
      </c>
      <c r="N15" s="62">
        <f t="shared" si="2"/>
        <v>0</v>
      </c>
      <c r="O15" s="63">
        <f t="shared" ref="O15:O22" si="6">IF(F15&lt;=0,IF(M15&gt;0,100,0),N15/F15*100)</f>
        <v>0</v>
      </c>
      <c r="P15" s="62">
        <v>0</v>
      </c>
      <c r="Q15" s="62">
        <v>0</v>
      </c>
      <c r="R15" s="156">
        <v>0</v>
      </c>
      <c r="S15" s="159"/>
      <c r="T15" s="148">
        <v>2</v>
      </c>
    </row>
    <row r="16" spans="1:21" ht="20.5" x14ac:dyDescent="0.65">
      <c r="A16" s="92" t="s">
        <v>221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f t="shared" si="4"/>
        <v>0</v>
      </c>
      <c r="K16" s="62">
        <v>0</v>
      </c>
      <c r="L16" s="62">
        <v>0</v>
      </c>
      <c r="M16" s="62">
        <f t="shared" si="5"/>
        <v>0</v>
      </c>
      <c r="N16" s="62">
        <f t="shared" si="2"/>
        <v>0</v>
      </c>
      <c r="O16" s="63">
        <f t="shared" si="6"/>
        <v>0</v>
      </c>
      <c r="P16" s="62">
        <v>0</v>
      </c>
      <c r="Q16" s="62">
        <v>0</v>
      </c>
      <c r="R16" s="156">
        <v>0</v>
      </c>
      <c r="S16" s="159"/>
      <c r="T16" s="148">
        <v>2</v>
      </c>
    </row>
    <row r="17" spans="1:21" ht="20.5" x14ac:dyDescent="0.65">
      <c r="A17" s="92" t="s">
        <v>222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f t="shared" si="4"/>
        <v>0</v>
      </c>
      <c r="K17" s="62">
        <v>0</v>
      </c>
      <c r="L17" s="62">
        <v>0</v>
      </c>
      <c r="M17" s="62">
        <f t="shared" si="5"/>
        <v>0</v>
      </c>
      <c r="N17" s="62">
        <f t="shared" si="2"/>
        <v>0</v>
      </c>
      <c r="O17" s="63">
        <f t="shared" si="6"/>
        <v>0</v>
      </c>
      <c r="P17" s="62">
        <v>0</v>
      </c>
      <c r="Q17" s="62">
        <v>0</v>
      </c>
      <c r="R17" s="156">
        <v>0</v>
      </c>
      <c r="S17" s="159"/>
      <c r="T17" s="148">
        <v>2</v>
      </c>
    </row>
    <row r="18" spans="1:21" ht="20.5" x14ac:dyDescent="0.65">
      <c r="A18" s="92" t="s">
        <v>223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f t="shared" si="4"/>
        <v>0</v>
      </c>
      <c r="K18" s="62">
        <v>0</v>
      </c>
      <c r="L18" s="62">
        <v>0</v>
      </c>
      <c r="M18" s="62">
        <f t="shared" si="5"/>
        <v>0</v>
      </c>
      <c r="N18" s="62">
        <f t="shared" si="2"/>
        <v>0</v>
      </c>
      <c r="O18" s="63">
        <f t="shared" si="6"/>
        <v>0</v>
      </c>
      <c r="P18" s="62">
        <v>0</v>
      </c>
      <c r="Q18" s="62">
        <v>0</v>
      </c>
      <c r="R18" s="156">
        <v>0</v>
      </c>
      <c r="S18" s="159"/>
      <c r="T18" s="148">
        <v>2</v>
      </c>
    </row>
    <row r="19" spans="1:21" ht="20.5" x14ac:dyDescent="0.65">
      <c r="A19" s="92" t="s">
        <v>224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f t="shared" si="4"/>
        <v>0</v>
      </c>
      <c r="K19" s="62">
        <v>0</v>
      </c>
      <c r="L19" s="62">
        <v>0</v>
      </c>
      <c r="M19" s="62">
        <f t="shared" si="5"/>
        <v>0</v>
      </c>
      <c r="N19" s="62">
        <f t="shared" si="2"/>
        <v>0</v>
      </c>
      <c r="O19" s="63">
        <f t="shared" si="6"/>
        <v>0</v>
      </c>
      <c r="P19" s="62">
        <v>0</v>
      </c>
      <c r="Q19" s="62">
        <v>0</v>
      </c>
      <c r="R19" s="156">
        <v>0</v>
      </c>
      <c r="S19" s="159"/>
      <c r="T19" s="148">
        <v>2</v>
      </c>
    </row>
    <row r="20" spans="1:21" ht="20.5" x14ac:dyDescent="0.65">
      <c r="A20" s="92" t="s">
        <v>225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f t="shared" si="4"/>
        <v>0</v>
      </c>
      <c r="K20" s="62">
        <v>0</v>
      </c>
      <c r="L20" s="62">
        <v>0</v>
      </c>
      <c r="M20" s="62">
        <f t="shared" si="5"/>
        <v>0</v>
      </c>
      <c r="N20" s="62">
        <f t="shared" si="2"/>
        <v>0</v>
      </c>
      <c r="O20" s="63">
        <f t="shared" si="6"/>
        <v>0</v>
      </c>
      <c r="P20" s="62">
        <v>0</v>
      </c>
      <c r="Q20" s="62">
        <v>0</v>
      </c>
      <c r="R20" s="156">
        <v>0</v>
      </c>
      <c r="S20" s="159"/>
      <c r="T20" s="148">
        <v>2</v>
      </c>
    </row>
    <row r="21" spans="1:21" ht="20.5" x14ac:dyDescent="0.65">
      <c r="A21" s="92" t="s">
        <v>226</v>
      </c>
      <c r="B21" s="62">
        <v>0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f t="shared" si="4"/>
        <v>0</v>
      </c>
      <c r="K21" s="62">
        <v>0</v>
      </c>
      <c r="L21" s="62">
        <v>0</v>
      </c>
      <c r="M21" s="62">
        <f t="shared" si="5"/>
        <v>0</v>
      </c>
      <c r="N21" s="62">
        <f t="shared" si="2"/>
        <v>0</v>
      </c>
      <c r="O21" s="63">
        <f t="shared" si="6"/>
        <v>0</v>
      </c>
      <c r="P21" s="62">
        <v>0</v>
      </c>
      <c r="Q21" s="62">
        <v>0</v>
      </c>
      <c r="R21" s="156">
        <v>0</v>
      </c>
      <c r="S21" s="159"/>
      <c r="T21" s="148">
        <v>2</v>
      </c>
    </row>
    <row r="22" spans="1:21" s="95" customFormat="1" ht="20.5" x14ac:dyDescent="0.65">
      <c r="A22" s="188" t="s">
        <v>227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f t="shared" si="4"/>
        <v>0</v>
      </c>
      <c r="K22" s="62">
        <v>0</v>
      </c>
      <c r="L22" s="62">
        <v>0</v>
      </c>
      <c r="M22" s="62">
        <f t="shared" si="5"/>
        <v>0</v>
      </c>
      <c r="N22" s="62">
        <f t="shared" si="2"/>
        <v>0</v>
      </c>
      <c r="O22" s="63">
        <f t="shared" si="6"/>
        <v>0</v>
      </c>
      <c r="P22" s="62">
        <v>0</v>
      </c>
      <c r="Q22" s="62">
        <v>0</v>
      </c>
      <c r="R22" s="62">
        <v>0</v>
      </c>
      <c r="S22" s="158"/>
      <c r="T22" s="148">
        <v>2</v>
      </c>
      <c r="U22" s="151"/>
    </row>
    <row r="23" spans="1:21" ht="20.5" x14ac:dyDescent="0.35">
      <c r="A23" s="56" t="s">
        <v>228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f t="shared" si="0"/>
        <v>0</v>
      </c>
      <c r="K23" s="74">
        <v>0</v>
      </c>
      <c r="L23" s="74">
        <v>0</v>
      </c>
      <c r="M23" s="74">
        <f t="shared" si="1"/>
        <v>0</v>
      </c>
      <c r="N23" s="74">
        <f t="shared" si="2"/>
        <v>0</v>
      </c>
      <c r="O23" s="75"/>
      <c r="P23" s="74">
        <v>0</v>
      </c>
      <c r="Q23" s="74">
        <v>0</v>
      </c>
      <c r="R23" s="74">
        <v>0</v>
      </c>
      <c r="S23" s="56"/>
      <c r="T23" s="69">
        <v>0</v>
      </c>
      <c r="U23" s="69">
        <v>3</v>
      </c>
    </row>
    <row r="24" spans="1:21" ht="41" x14ac:dyDescent="0.35">
      <c r="A24" s="134" t="s">
        <v>251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f t="shared" si="0"/>
        <v>0</v>
      </c>
      <c r="K24" s="59">
        <v>0</v>
      </c>
      <c r="L24" s="59">
        <v>0</v>
      </c>
      <c r="M24" s="59">
        <f t="shared" si="1"/>
        <v>0</v>
      </c>
      <c r="N24" s="59">
        <f t="shared" si="2"/>
        <v>0</v>
      </c>
      <c r="O24" s="60">
        <f t="shared" si="3"/>
        <v>0</v>
      </c>
      <c r="P24" s="59">
        <v>0</v>
      </c>
      <c r="Q24" s="59">
        <v>0</v>
      </c>
      <c r="R24" s="59">
        <v>0</v>
      </c>
      <c r="S24" s="96"/>
      <c r="T24" s="69">
        <v>1</v>
      </c>
    </row>
    <row r="25" spans="1:21" ht="20.5" x14ac:dyDescent="0.35">
      <c r="A25" s="135" t="s">
        <v>209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f t="shared" si="0"/>
        <v>0</v>
      </c>
      <c r="K25" s="62">
        <v>0</v>
      </c>
      <c r="L25" s="62">
        <v>0</v>
      </c>
      <c r="M25" s="62">
        <f t="shared" si="1"/>
        <v>0</v>
      </c>
      <c r="N25" s="62">
        <f t="shared" si="2"/>
        <v>0</v>
      </c>
      <c r="O25" s="63">
        <f t="shared" si="3"/>
        <v>0</v>
      </c>
      <c r="P25" s="62">
        <v>0</v>
      </c>
      <c r="Q25" s="62">
        <v>0</v>
      </c>
      <c r="R25" s="62">
        <v>0</v>
      </c>
      <c r="S25" s="97"/>
      <c r="T25" s="69">
        <v>2</v>
      </c>
    </row>
    <row r="26" spans="1:21" ht="20.5" x14ac:dyDescent="0.35">
      <c r="A26" s="136" t="s">
        <v>210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f t="shared" si="0"/>
        <v>0</v>
      </c>
      <c r="K26" s="62">
        <v>0</v>
      </c>
      <c r="L26" s="62">
        <v>0</v>
      </c>
      <c r="M26" s="62">
        <f t="shared" si="1"/>
        <v>0</v>
      </c>
      <c r="N26" s="62">
        <f t="shared" si="2"/>
        <v>0</v>
      </c>
      <c r="O26" s="63">
        <f t="shared" si="3"/>
        <v>0</v>
      </c>
      <c r="P26" s="62">
        <v>0</v>
      </c>
      <c r="Q26" s="62">
        <v>0</v>
      </c>
      <c r="R26" s="62">
        <v>0</v>
      </c>
      <c r="S26" s="97"/>
      <c r="T26" s="69">
        <v>3</v>
      </c>
    </row>
    <row r="27" spans="1:21" ht="20.5" x14ac:dyDescent="0.65">
      <c r="A27" s="189" t="s">
        <v>232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f t="shared" si="0"/>
        <v>0</v>
      </c>
      <c r="K27" s="62">
        <v>0</v>
      </c>
      <c r="L27" s="62">
        <v>0</v>
      </c>
      <c r="M27" s="62">
        <f t="shared" si="1"/>
        <v>0</v>
      </c>
      <c r="N27" s="62">
        <f t="shared" si="2"/>
        <v>0</v>
      </c>
      <c r="O27" s="63">
        <f t="shared" si="3"/>
        <v>0</v>
      </c>
      <c r="P27" s="62">
        <v>0</v>
      </c>
      <c r="Q27" s="62">
        <v>0</v>
      </c>
      <c r="R27" s="62">
        <v>0</v>
      </c>
      <c r="S27" s="65"/>
      <c r="T27" s="148">
        <v>4</v>
      </c>
      <c r="U27" s="152"/>
    </row>
    <row r="28" spans="1:21" ht="20.5" x14ac:dyDescent="0.65">
      <c r="A28" s="189" t="s">
        <v>233</v>
      </c>
      <c r="B28" s="62">
        <v>0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f t="shared" si="0"/>
        <v>0</v>
      </c>
      <c r="K28" s="62">
        <v>0</v>
      </c>
      <c r="L28" s="62">
        <v>0</v>
      </c>
      <c r="M28" s="62">
        <f t="shared" si="1"/>
        <v>0</v>
      </c>
      <c r="N28" s="62">
        <f t="shared" si="2"/>
        <v>0</v>
      </c>
      <c r="O28" s="63">
        <f t="shared" si="3"/>
        <v>0</v>
      </c>
      <c r="P28" s="62">
        <v>0</v>
      </c>
      <c r="Q28" s="62">
        <v>0</v>
      </c>
      <c r="R28" s="62">
        <v>0</v>
      </c>
      <c r="S28" s="65"/>
      <c r="T28" s="148">
        <v>4</v>
      </c>
      <c r="U28" s="152"/>
    </row>
    <row r="29" spans="1:21" ht="20.5" x14ac:dyDescent="0.65">
      <c r="A29" s="98" t="s">
        <v>234</v>
      </c>
      <c r="B29" s="62">
        <v>0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f t="shared" si="0"/>
        <v>0</v>
      </c>
      <c r="K29" s="62">
        <v>0</v>
      </c>
      <c r="L29" s="62">
        <v>0</v>
      </c>
      <c r="M29" s="62">
        <f t="shared" si="1"/>
        <v>0</v>
      </c>
      <c r="N29" s="62">
        <f t="shared" si="2"/>
        <v>0</v>
      </c>
      <c r="O29" s="63">
        <f t="shared" si="3"/>
        <v>0</v>
      </c>
      <c r="P29" s="62">
        <v>0</v>
      </c>
      <c r="Q29" s="62">
        <v>0</v>
      </c>
      <c r="R29" s="62">
        <v>0</v>
      </c>
      <c r="S29" s="65"/>
      <c r="T29" s="148">
        <v>5</v>
      </c>
      <c r="U29" s="152"/>
    </row>
    <row r="30" spans="1:21" ht="20.5" x14ac:dyDescent="0.65">
      <c r="A30" s="98" t="s">
        <v>235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f t="shared" si="0"/>
        <v>0</v>
      </c>
      <c r="K30" s="62">
        <v>0</v>
      </c>
      <c r="L30" s="62">
        <v>0</v>
      </c>
      <c r="M30" s="62">
        <f t="shared" si="1"/>
        <v>0</v>
      </c>
      <c r="N30" s="62">
        <f t="shared" si="2"/>
        <v>0</v>
      </c>
      <c r="O30" s="63">
        <f t="shared" si="3"/>
        <v>0</v>
      </c>
      <c r="P30" s="62">
        <v>0</v>
      </c>
      <c r="Q30" s="62">
        <v>0</v>
      </c>
      <c r="R30" s="62">
        <v>0</v>
      </c>
      <c r="S30" s="65"/>
      <c r="T30" s="148">
        <v>5</v>
      </c>
      <c r="U30" s="152"/>
    </row>
    <row r="31" spans="1:21" ht="20.5" outlineLevel="1" x14ac:dyDescent="0.65">
      <c r="A31" s="99" t="s">
        <v>236</v>
      </c>
      <c r="B31" s="62">
        <v>0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f t="shared" si="0"/>
        <v>0</v>
      </c>
      <c r="K31" s="62">
        <v>0</v>
      </c>
      <c r="L31" s="62">
        <v>0</v>
      </c>
      <c r="M31" s="62">
        <f t="shared" si="1"/>
        <v>0</v>
      </c>
      <c r="N31" s="62">
        <f t="shared" si="2"/>
        <v>0</v>
      </c>
      <c r="O31" s="63">
        <f t="shared" si="3"/>
        <v>0</v>
      </c>
      <c r="P31" s="62">
        <v>0</v>
      </c>
      <c r="Q31" s="62">
        <v>0</v>
      </c>
      <c r="R31" s="62">
        <v>0</v>
      </c>
      <c r="S31" s="65"/>
      <c r="T31" s="148">
        <v>6</v>
      </c>
      <c r="U31" s="152"/>
    </row>
    <row r="32" spans="1:21" ht="20.5" outlineLevel="2" x14ac:dyDescent="0.65">
      <c r="A32" s="100" t="s">
        <v>128</v>
      </c>
      <c r="B32" s="62">
        <v>0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f t="shared" si="0"/>
        <v>0</v>
      </c>
      <c r="K32" s="62">
        <v>0</v>
      </c>
      <c r="L32" s="62">
        <v>0</v>
      </c>
      <c r="M32" s="62">
        <f t="shared" si="1"/>
        <v>0</v>
      </c>
      <c r="N32" s="62">
        <f t="shared" si="2"/>
        <v>0</v>
      </c>
      <c r="O32" s="63">
        <f t="shared" si="3"/>
        <v>0</v>
      </c>
      <c r="P32" s="62">
        <v>0</v>
      </c>
      <c r="Q32" s="62">
        <v>0</v>
      </c>
      <c r="R32" s="62">
        <v>0</v>
      </c>
      <c r="S32" s="65"/>
      <c r="T32" s="148">
        <v>7</v>
      </c>
      <c r="U32" s="152"/>
    </row>
    <row r="33" spans="1:21" ht="20.5" outlineLevel="2" x14ac:dyDescent="0.65">
      <c r="A33" s="100" t="s">
        <v>189</v>
      </c>
      <c r="B33" s="62">
        <v>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f t="shared" si="0"/>
        <v>0</v>
      </c>
      <c r="K33" s="62">
        <v>0</v>
      </c>
      <c r="L33" s="62">
        <v>0</v>
      </c>
      <c r="M33" s="62">
        <f t="shared" si="1"/>
        <v>0</v>
      </c>
      <c r="N33" s="62">
        <f t="shared" si="2"/>
        <v>0</v>
      </c>
      <c r="O33" s="63">
        <f t="shared" si="3"/>
        <v>0</v>
      </c>
      <c r="P33" s="62">
        <v>0</v>
      </c>
      <c r="Q33" s="62">
        <v>0</v>
      </c>
      <c r="R33" s="62">
        <v>0</v>
      </c>
      <c r="S33" s="65"/>
      <c r="T33" s="148">
        <v>7</v>
      </c>
      <c r="U33" s="152"/>
    </row>
    <row r="34" spans="1:21" ht="20.5" outlineLevel="1" x14ac:dyDescent="0.65">
      <c r="A34" s="101" t="s">
        <v>237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f t="shared" si="0"/>
        <v>0</v>
      </c>
      <c r="K34" s="62">
        <v>0</v>
      </c>
      <c r="L34" s="62">
        <v>0</v>
      </c>
      <c r="M34" s="62">
        <f t="shared" si="1"/>
        <v>0</v>
      </c>
      <c r="N34" s="62">
        <f t="shared" si="2"/>
        <v>0</v>
      </c>
      <c r="O34" s="63">
        <f t="shared" si="3"/>
        <v>0</v>
      </c>
      <c r="P34" s="62">
        <v>0</v>
      </c>
      <c r="Q34" s="62">
        <v>0</v>
      </c>
      <c r="R34" s="62">
        <v>0</v>
      </c>
      <c r="S34" s="65"/>
      <c r="T34" s="148">
        <v>6</v>
      </c>
      <c r="U34" s="152"/>
    </row>
    <row r="35" spans="1:21" ht="20.5" x14ac:dyDescent="0.35">
      <c r="A35" s="56" t="s">
        <v>196</v>
      </c>
      <c r="B35" s="74">
        <v>0</v>
      </c>
      <c r="C35" s="74">
        <v>0</v>
      </c>
      <c r="D35" s="74">
        <v>0</v>
      </c>
      <c r="E35" s="74">
        <v>0</v>
      </c>
      <c r="F35" s="74">
        <v>0</v>
      </c>
      <c r="G35" s="74">
        <v>0</v>
      </c>
      <c r="H35" s="74">
        <v>0</v>
      </c>
      <c r="I35" s="74">
        <v>0</v>
      </c>
      <c r="J35" s="74">
        <f t="shared" si="0"/>
        <v>0</v>
      </c>
      <c r="K35" s="74">
        <v>0</v>
      </c>
      <c r="L35" s="74">
        <v>0</v>
      </c>
      <c r="M35" s="74">
        <f t="shared" si="1"/>
        <v>0</v>
      </c>
      <c r="N35" s="74">
        <f t="shared" si="2"/>
        <v>0</v>
      </c>
      <c r="O35" s="74">
        <f t="shared" si="3"/>
        <v>0</v>
      </c>
      <c r="P35" s="74">
        <v>0</v>
      </c>
      <c r="Q35" s="74">
        <v>0</v>
      </c>
      <c r="R35" s="74">
        <v>0</v>
      </c>
      <c r="S35" s="56"/>
      <c r="T35" s="69">
        <v>0</v>
      </c>
      <c r="U35" s="69">
        <v>3</v>
      </c>
    </row>
    <row r="36" spans="1:21" ht="20.5" x14ac:dyDescent="0.35">
      <c r="A36" s="134" t="s">
        <v>252</v>
      </c>
      <c r="B36" s="59">
        <v>0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f t="shared" si="0"/>
        <v>0</v>
      </c>
      <c r="K36" s="59">
        <v>0</v>
      </c>
      <c r="L36" s="59">
        <v>0</v>
      </c>
      <c r="M36" s="59">
        <f t="shared" si="1"/>
        <v>0</v>
      </c>
      <c r="N36" s="59">
        <f t="shared" si="2"/>
        <v>0</v>
      </c>
      <c r="O36" s="60">
        <f t="shared" si="3"/>
        <v>0</v>
      </c>
      <c r="P36" s="59">
        <v>0</v>
      </c>
      <c r="Q36" s="59">
        <v>0</v>
      </c>
      <c r="R36" s="59">
        <v>0</v>
      </c>
      <c r="S36" s="96"/>
      <c r="T36" s="69">
        <v>1</v>
      </c>
    </row>
    <row r="37" spans="1:21" ht="20.5" x14ac:dyDescent="0.35">
      <c r="A37" s="135" t="s">
        <v>253</v>
      </c>
      <c r="B37" s="62">
        <v>0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f t="shared" si="0"/>
        <v>0</v>
      </c>
      <c r="K37" s="62">
        <v>0</v>
      </c>
      <c r="L37" s="62">
        <v>0</v>
      </c>
      <c r="M37" s="62">
        <f t="shared" si="1"/>
        <v>0</v>
      </c>
      <c r="N37" s="62">
        <f t="shared" si="2"/>
        <v>0</v>
      </c>
      <c r="O37" s="63">
        <f t="shared" si="3"/>
        <v>0</v>
      </c>
      <c r="P37" s="62">
        <v>0</v>
      </c>
      <c r="Q37" s="62">
        <v>0</v>
      </c>
      <c r="R37" s="62">
        <v>0</v>
      </c>
      <c r="S37" s="97"/>
      <c r="T37" s="69">
        <v>2</v>
      </c>
    </row>
    <row r="38" spans="1:21" ht="20.5" x14ac:dyDescent="0.35">
      <c r="A38" s="136" t="s">
        <v>254</v>
      </c>
      <c r="B38" s="62">
        <v>0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f t="shared" si="0"/>
        <v>0</v>
      </c>
      <c r="K38" s="62">
        <v>0</v>
      </c>
      <c r="L38" s="62">
        <v>0</v>
      </c>
      <c r="M38" s="62">
        <f t="shared" si="1"/>
        <v>0</v>
      </c>
      <c r="N38" s="62">
        <f t="shared" si="2"/>
        <v>0</v>
      </c>
      <c r="O38" s="63">
        <f t="shared" si="3"/>
        <v>0</v>
      </c>
      <c r="P38" s="62">
        <v>0</v>
      </c>
      <c r="Q38" s="62">
        <v>0</v>
      </c>
      <c r="R38" s="62">
        <v>0</v>
      </c>
      <c r="S38" s="97"/>
      <c r="T38" s="69">
        <v>3</v>
      </c>
    </row>
    <row r="39" spans="1:21" ht="20.5" x14ac:dyDescent="0.65">
      <c r="A39" s="189" t="s">
        <v>232</v>
      </c>
      <c r="B39" s="62">
        <v>0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f t="shared" si="0"/>
        <v>0</v>
      </c>
      <c r="K39" s="62">
        <v>0</v>
      </c>
      <c r="L39" s="62">
        <v>0</v>
      </c>
      <c r="M39" s="62">
        <f t="shared" si="1"/>
        <v>0</v>
      </c>
      <c r="N39" s="62">
        <f t="shared" si="2"/>
        <v>0</v>
      </c>
      <c r="O39" s="63">
        <f t="shared" si="3"/>
        <v>0</v>
      </c>
      <c r="P39" s="62">
        <v>0</v>
      </c>
      <c r="Q39" s="62">
        <v>0</v>
      </c>
      <c r="R39" s="62">
        <v>0</v>
      </c>
      <c r="S39" s="65"/>
      <c r="T39" s="148">
        <v>4</v>
      </c>
      <c r="U39" s="152"/>
    </row>
    <row r="40" spans="1:21" ht="20.5" x14ac:dyDescent="0.65">
      <c r="A40" s="189" t="s">
        <v>233</v>
      </c>
      <c r="B40" s="62">
        <v>0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f t="shared" si="0"/>
        <v>0</v>
      </c>
      <c r="K40" s="62">
        <v>0</v>
      </c>
      <c r="L40" s="62">
        <v>0</v>
      </c>
      <c r="M40" s="62">
        <f t="shared" si="1"/>
        <v>0</v>
      </c>
      <c r="N40" s="62">
        <f t="shared" si="2"/>
        <v>0</v>
      </c>
      <c r="O40" s="63">
        <f t="shared" si="3"/>
        <v>0</v>
      </c>
      <c r="P40" s="62">
        <v>0</v>
      </c>
      <c r="Q40" s="62">
        <v>0</v>
      </c>
      <c r="R40" s="62">
        <v>0</v>
      </c>
      <c r="S40" s="65"/>
      <c r="T40" s="148">
        <v>4</v>
      </c>
      <c r="U40" s="152"/>
    </row>
    <row r="41" spans="1:21" ht="20.5" x14ac:dyDescent="0.65">
      <c r="A41" s="98" t="s">
        <v>234</v>
      </c>
      <c r="B41" s="62">
        <v>0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f t="shared" si="0"/>
        <v>0</v>
      </c>
      <c r="K41" s="62">
        <v>0</v>
      </c>
      <c r="L41" s="62">
        <v>0</v>
      </c>
      <c r="M41" s="62">
        <f t="shared" si="1"/>
        <v>0</v>
      </c>
      <c r="N41" s="62">
        <f t="shared" si="2"/>
        <v>0</v>
      </c>
      <c r="O41" s="63">
        <f t="shared" si="3"/>
        <v>0</v>
      </c>
      <c r="P41" s="62">
        <v>0</v>
      </c>
      <c r="Q41" s="62">
        <v>0</v>
      </c>
      <c r="R41" s="62">
        <v>0</v>
      </c>
      <c r="S41" s="65"/>
      <c r="T41" s="148">
        <v>5</v>
      </c>
      <c r="U41" s="152"/>
    </row>
    <row r="42" spans="1:21" ht="20.5" x14ac:dyDescent="0.65">
      <c r="A42" s="98" t="s">
        <v>235</v>
      </c>
      <c r="B42" s="62">
        <v>0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f t="shared" si="0"/>
        <v>0</v>
      </c>
      <c r="K42" s="62">
        <v>0</v>
      </c>
      <c r="L42" s="62">
        <v>0</v>
      </c>
      <c r="M42" s="62">
        <f t="shared" si="1"/>
        <v>0</v>
      </c>
      <c r="N42" s="62">
        <f t="shared" si="2"/>
        <v>0</v>
      </c>
      <c r="O42" s="63">
        <f t="shared" si="3"/>
        <v>0</v>
      </c>
      <c r="P42" s="62">
        <v>0</v>
      </c>
      <c r="Q42" s="62">
        <v>0</v>
      </c>
      <c r="R42" s="62">
        <v>0</v>
      </c>
      <c r="S42" s="65"/>
      <c r="T42" s="148">
        <v>5</v>
      </c>
      <c r="U42" s="152"/>
    </row>
    <row r="43" spans="1:21" ht="20.5" outlineLevel="1" x14ac:dyDescent="0.65">
      <c r="A43" s="99" t="s">
        <v>236</v>
      </c>
      <c r="B43" s="62">
        <v>0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f t="shared" si="0"/>
        <v>0</v>
      </c>
      <c r="K43" s="62">
        <v>0</v>
      </c>
      <c r="L43" s="62">
        <v>0</v>
      </c>
      <c r="M43" s="62">
        <f t="shared" si="1"/>
        <v>0</v>
      </c>
      <c r="N43" s="62">
        <f t="shared" si="2"/>
        <v>0</v>
      </c>
      <c r="O43" s="63">
        <f t="shared" si="3"/>
        <v>0</v>
      </c>
      <c r="P43" s="62">
        <v>0</v>
      </c>
      <c r="Q43" s="62">
        <v>0</v>
      </c>
      <c r="R43" s="62">
        <v>0</v>
      </c>
      <c r="S43" s="65"/>
      <c r="T43" s="148">
        <v>6</v>
      </c>
      <c r="U43" s="152"/>
    </row>
    <row r="44" spans="1:21" ht="20.5" outlineLevel="2" x14ac:dyDescent="0.65">
      <c r="A44" s="100" t="s">
        <v>128</v>
      </c>
      <c r="B44" s="62">
        <v>0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f t="shared" si="0"/>
        <v>0</v>
      </c>
      <c r="K44" s="62">
        <v>0</v>
      </c>
      <c r="L44" s="62">
        <v>0</v>
      </c>
      <c r="M44" s="62">
        <f t="shared" si="1"/>
        <v>0</v>
      </c>
      <c r="N44" s="62">
        <f t="shared" si="2"/>
        <v>0</v>
      </c>
      <c r="O44" s="63">
        <f t="shared" si="3"/>
        <v>0</v>
      </c>
      <c r="P44" s="62">
        <v>0</v>
      </c>
      <c r="Q44" s="62">
        <v>0</v>
      </c>
      <c r="R44" s="62">
        <v>0</v>
      </c>
      <c r="S44" s="65"/>
      <c r="T44" s="148">
        <v>7</v>
      </c>
      <c r="U44" s="152"/>
    </row>
    <row r="45" spans="1:21" ht="20.5" outlineLevel="2" x14ac:dyDescent="0.65">
      <c r="A45" s="100" t="s">
        <v>189</v>
      </c>
      <c r="B45" s="62">
        <v>0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f t="shared" si="0"/>
        <v>0</v>
      </c>
      <c r="K45" s="62">
        <v>0</v>
      </c>
      <c r="L45" s="62">
        <v>0</v>
      </c>
      <c r="M45" s="62">
        <f t="shared" si="1"/>
        <v>0</v>
      </c>
      <c r="N45" s="62">
        <f t="shared" si="2"/>
        <v>0</v>
      </c>
      <c r="O45" s="63">
        <f t="shared" si="3"/>
        <v>0</v>
      </c>
      <c r="P45" s="62">
        <v>0</v>
      </c>
      <c r="Q45" s="62">
        <v>0</v>
      </c>
      <c r="R45" s="62">
        <v>0</v>
      </c>
      <c r="S45" s="65"/>
      <c r="T45" s="148">
        <v>7</v>
      </c>
      <c r="U45" s="152"/>
    </row>
    <row r="46" spans="1:21" ht="20.5" outlineLevel="1" x14ac:dyDescent="0.65">
      <c r="A46" s="101" t="s">
        <v>237</v>
      </c>
      <c r="B46" s="62">
        <v>0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f t="shared" si="0"/>
        <v>0</v>
      </c>
      <c r="K46" s="62">
        <v>0</v>
      </c>
      <c r="L46" s="62">
        <v>0</v>
      </c>
      <c r="M46" s="62">
        <f t="shared" si="1"/>
        <v>0</v>
      </c>
      <c r="N46" s="62">
        <f t="shared" si="2"/>
        <v>0</v>
      </c>
      <c r="O46" s="63">
        <f t="shared" si="3"/>
        <v>0</v>
      </c>
      <c r="P46" s="62">
        <v>0</v>
      </c>
      <c r="Q46" s="62">
        <v>0</v>
      </c>
      <c r="R46" s="62">
        <v>0</v>
      </c>
      <c r="S46" s="65"/>
      <c r="T46" s="148">
        <v>6</v>
      </c>
      <c r="U46" s="152"/>
    </row>
    <row r="47" spans="1:21" ht="41" x14ac:dyDescent="0.35">
      <c r="A47" s="56" t="s">
        <v>245</v>
      </c>
      <c r="B47" s="74">
        <v>0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f t="shared" si="0"/>
        <v>0</v>
      </c>
      <c r="K47" s="74">
        <v>0</v>
      </c>
      <c r="L47" s="74">
        <v>0</v>
      </c>
      <c r="M47" s="74">
        <f t="shared" si="1"/>
        <v>0</v>
      </c>
      <c r="N47" s="74">
        <f t="shared" si="2"/>
        <v>0</v>
      </c>
      <c r="O47" s="75"/>
      <c r="P47" s="74">
        <v>0</v>
      </c>
      <c r="Q47" s="74">
        <v>0</v>
      </c>
      <c r="R47" s="74">
        <v>0</v>
      </c>
      <c r="S47" s="56"/>
      <c r="T47" s="69">
        <v>0</v>
      </c>
      <c r="U47" s="69">
        <v>3</v>
      </c>
    </row>
    <row r="48" spans="1:21" ht="20.5" x14ac:dyDescent="0.65">
      <c r="A48" s="102" t="s">
        <v>255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59">
        <f t="shared" si="0"/>
        <v>0</v>
      </c>
      <c r="K48" s="59">
        <v>0</v>
      </c>
      <c r="L48" s="59">
        <v>0</v>
      </c>
      <c r="M48" s="59">
        <f t="shared" si="1"/>
        <v>0</v>
      </c>
      <c r="N48" s="59">
        <f t="shared" si="2"/>
        <v>0</v>
      </c>
      <c r="O48" s="60">
        <f t="shared" si="3"/>
        <v>0</v>
      </c>
      <c r="P48" s="59">
        <v>0</v>
      </c>
      <c r="Q48" s="59">
        <v>0</v>
      </c>
      <c r="R48" s="59">
        <v>0</v>
      </c>
      <c r="S48" s="96"/>
      <c r="T48" s="69">
        <v>1</v>
      </c>
    </row>
    <row r="49" spans="1:21" ht="20.5" x14ac:dyDescent="0.65">
      <c r="A49" s="103" t="s">
        <v>256</v>
      </c>
      <c r="B49" s="62">
        <v>0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>
        <v>0</v>
      </c>
      <c r="J49" s="76">
        <f t="shared" si="0"/>
        <v>0</v>
      </c>
      <c r="K49" s="76">
        <v>0</v>
      </c>
      <c r="L49" s="76">
        <v>0</v>
      </c>
      <c r="M49" s="76">
        <f t="shared" si="1"/>
        <v>0</v>
      </c>
      <c r="N49" s="76">
        <f t="shared" si="2"/>
        <v>0</v>
      </c>
      <c r="O49" s="190">
        <f t="shared" si="3"/>
        <v>0</v>
      </c>
      <c r="P49" s="76">
        <v>0</v>
      </c>
      <c r="Q49" s="76">
        <v>0</v>
      </c>
      <c r="R49" s="76">
        <v>0</v>
      </c>
      <c r="S49" s="94"/>
      <c r="T49" s="69">
        <v>2</v>
      </c>
    </row>
    <row r="50" spans="1:21" ht="20.5" x14ac:dyDescent="0.65">
      <c r="A50" s="103" t="s">
        <v>257</v>
      </c>
      <c r="B50" s="62">
        <v>0</v>
      </c>
      <c r="C50" s="76">
        <v>0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6">
        <v>0</v>
      </c>
      <c r="J50" s="76">
        <f t="shared" si="0"/>
        <v>0</v>
      </c>
      <c r="K50" s="76">
        <v>0</v>
      </c>
      <c r="L50" s="76">
        <v>0</v>
      </c>
      <c r="M50" s="76">
        <f t="shared" si="1"/>
        <v>0</v>
      </c>
      <c r="N50" s="76">
        <f t="shared" si="2"/>
        <v>0</v>
      </c>
      <c r="O50" s="190">
        <f t="shared" si="3"/>
        <v>0</v>
      </c>
      <c r="P50" s="76">
        <v>0</v>
      </c>
      <c r="Q50" s="76">
        <v>0</v>
      </c>
      <c r="R50" s="76">
        <v>0</v>
      </c>
      <c r="S50" s="94"/>
      <c r="T50" s="69">
        <v>2</v>
      </c>
    </row>
    <row r="51" spans="1:21" ht="20.5" x14ac:dyDescent="0.65">
      <c r="A51" s="103" t="s">
        <v>258</v>
      </c>
      <c r="B51" s="62">
        <v>0</v>
      </c>
      <c r="C51" s="76">
        <v>0</v>
      </c>
      <c r="D51" s="76">
        <v>0</v>
      </c>
      <c r="E51" s="76">
        <v>0</v>
      </c>
      <c r="F51" s="76">
        <v>0</v>
      </c>
      <c r="G51" s="76">
        <v>0</v>
      </c>
      <c r="H51" s="76">
        <v>0</v>
      </c>
      <c r="I51" s="76">
        <v>0</v>
      </c>
      <c r="J51" s="76">
        <f t="shared" si="0"/>
        <v>0</v>
      </c>
      <c r="K51" s="76">
        <v>0</v>
      </c>
      <c r="L51" s="76">
        <v>0</v>
      </c>
      <c r="M51" s="76">
        <f t="shared" si="1"/>
        <v>0</v>
      </c>
      <c r="N51" s="76">
        <f t="shared" si="2"/>
        <v>0</v>
      </c>
      <c r="O51" s="190">
        <f t="shared" si="3"/>
        <v>0</v>
      </c>
      <c r="P51" s="76">
        <v>0</v>
      </c>
      <c r="Q51" s="76">
        <v>0</v>
      </c>
      <c r="R51" s="76">
        <v>0</v>
      </c>
      <c r="S51" s="94"/>
      <c r="T51" s="69">
        <v>3</v>
      </c>
    </row>
    <row r="52" spans="1:21" ht="20.5" x14ac:dyDescent="0.65">
      <c r="A52" s="104" t="s">
        <v>256</v>
      </c>
      <c r="B52" s="62">
        <v>0</v>
      </c>
      <c r="C52" s="62">
        <v>0</v>
      </c>
      <c r="D52" s="62">
        <v>0</v>
      </c>
      <c r="E52" s="76">
        <v>0</v>
      </c>
      <c r="F52" s="62">
        <v>0</v>
      </c>
      <c r="G52" s="62">
        <v>0</v>
      </c>
      <c r="H52" s="76">
        <v>0</v>
      </c>
      <c r="I52" s="76">
        <v>0</v>
      </c>
      <c r="J52" s="62">
        <f t="shared" si="0"/>
        <v>0</v>
      </c>
      <c r="K52" s="76">
        <v>0</v>
      </c>
      <c r="L52" s="76">
        <v>0</v>
      </c>
      <c r="M52" s="62">
        <f t="shared" si="1"/>
        <v>0</v>
      </c>
      <c r="N52" s="62">
        <f t="shared" si="2"/>
        <v>0</v>
      </c>
      <c r="O52" s="63">
        <f t="shared" si="3"/>
        <v>0</v>
      </c>
      <c r="P52" s="76">
        <v>0</v>
      </c>
      <c r="Q52" s="76">
        <v>0</v>
      </c>
      <c r="R52" s="76">
        <v>0</v>
      </c>
      <c r="S52" s="65"/>
      <c r="T52" s="69">
        <v>4</v>
      </c>
    </row>
    <row r="53" spans="1:21" ht="20.5" x14ac:dyDescent="0.65">
      <c r="A53" s="104" t="s">
        <v>257</v>
      </c>
      <c r="B53" s="62">
        <v>0</v>
      </c>
      <c r="C53" s="62">
        <v>0</v>
      </c>
      <c r="D53" s="62">
        <v>0</v>
      </c>
      <c r="E53" s="76">
        <v>0</v>
      </c>
      <c r="F53" s="62">
        <v>0</v>
      </c>
      <c r="G53" s="62">
        <v>0</v>
      </c>
      <c r="H53" s="76">
        <v>0</v>
      </c>
      <c r="I53" s="76">
        <v>0</v>
      </c>
      <c r="J53" s="62">
        <f t="shared" si="0"/>
        <v>0</v>
      </c>
      <c r="K53" s="76">
        <v>0</v>
      </c>
      <c r="L53" s="76">
        <v>0</v>
      </c>
      <c r="M53" s="62">
        <f t="shared" si="1"/>
        <v>0</v>
      </c>
      <c r="N53" s="62">
        <f t="shared" si="2"/>
        <v>0</v>
      </c>
      <c r="O53" s="63">
        <f t="shared" si="3"/>
        <v>0</v>
      </c>
      <c r="P53" s="76">
        <v>0</v>
      </c>
      <c r="Q53" s="76">
        <v>0</v>
      </c>
      <c r="R53" s="76">
        <v>0</v>
      </c>
      <c r="S53" s="65"/>
      <c r="T53" s="69">
        <v>4</v>
      </c>
    </row>
    <row r="54" spans="1:21" ht="20.5" x14ac:dyDescent="0.65">
      <c r="A54" s="103" t="s">
        <v>259</v>
      </c>
      <c r="B54" s="62">
        <v>0</v>
      </c>
      <c r="C54" s="76">
        <v>0</v>
      </c>
      <c r="D54" s="76">
        <v>0</v>
      </c>
      <c r="E54" s="76">
        <v>0</v>
      </c>
      <c r="F54" s="76">
        <v>0</v>
      </c>
      <c r="G54" s="76">
        <v>0</v>
      </c>
      <c r="H54" s="76">
        <v>0</v>
      </c>
      <c r="I54" s="76">
        <v>0</v>
      </c>
      <c r="J54" s="76">
        <f t="shared" si="0"/>
        <v>0</v>
      </c>
      <c r="K54" s="76">
        <v>0</v>
      </c>
      <c r="L54" s="76">
        <v>0</v>
      </c>
      <c r="M54" s="76">
        <f t="shared" si="1"/>
        <v>0</v>
      </c>
      <c r="N54" s="76">
        <f t="shared" si="2"/>
        <v>0</v>
      </c>
      <c r="O54" s="190">
        <f t="shared" si="3"/>
        <v>0</v>
      </c>
      <c r="P54" s="76">
        <v>0</v>
      </c>
      <c r="Q54" s="76">
        <v>0</v>
      </c>
      <c r="R54" s="76">
        <v>0</v>
      </c>
      <c r="S54" s="94"/>
      <c r="T54" s="69">
        <v>3</v>
      </c>
    </row>
    <row r="55" spans="1:21" ht="20.5" x14ac:dyDescent="0.65">
      <c r="A55" s="104" t="s">
        <v>256</v>
      </c>
      <c r="B55" s="62">
        <v>0</v>
      </c>
      <c r="C55" s="76">
        <v>0</v>
      </c>
      <c r="D55" s="76">
        <v>0</v>
      </c>
      <c r="E55" s="76">
        <v>0</v>
      </c>
      <c r="F55" s="76">
        <v>0</v>
      </c>
      <c r="G55" s="76">
        <v>0</v>
      </c>
      <c r="H55" s="76">
        <v>0</v>
      </c>
      <c r="I55" s="76">
        <v>0</v>
      </c>
      <c r="J55" s="76">
        <f t="shared" si="0"/>
        <v>0</v>
      </c>
      <c r="K55" s="76">
        <v>0</v>
      </c>
      <c r="L55" s="76">
        <v>0</v>
      </c>
      <c r="M55" s="76">
        <f t="shared" si="1"/>
        <v>0</v>
      </c>
      <c r="N55" s="76">
        <f t="shared" si="2"/>
        <v>0</v>
      </c>
      <c r="O55" s="190">
        <f t="shared" si="3"/>
        <v>0</v>
      </c>
      <c r="P55" s="76">
        <v>0</v>
      </c>
      <c r="Q55" s="76">
        <v>0</v>
      </c>
      <c r="R55" s="76">
        <v>0</v>
      </c>
      <c r="S55" s="94"/>
      <c r="T55" s="69">
        <v>4</v>
      </c>
    </row>
    <row r="56" spans="1:21" ht="20.5" x14ac:dyDescent="0.65">
      <c r="A56" s="105" t="s">
        <v>257</v>
      </c>
      <c r="B56" s="54">
        <v>0</v>
      </c>
      <c r="C56" s="191">
        <v>0</v>
      </c>
      <c r="D56" s="191">
        <v>0</v>
      </c>
      <c r="E56" s="191">
        <v>0</v>
      </c>
      <c r="F56" s="191">
        <v>0</v>
      </c>
      <c r="G56" s="191">
        <v>0</v>
      </c>
      <c r="H56" s="191">
        <v>0</v>
      </c>
      <c r="I56" s="191">
        <v>0</v>
      </c>
      <c r="J56" s="191">
        <f t="shared" si="0"/>
        <v>0</v>
      </c>
      <c r="K56" s="191">
        <v>0</v>
      </c>
      <c r="L56" s="191">
        <v>0</v>
      </c>
      <c r="M56" s="191">
        <f t="shared" si="1"/>
        <v>0</v>
      </c>
      <c r="N56" s="191">
        <f t="shared" si="2"/>
        <v>0</v>
      </c>
      <c r="O56" s="192">
        <f t="shared" si="3"/>
        <v>0</v>
      </c>
      <c r="P56" s="191">
        <v>0</v>
      </c>
      <c r="Q56" s="191">
        <v>0</v>
      </c>
      <c r="R56" s="191">
        <v>0</v>
      </c>
      <c r="S56" s="106"/>
      <c r="T56" s="69">
        <v>4</v>
      </c>
    </row>
    <row r="57" spans="1:21" ht="20.5" x14ac:dyDescent="0.35">
      <c r="A57" s="77" t="s">
        <v>246</v>
      </c>
      <c r="B57" s="74">
        <v>0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f t="shared" si="0"/>
        <v>0</v>
      </c>
      <c r="K57" s="74">
        <v>0</v>
      </c>
      <c r="L57" s="74">
        <v>0</v>
      </c>
      <c r="M57" s="74">
        <f t="shared" si="1"/>
        <v>0</v>
      </c>
      <c r="N57" s="74">
        <f t="shared" si="2"/>
        <v>0</v>
      </c>
      <c r="O57" s="75"/>
      <c r="P57" s="74">
        <v>0</v>
      </c>
      <c r="Q57" s="74">
        <v>0</v>
      </c>
      <c r="R57" s="74">
        <v>0</v>
      </c>
      <c r="S57" s="107"/>
      <c r="T57" s="69">
        <v>0</v>
      </c>
      <c r="U57" s="69">
        <v>3</v>
      </c>
    </row>
    <row r="58" spans="1:21" ht="20.5" x14ac:dyDescent="0.65">
      <c r="A58" s="133" t="s">
        <v>209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f t="shared" si="0"/>
        <v>0</v>
      </c>
      <c r="K58" s="59">
        <v>0</v>
      </c>
      <c r="L58" s="59">
        <v>0</v>
      </c>
      <c r="M58" s="59">
        <f t="shared" si="1"/>
        <v>0</v>
      </c>
      <c r="N58" s="59">
        <f t="shared" si="2"/>
        <v>0</v>
      </c>
      <c r="O58" s="60">
        <f t="shared" si="3"/>
        <v>0</v>
      </c>
      <c r="P58" s="59">
        <v>0</v>
      </c>
      <c r="Q58" s="59">
        <v>0</v>
      </c>
      <c r="R58" s="59">
        <v>0</v>
      </c>
      <c r="S58" s="96"/>
      <c r="T58" s="69">
        <v>1</v>
      </c>
    </row>
    <row r="59" spans="1:21" ht="20.5" x14ac:dyDescent="0.65">
      <c r="A59" s="108" t="s">
        <v>260</v>
      </c>
      <c r="B59" s="62">
        <v>0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f t="shared" si="0"/>
        <v>0</v>
      </c>
      <c r="K59" s="62">
        <v>0</v>
      </c>
      <c r="L59" s="62">
        <v>0</v>
      </c>
      <c r="M59" s="62">
        <f t="shared" si="1"/>
        <v>0</v>
      </c>
      <c r="N59" s="62">
        <f t="shared" si="2"/>
        <v>0</v>
      </c>
      <c r="O59" s="63">
        <f t="shared" si="3"/>
        <v>0</v>
      </c>
      <c r="P59" s="62">
        <v>0</v>
      </c>
      <c r="Q59" s="62">
        <v>0</v>
      </c>
      <c r="R59" s="62">
        <v>0</v>
      </c>
      <c r="S59" s="97"/>
      <c r="T59" s="69">
        <v>2</v>
      </c>
    </row>
    <row r="60" spans="1:21" ht="20.5" x14ac:dyDescent="0.65">
      <c r="A60" s="193" t="s">
        <v>232</v>
      </c>
      <c r="B60" s="62">
        <v>0</v>
      </c>
      <c r="C60" s="62">
        <v>0</v>
      </c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f>H60+I60</f>
        <v>0</v>
      </c>
      <c r="K60" s="62">
        <v>0</v>
      </c>
      <c r="L60" s="62">
        <v>0</v>
      </c>
      <c r="M60" s="62">
        <f>K60+L60</f>
        <v>0</v>
      </c>
      <c r="N60" s="62">
        <f>M60-F60</f>
        <v>0</v>
      </c>
      <c r="O60" s="63">
        <f>IF(F60&lt;=0,IF(M60&gt;0,100,0),N60/F60*100)</f>
        <v>0</v>
      </c>
      <c r="P60" s="62">
        <v>0</v>
      </c>
      <c r="Q60" s="62">
        <v>0</v>
      </c>
      <c r="R60" s="62">
        <v>0</v>
      </c>
      <c r="S60" s="94"/>
      <c r="T60" s="69">
        <v>3</v>
      </c>
      <c r="U60" s="152"/>
    </row>
    <row r="61" spans="1:21" ht="20.5" x14ac:dyDescent="0.65">
      <c r="A61" s="193" t="s">
        <v>233</v>
      </c>
      <c r="B61" s="62">
        <v>0</v>
      </c>
      <c r="C61" s="76">
        <v>0</v>
      </c>
      <c r="D61" s="76">
        <v>0</v>
      </c>
      <c r="E61" s="62">
        <v>0</v>
      </c>
      <c r="F61" s="76">
        <v>0</v>
      </c>
      <c r="G61" s="76">
        <v>0</v>
      </c>
      <c r="H61" s="62">
        <v>0</v>
      </c>
      <c r="I61" s="62">
        <v>0</v>
      </c>
      <c r="J61" s="76">
        <f t="shared" si="0"/>
        <v>0</v>
      </c>
      <c r="K61" s="62">
        <v>0</v>
      </c>
      <c r="L61" s="62">
        <v>0</v>
      </c>
      <c r="M61" s="76">
        <f t="shared" si="1"/>
        <v>0</v>
      </c>
      <c r="N61" s="76">
        <f t="shared" si="2"/>
        <v>0</v>
      </c>
      <c r="O61" s="190">
        <f t="shared" si="3"/>
        <v>0</v>
      </c>
      <c r="P61" s="62">
        <v>0</v>
      </c>
      <c r="Q61" s="62">
        <v>0</v>
      </c>
      <c r="R61" s="62">
        <v>0</v>
      </c>
      <c r="S61" s="94"/>
      <c r="T61" s="69">
        <v>3</v>
      </c>
      <c r="U61" s="152"/>
    </row>
    <row r="62" spans="1:21" ht="20.5" x14ac:dyDescent="0.65">
      <c r="A62" s="109" t="s">
        <v>234</v>
      </c>
      <c r="B62" s="62">
        <v>0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f>H62+I62</f>
        <v>0</v>
      </c>
      <c r="K62" s="62">
        <v>0</v>
      </c>
      <c r="L62" s="62">
        <v>0</v>
      </c>
      <c r="M62" s="62">
        <f>K62+L62</f>
        <v>0</v>
      </c>
      <c r="N62" s="62">
        <f>M62-F62</f>
        <v>0</v>
      </c>
      <c r="O62" s="63">
        <f>IF(F62&lt;=0,IF(M62&gt;0,100,0),N62/F62*100)</f>
        <v>0</v>
      </c>
      <c r="P62" s="62">
        <v>0</v>
      </c>
      <c r="Q62" s="62">
        <v>0</v>
      </c>
      <c r="R62" s="62">
        <v>0</v>
      </c>
      <c r="S62" s="94"/>
      <c r="T62" s="69">
        <v>4</v>
      </c>
      <c r="U62" s="152"/>
    </row>
    <row r="63" spans="1:21" ht="20.5" x14ac:dyDescent="0.65">
      <c r="A63" s="109" t="s">
        <v>235</v>
      </c>
      <c r="B63" s="62">
        <v>0</v>
      </c>
      <c r="C63" s="76">
        <v>0</v>
      </c>
      <c r="D63" s="76">
        <v>0</v>
      </c>
      <c r="E63" s="62">
        <v>0</v>
      </c>
      <c r="F63" s="76">
        <v>0</v>
      </c>
      <c r="G63" s="76">
        <v>0</v>
      </c>
      <c r="H63" s="62">
        <v>0</v>
      </c>
      <c r="I63" s="62">
        <v>0</v>
      </c>
      <c r="J63" s="76">
        <f t="shared" si="0"/>
        <v>0</v>
      </c>
      <c r="K63" s="62">
        <v>0</v>
      </c>
      <c r="L63" s="62">
        <v>0</v>
      </c>
      <c r="M63" s="76">
        <f t="shared" si="1"/>
        <v>0</v>
      </c>
      <c r="N63" s="76">
        <f t="shared" si="2"/>
        <v>0</v>
      </c>
      <c r="O63" s="190">
        <f t="shared" si="3"/>
        <v>0</v>
      </c>
      <c r="P63" s="62">
        <v>0</v>
      </c>
      <c r="Q63" s="62">
        <v>0</v>
      </c>
      <c r="R63" s="62">
        <v>0</v>
      </c>
      <c r="S63" s="94"/>
      <c r="T63" s="69">
        <v>4</v>
      </c>
      <c r="U63" s="152"/>
    </row>
    <row r="64" spans="1:21" ht="20.5" x14ac:dyDescent="0.65">
      <c r="A64" s="110" t="s">
        <v>236</v>
      </c>
      <c r="B64" s="62">
        <v>0</v>
      </c>
      <c r="C64" s="76">
        <v>0</v>
      </c>
      <c r="D64" s="76">
        <v>0</v>
      </c>
      <c r="E64" s="62">
        <v>0</v>
      </c>
      <c r="F64" s="76">
        <v>0</v>
      </c>
      <c r="G64" s="76">
        <v>0</v>
      </c>
      <c r="H64" s="62">
        <v>0</v>
      </c>
      <c r="I64" s="62">
        <v>0</v>
      </c>
      <c r="J64" s="76">
        <f t="shared" si="0"/>
        <v>0</v>
      </c>
      <c r="K64" s="62">
        <v>0</v>
      </c>
      <c r="L64" s="62">
        <v>0</v>
      </c>
      <c r="M64" s="76">
        <f t="shared" si="1"/>
        <v>0</v>
      </c>
      <c r="N64" s="76">
        <f t="shared" si="2"/>
        <v>0</v>
      </c>
      <c r="O64" s="190">
        <f t="shared" si="3"/>
        <v>0</v>
      </c>
      <c r="P64" s="62">
        <v>0</v>
      </c>
      <c r="Q64" s="62">
        <v>0</v>
      </c>
      <c r="R64" s="62">
        <v>0</v>
      </c>
      <c r="S64" s="94"/>
      <c r="T64" s="69">
        <v>5</v>
      </c>
      <c r="U64" s="152"/>
    </row>
    <row r="65" spans="1:21" ht="20.5" x14ac:dyDescent="0.65">
      <c r="A65" s="111" t="s">
        <v>128</v>
      </c>
      <c r="B65" s="62">
        <v>0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f>H65+I65</f>
        <v>0</v>
      </c>
      <c r="K65" s="62">
        <v>0</v>
      </c>
      <c r="L65" s="62">
        <v>0</v>
      </c>
      <c r="M65" s="62">
        <f>K65+L65</f>
        <v>0</v>
      </c>
      <c r="N65" s="62">
        <f>M65-F65</f>
        <v>0</v>
      </c>
      <c r="O65" s="63">
        <f>IF(F65&lt;=0,IF(M65&gt;0,100,0),N65/F65*100)</f>
        <v>0</v>
      </c>
      <c r="P65" s="62">
        <v>0</v>
      </c>
      <c r="Q65" s="62">
        <v>0</v>
      </c>
      <c r="R65" s="62">
        <v>0</v>
      </c>
      <c r="S65" s="94"/>
      <c r="T65" s="69">
        <v>6</v>
      </c>
      <c r="U65" s="152"/>
    </row>
    <row r="66" spans="1:21" ht="20.5" x14ac:dyDescent="0.65">
      <c r="A66" s="111" t="s">
        <v>189</v>
      </c>
      <c r="B66" s="62">
        <v>0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f t="shared" ref="J66:J67" si="7">H66+I66</f>
        <v>0</v>
      </c>
      <c r="K66" s="62">
        <v>0</v>
      </c>
      <c r="L66" s="62">
        <v>0</v>
      </c>
      <c r="M66" s="62">
        <f t="shared" ref="M66:M67" si="8">K66+L66</f>
        <v>0</v>
      </c>
      <c r="N66" s="62">
        <f t="shared" ref="N66:N67" si="9">M66-F66</f>
        <v>0</v>
      </c>
      <c r="O66" s="63">
        <f t="shared" ref="O66:O67" si="10">IF(F66&lt;=0,IF(M66&gt;0,100,0),N66/F66*100)</f>
        <v>0</v>
      </c>
      <c r="P66" s="62">
        <v>0</v>
      </c>
      <c r="Q66" s="62">
        <v>0</v>
      </c>
      <c r="R66" s="62">
        <v>0</v>
      </c>
      <c r="S66" s="94"/>
      <c r="T66" s="69">
        <v>6</v>
      </c>
      <c r="U66" s="152"/>
    </row>
    <row r="67" spans="1:21" ht="20.5" x14ac:dyDescent="0.65">
      <c r="A67" s="112" t="s">
        <v>237</v>
      </c>
      <c r="B67" s="155">
        <v>0</v>
      </c>
      <c r="C67" s="54">
        <v>0</v>
      </c>
      <c r="D67" s="54">
        <v>0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155">
        <f t="shared" si="7"/>
        <v>0</v>
      </c>
      <c r="K67" s="54">
        <v>0</v>
      </c>
      <c r="L67" s="54">
        <v>0</v>
      </c>
      <c r="M67" s="54">
        <f t="shared" si="8"/>
        <v>0</v>
      </c>
      <c r="N67" s="54">
        <f t="shared" si="9"/>
        <v>0</v>
      </c>
      <c r="O67" s="55">
        <f t="shared" si="10"/>
        <v>0</v>
      </c>
      <c r="P67" s="54">
        <v>0</v>
      </c>
      <c r="Q67" s="54">
        <v>0</v>
      </c>
      <c r="R67" s="54">
        <v>0</v>
      </c>
      <c r="S67" s="106"/>
      <c r="T67" s="69">
        <v>5</v>
      </c>
      <c r="U67" s="152"/>
    </row>
    <row r="70" spans="1:21" ht="20.5" x14ac:dyDescent="0.65">
      <c r="A70" s="80" t="s">
        <v>158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21" ht="20.5" x14ac:dyDescent="0.65">
      <c r="A71" s="52" t="s">
        <v>159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21" ht="20.5" x14ac:dyDescent="0.65">
      <c r="A72" s="81" t="s">
        <v>160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21" ht="20.5" x14ac:dyDescent="0.65">
      <c r="A73" s="81" t="s">
        <v>161</v>
      </c>
    </row>
    <row r="74" spans="1:21" ht="20.5" x14ac:dyDescent="0.65">
      <c r="A74" s="81" t="s">
        <v>162</v>
      </c>
    </row>
    <row r="75" spans="1:21" ht="20.5" x14ac:dyDescent="0.65">
      <c r="A75" s="52" t="s">
        <v>163</v>
      </c>
    </row>
    <row r="76" spans="1:21" ht="20.5" x14ac:dyDescent="0.65">
      <c r="A76" s="52" t="s">
        <v>164</v>
      </c>
    </row>
    <row r="79" spans="1:21" x14ac:dyDescent="0.35">
      <c r="A79">
        <v>1</v>
      </c>
      <c r="B79">
        <v>2</v>
      </c>
      <c r="C79">
        <v>3</v>
      </c>
      <c r="D79">
        <v>4</v>
      </c>
      <c r="E79">
        <v>5</v>
      </c>
      <c r="F79">
        <v>6</v>
      </c>
      <c r="G79">
        <v>7</v>
      </c>
      <c r="H79">
        <v>8</v>
      </c>
      <c r="I79">
        <v>9</v>
      </c>
      <c r="J79">
        <v>10</v>
      </c>
      <c r="K79">
        <v>11</v>
      </c>
      <c r="L79">
        <v>12</v>
      </c>
      <c r="M79">
        <v>13</v>
      </c>
      <c r="N79">
        <v>14</v>
      </c>
      <c r="O79">
        <v>15</v>
      </c>
      <c r="P79">
        <v>16</v>
      </c>
      <c r="Q79">
        <v>17</v>
      </c>
      <c r="R79">
        <v>18</v>
      </c>
      <c r="S79">
        <v>19</v>
      </c>
      <c r="T79" s="69">
        <v>20</v>
      </c>
    </row>
    <row r="81" spans="1:20" ht="20.5" x14ac:dyDescent="0.65">
      <c r="A81" s="194" t="s">
        <v>157</v>
      </c>
      <c r="B81" s="62">
        <v>0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f>H81+I81</f>
        <v>0</v>
      </c>
      <c r="K81" s="62">
        <v>0</v>
      </c>
      <c r="L81" s="62">
        <v>0</v>
      </c>
      <c r="M81" s="62">
        <f>K81+L81</f>
        <v>0</v>
      </c>
      <c r="N81" s="62">
        <f>M81-F81</f>
        <v>0</v>
      </c>
      <c r="O81" s="63">
        <f>IF(F81&lt;=0,IF(M81&gt;0,100,0),N81/F81*100)</f>
        <v>0</v>
      </c>
      <c r="P81" s="62">
        <v>0</v>
      </c>
      <c r="Q81" s="62">
        <v>0</v>
      </c>
      <c r="R81" s="62">
        <v>0</v>
      </c>
      <c r="S81" s="65"/>
    </row>
    <row r="82" spans="1:20" ht="20.5" x14ac:dyDescent="0.65">
      <c r="A82" s="129"/>
      <c r="B82" s="130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2"/>
      <c r="P82" s="131"/>
      <c r="Q82" s="131"/>
      <c r="R82" s="131"/>
      <c r="S82" s="131"/>
      <c r="T82" s="51"/>
    </row>
    <row r="84" spans="1:20" ht="20.5" x14ac:dyDescent="0.65">
      <c r="A84" s="112"/>
      <c r="B84" s="155" t="s">
        <v>180</v>
      </c>
      <c r="C84" s="54">
        <v>0</v>
      </c>
      <c r="D84" s="54">
        <v>0</v>
      </c>
      <c r="E84" s="54" t="s">
        <v>181</v>
      </c>
      <c r="F84" s="54">
        <v>0</v>
      </c>
      <c r="G84" s="54">
        <v>0</v>
      </c>
      <c r="H84" s="54" t="s">
        <v>182</v>
      </c>
      <c r="I84" s="54" t="s">
        <v>183</v>
      </c>
      <c r="J84" s="54" t="e">
        <f>H84+I84</f>
        <v>#VALUE!</v>
      </c>
      <c r="K84" s="54" t="s">
        <v>184</v>
      </c>
      <c r="L84" s="54" t="s">
        <v>185</v>
      </c>
      <c r="M84" s="54" t="e">
        <f>K84+L84</f>
        <v>#VALUE!</v>
      </c>
      <c r="N84" s="54" t="e">
        <f>M84-F84</f>
        <v>#VALUE!</v>
      </c>
      <c r="O84" s="55" t="e">
        <f>IF(F84&lt;=0,IF(M84&gt;0,100,0),N84/F84*100)</f>
        <v>#VALUE!</v>
      </c>
      <c r="P84" s="54" t="s">
        <v>186</v>
      </c>
      <c r="Q84" s="54" t="s">
        <v>187</v>
      </c>
      <c r="R84" s="54" t="s">
        <v>188</v>
      </c>
      <c r="S84" s="106"/>
    </row>
  </sheetData>
  <mergeCells count="28">
    <mergeCell ref="A1:S1"/>
    <mergeCell ref="A3:Q3"/>
    <mergeCell ref="R3:S3"/>
    <mergeCell ref="A6:A8"/>
    <mergeCell ref="B6:D6"/>
    <mergeCell ref="E6:G6"/>
    <mergeCell ref="H6:I6"/>
    <mergeCell ref="J6:J8"/>
    <mergeCell ref="K6:M6"/>
    <mergeCell ref="N6:O6"/>
    <mergeCell ref="P6:R6"/>
    <mergeCell ref="S6:S8"/>
    <mergeCell ref="B7:B8"/>
    <mergeCell ref="C7:C8"/>
    <mergeCell ref="D7:D8"/>
    <mergeCell ref="E7:E8"/>
    <mergeCell ref="F7:F8"/>
    <mergeCell ref="G7:G8"/>
    <mergeCell ref="H7:H8"/>
    <mergeCell ref="I7:I8"/>
    <mergeCell ref="Q7:Q8"/>
    <mergeCell ref="R7:R8"/>
    <mergeCell ref="K7:K8"/>
    <mergeCell ref="L7:L8"/>
    <mergeCell ref="M7:M8"/>
    <mergeCell ref="N7:N8"/>
    <mergeCell ref="O7:O8"/>
    <mergeCell ref="P7:P8"/>
  </mergeCells>
  <pageMargins left="0.35433070866141736" right="0.35433070866141736" top="0.19685039370078741" bottom="0.23622047244094491" header="0.23622047244094491" footer="0.23622047244094491"/>
  <pageSetup paperSize="9" scale="68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41C3-3784-4144-A0DB-A9C98C8ADE79}">
  <dimension ref="A1:X47"/>
  <sheetViews>
    <sheetView zoomScale="90" zoomScaleNormal="90" workbookViewId="0">
      <selection activeCell="C7" sqref="C7:C8"/>
    </sheetView>
  </sheetViews>
  <sheetFormatPr defaultColWidth="9.1796875" defaultRowHeight="14.5" outlineLevelCol="1" x14ac:dyDescent="0.35"/>
  <cols>
    <col min="1" max="1" width="40.7265625" customWidth="1"/>
    <col min="2" max="2" width="10.7265625" hidden="1" customWidth="1" outlineLevel="1"/>
    <col min="3" max="4" width="9.7265625" customWidth="1"/>
    <col min="5" max="5" width="10.7265625" hidden="1" customWidth="1" outlineLevel="1"/>
    <col min="6" max="7" width="9.7265625" customWidth="1"/>
    <col min="8" max="9" width="12.7265625" hidden="1" customWidth="1" outlineLevel="1"/>
    <col min="10" max="13" width="12.7265625" customWidth="1"/>
    <col min="14" max="14" width="10.7265625" customWidth="1"/>
    <col min="15" max="15" width="6.7265625" customWidth="1"/>
    <col min="16" max="18" width="11.7265625" customWidth="1"/>
    <col min="19" max="19" width="20.7265625" customWidth="1"/>
    <col min="20" max="20" width="0" style="69" hidden="1" customWidth="1"/>
    <col min="21" max="21" width="9.1796875" style="69" customWidth="1"/>
    <col min="24" max="24" width="232.7265625" style="161" hidden="1" customWidth="1"/>
  </cols>
  <sheetData>
    <row r="1" spans="1:24" s="34" customFormat="1" ht="26" x14ac:dyDescent="0.8">
      <c r="A1" s="266" t="s">
        <v>261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32"/>
      <c r="U1" s="33"/>
      <c r="X1" s="160" t="s">
        <v>261</v>
      </c>
    </row>
    <row r="2" spans="1:24" s="34" customFormat="1" ht="26" x14ac:dyDescent="0.8">
      <c r="A2" s="266" t="s">
        <v>57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32"/>
      <c r="U2" s="33"/>
      <c r="X2" s="160"/>
    </row>
    <row r="3" spans="1:24" s="34" customFormat="1" ht="26" x14ac:dyDescent="0.8">
      <c r="A3" s="267" t="s">
        <v>262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36"/>
      <c r="T3" s="168"/>
      <c r="U3" s="33"/>
    </row>
    <row r="4" spans="1:24" s="34" customFormat="1" ht="26" hidden="1" x14ac:dyDescent="0.8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168"/>
      <c r="U4" s="33"/>
    </row>
    <row r="5" spans="1:24" s="43" customFormat="1" ht="23" x14ac:dyDescent="0.7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40" t="s">
        <v>93</v>
      </c>
      <c r="T5" s="169"/>
      <c r="U5" s="42"/>
    </row>
    <row r="6" spans="1:24" s="43" customFormat="1" ht="23.5" x14ac:dyDescent="0.75">
      <c r="A6" s="268" t="s">
        <v>94</v>
      </c>
      <c r="B6" s="271" t="s">
        <v>95</v>
      </c>
      <c r="C6" s="272"/>
      <c r="D6" s="273"/>
      <c r="E6" s="271" t="s">
        <v>263</v>
      </c>
      <c r="F6" s="272"/>
      <c r="G6" s="273"/>
      <c r="H6" s="274" t="s">
        <v>97</v>
      </c>
      <c r="I6" s="274"/>
      <c r="J6" s="275" t="s">
        <v>98</v>
      </c>
      <c r="K6" s="271" t="s">
        <v>99</v>
      </c>
      <c r="L6" s="272"/>
      <c r="M6" s="273"/>
      <c r="N6" s="278" t="s">
        <v>100</v>
      </c>
      <c r="O6" s="279"/>
      <c r="P6" s="271" t="s">
        <v>101</v>
      </c>
      <c r="Q6" s="272"/>
      <c r="R6" s="273"/>
      <c r="S6" s="268" t="s">
        <v>102</v>
      </c>
      <c r="T6" s="169"/>
      <c r="U6" s="42"/>
    </row>
    <row r="7" spans="1:24" s="43" customFormat="1" ht="23" x14ac:dyDescent="0.7">
      <c r="A7" s="269"/>
      <c r="B7" s="268" t="s">
        <v>101</v>
      </c>
      <c r="C7" s="280" t="s">
        <v>103</v>
      </c>
      <c r="D7" s="268" t="s">
        <v>104</v>
      </c>
      <c r="E7" s="268" t="s">
        <v>101</v>
      </c>
      <c r="F7" s="280" t="s">
        <v>103</v>
      </c>
      <c r="G7" s="282" t="s">
        <v>104</v>
      </c>
      <c r="H7" s="268" t="s">
        <v>105</v>
      </c>
      <c r="I7" s="268" t="s">
        <v>106</v>
      </c>
      <c r="J7" s="276"/>
      <c r="K7" s="268" t="s">
        <v>105</v>
      </c>
      <c r="L7" s="268" t="s">
        <v>106</v>
      </c>
      <c r="M7" s="282" t="s">
        <v>107</v>
      </c>
      <c r="N7" s="268" t="s">
        <v>109</v>
      </c>
      <c r="O7" s="268" t="s">
        <v>48</v>
      </c>
      <c r="P7" s="268" t="s">
        <v>110</v>
      </c>
      <c r="Q7" s="268" t="s">
        <v>111</v>
      </c>
      <c r="R7" s="268" t="s">
        <v>112</v>
      </c>
      <c r="S7" s="269"/>
      <c r="T7" s="169"/>
      <c r="U7" s="42"/>
    </row>
    <row r="8" spans="1:24" s="43" customFormat="1" ht="23" x14ac:dyDescent="0.7">
      <c r="A8" s="270"/>
      <c r="B8" s="270"/>
      <c r="C8" s="270"/>
      <c r="D8" s="270"/>
      <c r="E8" s="270"/>
      <c r="F8" s="281"/>
      <c r="G8" s="277"/>
      <c r="H8" s="270"/>
      <c r="I8" s="270"/>
      <c r="J8" s="277"/>
      <c r="K8" s="270"/>
      <c r="L8" s="270"/>
      <c r="M8" s="277"/>
      <c r="N8" s="270"/>
      <c r="O8" s="270"/>
      <c r="P8" s="270"/>
      <c r="Q8" s="270"/>
      <c r="R8" s="270"/>
      <c r="S8" s="270"/>
      <c r="T8" s="169"/>
      <c r="U8" s="42"/>
    </row>
    <row r="9" spans="1:24" s="43" customFormat="1" ht="23.5" hidden="1" x14ac:dyDescent="0.7">
      <c r="A9" s="113" t="s">
        <v>107</v>
      </c>
      <c r="B9" s="114">
        <v>0</v>
      </c>
      <c r="C9" s="114">
        <v>0</v>
      </c>
      <c r="D9" s="114"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f t="shared" ref="J9:J14" si="0">H9+I9</f>
        <v>0</v>
      </c>
      <c r="K9" s="114">
        <v>0</v>
      </c>
      <c r="L9" s="114">
        <v>0</v>
      </c>
      <c r="M9" s="114">
        <f t="shared" ref="M9:M14" si="1">K9+L9</f>
        <v>0</v>
      </c>
      <c r="N9" s="114">
        <f t="shared" ref="N9:N14" si="2">M9-F9</f>
        <v>0</v>
      </c>
      <c r="O9" s="115">
        <f t="shared" ref="O9:O14" si="3">IF(F9&lt;=0,IF(M9&gt;0,100,0),N9/F9*100)</f>
        <v>0</v>
      </c>
      <c r="P9" s="114">
        <v>0</v>
      </c>
      <c r="Q9" s="114">
        <v>0</v>
      </c>
      <c r="R9" s="114">
        <v>0</v>
      </c>
      <c r="S9" s="116"/>
      <c r="T9" s="169"/>
      <c r="U9" s="42"/>
    </row>
    <row r="10" spans="1:24" s="52" customFormat="1" ht="20.5" x14ac:dyDescent="0.65">
      <c r="A10" s="117" t="s">
        <v>215</v>
      </c>
      <c r="B10" s="118">
        <f>SUMIF(T10:T11,1,B10:B11)</f>
        <v>35.546900000000001</v>
      </c>
      <c r="C10" s="118">
        <v>0</v>
      </c>
      <c r="D10" s="118">
        <v>0</v>
      </c>
      <c r="E10" s="118">
        <f>SUMIF(T10:T11,1,E10:E11)</f>
        <v>47.223800000000004</v>
      </c>
      <c r="F10" s="118">
        <v>0</v>
      </c>
      <c r="G10" s="118">
        <v>0</v>
      </c>
      <c r="H10" s="118">
        <f>SUMIF(T10:T11,1,H10:H11)</f>
        <v>102.77010000000001</v>
      </c>
      <c r="I10" s="118">
        <f>SUMIF(T10:T11,1,I10:I11)</f>
        <v>85.729600000000005</v>
      </c>
      <c r="J10" s="118">
        <f t="shared" si="0"/>
        <v>188.49970000000002</v>
      </c>
      <c r="K10" s="118">
        <f>SUMIF(T10:T11,1,K10:K11)</f>
        <v>80.904300000000006</v>
      </c>
      <c r="L10" s="118">
        <f>SUMIF(T10:T11,1,L10:L11)</f>
        <v>51.402999999999999</v>
      </c>
      <c r="M10" s="118">
        <f t="shared" si="1"/>
        <v>132.3073</v>
      </c>
      <c r="N10" s="118">
        <f t="shared" si="2"/>
        <v>132.3073</v>
      </c>
      <c r="O10" s="119">
        <f t="shared" si="3"/>
        <v>100</v>
      </c>
      <c r="P10" s="118">
        <f>SUMIF(T10:T11,1,P10:P11)</f>
        <v>32.579700000000003</v>
      </c>
      <c r="Q10" s="118">
        <f>SUMIF(T10:T11,1,Q10:Q11)</f>
        <v>33.197000000000003</v>
      </c>
      <c r="R10" s="118">
        <f>SUMIF(T10:T11,1,R10:R11)</f>
        <v>33.245000000000005</v>
      </c>
      <c r="S10" s="117"/>
      <c r="T10" s="50">
        <v>0</v>
      </c>
      <c r="U10" s="51"/>
    </row>
    <row r="11" spans="1:24" s="52" customFormat="1" ht="20.5" x14ac:dyDescent="0.65">
      <c r="A11" s="53" t="s">
        <v>114</v>
      </c>
      <c r="B11" s="54">
        <f>SUMIF(T11:T43,2,B11:B43)</f>
        <v>35.546900000000001</v>
      </c>
      <c r="C11" s="54">
        <v>0</v>
      </c>
      <c r="D11" s="54">
        <v>0</v>
      </c>
      <c r="E11" s="54">
        <f>SUMIF(T11:T43,2,E11:E43)</f>
        <v>47.223800000000004</v>
      </c>
      <c r="F11" s="54">
        <v>0</v>
      </c>
      <c r="G11" s="54">
        <v>0</v>
      </c>
      <c r="H11" s="54">
        <f>SUMIF(T11:T43,2,H11:H43)</f>
        <v>102.77010000000001</v>
      </c>
      <c r="I11" s="54">
        <f>SUMIF(T11:T43,2,I11:I43)</f>
        <v>85.729600000000005</v>
      </c>
      <c r="J11" s="54">
        <f t="shared" si="0"/>
        <v>188.49970000000002</v>
      </c>
      <c r="K11" s="54">
        <f>SUMIF(T11:T43,2,K11:K43)</f>
        <v>80.904300000000006</v>
      </c>
      <c r="L11" s="54">
        <f>SUMIF(T11:T43,2,L11:L43)</f>
        <v>51.402999999999999</v>
      </c>
      <c r="M11" s="54">
        <f t="shared" si="1"/>
        <v>132.3073</v>
      </c>
      <c r="N11" s="54">
        <f t="shared" si="2"/>
        <v>132.3073</v>
      </c>
      <c r="O11" s="55">
        <f t="shared" si="3"/>
        <v>100</v>
      </c>
      <c r="P11" s="54">
        <f>SUMIF(T11:T43,2,P11:P43)</f>
        <v>32.579700000000003</v>
      </c>
      <c r="Q11" s="54">
        <f>SUMIF(T11:T43,2,Q11:Q43)</f>
        <v>33.197000000000003</v>
      </c>
      <c r="R11" s="54">
        <f>SUMIF(T11:T43,2,R11:R43)</f>
        <v>33.245000000000005</v>
      </c>
      <c r="S11" s="53"/>
      <c r="T11" s="50">
        <v>1</v>
      </c>
      <c r="U11" s="51"/>
    </row>
    <row r="12" spans="1:24" s="52" customFormat="1" ht="41" x14ac:dyDescent="0.65">
      <c r="A12" s="56" t="s">
        <v>264</v>
      </c>
      <c r="B12" s="57">
        <f>SUMIF(T12:T13,3,B12:B13)</f>
        <v>2.7839999999999998</v>
      </c>
      <c r="C12" s="57">
        <v>0</v>
      </c>
      <c r="D12" s="57">
        <v>0</v>
      </c>
      <c r="E12" s="57">
        <f>SUMIF(T12:T13,3,E12:E13)</f>
        <v>2.7839999999999998</v>
      </c>
      <c r="F12" s="57">
        <v>0</v>
      </c>
      <c r="G12" s="57"/>
      <c r="H12" s="57">
        <f>SUMIF(T12:T13,3,H12:H13)</f>
        <v>0</v>
      </c>
      <c r="I12" s="57">
        <f>SUMIF(T12:T13,3,I12:I13)</f>
        <v>5.33</v>
      </c>
      <c r="J12" s="57">
        <f t="shared" si="0"/>
        <v>5.33</v>
      </c>
      <c r="K12" s="57">
        <f>SUMIF(T12:T13,3,K12:K13)</f>
        <v>0</v>
      </c>
      <c r="L12" s="57">
        <f>SUMIF(T12:T13,3,L12:L13)</f>
        <v>2.7839999999999998</v>
      </c>
      <c r="M12" s="57">
        <f t="shared" si="1"/>
        <v>2.7839999999999998</v>
      </c>
      <c r="N12" s="57">
        <f t="shared" si="2"/>
        <v>2.7839999999999998</v>
      </c>
      <c r="O12" s="58">
        <f t="shared" si="3"/>
        <v>100</v>
      </c>
      <c r="P12" s="57">
        <f>SUMIF(T12:T13,3,P12:P13)</f>
        <v>2.7839999999999998</v>
      </c>
      <c r="Q12" s="57">
        <f>SUMIF(T12:T13,3,Q12:Q13)</f>
        <v>2.7839999999999998</v>
      </c>
      <c r="R12" s="57">
        <f>SUMIF(T12:T13,3,R12:R13)</f>
        <v>2.7839999999999998</v>
      </c>
      <c r="S12" s="56"/>
      <c r="T12" s="50">
        <v>2</v>
      </c>
      <c r="U12" s="51"/>
    </row>
    <row r="13" spans="1:24" ht="20.5" x14ac:dyDescent="0.65">
      <c r="A13" s="138" t="s">
        <v>265</v>
      </c>
      <c r="B13" s="120">
        <f>SUMIF(T13:T14,4,B13:B14)</f>
        <v>2.7839999999999998</v>
      </c>
      <c r="C13" s="120">
        <v>0</v>
      </c>
      <c r="D13" s="120">
        <v>0</v>
      </c>
      <c r="E13" s="120">
        <f>SUMIF(T13:T14,4,E13:E14)</f>
        <v>2.7839999999999998</v>
      </c>
      <c r="F13" s="120">
        <v>0</v>
      </c>
      <c r="G13" s="120">
        <v>0</v>
      </c>
      <c r="H13" s="120">
        <f>SUMIF(T13:T14,4,H13:H14)</f>
        <v>0</v>
      </c>
      <c r="I13" s="120">
        <f>SUMIF(T13:T14,4,I13:I14)</f>
        <v>5.33</v>
      </c>
      <c r="J13" s="120">
        <f t="shared" si="0"/>
        <v>5.33</v>
      </c>
      <c r="K13" s="120">
        <f>SUMIF(T13:T14,4,K13:K14)</f>
        <v>0</v>
      </c>
      <c r="L13" s="120">
        <f>SUMIF(T13:T14,4,L13:L14)</f>
        <v>2.7839999999999998</v>
      </c>
      <c r="M13" s="120">
        <f t="shared" si="1"/>
        <v>2.7839999999999998</v>
      </c>
      <c r="N13" s="120">
        <f t="shared" si="2"/>
        <v>2.7839999999999998</v>
      </c>
      <c r="O13" s="121">
        <f t="shared" si="3"/>
        <v>100</v>
      </c>
      <c r="P13" s="120">
        <f>SUMIF(T13:T14,4,P13:P14)</f>
        <v>2.7839999999999998</v>
      </c>
      <c r="Q13" s="120">
        <f>SUMIF(T13:T14,4,Q13:Q14)</f>
        <v>2.7839999999999998</v>
      </c>
      <c r="R13" s="120">
        <f>SUMIF(T13:T14,4,R13:R14)</f>
        <v>2.7839999999999998</v>
      </c>
      <c r="S13" s="120"/>
      <c r="T13" s="51">
        <v>3</v>
      </c>
    </row>
    <row r="14" spans="1:24" ht="20.5" x14ac:dyDescent="0.65">
      <c r="A14" s="70" t="s">
        <v>125</v>
      </c>
      <c r="B14" s="65">
        <f>SUMIF(T14:T15,5,B14:B15)</f>
        <v>2.7839999999999998</v>
      </c>
      <c r="C14" s="65">
        <v>0</v>
      </c>
      <c r="D14" s="65">
        <v>0</v>
      </c>
      <c r="E14" s="65">
        <f>SUMIF(T14:T15,5,E14:E15)</f>
        <v>2.7839999999999998</v>
      </c>
      <c r="F14" s="65">
        <v>0</v>
      </c>
      <c r="G14" s="65">
        <v>0</v>
      </c>
      <c r="H14" s="65">
        <f>SUMIF(T14:T15,5,H14:H15)</f>
        <v>0</v>
      </c>
      <c r="I14" s="65">
        <f>SUMIF(T14:T15,5,I14:I15)</f>
        <v>5.33</v>
      </c>
      <c r="J14" s="65">
        <f t="shared" si="0"/>
        <v>5.33</v>
      </c>
      <c r="K14" s="65">
        <f>SUMIF(T14:T15,5,K14:K15)</f>
        <v>0</v>
      </c>
      <c r="L14" s="65">
        <f>SUMIF(T14:T15,5,L14:L15)</f>
        <v>2.7839999999999998</v>
      </c>
      <c r="M14" s="65">
        <f t="shared" si="1"/>
        <v>2.7839999999999998</v>
      </c>
      <c r="N14" s="65">
        <f t="shared" si="2"/>
        <v>2.7839999999999998</v>
      </c>
      <c r="O14" s="66">
        <f t="shared" si="3"/>
        <v>100</v>
      </c>
      <c r="P14" s="65">
        <f>SUMIF(T14:T15,5,P14:P15)</f>
        <v>2.7839999999999998</v>
      </c>
      <c r="Q14" s="65">
        <f>SUMIF(T14:T15,5,Q14:Q15)</f>
        <v>2.7839999999999998</v>
      </c>
      <c r="R14" s="65">
        <f>SUMIF(T14:T15,5,R14:R15)</f>
        <v>2.7839999999999998</v>
      </c>
      <c r="S14" s="65"/>
      <c r="T14" s="51">
        <v>4</v>
      </c>
    </row>
    <row r="15" spans="1:24" s="125" customFormat="1" ht="20.5" hidden="1" x14ac:dyDescent="0.65">
      <c r="A15" s="122" t="s">
        <v>266</v>
      </c>
      <c r="B15" s="93">
        <v>2.7839999999999998</v>
      </c>
      <c r="C15" s="93"/>
      <c r="D15" s="93"/>
      <c r="E15" s="93">
        <v>2.7839999999999998</v>
      </c>
      <c r="F15" s="93"/>
      <c r="G15" s="93"/>
      <c r="H15" s="93">
        <v>0</v>
      </c>
      <c r="I15" s="93">
        <v>5.33</v>
      </c>
      <c r="J15" s="93"/>
      <c r="K15" s="93">
        <v>0</v>
      </c>
      <c r="L15" s="93">
        <v>2.7839999999999998</v>
      </c>
      <c r="M15" s="93"/>
      <c r="N15" s="93"/>
      <c r="O15" s="123"/>
      <c r="P15" s="93">
        <v>2.7839999999999998</v>
      </c>
      <c r="Q15" s="93">
        <v>2.7839999999999998</v>
      </c>
      <c r="R15" s="93">
        <v>2.7839999999999998</v>
      </c>
      <c r="S15" s="93"/>
      <c r="T15" s="51">
        <v>5</v>
      </c>
      <c r="U15" s="124"/>
    </row>
    <row r="16" spans="1:24" ht="20.5" x14ac:dyDescent="0.65">
      <c r="A16" s="56" t="s">
        <v>267</v>
      </c>
      <c r="B16" s="57">
        <f>SUMIF(T16:T17,3,B16:B17)</f>
        <v>0.76890000000000003</v>
      </c>
      <c r="C16" s="57">
        <v>0</v>
      </c>
      <c r="D16" s="57">
        <v>0</v>
      </c>
      <c r="E16" s="57">
        <f>SUMIF(T16:T17,3,E16:E17)</f>
        <v>0.76890000000000003</v>
      </c>
      <c r="F16" s="57">
        <v>0</v>
      </c>
      <c r="G16" s="57"/>
      <c r="H16" s="57">
        <f>SUMIF(T16:T17,3,H16:H17)</f>
        <v>0</v>
      </c>
      <c r="I16" s="57">
        <f>SUMIF(T16:T17,3,I16:I17)</f>
        <v>6.9706000000000001</v>
      </c>
      <c r="J16" s="57">
        <f>H16+I16</f>
        <v>6.9706000000000001</v>
      </c>
      <c r="K16" s="57">
        <f>SUMIF(T16:T17,3,K16:K17)</f>
        <v>0</v>
      </c>
      <c r="L16" s="57">
        <f>SUMIF(T16:T17,3,L16:L17)</f>
        <v>1.2076</v>
      </c>
      <c r="M16" s="57">
        <f>K16+L16</f>
        <v>1.2076</v>
      </c>
      <c r="N16" s="57">
        <f>M16-F16</f>
        <v>1.2076</v>
      </c>
      <c r="O16" s="58">
        <f>IF(F16&lt;=0,IF(M16&gt;0,100,0),N16/F16*100)</f>
        <v>100</v>
      </c>
      <c r="P16" s="57">
        <f>SUMIF(T16:T17,3,P16:P17)</f>
        <v>1.2076</v>
      </c>
      <c r="Q16" s="57">
        <f>SUMIF(T16:T17,3,Q16:Q17)</f>
        <v>1.2076</v>
      </c>
      <c r="R16" s="57">
        <f>SUMIF(T16:T17,3,R16:R17)</f>
        <v>1.2076</v>
      </c>
      <c r="S16" s="56"/>
      <c r="T16" s="50">
        <v>2</v>
      </c>
      <c r="U16" s="51"/>
    </row>
    <row r="17" spans="1:21" s="69" customFormat="1" ht="20.5" x14ac:dyDescent="0.65">
      <c r="A17" s="138" t="s">
        <v>265</v>
      </c>
      <c r="B17" s="120">
        <f>SUMIF(T17:T18,4,B17:B18)</f>
        <v>0.76890000000000003</v>
      </c>
      <c r="C17" s="120">
        <v>0</v>
      </c>
      <c r="D17" s="120">
        <v>0</v>
      </c>
      <c r="E17" s="120">
        <f>SUMIF(T17:T18,4,E17:E18)</f>
        <v>0.76890000000000003</v>
      </c>
      <c r="F17" s="120">
        <v>0</v>
      </c>
      <c r="G17" s="120">
        <v>0</v>
      </c>
      <c r="H17" s="120">
        <f>SUMIF(T17:T18,4,H17:H18)</f>
        <v>0</v>
      </c>
      <c r="I17" s="120">
        <f>SUMIF(T17:T18,4,I17:I18)</f>
        <v>6.9706000000000001</v>
      </c>
      <c r="J17" s="120">
        <f>H17+I17</f>
        <v>6.9706000000000001</v>
      </c>
      <c r="K17" s="120">
        <f>SUMIF(T17:T18,4,K17:K18)</f>
        <v>0</v>
      </c>
      <c r="L17" s="120">
        <f>SUMIF(T17:T18,4,L17:L18)</f>
        <v>1.2076</v>
      </c>
      <c r="M17" s="120">
        <f>K17+L17</f>
        <v>1.2076</v>
      </c>
      <c r="N17" s="120">
        <f>M17-F17</f>
        <v>1.2076</v>
      </c>
      <c r="O17" s="121">
        <f>IF(F17&lt;=0,IF(M17&gt;0,100,0),N17/F17*100)</f>
        <v>100</v>
      </c>
      <c r="P17" s="120">
        <f>SUMIF(T17:T18,4,P17:P18)</f>
        <v>1.2076</v>
      </c>
      <c r="Q17" s="120">
        <f>SUMIF(T17:T18,4,Q17:Q18)</f>
        <v>1.2076</v>
      </c>
      <c r="R17" s="120">
        <f>SUMIF(T17:T18,4,R17:R18)</f>
        <v>1.2076</v>
      </c>
      <c r="S17" s="120"/>
      <c r="T17" s="51">
        <v>3</v>
      </c>
    </row>
    <row r="18" spans="1:21" s="69" customFormat="1" ht="20.5" x14ac:dyDescent="0.65">
      <c r="A18" s="70" t="s">
        <v>125</v>
      </c>
      <c r="B18" s="65">
        <f>SUMIF(T18:T19,5,B18:B19)</f>
        <v>0.76890000000000003</v>
      </c>
      <c r="C18" s="65">
        <v>0</v>
      </c>
      <c r="D18" s="65">
        <v>0</v>
      </c>
      <c r="E18" s="65">
        <f>SUMIF(T18:T19,5,E18:E19)</f>
        <v>0.76890000000000003</v>
      </c>
      <c r="F18" s="65">
        <v>0</v>
      </c>
      <c r="G18" s="65">
        <v>0</v>
      </c>
      <c r="H18" s="65">
        <f>SUMIF(T18:T19,5,H18:H19)</f>
        <v>0</v>
      </c>
      <c r="I18" s="65">
        <f>SUMIF(T18:T19,5,I18:I19)</f>
        <v>6.9706000000000001</v>
      </c>
      <c r="J18" s="65">
        <f>H18+I18</f>
        <v>6.9706000000000001</v>
      </c>
      <c r="K18" s="65">
        <f>SUMIF(T18:T19,5,K18:K19)</f>
        <v>0</v>
      </c>
      <c r="L18" s="65">
        <f>SUMIF(T18:T19,5,L18:L19)</f>
        <v>1.2076</v>
      </c>
      <c r="M18" s="65">
        <f>K18+L18</f>
        <v>1.2076</v>
      </c>
      <c r="N18" s="65">
        <f>M18-F18</f>
        <v>1.2076</v>
      </c>
      <c r="O18" s="66">
        <f>IF(F18&lt;=0,IF(M18&gt;0,100,0),N18/F18*100)</f>
        <v>100</v>
      </c>
      <c r="P18" s="65">
        <f>SUMIF(T18:T19,5,P18:P19)</f>
        <v>1.2076</v>
      </c>
      <c r="Q18" s="65">
        <f>SUMIF(T18:T19,5,Q18:Q19)</f>
        <v>1.2076</v>
      </c>
      <c r="R18" s="65">
        <f>SUMIF(T18:T19,5,R18:R19)</f>
        <v>1.2076</v>
      </c>
      <c r="S18" s="65"/>
      <c r="T18" s="51">
        <v>4</v>
      </c>
    </row>
    <row r="19" spans="1:21" s="69" customFormat="1" ht="20.5" x14ac:dyDescent="0.65">
      <c r="A19" s="122" t="s">
        <v>266</v>
      </c>
      <c r="B19" s="93">
        <v>0.76890000000000003</v>
      </c>
      <c r="C19" s="93"/>
      <c r="D19" s="93"/>
      <c r="E19" s="93">
        <v>0.76890000000000003</v>
      </c>
      <c r="F19" s="93"/>
      <c r="G19" s="93"/>
      <c r="H19" s="93">
        <v>0</v>
      </c>
      <c r="I19" s="93">
        <v>6.9706000000000001</v>
      </c>
      <c r="J19" s="93"/>
      <c r="K19" s="93">
        <v>0</v>
      </c>
      <c r="L19" s="93">
        <v>1.2076</v>
      </c>
      <c r="M19" s="93"/>
      <c r="N19" s="93"/>
      <c r="O19" s="123"/>
      <c r="P19" s="93">
        <v>1.2076</v>
      </c>
      <c r="Q19" s="93">
        <v>1.2076</v>
      </c>
      <c r="R19" s="93">
        <v>1.2076</v>
      </c>
      <c r="S19" s="93"/>
      <c r="T19" s="51">
        <v>5</v>
      </c>
      <c r="U19" s="124"/>
    </row>
    <row r="20" spans="1:21" s="69" customFormat="1" ht="20.5" x14ac:dyDescent="0.65">
      <c r="A20" s="56" t="s">
        <v>268</v>
      </c>
      <c r="B20" s="57">
        <f>SUMIF(T20:T24,3,B20:B24)</f>
        <v>0.27229999999999999</v>
      </c>
      <c r="C20" s="57">
        <v>0</v>
      </c>
      <c r="D20" s="57">
        <v>0</v>
      </c>
      <c r="E20" s="57">
        <f>SUMIF(T20:T24,3,E20:E24)</f>
        <v>0.94240000000000002</v>
      </c>
      <c r="F20" s="57">
        <v>0</v>
      </c>
      <c r="G20" s="57"/>
      <c r="H20" s="57">
        <f>SUMIF(T20:T24,3,H20:H24)</f>
        <v>0</v>
      </c>
      <c r="I20" s="57">
        <f>SUMIF(T20:T24,3,I20:I24)</f>
        <v>15.770399999999999</v>
      </c>
      <c r="J20" s="57">
        <f>H20+I20</f>
        <v>15.770399999999999</v>
      </c>
      <c r="K20" s="57">
        <f>SUMIF(T20:T24,3,K20:K24)</f>
        <v>0</v>
      </c>
      <c r="L20" s="57">
        <f>SUMIF(T20:T24,3,L20:L24)</f>
        <v>3.4497</v>
      </c>
      <c r="M20" s="57">
        <f>K20+L20</f>
        <v>3.4497</v>
      </c>
      <c r="N20" s="57">
        <f>M20-F20</f>
        <v>3.4497</v>
      </c>
      <c r="O20" s="58">
        <f>IF(F20&lt;=0,IF(M20&gt;0,100,0),N20/F20*100)</f>
        <v>100</v>
      </c>
      <c r="P20" s="57">
        <f>SUMIF(T20:T24,3,P20:P24)</f>
        <v>2.9142999999999999</v>
      </c>
      <c r="Q20" s="57">
        <f>SUMIF(T20:T24,3,Q20:Q24)</f>
        <v>2.9142999999999999</v>
      </c>
      <c r="R20" s="57">
        <f>SUMIF(T20:T24,3,R20:R24)</f>
        <v>2.9142999999999999</v>
      </c>
      <c r="S20" s="56"/>
      <c r="T20" s="50">
        <v>2</v>
      </c>
      <c r="U20" s="51"/>
    </row>
    <row r="21" spans="1:21" s="69" customFormat="1" ht="20.5" x14ac:dyDescent="0.65">
      <c r="A21" s="138" t="s">
        <v>265</v>
      </c>
      <c r="B21" s="120">
        <f>SUMIF(T21:T22,4,B21:B22)</f>
        <v>0.27229999999999999</v>
      </c>
      <c r="C21" s="120">
        <v>0</v>
      </c>
      <c r="D21" s="120">
        <v>0</v>
      </c>
      <c r="E21" s="120">
        <f>SUMIF(T21:T22,4,E21:E22)</f>
        <v>0.94240000000000002</v>
      </c>
      <c r="F21" s="120">
        <v>0</v>
      </c>
      <c r="G21" s="120">
        <v>0</v>
      </c>
      <c r="H21" s="120">
        <f>SUMIF(T21:T22,4,H21:H22)</f>
        <v>0</v>
      </c>
      <c r="I21" s="120">
        <f>SUMIF(T21:T22,4,I21:I22)</f>
        <v>15.234999999999999</v>
      </c>
      <c r="J21" s="120">
        <f>H21+I21</f>
        <v>15.234999999999999</v>
      </c>
      <c r="K21" s="120">
        <f>SUMIF(T21:T22,4,K21:K22)</f>
        <v>0</v>
      </c>
      <c r="L21" s="120">
        <f>SUMIF(T21:T22,4,L21:L22)</f>
        <v>2.9142999999999999</v>
      </c>
      <c r="M21" s="120">
        <f>K21+L21</f>
        <v>2.9142999999999999</v>
      </c>
      <c r="N21" s="120">
        <f>M21-F21</f>
        <v>2.9142999999999999</v>
      </c>
      <c r="O21" s="121">
        <f>IF(F21&lt;=0,IF(M21&gt;0,100,0),N21/F21*100)</f>
        <v>100</v>
      </c>
      <c r="P21" s="120">
        <f>SUMIF(T21:T22,4,P21:P22)</f>
        <v>2.9142999999999999</v>
      </c>
      <c r="Q21" s="120">
        <f>SUMIF(T21:T22,4,Q21:Q22)</f>
        <v>2.9142999999999999</v>
      </c>
      <c r="R21" s="120">
        <f>SUMIF(T21:T22,4,R21:R22)</f>
        <v>2.9142999999999999</v>
      </c>
      <c r="S21" s="120"/>
      <c r="T21" s="51">
        <v>3</v>
      </c>
    </row>
    <row r="22" spans="1:21" s="69" customFormat="1" ht="20.5" x14ac:dyDescent="0.65">
      <c r="A22" s="70" t="s">
        <v>125</v>
      </c>
      <c r="B22" s="65">
        <f>SUMIF(T22:T23,5,B22:B23)</f>
        <v>0.27229999999999999</v>
      </c>
      <c r="C22" s="65">
        <v>0</v>
      </c>
      <c r="D22" s="65">
        <v>0</v>
      </c>
      <c r="E22" s="65">
        <f>SUMIF(T22:T23,5,E22:E23)</f>
        <v>0.94240000000000002</v>
      </c>
      <c r="F22" s="65">
        <v>0</v>
      </c>
      <c r="G22" s="65">
        <v>0</v>
      </c>
      <c r="H22" s="65">
        <f>SUMIF(T22:T23,5,H22:H23)</f>
        <v>0</v>
      </c>
      <c r="I22" s="65">
        <f>SUMIF(T22:T23,5,I22:I23)</f>
        <v>15.234999999999999</v>
      </c>
      <c r="J22" s="65">
        <f>H22+I22</f>
        <v>15.234999999999999</v>
      </c>
      <c r="K22" s="65">
        <f>SUMIF(T22:T23,5,K22:K23)</f>
        <v>0</v>
      </c>
      <c r="L22" s="65">
        <f>SUMIF(T22:T23,5,L22:L23)</f>
        <v>2.9142999999999999</v>
      </c>
      <c r="M22" s="65">
        <f>K22+L22</f>
        <v>2.9142999999999999</v>
      </c>
      <c r="N22" s="65">
        <f>M22-F22</f>
        <v>2.9142999999999999</v>
      </c>
      <c r="O22" s="66">
        <f>IF(F22&lt;=0,IF(M22&gt;0,100,0),N22/F22*100)</f>
        <v>100</v>
      </c>
      <c r="P22" s="65">
        <f>SUMIF(T22:T23,5,P22:P23)</f>
        <v>2.9142999999999999</v>
      </c>
      <c r="Q22" s="65">
        <f>SUMIF(T22:T23,5,Q22:Q23)</f>
        <v>2.9142999999999999</v>
      </c>
      <c r="R22" s="65">
        <f>SUMIF(T22:T23,5,R22:R23)</f>
        <v>2.9142999999999999</v>
      </c>
      <c r="S22" s="65"/>
      <c r="T22" s="51">
        <v>4</v>
      </c>
    </row>
    <row r="23" spans="1:21" s="69" customFormat="1" ht="20.5" x14ac:dyDescent="0.65">
      <c r="A23" s="122" t="s">
        <v>266</v>
      </c>
      <c r="B23" s="93">
        <v>0.27229999999999999</v>
      </c>
      <c r="C23" s="93"/>
      <c r="D23" s="93"/>
      <c r="E23" s="93">
        <v>0.94240000000000002</v>
      </c>
      <c r="F23" s="93"/>
      <c r="G23" s="93"/>
      <c r="H23" s="93">
        <v>0</v>
      </c>
      <c r="I23" s="93">
        <v>15.234999999999999</v>
      </c>
      <c r="J23" s="93"/>
      <c r="K23" s="93">
        <v>0</v>
      </c>
      <c r="L23" s="93">
        <v>2.9142999999999999</v>
      </c>
      <c r="M23" s="93"/>
      <c r="N23" s="93"/>
      <c r="O23" s="123"/>
      <c r="P23" s="93">
        <v>2.9142999999999999</v>
      </c>
      <c r="Q23" s="93">
        <v>2.9142999999999999</v>
      </c>
      <c r="R23" s="93">
        <v>2.9142999999999999</v>
      </c>
      <c r="S23" s="93"/>
      <c r="T23" s="51">
        <v>5</v>
      </c>
      <c r="U23" s="124"/>
    </row>
    <row r="24" spans="1:21" s="69" customFormat="1" ht="20.5" x14ac:dyDescent="0.65">
      <c r="A24" s="138" t="s">
        <v>190</v>
      </c>
      <c r="B24" s="120">
        <f>SUMIF(T24:T25,4,B24:B25)</f>
        <v>0</v>
      </c>
      <c r="C24" s="120">
        <v>0</v>
      </c>
      <c r="D24" s="120">
        <v>0</v>
      </c>
      <c r="E24" s="120">
        <f>SUMIF(T24:T25,4,E24:E25)</f>
        <v>0</v>
      </c>
      <c r="F24" s="120">
        <v>0</v>
      </c>
      <c r="G24" s="120">
        <v>0</v>
      </c>
      <c r="H24" s="120">
        <f>SUMIF(T24:T25,4,H24:H25)</f>
        <v>0</v>
      </c>
      <c r="I24" s="120">
        <f>SUMIF(T24:T25,4,I24:I25)</f>
        <v>0.53539999999999999</v>
      </c>
      <c r="J24" s="120">
        <f>H24+I24</f>
        <v>0.53539999999999999</v>
      </c>
      <c r="K24" s="120">
        <f>SUMIF(T24:T25,4,K24:K25)</f>
        <v>0</v>
      </c>
      <c r="L24" s="120">
        <f>SUMIF(T24:T25,4,L24:L25)</f>
        <v>0.53539999999999999</v>
      </c>
      <c r="M24" s="120">
        <f>K24+L24</f>
        <v>0.53539999999999999</v>
      </c>
      <c r="N24" s="120">
        <f>M24-F24</f>
        <v>0.53539999999999999</v>
      </c>
      <c r="O24" s="121">
        <f>IF(F24&lt;=0,IF(M24&gt;0,100,0),N24/F24*100)</f>
        <v>100</v>
      </c>
      <c r="P24" s="120">
        <f>SUMIF(T24:T25,4,P24:P25)</f>
        <v>0</v>
      </c>
      <c r="Q24" s="120">
        <f>SUMIF(T24:T25,4,Q24:Q25)</f>
        <v>0</v>
      </c>
      <c r="R24" s="120">
        <f>SUMIF(T24:T25,4,R24:R25)</f>
        <v>0</v>
      </c>
      <c r="S24" s="120"/>
      <c r="T24" s="51">
        <v>3</v>
      </c>
    </row>
    <row r="25" spans="1:21" s="69" customFormat="1" ht="20.5" x14ac:dyDescent="0.65">
      <c r="A25" s="70" t="s">
        <v>132</v>
      </c>
      <c r="B25" s="65">
        <f>SUMIF(T25:T26,5,B25:B26)</f>
        <v>0</v>
      </c>
      <c r="C25" s="65">
        <v>0</v>
      </c>
      <c r="D25" s="65">
        <v>0</v>
      </c>
      <c r="E25" s="65">
        <f>SUMIF(T25:T26,5,E25:E26)</f>
        <v>0</v>
      </c>
      <c r="F25" s="65">
        <v>0</v>
      </c>
      <c r="G25" s="65">
        <v>0</v>
      </c>
      <c r="H25" s="65">
        <f>SUMIF(T25:T26,5,H25:H26)</f>
        <v>0</v>
      </c>
      <c r="I25" s="65">
        <f>SUMIF(T25:T26,5,I25:I26)</f>
        <v>0.53539999999999999</v>
      </c>
      <c r="J25" s="65">
        <f>H25+I25</f>
        <v>0.53539999999999999</v>
      </c>
      <c r="K25" s="65">
        <f>SUMIF(T25:T26,5,K25:K26)</f>
        <v>0</v>
      </c>
      <c r="L25" s="65">
        <f>SUMIF(T25:T26,5,L25:L26)</f>
        <v>0.53539999999999999</v>
      </c>
      <c r="M25" s="65">
        <f>K25+L25</f>
        <v>0.53539999999999999</v>
      </c>
      <c r="N25" s="65">
        <f>M25-F25</f>
        <v>0.53539999999999999</v>
      </c>
      <c r="O25" s="66">
        <f>IF(F25&lt;=0,IF(M25&gt;0,100,0),N25/F25*100)</f>
        <v>100</v>
      </c>
      <c r="P25" s="65">
        <f>SUMIF(T25:T26,5,P25:P26)</f>
        <v>0</v>
      </c>
      <c r="Q25" s="65">
        <f>SUMIF(T25:T26,5,Q25:Q26)</f>
        <v>0</v>
      </c>
      <c r="R25" s="65">
        <f>SUMIF(T25:T26,5,R25:R26)</f>
        <v>0</v>
      </c>
      <c r="S25" s="65"/>
      <c r="T25" s="51">
        <v>4</v>
      </c>
    </row>
    <row r="26" spans="1:21" s="69" customFormat="1" ht="20.5" x14ac:dyDescent="0.65">
      <c r="A26" s="122" t="s">
        <v>266</v>
      </c>
      <c r="B26" s="93">
        <v>0</v>
      </c>
      <c r="C26" s="93"/>
      <c r="D26" s="93"/>
      <c r="E26" s="93">
        <v>0</v>
      </c>
      <c r="F26" s="93"/>
      <c r="G26" s="93"/>
      <c r="H26" s="93">
        <v>0</v>
      </c>
      <c r="I26" s="93">
        <v>0.53539999999999999</v>
      </c>
      <c r="J26" s="93"/>
      <c r="K26" s="93">
        <v>0</v>
      </c>
      <c r="L26" s="93">
        <v>0.53539999999999999</v>
      </c>
      <c r="M26" s="93"/>
      <c r="N26" s="93"/>
      <c r="O26" s="123"/>
      <c r="P26" s="93">
        <v>0</v>
      </c>
      <c r="Q26" s="93">
        <v>0</v>
      </c>
      <c r="R26" s="93">
        <v>0</v>
      </c>
      <c r="S26" s="93"/>
      <c r="T26" s="51">
        <v>5</v>
      </c>
      <c r="U26" s="124"/>
    </row>
    <row r="27" spans="1:21" s="69" customFormat="1" ht="20.5" x14ac:dyDescent="0.65">
      <c r="A27" s="56" t="s">
        <v>269</v>
      </c>
      <c r="B27" s="57">
        <f>SUMIF(T27:T31,3,B27:B31)</f>
        <v>13.414999999999999</v>
      </c>
      <c r="C27" s="57">
        <v>0</v>
      </c>
      <c r="D27" s="57">
        <v>0</v>
      </c>
      <c r="E27" s="57">
        <f>SUMIF(T27:T31,3,E27:E31)</f>
        <v>21.8078</v>
      </c>
      <c r="F27" s="57">
        <v>0</v>
      </c>
      <c r="G27" s="57"/>
      <c r="H27" s="57">
        <f>SUMIF(T27:T31,3,H27:H31)</f>
        <v>69.19850000000001</v>
      </c>
      <c r="I27" s="57">
        <f>SUMIF(T27:T31,3,I27:I31)</f>
        <v>55.1586</v>
      </c>
      <c r="J27" s="57">
        <f>H27+I27</f>
        <v>124.3571</v>
      </c>
      <c r="K27" s="57">
        <f>SUMIF(T27:T31,3,K27:K31)</f>
        <v>61.911400000000008</v>
      </c>
      <c r="L27" s="57">
        <f>SUMIF(T27:T31,3,L27:L31)</f>
        <v>41.4617</v>
      </c>
      <c r="M27" s="57">
        <f>K27+L27</f>
        <v>103.37310000000001</v>
      </c>
      <c r="N27" s="57">
        <f>M27-F27</f>
        <v>103.37310000000001</v>
      </c>
      <c r="O27" s="58">
        <f>IF(F27&lt;=0,IF(M27&gt;0,100,0),N27/F27*100)</f>
        <v>100</v>
      </c>
      <c r="P27" s="57">
        <f>SUMIF(T27:T31,3,P27:P31)</f>
        <v>3.5872999999999999</v>
      </c>
      <c r="Q27" s="57">
        <f>SUMIF(T27:T31,3,Q27:Q31)</f>
        <v>3.5872999999999999</v>
      </c>
      <c r="R27" s="57">
        <f>SUMIF(T27:T31,3,R27:R31)</f>
        <v>2.9933000000000001</v>
      </c>
      <c r="S27" s="56"/>
      <c r="T27" s="50">
        <v>2</v>
      </c>
      <c r="U27" s="51"/>
    </row>
    <row r="28" spans="1:21" ht="20.5" x14ac:dyDescent="0.65">
      <c r="A28" s="138" t="s">
        <v>265</v>
      </c>
      <c r="B28" s="120">
        <f>SUMIF(T28:T29,4,B28:B29)</f>
        <v>2.1602000000000001</v>
      </c>
      <c r="C28" s="120">
        <v>0</v>
      </c>
      <c r="D28" s="120">
        <v>0</v>
      </c>
      <c r="E28" s="120">
        <f>SUMIF(T28:T29,4,E28:E29)</f>
        <v>2.1602000000000001</v>
      </c>
      <c r="F28" s="120">
        <v>0</v>
      </c>
      <c r="G28" s="120">
        <v>0</v>
      </c>
      <c r="H28" s="120">
        <f>SUMIF(T28:T29,4,H28:H29)</f>
        <v>8.7263999999999999</v>
      </c>
      <c r="I28" s="120">
        <f>SUMIF(T28:T29,4,I28:I29)</f>
        <v>11.707599999999999</v>
      </c>
      <c r="J28" s="120">
        <f>H28+I28</f>
        <v>20.433999999999997</v>
      </c>
      <c r="K28" s="120">
        <f>SUMIF(T28:T29,4,K28:K29)</f>
        <v>1.4393</v>
      </c>
      <c r="L28" s="120">
        <f>SUMIF(T28:T29,4,L28:L29)</f>
        <v>1.554</v>
      </c>
      <c r="M28" s="120">
        <f>K28+L28</f>
        <v>2.9933000000000001</v>
      </c>
      <c r="N28" s="120">
        <f>M28-F28</f>
        <v>2.9933000000000001</v>
      </c>
      <c r="O28" s="121">
        <f>IF(F28&lt;=0,IF(M28&gt;0,100,0),N28/F28*100)</f>
        <v>100</v>
      </c>
      <c r="P28" s="120">
        <f>SUMIF(T28:T29,4,P28:P29)</f>
        <v>2.9933000000000001</v>
      </c>
      <c r="Q28" s="120">
        <f>SUMIF(T28:T29,4,Q28:Q29)</f>
        <v>2.9933000000000001</v>
      </c>
      <c r="R28" s="120">
        <f>SUMIF(T28:T29,4,R28:R29)</f>
        <v>2.9933000000000001</v>
      </c>
      <c r="S28" s="120"/>
      <c r="T28" s="51">
        <v>3</v>
      </c>
    </row>
    <row r="29" spans="1:21" ht="20.5" x14ac:dyDescent="0.65">
      <c r="A29" s="70" t="s">
        <v>125</v>
      </c>
      <c r="B29" s="65">
        <f>SUMIF(T29:T30,5,B29:B30)</f>
        <v>2.1602000000000001</v>
      </c>
      <c r="C29" s="65">
        <v>0</v>
      </c>
      <c r="D29" s="65">
        <v>0</v>
      </c>
      <c r="E29" s="65">
        <f>SUMIF(T29:T30,5,E29:E30)</f>
        <v>2.1602000000000001</v>
      </c>
      <c r="F29" s="65">
        <v>0</v>
      </c>
      <c r="G29" s="65">
        <v>0</v>
      </c>
      <c r="H29" s="65">
        <f>SUMIF(T29:T30,5,H29:H30)</f>
        <v>8.7263999999999999</v>
      </c>
      <c r="I29" s="65">
        <f>SUMIF(T29:T30,5,I29:I30)</f>
        <v>11.707599999999999</v>
      </c>
      <c r="J29" s="65">
        <f>H29+I29</f>
        <v>20.433999999999997</v>
      </c>
      <c r="K29" s="65">
        <f>SUMIF(T29:T30,5,K29:K30)</f>
        <v>1.4393</v>
      </c>
      <c r="L29" s="65">
        <f>SUMIF(T29:T30,5,L29:L30)</f>
        <v>1.554</v>
      </c>
      <c r="M29" s="65">
        <f>K29+L29</f>
        <v>2.9933000000000001</v>
      </c>
      <c r="N29" s="65">
        <f>M29-F29</f>
        <v>2.9933000000000001</v>
      </c>
      <c r="O29" s="66">
        <f>IF(F29&lt;=0,IF(M29&gt;0,100,0),N29/F29*100)</f>
        <v>100</v>
      </c>
      <c r="P29" s="65">
        <f>SUMIF(T29:T30,5,P29:P30)</f>
        <v>2.9933000000000001</v>
      </c>
      <c r="Q29" s="65">
        <f>SUMIF(T29:T30,5,Q29:Q30)</f>
        <v>2.9933000000000001</v>
      </c>
      <c r="R29" s="65">
        <f>SUMIF(T29:T30,5,R29:R30)</f>
        <v>2.9933000000000001</v>
      </c>
      <c r="S29" s="65"/>
      <c r="T29" s="51">
        <v>4</v>
      </c>
    </row>
    <row r="30" spans="1:21" ht="20.5" x14ac:dyDescent="0.65">
      <c r="A30" s="122" t="s">
        <v>266</v>
      </c>
      <c r="B30" s="93">
        <v>2.1602000000000001</v>
      </c>
      <c r="C30" s="93"/>
      <c r="D30" s="93"/>
      <c r="E30" s="93">
        <v>2.1602000000000001</v>
      </c>
      <c r="F30" s="93"/>
      <c r="G30" s="93"/>
      <c r="H30" s="93">
        <v>8.7263999999999999</v>
      </c>
      <c r="I30" s="93">
        <v>11.707599999999999</v>
      </c>
      <c r="J30" s="93"/>
      <c r="K30" s="93">
        <v>1.4393</v>
      </c>
      <c r="L30" s="93">
        <v>1.554</v>
      </c>
      <c r="M30" s="93"/>
      <c r="N30" s="93"/>
      <c r="O30" s="123"/>
      <c r="P30" s="93">
        <v>2.9933000000000001</v>
      </c>
      <c r="Q30" s="93">
        <v>2.9933000000000001</v>
      </c>
      <c r="R30" s="93">
        <v>2.9933000000000001</v>
      </c>
      <c r="S30" s="93"/>
      <c r="T30" s="51">
        <v>5</v>
      </c>
      <c r="U30" s="124"/>
    </row>
    <row r="31" spans="1:21" ht="20.5" x14ac:dyDescent="0.65">
      <c r="A31" s="138" t="s">
        <v>190</v>
      </c>
      <c r="B31" s="120">
        <f>SUMIF(T31:T34,4,B31:B34)</f>
        <v>11.254799999999999</v>
      </c>
      <c r="C31" s="120">
        <v>0</v>
      </c>
      <c r="D31" s="120">
        <v>0</v>
      </c>
      <c r="E31" s="120">
        <f>SUMIF(T31:T34,4,E31:E34)</f>
        <v>19.647600000000001</v>
      </c>
      <c r="F31" s="120">
        <v>0</v>
      </c>
      <c r="G31" s="120">
        <v>0</v>
      </c>
      <c r="H31" s="120">
        <f>SUMIF(T31:T34,4,H31:H34)</f>
        <v>60.472100000000005</v>
      </c>
      <c r="I31" s="120">
        <f>SUMIF(T31:T34,4,I31:I34)</f>
        <v>43.451000000000001</v>
      </c>
      <c r="J31" s="120">
        <f>H31+I31</f>
        <v>103.92310000000001</v>
      </c>
      <c r="K31" s="120">
        <f>SUMIF(T31:T34,4,K31:K34)</f>
        <v>60.472100000000005</v>
      </c>
      <c r="L31" s="120">
        <f>SUMIF(T31:T34,4,L31:L34)</f>
        <v>39.907699999999998</v>
      </c>
      <c r="M31" s="120">
        <f>K31+L31</f>
        <v>100.3798</v>
      </c>
      <c r="N31" s="120">
        <f>M31-F31</f>
        <v>100.3798</v>
      </c>
      <c r="O31" s="121">
        <f>IF(F31&lt;=0,IF(M31&gt;0,100,0),N31/F31*100)</f>
        <v>100</v>
      </c>
      <c r="P31" s="120">
        <f>SUMIF(T31:T34,4,P31:P34)</f>
        <v>0.59399999999999997</v>
      </c>
      <c r="Q31" s="120">
        <f>SUMIF(T31:T34,4,Q31:Q34)</f>
        <v>0.59399999999999997</v>
      </c>
      <c r="R31" s="120">
        <f>SUMIF(T31:T34,4,R31:R34)</f>
        <v>0</v>
      </c>
      <c r="S31" s="120"/>
      <c r="T31" s="51">
        <v>3</v>
      </c>
    </row>
    <row r="32" spans="1:21" ht="20.5" x14ac:dyDescent="0.65">
      <c r="A32" s="70" t="s">
        <v>132</v>
      </c>
      <c r="B32" s="65">
        <f>SUMIF(T32:T33,5,B32:B33)</f>
        <v>0</v>
      </c>
      <c r="C32" s="65">
        <v>0</v>
      </c>
      <c r="D32" s="65">
        <v>0</v>
      </c>
      <c r="E32" s="65">
        <f>SUMIF(T32:T33,5,E32:E33)</f>
        <v>3.867</v>
      </c>
      <c r="F32" s="65">
        <v>0</v>
      </c>
      <c r="G32" s="65">
        <v>0</v>
      </c>
      <c r="H32" s="65">
        <f>SUMIF(T32:T33,5,H32:H33)</f>
        <v>0</v>
      </c>
      <c r="I32" s="65">
        <f>SUMIF(T32:T33,5,I32:I33)</f>
        <v>43.451000000000001</v>
      </c>
      <c r="J32" s="65">
        <f>H32+I32</f>
        <v>43.451000000000001</v>
      </c>
      <c r="K32" s="65">
        <f>SUMIF(T32:T33,5,K32:K33)</f>
        <v>0</v>
      </c>
      <c r="L32" s="65">
        <f>SUMIF(T32:T33,5,L32:L33)</f>
        <v>39.907699999999998</v>
      </c>
      <c r="M32" s="65">
        <f>K32+L32</f>
        <v>39.907699999999998</v>
      </c>
      <c r="N32" s="65">
        <f>M32-F32</f>
        <v>39.907699999999998</v>
      </c>
      <c r="O32" s="66">
        <f>IF(F32&lt;=0,IF(M32&gt;0,100,0),N32/F32*100)</f>
        <v>100</v>
      </c>
      <c r="P32" s="65">
        <f>SUMIF(T32:T33,5,P32:P33)</f>
        <v>0</v>
      </c>
      <c r="Q32" s="65">
        <f>SUMIF(T32:T33,5,Q32:Q33)</f>
        <v>0</v>
      </c>
      <c r="R32" s="65">
        <f>SUMIF(T32:T33,5,R32:R33)</f>
        <v>0</v>
      </c>
      <c r="S32" s="65"/>
      <c r="T32" s="51">
        <v>4</v>
      </c>
    </row>
    <row r="33" spans="1:21" ht="20.5" x14ac:dyDescent="0.65">
      <c r="A33" s="122" t="s">
        <v>266</v>
      </c>
      <c r="B33" s="93">
        <v>0</v>
      </c>
      <c r="C33" s="93"/>
      <c r="D33" s="93"/>
      <c r="E33" s="93">
        <v>3.867</v>
      </c>
      <c r="F33" s="93"/>
      <c r="G33" s="93"/>
      <c r="H33" s="93">
        <v>0</v>
      </c>
      <c r="I33" s="93">
        <v>43.451000000000001</v>
      </c>
      <c r="J33" s="93"/>
      <c r="K33" s="93">
        <v>0</v>
      </c>
      <c r="L33" s="93">
        <v>39.907699999999998</v>
      </c>
      <c r="M33" s="93"/>
      <c r="N33" s="93"/>
      <c r="O33" s="123"/>
      <c r="P33" s="93">
        <v>0</v>
      </c>
      <c r="Q33" s="93">
        <v>0</v>
      </c>
      <c r="R33" s="93">
        <v>0</v>
      </c>
      <c r="S33" s="93"/>
      <c r="T33" s="51">
        <v>5</v>
      </c>
      <c r="U33" s="124"/>
    </row>
    <row r="34" spans="1:21" ht="20.5" x14ac:dyDescent="0.65">
      <c r="A34" s="70" t="s">
        <v>133</v>
      </c>
      <c r="B34" s="65">
        <f>SUMIF(T34:T35,5,B34:B35)</f>
        <v>11.254799999999999</v>
      </c>
      <c r="C34" s="65">
        <v>0</v>
      </c>
      <c r="D34" s="65">
        <v>0</v>
      </c>
      <c r="E34" s="65">
        <f>SUMIF(T34:T35,5,E34:E35)</f>
        <v>15.7806</v>
      </c>
      <c r="F34" s="65">
        <v>0</v>
      </c>
      <c r="G34" s="65">
        <v>0</v>
      </c>
      <c r="H34" s="65">
        <f>SUMIF(T34:T35,5,H34:H35)</f>
        <v>60.472100000000005</v>
      </c>
      <c r="I34" s="65">
        <f>SUMIF(T34:T35,5,I34:I35)</f>
        <v>0</v>
      </c>
      <c r="J34" s="65">
        <f t="shared" ref="J34:J41" si="4">H34+I34</f>
        <v>60.472100000000005</v>
      </c>
      <c r="K34" s="65">
        <f>SUMIF(T34:T35,5,K34:K35)</f>
        <v>60.472100000000005</v>
      </c>
      <c r="L34" s="65">
        <f>SUMIF(T34:T35,5,L34:L35)</f>
        <v>0</v>
      </c>
      <c r="M34" s="65">
        <f t="shared" ref="M34:M41" si="5">K34+L34</f>
        <v>60.472100000000005</v>
      </c>
      <c r="N34" s="65">
        <f t="shared" ref="N34:N41" si="6">M34-F34</f>
        <v>60.472100000000005</v>
      </c>
      <c r="O34" s="66">
        <f t="shared" ref="O34:O41" si="7">IF(F34&lt;=0,IF(M34&gt;0,100,0),N34/F34*100)</f>
        <v>100</v>
      </c>
      <c r="P34" s="65">
        <f>SUMIF(T34:T35,5,P34:P35)</f>
        <v>0.59399999999999997</v>
      </c>
      <c r="Q34" s="65">
        <f>SUMIF(T34:T35,5,Q34:Q35)</f>
        <v>0.59399999999999997</v>
      </c>
      <c r="R34" s="65">
        <f>SUMIF(T34:T35,5,R34:R35)</f>
        <v>0</v>
      </c>
      <c r="S34" s="65"/>
      <c r="T34" s="51">
        <v>4</v>
      </c>
    </row>
    <row r="35" spans="1:21" ht="20.5" x14ac:dyDescent="0.65">
      <c r="A35" s="71" t="s">
        <v>127</v>
      </c>
      <c r="B35" s="65">
        <f>SUMIF(T35:T36,6,B35:B36)</f>
        <v>11.254799999999999</v>
      </c>
      <c r="C35" s="72">
        <v>0</v>
      </c>
      <c r="D35" s="72">
        <v>0</v>
      </c>
      <c r="E35" s="72">
        <f>SUMIF(T35:T36,6,E35:E36)</f>
        <v>15.7806</v>
      </c>
      <c r="F35" s="72">
        <v>0</v>
      </c>
      <c r="G35" s="72">
        <v>0</v>
      </c>
      <c r="H35" s="72">
        <f>SUMIF(T35:T36,6,H35:H36)</f>
        <v>60.472100000000005</v>
      </c>
      <c r="I35" s="72">
        <f>SUMIF(T35:T36,6,I35:I36)</f>
        <v>0</v>
      </c>
      <c r="J35" s="72">
        <f t="shared" si="4"/>
        <v>60.472100000000005</v>
      </c>
      <c r="K35" s="72">
        <f>SUMIF(T35:T36,6,K35:K36)</f>
        <v>60.472100000000005</v>
      </c>
      <c r="L35" s="72">
        <f>SUMIF(T35:T36,6,L35:L36)</f>
        <v>0</v>
      </c>
      <c r="M35" s="72">
        <f t="shared" si="5"/>
        <v>60.472100000000005</v>
      </c>
      <c r="N35" s="72">
        <f t="shared" si="6"/>
        <v>60.472100000000005</v>
      </c>
      <c r="O35" s="73">
        <f t="shared" si="7"/>
        <v>100</v>
      </c>
      <c r="P35" s="72">
        <f>SUMIF(T35:T36,6,P35:P36)</f>
        <v>0.59399999999999997</v>
      </c>
      <c r="Q35" s="72">
        <f>SUMIF(T35:T36,6,Q35:Q36)</f>
        <v>0.59399999999999997</v>
      </c>
      <c r="R35" s="72">
        <f>SUMIF(T35:T36,6,R35:R36)</f>
        <v>0</v>
      </c>
      <c r="S35" s="72"/>
      <c r="T35" s="51">
        <v>5</v>
      </c>
    </row>
    <row r="36" spans="1:21" ht="20.5" x14ac:dyDescent="0.65">
      <c r="A36" s="126" t="s">
        <v>270</v>
      </c>
      <c r="B36" s="65">
        <f>SUMIF(T36:T38,7,B36:B38)</f>
        <v>11.254799999999999</v>
      </c>
      <c r="C36" s="65">
        <v>0</v>
      </c>
      <c r="D36" s="65">
        <v>0</v>
      </c>
      <c r="E36" s="65">
        <f>SUMIF(T36:T38,7,E36:E38)</f>
        <v>15.7806</v>
      </c>
      <c r="F36" s="65">
        <v>0</v>
      </c>
      <c r="G36" s="65">
        <v>0</v>
      </c>
      <c r="H36" s="65">
        <f>SUMIF(T36:T38,7,H36:H38)</f>
        <v>60.472100000000005</v>
      </c>
      <c r="I36" s="65">
        <f>SUMIF(T36:T38,7,I36:I38)</f>
        <v>0</v>
      </c>
      <c r="J36" s="65">
        <f t="shared" si="4"/>
        <v>60.472100000000005</v>
      </c>
      <c r="K36" s="65">
        <f>SUMIF(T36:T38,7,K36:K38)</f>
        <v>60.472100000000005</v>
      </c>
      <c r="L36" s="65">
        <f>SUMIF(T36:T38,7,L36:L38)</f>
        <v>0</v>
      </c>
      <c r="M36" s="65">
        <f t="shared" si="5"/>
        <v>60.472100000000005</v>
      </c>
      <c r="N36" s="65">
        <f t="shared" si="6"/>
        <v>60.472100000000005</v>
      </c>
      <c r="O36" s="66">
        <f t="shared" si="7"/>
        <v>100</v>
      </c>
      <c r="P36" s="65">
        <f>SUMIF(T36:T38,7,P36:P38)</f>
        <v>0.59399999999999997</v>
      </c>
      <c r="Q36" s="65">
        <f>SUMIF(T36:T38,7,Q36:Q38)</f>
        <v>0.59399999999999997</v>
      </c>
      <c r="R36" s="65">
        <f>SUMIF(T36:T38,7,R36:R38)</f>
        <v>0</v>
      </c>
      <c r="S36" s="65"/>
      <c r="T36" s="51">
        <v>6</v>
      </c>
    </row>
    <row r="37" spans="1:21" ht="41" x14ac:dyDescent="0.65">
      <c r="A37" s="127" t="s">
        <v>271</v>
      </c>
      <c r="B37" s="65">
        <v>0.59399999999999997</v>
      </c>
      <c r="C37" s="72"/>
      <c r="D37" s="72"/>
      <c r="E37" s="72">
        <v>0.59399999999999997</v>
      </c>
      <c r="F37" s="72"/>
      <c r="G37" s="72"/>
      <c r="H37" s="72">
        <v>0.59399999999999997</v>
      </c>
      <c r="I37" s="72">
        <v>0</v>
      </c>
      <c r="J37" s="72">
        <f t="shared" si="4"/>
        <v>0.59399999999999997</v>
      </c>
      <c r="K37" s="72">
        <v>0.59399999999999997</v>
      </c>
      <c r="L37" s="72">
        <v>0</v>
      </c>
      <c r="M37" s="72">
        <f t="shared" si="5"/>
        <v>0.59399999999999997</v>
      </c>
      <c r="N37" s="72">
        <f t="shared" si="6"/>
        <v>0.59399999999999997</v>
      </c>
      <c r="O37" s="73">
        <f t="shared" si="7"/>
        <v>100</v>
      </c>
      <c r="P37" s="72">
        <v>0.59399999999999997</v>
      </c>
      <c r="Q37" s="72">
        <v>0.59399999999999997</v>
      </c>
      <c r="R37" s="72">
        <v>0</v>
      </c>
      <c r="S37" s="72"/>
      <c r="T37" s="51">
        <v>7</v>
      </c>
    </row>
    <row r="38" spans="1:21" ht="102.5" x14ac:dyDescent="0.65">
      <c r="A38" s="127" t="s">
        <v>272</v>
      </c>
      <c r="B38" s="65">
        <v>10.6608</v>
      </c>
      <c r="C38" s="72"/>
      <c r="D38" s="72"/>
      <c r="E38" s="72">
        <v>15.1866</v>
      </c>
      <c r="F38" s="72"/>
      <c r="G38" s="72"/>
      <c r="H38" s="72">
        <v>59.878100000000003</v>
      </c>
      <c r="I38" s="72">
        <v>0</v>
      </c>
      <c r="J38" s="72">
        <f t="shared" si="4"/>
        <v>59.878100000000003</v>
      </c>
      <c r="K38" s="72">
        <v>59.878100000000003</v>
      </c>
      <c r="L38" s="72">
        <v>0</v>
      </c>
      <c r="M38" s="72">
        <f t="shared" si="5"/>
        <v>59.878100000000003</v>
      </c>
      <c r="N38" s="72">
        <f t="shared" si="6"/>
        <v>59.878100000000003</v>
      </c>
      <c r="O38" s="73">
        <f t="shared" si="7"/>
        <v>100</v>
      </c>
      <c r="P38" s="72">
        <v>0</v>
      </c>
      <c r="Q38" s="72">
        <v>0</v>
      </c>
      <c r="R38" s="72">
        <v>0</v>
      </c>
      <c r="S38" s="72"/>
      <c r="T38" s="51">
        <v>7</v>
      </c>
    </row>
    <row r="39" spans="1:21" ht="61.5" x14ac:dyDescent="0.65">
      <c r="A39" s="56" t="s">
        <v>273</v>
      </c>
      <c r="B39" s="57">
        <f>SUMIF(T39:T40,3,B39:B40)</f>
        <v>15.714</v>
      </c>
      <c r="C39" s="57">
        <v>0</v>
      </c>
      <c r="D39" s="57">
        <v>0</v>
      </c>
      <c r="E39" s="57">
        <f>SUMIF(T39:T40,3,E39:E40)</f>
        <v>17.775700000000001</v>
      </c>
      <c r="F39" s="57">
        <v>0</v>
      </c>
      <c r="G39" s="57"/>
      <c r="H39" s="57">
        <f>SUMIF(T39:T40,3,H39:H40)</f>
        <v>33.571599999999997</v>
      </c>
      <c r="I39" s="57">
        <f>SUMIF(T39:T40,3,I39:I40)</f>
        <v>0</v>
      </c>
      <c r="J39" s="57">
        <f t="shared" si="4"/>
        <v>33.571599999999997</v>
      </c>
      <c r="K39" s="57">
        <f>SUMIF(T39:T40,3,K39:K40)</f>
        <v>18.992899999999999</v>
      </c>
      <c r="L39" s="57">
        <f>SUMIF(T39:T40,3,L39:L40)</f>
        <v>0</v>
      </c>
      <c r="M39" s="57">
        <f t="shared" si="5"/>
        <v>18.992899999999999</v>
      </c>
      <c r="N39" s="57">
        <f t="shared" si="6"/>
        <v>18.992899999999999</v>
      </c>
      <c r="O39" s="58">
        <f t="shared" si="7"/>
        <v>100</v>
      </c>
      <c r="P39" s="57">
        <f>SUMIF(T39:T40,3,P39:P40)</f>
        <v>19.586500000000001</v>
      </c>
      <c r="Q39" s="57">
        <f>SUMIF(T39:T40,3,Q39:Q40)</f>
        <v>20.203800000000001</v>
      </c>
      <c r="R39" s="57">
        <f>SUMIF(T39:T40,3,R39:R40)</f>
        <v>20.845800000000001</v>
      </c>
      <c r="S39" s="56"/>
      <c r="T39" s="50">
        <v>2</v>
      </c>
      <c r="U39" s="51"/>
    </row>
    <row r="40" spans="1:21" ht="20.5" x14ac:dyDescent="0.65">
      <c r="A40" s="138" t="s">
        <v>265</v>
      </c>
      <c r="B40" s="120">
        <f>SUMIF(T40:T41,4,B40:B41)</f>
        <v>15.714</v>
      </c>
      <c r="C40" s="120">
        <v>0</v>
      </c>
      <c r="D40" s="120">
        <v>0</v>
      </c>
      <c r="E40" s="120">
        <f>SUMIF(T40:T41,4,E40:E41)</f>
        <v>17.775700000000001</v>
      </c>
      <c r="F40" s="120">
        <v>0</v>
      </c>
      <c r="G40" s="120">
        <v>0</v>
      </c>
      <c r="H40" s="120">
        <f>SUMIF(T40:T41,4,H40:H41)</f>
        <v>33.571599999999997</v>
      </c>
      <c r="I40" s="120">
        <f>SUMIF(T40:T41,4,I40:I41)</f>
        <v>0</v>
      </c>
      <c r="J40" s="120">
        <f t="shared" si="4"/>
        <v>33.571599999999997</v>
      </c>
      <c r="K40" s="120">
        <f>SUMIF(T40:T41,4,K40:K41)</f>
        <v>18.992899999999999</v>
      </c>
      <c r="L40" s="120">
        <f>SUMIF(T40:T41,4,L40:L41)</f>
        <v>0</v>
      </c>
      <c r="M40" s="120">
        <f t="shared" si="5"/>
        <v>18.992899999999999</v>
      </c>
      <c r="N40" s="120">
        <f t="shared" si="6"/>
        <v>18.992899999999999</v>
      </c>
      <c r="O40" s="121">
        <f t="shared" si="7"/>
        <v>100</v>
      </c>
      <c r="P40" s="120">
        <f>SUMIF(T40:T41,4,P40:P41)</f>
        <v>19.586500000000001</v>
      </c>
      <c r="Q40" s="120">
        <f>SUMIF(T40:T41,4,Q40:Q41)</f>
        <v>20.203800000000001</v>
      </c>
      <c r="R40" s="120">
        <f>SUMIF(T40:T41,4,R40:R41)</f>
        <v>20.845800000000001</v>
      </c>
      <c r="S40" s="120"/>
      <c r="T40" s="51">
        <v>3</v>
      </c>
    </row>
    <row r="41" spans="1:21" ht="20.5" x14ac:dyDescent="0.65">
      <c r="A41" s="70" t="s">
        <v>125</v>
      </c>
      <c r="B41" s="65">
        <f>SUMIF(T41:T42,5,B41:B42)</f>
        <v>15.714</v>
      </c>
      <c r="C41" s="65">
        <v>0</v>
      </c>
      <c r="D41" s="65">
        <v>0</v>
      </c>
      <c r="E41" s="65">
        <f>SUMIF(T41:T42,5,E41:E42)</f>
        <v>17.775700000000001</v>
      </c>
      <c r="F41" s="65">
        <v>0</v>
      </c>
      <c r="G41" s="65">
        <v>0</v>
      </c>
      <c r="H41" s="65">
        <f>SUMIF(T41:T42,5,H41:H42)</f>
        <v>33.571599999999997</v>
      </c>
      <c r="I41" s="65">
        <f>SUMIF(T41:T42,5,I41:I42)</f>
        <v>0</v>
      </c>
      <c r="J41" s="65">
        <f t="shared" si="4"/>
        <v>33.571599999999997</v>
      </c>
      <c r="K41" s="65">
        <f>SUMIF(T41:T42,5,K41:K42)</f>
        <v>18.992899999999999</v>
      </c>
      <c r="L41" s="65">
        <f>SUMIF(T41:T42,5,L41:L42)</f>
        <v>0</v>
      </c>
      <c r="M41" s="65">
        <f t="shared" si="5"/>
        <v>18.992899999999999</v>
      </c>
      <c r="N41" s="65">
        <f t="shared" si="6"/>
        <v>18.992899999999999</v>
      </c>
      <c r="O41" s="66">
        <f t="shared" si="7"/>
        <v>100</v>
      </c>
      <c r="P41" s="65">
        <f>SUMIF(T41:T42,5,P41:P42)</f>
        <v>19.586500000000001</v>
      </c>
      <c r="Q41" s="65">
        <f>SUMIF(T41:T42,5,Q41:Q42)</f>
        <v>20.203800000000001</v>
      </c>
      <c r="R41" s="65">
        <f>SUMIF(T41:T42,5,R41:R42)</f>
        <v>20.845800000000001</v>
      </c>
      <c r="S41" s="65"/>
      <c r="T41" s="51">
        <v>4</v>
      </c>
    </row>
    <row r="42" spans="1:21" ht="20.5" x14ac:dyDescent="0.65">
      <c r="A42" s="122" t="s">
        <v>266</v>
      </c>
      <c r="B42" s="93">
        <v>15.714</v>
      </c>
      <c r="C42" s="93"/>
      <c r="D42" s="93"/>
      <c r="E42" s="93">
        <v>17.775700000000001</v>
      </c>
      <c r="F42" s="93"/>
      <c r="G42" s="93"/>
      <c r="H42" s="93">
        <v>33.571599999999997</v>
      </c>
      <c r="I42" s="93">
        <v>0</v>
      </c>
      <c r="J42" s="93"/>
      <c r="K42" s="93">
        <v>18.992899999999999</v>
      </c>
      <c r="L42" s="93">
        <v>0</v>
      </c>
      <c r="M42" s="93"/>
      <c r="N42" s="93"/>
      <c r="O42" s="123"/>
      <c r="P42" s="93">
        <v>19.586500000000001</v>
      </c>
      <c r="Q42" s="93">
        <v>20.203800000000001</v>
      </c>
      <c r="R42" s="93">
        <v>20.845800000000001</v>
      </c>
      <c r="S42" s="93"/>
      <c r="T42" s="51">
        <v>5</v>
      </c>
      <c r="U42" s="124"/>
    </row>
    <row r="43" spans="1:21" ht="41" x14ac:dyDescent="0.65">
      <c r="A43" s="56" t="s">
        <v>274</v>
      </c>
      <c r="B43" s="57">
        <f>SUMIF(T43:T44,3,B43:B44)</f>
        <v>2.5926999999999998</v>
      </c>
      <c r="C43" s="57">
        <v>0</v>
      </c>
      <c r="D43" s="57">
        <v>0</v>
      </c>
      <c r="E43" s="57">
        <f>SUMIF(T43:T44,3,E43:E44)</f>
        <v>3.145</v>
      </c>
      <c r="F43" s="57">
        <v>0</v>
      </c>
      <c r="G43" s="57"/>
      <c r="H43" s="57">
        <f>SUMIF(T43:T44,3,H43:H44)</f>
        <v>0</v>
      </c>
      <c r="I43" s="57">
        <f>SUMIF(T43:T44,3,I43:I44)</f>
        <v>2.5</v>
      </c>
      <c r="J43" s="57">
        <f>H43+I43</f>
        <v>2.5</v>
      </c>
      <c r="K43" s="57">
        <f>SUMIF(T43:T44,3,K43:K44)</f>
        <v>0</v>
      </c>
      <c r="L43" s="57">
        <f>SUMIF(T43:T44,3,L43:L44)</f>
        <v>2.5</v>
      </c>
      <c r="M43" s="57">
        <f>K43+L43</f>
        <v>2.5</v>
      </c>
      <c r="N43" s="57">
        <f>M43-F43</f>
        <v>2.5</v>
      </c>
      <c r="O43" s="58">
        <f>IF(F43&lt;=0,IF(M43&gt;0,100,0),N43/F43*100)</f>
        <v>100</v>
      </c>
      <c r="P43" s="57">
        <f>SUMIF(T43:T44,3,P43:P44)</f>
        <v>2.5</v>
      </c>
      <c r="Q43" s="57">
        <f>SUMIF(T43:T44,3,Q43:Q44)</f>
        <v>2.5</v>
      </c>
      <c r="R43" s="57">
        <f>SUMIF(T43:T44,3,R43:R44)</f>
        <v>2.5</v>
      </c>
      <c r="S43" s="56"/>
      <c r="T43" s="50">
        <v>2</v>
      </c>
      <c r="U43" s="51"/>
    </row>
    <row r="44" spans="1:21" ht="20.5" x14ac:dyDescent="0.65">
      <c r="A44" s="138" t="s">
        <v>265</v>
      </c>
      <c r="B44" s="120">
        <f>SUMIF(T44:T45,4,B44:B45)</f>
        <v>2.5926999999999998</v>
      </c>
      <c r="C44" s="120">
        <v>0</v>
      </c>
      <c r="D44" s="120">
        <v>0</v>
      </c>
      <c r="E44" s="120">
        <f>SUMIF(T44:T45,4,E44:E45)</f>
        <v>3.145</v>
      </c>
      <c r="F44" s="120">
        <v>0</v>
      </c>
      <c r="G44" s="120">
        <v>0</v>
      </c>
      <c r="H44" s="120">
        <f>SUMIF(T44:T45,4,H44:H45)</f>
        <v>0</v>
      </c>
      <c r="I44" s="120">
        <f>SUMIF(T44:T45,4,I44:I45)</f>
        <v>2.5</v>
      </c>
      <c r="J44" s="120">
        <f>H44+I44</f>
        <v>2.5</v>
      </c>
      <c r="K44" s="120">
        <f>SUMIF(T44:T45,4,K44:K45)</f>
        <v>0</v>
      </c>
      <c r="L44" s="120">
        <f>SUMIF(T44:T45,4,L44:L45)</f>
        <v>2.5</v>
      </c>
      <c r="M44" s="120">
        <f>K44+L44</f>
        <v>2.5</v>
      </c>
      <c r="N44" s="120">
        <f>M44-F44</f>
        <v>2.5</v>
      </c>
      <c r="O44" s="121">
        <f>IF(F44&lt;=0,IF(M44&gt;0,100,0),N44/F44*100)</f>
        <v>100</v>
      </c>
      <c r="P44" s="120">
        <f>SUMIF(T44:T45,4,P44:P45)</f>
        <v>2.5</v>
      </c>
      <c r="Q44" s="120">
        <f>SUMIF(T44:T45,4,Q44:Q45)</f>
        <v>2.5</v>
      </c>
      <c r="R44" s="120">
        <f>SUMIF(T44:T45,4,R44:R45)</f>
        <v>2.5</v>
      </c>
      <c r="S44" s="120"/>
      <c r="T44" s="51">
        <v>3</v>
      </c>
    </row>
    <row r="45" spans="1:21" ht="20.5" x14ac:dyDescent="0.65">
      <c r="A45" s="70" t="s">
        <v>125</v>
      </c>
      <c r="B45" s="65">
        <f>SUMIF(T45:T46,5,B45:B46)</f>
        <v>2.5926999999999998</v>
      </c>
      <c r="C45" s="65">
        <v>0</v>
      </c>
      <c r="D45" s="65">
        <v>0</v>
      </c>
      <c r="E45" s="65">
        <f>SUMIF(T45:T46,5,E45:E46)</f>
        <v>3.145</v>
      </c>
      <c r="F45" s="65">
        <v>0</v>
      </c>
      <c r="G45" s="65">
        <v>0</v>
      </c>
      <c r="H45" s="65">
        <f>SUMIF(T45:T46,5,H45:H46)</f>
        <v>0</v>
      </c>
      <c r="I45" s="65">
        <f>SUMIF(T45:T46,5,I45:I46)</f>
        <v>2.5</v>
      </c>
      <c r="J45" s="65">
        <f>H45+I45</f>
        <v>2.5</v>
      </c>
      <c r="K45" s="65">
        <f>SUMIF(T45:T46,5,K45:K46)</f>
        <v>0</v>
      </c>
      <c r="L45" s="65">
        <f>SUMIF(T45:T46,5,L45:L46)</f>
        <v>2.5</v>
      </c>
      <c r="M45" s="65">
        <f>K45+L45</f>
        <v>2.5</v>
      </c>
      <c r="N45" s="65">
        <f>M45-F45</f>
        <v>2.5</v>
      </c>
      <c r="O45" s="66">
        <f>IF(F45&lt;=0,IF(M45&gt;0,100,0),N45/F45*100)</f>
        <v>100</v>
      </c>
      <c r="P45" s="65">
        <f>SUMIF(T45:T46,5,P45:P46)</f>
        <v>2.5</v>
      </c>
      <c r="Q45" s="65">
        <f>SUMIF(T45:T46,5,Q45:Q46)</f>
        <v>2.5</v>
      </c>
      <c r="R45" s="65">
        <f>SUMIF(T45:T46,5,R45:R46)</f>
        <v>2.5</v>
      </c>
      <c r="S45" s="65"/>
      <c r="T45" s="51">
        <v>4</v>
      </c>
    </row>
    <row r="46" spans="1:21" ht="20.5" x14ac:dyDescent="0.65">
      <c r="A46" s="122" t="s">
        <v>266</v>
      </c>
      <c r="B46" s="93">
        <v>2.5926999999999998</v>
      </c>
      <c r="C46" s="93"/>
      <c r="D46" s="93"/>
      <c r="E46" s="93">
        <v>3.145</v>
      </c>
      <c r="F46" s="93"/>
      <c r="G46" s="93"/>
      <c r="H46" s="93">
        <v>0</v>
      </c>
      <c r="I46" s="93">
        <v>2.5</v>
      </c>
      <c r="J46" s="93"/>
      <c r="K46" s="93">
        <v>0</v>
      </c>
      <c r="L46" s="93">
        <v>2.5</v>
      </c>
      <c r="M46" s="93"/>
      <c r="N46" s="93"/>
      <c r="O46" s="123"/>
      <c r="P46" s="93">
        <v>2.5</v>
      </c>
      <c r="Q46" s="93">
        <v>2.5</v>
      </c>
      <c r="R46" s="93">
        <v>2.5</v>
      </c>
      <c r="S46" s="93"/>
      <c r="T46" s="51">
        <v>5</v>
      </c>
      <c r="U46" s="124"/>
    </row>
    <row r="47" spans="1:21" ht="10" customHeight="1" x14ac:dyDescent="0.65">
      <c r="A47" s="129"/>
      <c r="B47" s="130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2"/>
      <c r="P47" s="131"/>
      <c r="Q47" s="131"/>
      <c r="R47" s="131"/>
      <c r="S47" s="131"/>
      <c r="T47" s="51"/>
    </row>
  </sheetData>
  <mergeCells count="28">
    <mergeCell ref="Q7:Q8"/>
    <mergeCell ref="R7:R8"/>
    <mergeCell ref="L7:L8"/>
    <mergeCell ref="M7:M8"/>
    <mergeCell ref="N7:N8"/>
    <mergeCell ref="O7:O8"/>
    <mergeCell ref="P7:P8"/>
    <mergeCell ref="F7:F8"/>
    <mergeCell ref="G7:G8"/>
    <mergeCell ref="H7:H8"/>
    <mergeCell ref="I7:I8"/>
    <mergeCell ref="K7:K8"/>
    <mergeCell ref="A2:S2"/>
    <mergeCell ref="A1:S1"/>
    <mergeCell ref="A3:R3"/>
    <mergeCell ref="A6:A8"/>
    <mergeCell ref="B6:D6"/>
    <mergeCell ref="E6:G6"/>
    <mergeCell ref="H6:I6"/>
    <mergeCell ref="J6:J8"/>
    <mergeCell ref="K6:M6"/>
    <mergeCell ref="N6:O6"/>
    <mergeCell ref="P6:R6"/>
    <mergeCell ref="S6:S8"/>
    <mergeCell ref="B7:B8"/>
    <mergeCell ref="C7:C8"/>
    <mergeCell ref="D7:D8"/>
    <mergeCell ref="E7:E8"/>
  </mergeCells>
  <printOptions horizontalCentered="1"/>
  <pageMargins left="0.31496062992125984" right="0.31496062992125984" top="0.19685039370078741" bottom="0.19685039370078741" header="0.23622047244094491" footer="0.23622047244094491"/>
  <pageSetup paperSize="9" scale="65" orientation="landscape"/>
  <headerFooter alignWithMargins="0">
    <oddHeader>&amp;R&amp;"Arial,ธรรมดา"&amp;10หน้าที่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9D0FCD92024A96AFE7E94FA331C2" ma:contentTypeVersion="12" ma:contentTypeDescription="Create a new document." ma:contentTypeScope="" ma:versionID="db1c4e0a37d2033705f53d973c706091">
  <xsd:schema xmlns:xsd="http://www.w3.org/2001/XMLSchema" xmlns:xs="http://www.w3.org/2001/XMLSchema" xmlns:p="http://schemas.microsoft.com/office/2006/metadata/properties" xmlns:ns2="e1c306ec-d615-4ab4-ab18-e4374619da1a" xmlns:ns3="9cc37dbf-7848-4e1a-9233-fb442d2787ba" targetNamespace="http://schemas.microsoft.com/office/2006/metadata/properties" ma:root="true" ma:fieldsID="90f56b7652b5602556850db72c71869d" ns2:_="" ns3:_="">
    <xsd:import namespace="e1c306ec-d615-4ab4-ab18-e4374619da1a"/>
    <xsd:import namespace="9cc37dbf-7848-4e1a-9233-fb442d278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06ec-d615-4ab4-ab18-e4374619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7dbf-7848-4e1a-9233-fb442d2787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FB4CDD-CF97-4EBD-BAF8-9E4C01333C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E38868-F577-4A47-BDCA-2940B1059C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06ec-d615-4ab4-ab18-e4374619da1a"/>
    <ds:schemaRef ds:uri="9cc37dbf-7848-4e1a-9233-fb442d278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3F6FF5-B4BF-4A3E-B9DF-0CAC194DBC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หมายเหตุ</vt:lpstr>
      <vt:lpstr>Sheet1</vt:lpstr>
      <vt:lpstr>mask1</vt:lpstr>
      <vt:lpstr>ข้อ 1</vt:lpstr>
      <vt:lpstr>ข้อ 4</vt:lpstr>
      <vt:lpstr>mask2</vt:lpstr>
      <vt:lpstr>ข้อ 5</vt:lpstr>
      <vt:lpstr>mask3</vt:lpstr>
      <vt:lpstr>รายละเอียดลงทุน-ประจำ(กรม)</vt:lpstr>
      <vt:lpstr>Mask1_remake</vt:lpstr>
      <vt:lpstr>mask4</vt:lpstr>
      <vt:lpstr>mask2!Print_Titles</vt:lpstr>
      <vt:lpstr>mask3!Print_Titles</vt:lpstr>
      <vt:lpstr>'ข้อ 4'!Print_Titles</vt:lpstr>
      <vt:lpstr>'ข้อ 5'!Print_Titles</vt:lpstr>
      <vt:lpstr>'รายละเอียดลงทุน-ประจำ(กรม)'!Print_Titles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CDG_SAIFAH</dc:creator>
  <cp:lastModifiedBy>Gift Hiw</cp:lastModifiedBy>
  <cp:lastPrinted>2025-01-21T08:58:35Z</cp:lastPrinted>
  <dcterms:created xsi:type="dcterms:W3CDTF">2021-04-29T03:49:49Z</dcterms:created>
  <dcterms:modified xsi:type="dcterms:W3CDTF">2025-08-24T05:34:13Z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0x01010089379D0FCD92024A96AFE7E94FA331C2</vt:lpwstr>
  </property>
</Properties>
</file>