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BITS DATA\CovidCases\"/>
    </mc:Choice>
  </mc:AlternateContent>
  <bookViews>
    <workbookView xWindow="-105" yWindow="-105" windowWidth="23250" windowHeight="12570" activeTab="3"/>
  </bookViews>
  <sheets>
    <sheet name="ST &amp; UT" sheetId="1" r:id="rId1"/>
    <sheet name="VACCINATION" sheetId="3" r:id="rId2"/>
    <sheet name="2020&amp;2021" sheetId="5" state="hidden" r:id="rId3"/>
    <sheet name="Sheet1" sheetId="6" r:id="rId4"/>
  </sheets>
  <calcPr calcId="181029"/>
</workbook>
</file>

<file path=xl/calcChain.xml><?xml version="1.0" encoding="utf-8"?>
<calcChain xmlns="http://schemas.openxmlformats.org/spreadsheetml/2006/main">
  <c r="BW56" i="5" l="1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I37" i="3"/>
  <c r="H37" i="3"/>
  <c r="G37" i="3"/>
  <c r="H36" i="3"/>
  <c r="G36" i="3"/>
  <c r="I36" i="3" s="1"/>
  <c r="H35" i="3"/>
  <c r="G35" i="3"/>
  <c r="I35" i="3" s="1"/>
  <c r="H34" i="3"/>
  <c r="G34" i="3"/>
  <c r="I34" i="3" s="1"/>
  <c r="H33" i="3"/>
  <c r="G33" i="3"/>
  <c r="I33" i="3" s="1"/>
  <c r="H32" i="3"/>
  <c r="G32" i="3"/>
  <c r="I32" i="3" s="1"/>
  <c r="I31" i="3"/>
  <c r="H31" i="3"/>
  <c r="G31" i="3"/>
  <c r="I30" i="3"/>
  <c r="H30" i="3"/>
  <c r="G30" i="3"/>
  <c r="H29" i="3"/>
  <c r="G29" i="3"/>
  <c r="I29" i="3" s="1"/>
  <c r="H28" i="3"/>
  <c r="G28" i="3"/>
  <c r="I28" i="3" s="1"/>
  <c r="I27" i="3"/>
  <c r="H27" i="3"/>
  <c r="G27" i="3"/>
  <c r="I26" i="3"/>
  <c r="H26" i="3"/>
  <c r="G26" i="3"/>
  <c r="H25" i="3"/>
  <c r="G25" i="3"/>
  <c r="I25" i="3" s="1"/>
  <c r="H24" i="3"/>
  <c r="G24" i="3"/>
  <c r="I24" i="3" s="1"/>
  <c r="I23" i="3"/>
  <c r="H23" i="3"/>
  <c r="G23" i="3"/>
  <c r="I22" i="3"/>
  <c r="H22" i="3"/>
  <c r="G22" i="3"/>
  <c r="H21" i="3"/>
  <c r="G21" i="3"/>
  <c r="I21" i="3" s="1"/>
  <c r="H20" i="3"/>
  <c r="G20" i="3"/>
  <c r="I20" i="3" s="1"/>
  <c r="I19" i="3"/>
  <c r="H19" i="3"/>
  <c r="G19" i="3"/>
  <c r="I18" i="3"/>
  <c r="H18" i="3"/>
  <c r="G18" i="3"/>
  <c r="H17" i="3"/>
  <c r="G17" i="3"/>
  <c r="I17" i="3" s="1"/>
  <c r="H16" i="3"/>
  <c r="G16" i="3"/>
  <c r="I16" i="3" s="1"/>
  <c r="I15" i="3"/>
  <c r="H15" i="3"/>
  <c r="G15" i="3"/>
  <c r="I14" i="3"/>
  <c r="H14" i="3"/>
  <c r="G14" i="3"/>
  <c r="H13" i="3"/>
  <c r="G13" i="3"/>
  <c r="I13" i="3" s="1"/>
  <c r="H12" i="3"/>
  <c r="G12" i="3"/>
  <c r="I12" i="3" s="1"/>
  <c r="I11" i="3"/>
  <c r="H11" i="3"/>
  <c r="G11" i="3"/>
  <c r="I10" i="3"/>
  <c r="H10" i="3"/>
  <c r="G10" i="3"/>
  <c r="H9" i="3"/>
  <c r="G9" i="3"/>
  <c r="I9" i="3" s="1"/>
  <c r="H8" i="3"/>
  <c r="G8" i="3"/>
  <c r="I8" i="3" s="1"/>
  <c r="I7" i="3"/>
  <c r="H7" i="3"/>
  <c r="G7" i="3"/>
  <c r="I6" i="3"/>
  <c r="H6" i="3"/>
  <c r="G6" i="3"/>
  <c r="H5" i="3"/>
  <c r="G5" i="3"/>
  <c r="I5" i="3" s="1"/>
  <c r="H4" i="3"/>
  <c r="G4" i="3"/>
  <c r="I4" i="3" s="1"/>
  <c r="I3" i="3"/>
  <c r="H3" i="3"/>
  <c r="G3" i="3"/>
  <c r="I2" i="3"/>
  <c r="H2" i="3"/>
  <c r="G2" i="3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</calcChain>
</file>

<file path=xl/sharedStrings.xml><?xml version="1.0" encoding="utf-8"?>
<sst xmlns="http://schemas.openxmlformats.org/spreadsheetml/2006/main" count="396" uniqueCount="130">
  <si>
    <t>Month</t>
  </si>
  <si>
    <t>Date</t>
  </si>
  <si>
    <t>AP_act</t>
  </si>
  <si>
    <t>AR_act</t>
  </si>
  <si>
    <t>AS_act</t>
  </si>
  <si>
    <t>BR_act</t>
  </si>
  <si>
    <t>CT_act</t>
  </si>
  <si>
    <t>GA_act</t>
  </si>
  <si>
    <t>GJ_act</t>
  </si>
  <si>
    <t>HR_act</t>
  </si>
  <si>
    <t>HP_act</t>
  </si>
  <si>
    <t>JR_act</t>
  </si>
  <si>
    <t>KA_act</t>
  </si>
  <si>
    <t>KL_act</t>
  </si>
  <si>
    <t>MP_act</t>
  </si>
  <si>
    <t>MH_act</t>
  </si>
  <si>
    <t>MN_act</t>
  </si>
  <si>
    <t>MG_act</t>
  </si>
  <si>
    <t>MZ_act</t>
  </si>
  <si>
    <t>NG_act</t>
  </si>
  <si>
    <t>OD_act</t>
  </si>
  <si>
    <t>PJ_act</t>
  </si>
  <si>
    <t>RJ_act</t>
  </si>
  <si>
    <t>SK_act</t>
  </si>
  <si>
    <t>TN_act</t>
  </si>
  <si>
    <t>TL_act</t>
  </si>
  <si>
    <t>TR_act</t>
  </si>
  <si>
    <t>UP_act</t>
  </si>
  <si>
    <t>UK_act</t>
  </si>
  <si>
    <t>WB_act</t>
  </si>
  <si>
    <t>AP</t>
  </si>
  <si>
    <t>AN_act</t>
  </si>
  <si>
    <t>CN_act</t>
  </si>
  <si>
    <t>DD_act</t>
  </si>
  <si>
    <t>DL_act</t>
  </si>
  <si>
    <t>JK_act</t>
  </si>
  <si>
    <t>LD_act</t>
  </si>
  <si>
    <t>LK_act</t>
  </si>
  <si>
    <t>PD_act</t>
  </si>
  <si>
    <t>AR</t>
  </si>
  <si>
    <t>AS</t>
  </si>
  <si>
    <t>BR</t>
  </si>
  <si>
    <t>CT</t>
  </si>
  <si>
    <t>GJ</t>
  </si>
  <si>
    <t>GA</t>
  </si>
  <si>
    <t>HR</t>
  </si>
  <si>
    <t>HP</t>
  </si>
  <si>
    <t>JR</t>
  </si>
  <si>
    <t>KA</t>
  </si>
  <si>
    <t>KL</t>
  </si>
  <si>
    <t>MP</t>
  </si>
  <si>
    <t>MH</t>
  </si>
  <si>
    <t>MN</t>
  </si>
  <si>
    <t>MG</t>
  </si>
  <si>
    <t>MZ</t>
  </si>
  <si>
    <t>NG</t>
  </si>
  <si>
    <t>OD</t>
  </si>
  <si>
    <t>PJ</t>
  </si>
  <si>
    <t>RJ</t>
  </si>
  <si>
    <t>SK</t>
  </si>
  <si>
    <t>TN</t>
  </si>
  <si>
    <t>TL</t>
  </si>
  <si>
    <t>TR</t>
  </si>
  <si>
    <t>UP</t>
  </si>
  <si>
    <t>UK</t>
  </si>
  <si>
    <t>WB</t>
  </si>
  <si>
    <t>AN</t>
  </si>
  <si>
    <t>CN</t>
  </si>
  <si>
    <t>DD</t>
  </si>
  <si>
    <t>DL</t>
  </si>
  <si>
    <t>JK</t>
  </si>
  <si>
    <t>LD</t>
  </si>
  <si>
    <t>LK</t>
  </si>
  <si>
    <t>PD</t>
  </si>
  <si>
    <t>St&amp;UT</t>
  </si>
  <si>
    <t>Codes</t>
  </si>
  <si>
    <t>Population</t>
  </si>
  <si>
    <t>Andaman and Nicobar Islands</t>
  </si>
  <si>
    <t>At least one dose (%)</t>
  </si>
  <si>
    <t>Fully vaccinated (%)</t>
  </si>
  <si>
    <t>Last updated</t>
  </si>
  <si>
    <t>Reference</t>
  </si>
  <si>
    <t>covid19india.org</t>
  </si>
  <si>
    <t xml:space="preserve">Doses Administered </t>
  </si>
  <si>
    <t>Andhra Pradesh</t>
  </si>
  <si>
    <t>Arunachal Pradesh</t>
  </si>
  <si>
    <t>Assam</t>
  </si>
  <si>
    <t>Bihar</t>
  </si>
  <si>
    <t>Chandigarh</t>
  </si>
  <si>
    <t>Chattisgarh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</si>
  <si>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</si>
  <si>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</si>
  <si>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</si>
  <si>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</si>
  <si>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</si>
  <si>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</si>
  <si>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</si>
  <si>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</si>
  <si>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</si>
  <si>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</si>
  <si>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</si>
  <si>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</si>
  <si>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</si>
  <si>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</si>
  <si>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</si>
  <si>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</si>
  <si>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</si>
  <si>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</si>
  <si>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</si>
  <si>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</si>
  <si>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</si>
  <si>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</si>
  <si>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</si>
  <si>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</si>
  <si>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</si>
  <si>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</si>
  <si>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</si>
  <si>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</si>
  <si>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</si>
  <si>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Pop(At least one dose)</t>
  </si>
  <si>
    <t>Pop(Fully vaccinated)</t>
  </si>
  <si>
    <t>Unlock 1                      (Jun, 2020)</t>
  </si>
  <si>
    <t>Unlock 2                        (Jul, 2020)</t>
  </si>
  <si>
    <t>Unlock 3                          (Aug, 2020)</t>
  </si>
  <si>
    <t>Unlock 4                                (Sep, 2020)</t>
  </si>
  <si>
    <t>Unlock 5                                         (Oct, 2020)</t>
  </si>
  <si>
    <t>Unlock 6                                  (Nov, 2020)</t>
  </si>
  <si>
    <t>Unlock 7                                            (Dec, 2020)</t>
  </si>
  <si>
    <t>Time</t>
  </si>
  <si>
    <t>Population not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</si>
</sst>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17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7" fontId="2" fillId="0" borderId="1" xfId="0" applyNumberFormat="1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0" fontId="0" fillId="0" borderId="0" xfId="0" applyFill="1"/>
    <xf numFmtId="0" fontId="1" fillId="2" borderId="0" xfId="0" applyFont="1" applyFill="1"/>
    <xf numFmtId="1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ACTIVE CASES PER THOUSAND 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5"/>
          <c:order val="35"/>
          <c:tx>
            <c:strRef>
              <c:f>'ST &amp; UT'!$AM$1</c:f>
              <c:strCache>
                <c:ptCount val="1"/>
                <c:pt idx="0">
                  <c:v>AP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UT'!$AM$2:$AM$27</c:f>
              <c:numCache>
                <c:formatCode>General</c:formatCode>
                <c:ptCount val="26"/>
                <c:pt idx="0">
                  <c:v>6.2005706516535489E-2</c:v>
                </c:pt>
                <c:pt idx="1">
                  <c:v>5.4231056471534443E-2</c:v>
                </c:pt>
                <c:pt idx="2">
                  <c:v>4.2109496179697829E-2</c:v>
                </c:pt>
                <c:pt idx="3">
                  <c:v>2.8494283908772334E-2</c:v>
                </c:pt>
                <c:pt idx="4">
                  <c:v>2.504739472625955E-2</c:v>
                </c:pt>
                <c:pt idx="5">
                  <c:v>2.3783535359338196E-2</c:v>
                </c:pt>
                <c:pt idx="6">
                  <c:v>1.8421707742096092E-2</c:v>
                </c:pt>
                <c:pt idx="7">
                  <c:v>1.3308822121368798E-2</c:v>
                </c:pt>
                <c:pt idx="8">
                  <c:v>1.1298136764903008E-2</c:v>
                </c:pt>
                <c:pt idx="9">
                  <c:v>1.3883303651787596E-2</c:v>
                </c:pt>
                <c:pt idx="10">
                  <c:v>1.9321728806418876E-2</c:v>
                </c:pt>
                <c:pt idx="11">
                  <c:v>2.763256161314414E-2</c:v>
                </c:pt>
                <c:pt idx="12">
                  <c:v>4.5613833515252486E-2</c:v>
                </c:pt>
                <c:pt idx="13">
                  <c:v>0.11688784205587791</c:v>
                </c:pt>
                <c:pt idx="14">
                  <c:v>0.15591428735566151</c:v>
                </c:pt>
                <c:pt idx="15">
                  <c:v>0.28557476877118398</c:v>
                </c:pt>
                <c:pt idx="16">
                  <c:v>0.60722697765266842</c:v>
                </c:pt>
                <c:pt idx="17">
                  <c:v>1.2819363857451984</c:v>
                </c:pt>
                <c:pt idx="18">
                  <c:v>2.186055418318301</c:v>
                </c:pt>
                <c:pt idx="19">
                  <c:v>2.5038203021772847</c:v>
                </c:pt>
                <c:pt idx="20">
                  <c:v>3.5884414316079738</c:v>
                </c:pt>
                <c:pt idx="21">
                  <c:v>3.9728653223798855</c:v>
                </c:pt>
                <c:pt idx="22">
                  <c:v>4.0344497424407804</c:v>
                </c:pt>
                <c:pt idx="23">
                  <c:v>3.3247544091457462</c:v>
                </c:pt>
                <c:pt idx="24">
                  <c:v>2.8099232109687673</c:v>
                </c:pt>
                <c:pt idx="25">
                  <c:v>2.0602439631565845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06-4CAB-966F-5EED2084E7BF}"/>
            </c:ext>
          </c:extLst>
        </c:ser>
        <c:ser>
          <c:idx val="0"/>
          <c:order val="36"/>
          <c:tx>
            <c:strRef>
              <c:f>'ST &amp; UT'!$AN$1</c:f>
              <c:strCache>
                <c:ptCount val="1"/>
                <c:pt idx="0">
                  <c:v>AR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UT'!$AN$2:$AN$27</c:f>
              <c:numCache>
                <c:formatCode>General</c:formatCode>
                <c:ptCount val="26"/>
                <c:pt idx="0">
                  <c:v>6.4494680851063829E-2</c:v>
                </c:pt>
                <c:pt idx="1">
                  <c:v>5.1196808510638299E-2</c:v>
                </c:pt>
                <c:pt idx="2">
                  <c:v>4.2553191489361701E-2</c:v>
                </c:pt>
                <c:pt idx="3">
                  <c:v>2.4601063829787235E-2</c:v>
                </c:pt>
                <c:pt idx="4">
                  <c:v>8.6436170212765961E-3</c:v>
                </c:pt>
                <c:pt idx="5">
                  <c:v>6.648936170212766E-3</c:v>
                </c:pt>
                <c:pt idx="6">
                  <c:v>3.324468085106383E-3</c:v>
                </c:pt>
                <c:pt idx="7">
                  <c:v>1.9946808510638296E-3</c:v>
                </c:pt>
                <c:pt idx="8">
                  <c:v>3.324468085106383E-3</c:v>
                </c:pt>
                <c:pt idx="9">
                  <c:v>6.6489361702127658E-4</c:v>
                </c:pt>
                <c:pt idx="10">
                  <c:v>1.9946808510638296E-3</c:v>
                </c:pt>
                <c:pt idx="11">
                  <c:v>6.6489361702127658E-4</c:v>
                </c:pt>
                <c:pt idx="12">
                  <c:v>1.3297872340425532E-3</c:v>
                </c:pt>
                <c:pt idx="13">
                  <c:v>2.6595744680851063E-3</c:v>
                </c:pt>
                <c:pt idx="14">
                  <c:v>2.6595744680851063E-3</c:v>
                </c:pt>
                <c:pt idx="15">
                  <c:v>1.9281914893617021E-2</c:v>
                </c:pt>
                <c:pt idx="16">
                  <c:v>4.3882978723404256E-2</c:v>
                </c:pt>
                <c:pt idx="17">
                  <c:v>0.25265957446808512</c:v>
                </c:pt>
                <c:pt idx="18">
                  <c:v>0.73936170212765961</c:v>
                </c:pt>
                <c:pt idx="19">
                  <c:v>0.92220744680851063</c:v>
                </c:pt>
                <c:pt idx="20">
                  <c:v>1.3311170212765957</c:v>
                </c:pt>
                <c:pt idx="21">
                  <c:v>1.4966755319148937</c:v>
                </c:pt>
                <c:pt idx="22">
                  <c:v>1.9521276595744681</c:v>
                </c:pt>
                <c:pt idx="23">
                  <c:v>2.6050531914893615</c:v>
                </c:pt>
                <c:pt idx="24">
                  <c:v>2.5079787234042556</c:v>
                </c:pt>
                <c:pt idx="25">
                  <c:v>2.197473404255319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06-4CAB-966F-5EED2084E7BF}"/>
            </c:ext>
          </c:extLst>
        </c:ser>
        <c:ser>
          <c:idx val="1"/>
          <c:order val="37"/>
          <c:tx>
            <c:strRef>
              <c:f>'ST &amp; UT'!$AO$1</c:f>
              <c:strCache>
                <c:ptCount val="1"/>
                <c:pt idx="0">
                  <c:v>AS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UT'!$AO$2:$AO$27</c:f>
              <c:numCache>
                <c:formatCode>General</c:formatCode>
                <c:ptCount val="26"/>
                <c:pt idx="0">
                  <c:v>5.4325955734406434E-2</c:v>
                </c:pt>
                <c:pt idx="1">
                  <c:v>4.9426996763187819E-2</c:v>
                </c:pt>
                <c:pt idx="2">
                  <c:v>4.7123319627912406E-2</c:v>
                </c:pt>
                <c:pt idx="3">
                  <c:v>3.3097133525792438E-2</c:v>
                </c:pt>
                <c:pt idx="4">
                  <c:v>1.775872627066748E-2</c:v>
                </c:pt>
                <c:pt idx="5">
                  <c:v>1.3880383751786077E-2</c:v>
                </c:pt>
                <c:pt idx="6">
                  <c:v>9.4479923016359026E-3</c:v>
                </c:pt>
                <c:pt idx="7">
                  <c:v>7.785845507829587E-3</c:v>
                </c:pt>
                <c:pt idx="8">
                  <c:v>7.465080337095034E-3</c:v>
                </c:pt>
                <c:pt idx="9">
                  <c:v>8.2815734989648039E-3</c:v>
                </c:pt>
                <c:pt idx="10">
                  <c:v>8.0774502084973616E-3</c:v>
                </c:pt>
                <c:pt idx="11">
                  <c:v>7.7275245676960303E-3</c:v>
                </c:pt>
                <c:pt idx="12">
                  <c:v>9.4188318315691251E-3</c:v>
                </c:pt>
                <c:pt idx="13">
                  <c:v>1.3676260461318637E-2</c:v>
                </c:pt>
                <c:pt idx="14">
                  <c:v>1.5659172425859506E-2</c:v>
                </c:pt>
                <c:pt idx="15">
                  <c:v>2.9831160878313358E-2</c:v>
                </c:pt>
                <c:pt idx="16">
                  <c:v>0.10535677835126703</c:v>
                </c:pt>
                <c:pt idx="17">
                  <c:v>0.30825532907590469</c:v>
                </c:pt>
                <c:pt idx="18">
                  <c:v>0.67372350042282692</c:v>
                </c:pt>
                <c:pt idx="19">
                  <c:v>0.72979908436123997</c:v>
                </c:pt>
                <c:pt idx="20">
                  <c:v>1.0730761379873444</c:v>
                </c:pt>
                <c:pt idx="21">
                  <c:v>1.2832939666987433</c:v>
                </c:pt>
                <c:pt idx="22">
                  <c:v>1.576356690869857</c:v>
                </c:pt>
                <c:pt idx="23">
                  <c:v>1.6023095092292889</c:v>
                </c:pt>
                <c:pt idx="24">
                  <c:v>1.4968944099378882</c:v>
                </c:pt>
                <c:pt idx="25">
                  <c:v>1.4334703875426471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06-4CAB-966F-5EED2084E7BF}"/>
            </c:ext>
          </c:extLst>
        </c:ser>
        <c:ser>
          <c:idx val="2"/>
          <c:order val="38"/>
          <c:tx>
            <c:strRef>
              <c:f>'ST &amp; UT'!$AP$1</c:f>
              <c:strCache>
                <c:ptCount val="1"/>
                <c:pt idx="0">
                  <c:v>BR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UT'!$AP$2:$AP$27</c:f>
              <c:numCache>
                <c:formatCode>General</c:formatCode>
                <c:ptCount val="26"/>
                <c:pt idx="0">
                  <c:v>3.9867804551539487E-2</c:v>
                </c:pt>
                <c:pt idx="1">
                  <c:v>3.3885542168674697E-2</c:v>
                </c:pt>
                <c:pt idx="2">
                  <c:v>3.3308232931726904E-2</c:v>
                </c:pt>
                <c:pt idx="3">
                  <c:v>2.1803882195448463E-2</c:v>
                </c:pt>
                <c:pt idx="4">
                  <c:v>1.1002342704149935E-2</c:v>
                </c:pt>
                <c:pt idx="5">
                  <c:v>9.6552878179384204E-3</c:v>
                </c:pt>
                <c:pt idx="6">
                  <c:v>6.5512048192771085E-3</c:v>
                </c:pt>
                <c:pt idx="7">
                  <c:v>4.9113119143239627E-3</c:v>
                </c:pt>
                <c:pt idx="8">
                  <c:v>4.6854082998661305E-3</c:v>
                </c:pt>
                <c:pt idx="9">
                  <c:v>3.0873493975903618E-3</c:v>
                </c:pt>
                <c:pt idx="10">
                  <c:v>2.4180053547523429E-3</c:v>
                </c:pt>
                <c:pt idx="11">
                  <c:v>2.7359437751004016E-3</c:v>
                </c:pt>
                <c:pt idx="12">
                  <c:v>4.6854082998661305E-3</c:v>
                </c:pt>
                <c:pt idx="13">
                  <c:v>1.2441432396251674E-2</c:v>
                </c:pt>
                <c:pt idx="14">
                  <c:v>1.5955488621151273E-2</c:v>
                </c:pt>
                <c:pt idx="15">
                  <c:v>6.2784471218206156E-2</c:v>
                </c:pt>
                <c:pt idx="16">
                  <c:v>0.24328982597054888</c:v>
                </c:pt>
                <c:pt idx="17">
                  <c:v>0.58457161981258365</c:v>
                </c:pt>
                <c:pt idx="18">
                  <c:v>0.84354919678714857</c:v>
                </c:pt>
                <c:pt idx="19">
                  <c:v>0.9053045515394913</c:v>
                </c:pt>
                <c:pt idx="20">
                  <c:v>0.94524765729585014</c:v>
                </c:pt>
                <c:pt idx="21">
                  <c:v>0.69014390896921018</c:v>
                </c:pt>
                <c:pt idx="22">
                  <c:v>0.37572791164658637</c:v>
                </c:pt>
                <c:pt idx="23">
                  <c:v>0.17640562248995983</c:v>
                </c:pt>
                <c:pt idx="24">
                  <c:v>0.11922690763052209</c:v>
                </c:pt>
                <c:pt idx="25">
                  <c:v>6.6072623828647925E-2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06-4CAB-966F-5EED2084E7BF}"/>
            </c:ext>
          </c:extLst>
        </c:ser>
        <c:ser>
          <c:idx val="3"/>
          <c:order val="39"/>
          <c:tx>
            <c:strRef>
              <c:f>'ST &amp; UT'!$AQ$1</c:f>
              <c:strCache>
                <c:ptCount val="1"/>
                <c:pt idx="0">
                  <c:v>CT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UT'!$AQ$2:$AQ$27</c:f>
              <c:numCache>
                <c:formatCode>General</c:formatCode>
                <c:ptCount val="26"/>
                <c:pt idx="0">
                  <c:v>0.39493106809636541</c:v>
                </c:pt>
                <c:pt idx="1">
                  <c:v>0.31489346887620112</c:v>
                </c:pt>
                <c:pt idx="2">
                  <c:v>0.24101796407185627</c:v>
                </c:pt>
                <c:pt idx="3">
                  <c:v>0.18479320428909624</c:v>
                </c:pt>
                <c:pt idx="4">
                  <c:v>0.15171981618159031</c:v>
                </c:pt>
                <c:pt idx="5">
                  <c:v>0.14357331847932042</c:v>
                </c:pt>
                <c:pt idx="6">
                  <c:v>0.14587104860047348</c:v>
                </c:pt>
                <c:pt idx="7">
                  <c:v>0.10580002785127419</c:v>
                </c:pt>
                <c:pt idx="8">
                  <c:v>0.10437265004873973</c:v>
                </c:pt>
                <c:pt idx="9">
                  <c:v>0.10026458710486005</c:v>
                </c:pt>
                <c:pt idx="10">
                  <c:v>0.10162233672190502</c:v>
                </c:pt>
                <c:pt idx="11">
                  <c:v>0.1426681520679571</c:v>
                </c:pt>
                <c:pt idx="12">
                  <c:v>0.32046372371535997</c:v>
                </c:pt>
                <c:pt idx="13">
                  <c:v>0.70258320568165999</c:v>
                </c:pt>
                <c:pt idx="14">
                  <c:v>1.0091561063918675</c:v>
                </c:pt>
                <c:pt idx="15">
                  <c:v>2.3717100682356218</c:v>
                </c:pt>
                <c:pt idx="16">
                  <c:v>4.2392772594346191</c:v>
                </c:pt>
                <c:pt idx="17">
                  <c:v>4.231827043587244</c:v>
                </c:pt>
                <c:pt idx="18">
                  <c:v>4.104929675532655</c:v>
                </c:pt>
                <c:pt idx="19">
                  <c:v>4.2159518172956414</c:v>
                </c:pt>
                <c:pt idx="20">
                  <c:v>4.5557373624843338</c:v>
                </c:pt>
                <c:pt idx="21">
                  <c:v>3.8435106531123799</c:v>
                </c:pt>
                <c:pt idx="22">
                  <c:v>2.455786102214176</c:v>
                </c:pt>
                <c:pt idx="23">
                  <c:v>1.494011976047904</c:v>
                </c:pt>
                <c:pt idx="24">
                  <c:v>1.1532864503551039</c:v>
                </c:pt>
                <c:pt idx="25">
                  <c:v>0.6778651998328924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E06-4CAB-966F-5EED2084E7BF}"/>
            </c:ext>
          </c:extLst>
        </c:ser>
        <c:ser>
          <c:idx val="4"/>
          <c:order val="40"/>
          <c:tx>
            <c:strRef>
              <c:f>'ST &amp; UT'!$AR$1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UT'!$AR$2:$AR$27</c:f>
              <c:numCache>
                <c:formatCode>General</c:formatCode>
                <c:ptCount val="26"/>
                <c:pt idx="0">
                  <c:v>0.60389610389610393</c:v>
                </c:pt>
                <c:pt idx="1">
                  <c:v>0.56948051948051948</c:v>
                </c:pt>
                <c:pt idx="2">
                  <c:v>0.56233766233766236</c:v>
                </c:pt>
                <c:pt idx="3">
                  <c:v>0.55454545454545456</c:v>
                </c:pt>
                <c:pt idx="4">
                  <c:v>0.48181818181818181</c:v>
                </c:pt>
                <c:pt idx="5">
                  <c:v>0.47012987012987012</c:v>
                </c:pt>
                <c:pt idx="6">
                  <c:v>0.47597402597402599</c:v>
                </c:pt>
                <c:pt idx="7">
                  <c:v>0.34090909090909094</c:v>
                </c:pt>
                <c:pt idx="8">
                  <c:v>0.30129870129870134</c:v>
                </c:pt>
                <c:pt idx="9">
                  <c:v>0.37857142857142856</c:v>
                </c:pt>
                <c:pt idx="10">
                  <c:v>0.41038961038961036</c:v>
                </c:pt>
                <c:pt idx="11">
                  <c:v>0.50324675324675316</c:v>
                </c:pt>
                <c:pt idx="12">
                  <c:v>0.66038961038961042</c:v>
                </c:pt>
                <c:pt idx="13">
                  <c:v>0.92792207792207793</c:v>
                </c:pt>
                <c:pt idx="14">
                  <c:v>1.1142857142857143</c:v>
                </c:pt>
                <c:pt idx="15">
                  <c:v>2.162987012987013</c:v>
                </c:pt>
                <c:pt idx="16">
                  <c:v>3.6896103896103898</c:v>
                </c:pt>
                <c:pt idx="17">
                  <c:v>6.6415584415584412</c:v>
                </c:pt>
                <c:pt idx="18">
                  <c:v>13.57012987012987</c:v>
                </c:pt>
                <c:pt idx="19">
                  <c:v>15.50909090909091</c:v>
                </c:pt>
                <c:pt idx="20">
                  <c:v>21.03051948051948</c:v>
                </c:pt>
                <c:pt idx="21">
                  <c:v>19.983116883116885</c:v>
                </c:pt>
                <c:pt idx="22">
                  <c:v>11.846103896103896</c:v>
                </c:pt>
                <c:pt idx="23">
                  <c:v>9.7766233766233768</c:v>
                </c:pt>
                <c:pt idx="24">
                  <c:v>7.7058441558441562</c:v>
                </c:pt>
                <c:pt idx="25">
                  <c:v>3.8305194805194804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E06-4CAB-966F-5EED2084E7BF}"/>
            </c:ext>
          </c:extLst>
        </c:ser>
        <c:ser>
          <c:idx val="5"/>
          <c:order val="41"/>
          <c:tx>
            <c:strRef>
              <c:f>'ST &amp; UT'!$AS$1</c:f>
              <c:strCache>
                <c:ptCount val="1"/>
                <c:pt idx="0">
                  <c:v>GJ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UT'!$AS$2:$AS$27</c:f>
              <c:numCache>
                <c:formatCode>General</c:formatCode>
                <c:ptCount val="26"/>
                <c:pt idx="0">
                  <c:v>0.14076483749411209</c:v>
                </c:pt>
                <c:pt idx="1">
                  <c:v>0.11847915685350918</c:v>
                </c:pt>
                <c:pt idx="2">
                  <c:v>9.9358219500706543E-2</c:v>
                </c:pt>
                <c:pt idx="3">
                  <c:v>7.5659444182760244E-2</c:v>
                </c:pt>
                <c:pt idx="4">
                  <c:v>5.135715967969854E-2</c:v>
                </c:pt>
                <c:pt idx="5">
                  <c:v>4.7706665096561469E-2</c:v>
                </c:pt>
                <c:pt idx="6">
                  <c:v>3.17946302402261E-2</c:v>
                </c:pt>
                <c:pt idx="7">
                  <c:v>2.5141309467734338E-2</c:v>
                </c:pt>
                <c:pt idx="8">
                  <c:v>2.5494583137070183E-2</c:v>
                </c:pt>
                <c:pt idx="9">
                  <c:v>3.5754239284032034E-2</c:v>
                </c:pt>
                <c:pt idx="10">
                  <c:v>4.7279792746113991E-2</c:v>
                </c:pt>
                <c:pt idx="11">
                  <c:v>6.9432995760715974E-2</c:v>
                </c:pt>
                <c:pt idx="12">
                  <c:v>0.11550577013659914</c:v>
                </c:pt>
                <c:pt idx="13">
                  <c:v>0.17724034385303813</c:v>
                </c:pt>
                <c:pt idx="14">
                  <c:v>0.19129769194536037</c:v>
                </c:pt>
                <c:pt idx="15">
                  <c:v>0.30135715967969856</c:v>
                </c:pt>
                <c:pt idx="16">
                  <c:v>0.65205487517663674</c:v>
                </c:pt>
                <c:pt idx="17">
                  <c:v>1.35545219029675</c:v>
                </c:pt>
                <c:pt idx="18">
                  <c:v>2.0282913330193124</c:v>
                </c:pt>
                <c:pt idx="19">
                  <c:v>2.1364077955723033</c:v>
                </c:pt>
                <c:pt idx="20">
                  <c:v>2.111119288742346</c:v>
                </c:pt>
                <c:pt idx="21">
                  <c:v>1.6377620113047573</c:v>
                </c:pt>
                <c:pt idx="22">
                  <c:v>1.1794483042863873</c:v>
                </c:pt>
                <c:pt idx="23">
                  <c:v>0.56969795101271792</c:v>
                </c:pt>
                <c:pt idx="24">
                  <c:v>0.42709314649081487</c:v>
                </c:pt>
                <c:pt idx="25">
                  <c:v>0.21673339613754122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E06-4CAB-966F-5EED2084E7BF}"/>
            </c:ext>
          </c:extLst>
        </c:ser>
        <c:ser>
          <c:idx val="6"/>
          <c:order val="42"/>
          <c:tx>
            <c:strRef>
              <c:f>'ST &amp; UT'!$AT$1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UT'!$AT$2:$AT$27</c:f>
              <c:numCache>
                <c:formatCode>General</c:formatCode>
                <c:ptCount val="26"/>
                <c:pt idx="0">
                  <c:v>0.11558314732142858</c:v>
                </c:pt>
                <c:pt idx="1">
                  <c:v>8.7227957589285712E-2</c:v>
                </c:pt>
                <c:pt idx="2">
                  <c:v>7.6171875E-2</c:v>
                </c:pt>
                <c:pt idx="3">
                  <c:v>5.5280412946428568E-2</c:v>
                </c:pt>
                <c:pt idx="4">
                  <c:v>4.1573660714285712E-2</c:v>
                </c:pt>
                <c:pt idx="5">
                  <c:v>3.7702287946428568E-2</c:v>
                </c:pt>
                <c:pt idx="6">
                  <c:v>3.0343191964285716E-2</c:v>
                </c:pt>
                <c:pt idx="7">
                  <c:v>3.1494140625E-2</c:v>
                </c:pt>
                <c:pt idx="8">
                  <c:v>3.0482700892857144E-2</c:v>
                </c:pt>
                <c:pt idx="9">
                  <c:v>4.4921875E-2</c:v>
                </c:pt>
                <c:pt idx="10">
                  <c:v>7.2649274553571438E-2</c:v>
                </c:pt>
                <c:pt idx="11">
                  <c:v>0.11202566964285714</c:v>
                </c:pt>
                <c:pt idx="12">
                  <c:v>0.19873046875</c:v>
                </c:pt>
                <c:pt idx="13">
                  <c:v>0.3247767857142857</c:v>
                </c:pt>
                <c:pt idx="14">
                  <c:v>0.3613978794642857</c:v>
                </c:pt>
                <c:pt idx="15">
                  <c:v>0.597412109375</c:v>
                </c:pt>
                <c:pt idx="16">
                  <c:v>1.0643833705357142</c:v>
                </c:pt>
                <c:pt idx="17">
                  <c:v>2.043701171875</c:v>
                </c:pt>
                <c:pt idx="18">
                  <c:v>3.249686104910714</c:v>
                </c:pt>
                <c:pt idx="19">
                  <c:v>3.5754743303571432</c:v>
                </c:pt>
                <c:pt idx="20">
                  <c:v>4.049560546875</c:v>
                </c:pt>
                <c:pt idx="21">
                  <c:v>3.3463309151785716</c:v>
                </c:pt>
                <c:pt idx="22">
                  <c:v>1.6738630022321428</c:v>
                </c:pt>
                <c:pt idx="23">
                  <c:v>0.80545479910714279</c:v>
                </c:pt>
                <c:pt idx="24">
                  <c:v>0.5678013392857143</c:v>
                </c:pt>
                <c:pt idx="25">
                  <c:v>0.26266043526785715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E06-4CAB-966F-5EED2084E7BF}"/>
            </c:ext>
          </c:extLst>
        </c:ser>
        <c:ser>
          <c:idx val="7"/>
          <c:order val="43"/>
          <c:tx>
            <c:strRef>
              <c:f>'ST &amp; UT'!$AU$1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UT'!$AU$2:$AU$27</c:f>
              <c:numCache>
                <c:formatCode>General</c:formatCode>
                <c:ptCount val="26"/>
                <c:pt idx="0">
                  <c:v>0.32794520547945205</c:v>
                </c:pt>
                <c:pt idx="1">
                  <c:v>0.16191780821917809</c:v>
                </c:pt>
                <c:pt idx="2">
                  <c:v>0.10506849315068494</c:v>
                </c:pt>
                <c:pt idx="3">
                  <c:v>7.0684931506849319E-2</c:v>
                </c:pt>
                <c:pt idx="4">
                  <c:v>4.6986301369863009E-2</c:v>
                </c:pt>
                <c:pt idx="5">
                  <c:v>5.1780821917808216E-2</c:v>
                </c:pt>
                <c:pt idx="6">
                  <c:v>6.2739726027397261E-2</c:v>
                </c:pt>
                <c:pt idx="7">
                  <c:v>5.4520547945205479E-2</c:v>
                </c:pt>
                <c:pt idx="8">
                  <c:v>3.1095890410958907E-2</c:v>
                </c:pt>
                <c:pt idx="9">
                  <c:v>5.9452054794520551E-2</c:v>
                </c:pt>
                <c:pt idx="10">
                  <c:v>8.4520547945205485E-2</c:v>
                </c:pt>
                <c:pt idx="11">
                  <c:v>0.1036986301369863</c:v>
                </c:pt>
                <c:pt idx="12">
                  <c:v>0.18972602739726027</c:v>
                </c:pt>
                <c:pt idx="13">
                  <c:v>0.36082191780821915</c:v>
                </c:pt>
                <c:pt idx="14">
                  <c:v>0.44123287671232875</c:v>
                </c:pt>
                <c:pt idx="15">
                  <c:v>0.61821917808219184</c:v>
                </c:pt>
                <c:pt idx="16">
                  <c:v>1.0084931506849315</c:v>
                </c:pt>
                <c:pt idx="17">
                  <c:v>1.6245205479452054</c:v>
                </c:pt>
                <c:pt idx="18">
                  <c:v>2.4431506849315068</c:v>
                </c:pt>
                <c:pt idx="19">
                  <c:v>2.7298630136986302</c:v>
                </c:pt>
                <c:pt idx="20">
                  <c:v>4.3689041095890406</c:v>
                </c:pt>
                <c:pt idx="21">
                  <c:v>5.4212328767123283</c:v>
                </c:pt>
                <c:pt idx="22">
                  <c:v>3.9435616438356167</c:v>
                </c:pt>
                <c:pt idx="23">
                  <c:v>2.3272602739726027</c:v>
                </c:pt>
                <c:pt idx="24">
                  <c:v>1.6997260273972601</c:v>
                </c:pt>
                <c:pt idx="25">
                  <c:v>0.95657534246575349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E06-4CAB-966F-5EED2084E7BF}"/>
            </c:ext>
          </c:extLst>
        </c:ser>
        <c:ser>
          <c:idx val="8"/>
          <c:order val="44"/>
          <c:tx>
            <c:strRef>
              <c:f>'ST &amp; UT'!$AV$1</c:f>
              <c:strCache>
                <c:ptCount val="1"/>
                <c:pt idx="0">
                  <c:v>JR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UT'!$AV$2:$AV$27</c:f>
              <c:numCache>
                <c:formatCode>General</c:formatCode>
                <c:ptCount val="26"/>
                <c:pt idx="0">
                  <c:v>4.496965484052081E-2</c:v>
                </c:pt>
                <c:pt idx="1">
                  <c:v>3.9167981177980378E-2</c:v>
                </c:pt>
                <c:pt idx="2">
                  <c:v>3.4462476271956789E-2</c:v>
                </c:pt>
                <c:pt idx="3">
                  <c:v>2.614763521642649E-2</c:v>
                </c:pt>
                <c:pt idx="4">
                  <c:v>1.6790097051038688E-2</c:v>
                </c:pt>
                <c:pt idx="5">
                  <c:v>1.3715477368125551E-2</c:v>
                </c:pt>
                <c:pt idx="6">
                  <c:v>1.1710290618399594E-2</c:v>
                </c:pt>
                <c:pt idx="7">
                  <c:v>1.2458893671630618E-2</c:v>
                </c:pt>
                <c:pt idx="8">
                  <c:v>1.2004384675026068E-2</c:v>
                </c:pt>
                <c:pt idx="9">
                  <c:v>1.2993610138224206E-2</c:v>
                </c:pt>
                <c:pt idx="10">
                  <c:v>1.2646044434938374E-2</c:v>
                </c:pt>
                <c:pt idx="11">
                  <c:v>1.4891853594631448E-2</c:v>
                </c:pt>
                <c:pt idx="12">
                  <c:v>2.1308451193754512E-2</c:v>
                </c:pt>
                <c:pt idx="13">
                  <c:v>5.2642836136138807E-2</c:v>
                </c:pt>
                <c:pt idx="14">
                  <c:v>8.9618479801085477E-2</c:v>
                </c:pt>
                <c:pt idx="15">
                  <c:v>0.24727962997620515</c:v>
                </c:pt>
                <c:pt idx="16">
                  <c:v>0.55212148758121005</c:v>
                </c:pt>
                <c:pt idx="17">
                  <c:v>1.0946180787637354</c:v>
                </c:pt>
                <c:pt idx="18">
                  <c:v>1.4939176001924979</c:v>
                </c:pt>
                <c:pt idx="19">
                  <c:v>1.5623613079164773</c:v>
                </c:pt>
                <c:pt idx="20">
                  <c:v>1.6360987086597332</c:v>
                </c:pt>
                <c:pt idx="21">
                  <c:v>1.1064887843221132</c:v>
                </c:pt>
                <c:pt idx="22">
                  <c:v>0.60332058925754617</c:v>
                </c:pt>
                <c:pt idx="23">
                  <c:v>0.29262358634334146</c:v>
                </c:pt>
                <c:pt idx="24">
                  <c:v>0.21543726439055691</c:v>
                </c:pt>
                <c:pt idx="25">
                  <c:v>0.13632596315803544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E06-4CAB-966F-5EED2084E7BF}"/>
            </c:ext>
          </c:extLst>
        </c:ser>
        <c:ser>
          <c:idx val="9"/>
          <c:order val="45"/>
          <c:tx>
            <c:strRef>
              <c:f>'ST &amp; UT'!$AW$1</c:f>
              <c:strCache>
                <c:ptCount val="1"/>
                <c:pt idx="0">
                  <c:v>KA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UT'!$AW$2:$AW$27</c:f>
              <c:numCache>
                <c:formatCode>General</c:formatCode>
                <c:ptCount val="26"/>
                <c:pt idx="0">
                  <c:v>0.16805981944739962</c:v>
                </c:pt>
                <c:pt idx="1">
                  <c:v>0.14330222803124715</c:v>
                </c:pt>
                <c:pt idx="2">
                  <c:v>0.13359068664701054</c:v>
                </c:pt>
                <c:pt idx="3">
                  <c:v>0.10615824189185082</c:v>
                </c:pt>
                <c:pt idx="4">
                  <c:v>9.2115261862062675E-2</c:v>
                </c:pt>
                <c:pt idx="5">
                  <c:v>9.0337092312836265E-2</c:v>
                </c:pt>
                <c:pt idx="6">
                  <c:v>9.0185112009483578E-2</c:v>
                </c:pt>
                <c:pt idx="7">
                  <c:v>8.7723031095170073E-2</c:v>
                </c:pt>
                <c:pt idx="8">
                  <c:v>9.2115261862062675E-2</c:v>
                </c:pt>
                <c:pt idx="9">
                  <c:v>8.851332867260403E-2</c:v>
                </c:pt>
                <c:pt idx="10">
                  <c:v>0.10357457673485516</c:v>
                </c:pt>
                <c:pt idx="11">
                  <c:v>0.13465454877047933</c:v>
                </c:pt>
                <c:pt idx="12">
                  <c:v>0.21683029879327639</c:v>
                </c:pt>
                <c:pt idx="13">
                  <c:v>0.36245782546581962</c:v>
                </c:pt>
                <c:pt idx="14">
                  <c:v>0.46908720629806377</c:v>
                </c:pt>
                <c:pt idx="15">
                  <c:v>0.81149882975166421</c:v>
                </c:pt>
                <c:pt idx="16">
                  <c:v>1.4675370072038663</c:v>
                </c:pt>
                <c:pt idx="17">
                  <c:v>2.9824006808717591</c:v>
                </c:pt>
                <c:pt idx="18">
                  <c:v>5.311650810055017</c:v>
                </c:pt>
                <c:pt idx="19">
                  <c:v>6.1562357518465607</c:v>
                </c:pt>
                <c:pt idx="20">
                  <c:v>8.3413021672391245</c:v>
                </c:pt>
                <c:pt idx="21">
                  <c:v>9.2023161798230948</c:v>
                </c:pt>
                <c:pt idx="22">
                  <c:v>7.3437490501231037</c:v>
                </c:pt>
                <c:pt idx="23">
                  <c:v>5.3203136873461201</c:v>
                </c:pt>
                <c:pt idx="24">
                  <c:v>4.5335572509802731</c:v>
                </c:pt>
                <c:pt idx="25">
                  <c:v>3.4196176175567645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AE06-4CAB-966F-5EED2084E7BF}"/>
            </c:ext>
          </c:extLst>
        </c:ser>
        <c:ser>
          <c:idx val="10"/>
          <c:order val="46"/>
          <c:tx>
            <c:strRef>
              <c:f>'ST &amp; UT'!$AX$1</c:f>
              <c:strCache>
                <c:ptCount val="1"/>
                <c:pt idx="0">
                  <c:v>KL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UT'!$AX$2:$AX$27</c:f>
              <c:numCache>
                <c:formatCode>General</c:formatCode>
                <c:ptCount val="26"/>
                <c:pt idx="0">
                  <c:v>1.8519572953736654</c:v>
                </c:pt>
                <c:pt idx="1">
                  <c:v>1.8287259786476868</c:v>
                </c:pt>
                <c:pt idx="2">
                  <c:v>1.9214804270462633</c:v>
                </c:pt>
                <c:pt idx="3">
                  <c:v>2.0040142348754446</c:v>
                </c:pt>
                <c:pt idx="4">
                  <c:v>2.0565124555160144</c:v>
                </c:pt>
                <c:pt idx="5">
                  <c:v>1.9701921708185051</c:v>
                </c:pt>
                <c:pt idx="6">
                  <c:v>1.8622064056939502</c:v>
                </c:pt>
                <c:pt idx="7">
                  <c:v>1.7445409252669037</c:v>
                </c:pt>
                <c:pt idx="8">
                  <c:v>1.5790462633451956</c:v>
                </c:pt>
                <c:pt idx="9">
                  <c:v>1.3626761565836298</c:v>
                </c:pt>
                <c:pt idx="10">
                  <c:v>1.1169252669039145</c:v>
                </c:pt>
                <c:pt idx="11">
                  <c:v>0.77019217081850533</c:v>
                </c:pt>
                <c:pt idx="12">
                  <c:v>0.6854661921708185</c:v>
                </c:pt>
                <c:pt idx="13">
                  <c:v>0.6895088967971531</c:v>
                </c:pt>
                <c:pt idx="14">
                  <c:v>0.74582206405693952</c:v>
                </c:pt>
                <c:pt idx="15">
                  <c:v>0.95706761565836296</c:v>
                </c:pt>
                <c:pt idx="16">
                  <c:v>1.8119857651245552</c:v>
                </c:pt>
                <c:pt idx="17">
                  <c:v>4.4476014234875443</c:v>
                </c:pt>
                <c:pt idx="18">
                  <c:v>8.0877437722419927</c:v>
                </c:pt>
                <c:pt idx="19">
                  <c:v>9.2191886120996447</c:v>
                </c:pt>
                <c:pt idx="20">
                  <c:v>11.87464768683274</c:v>
                </c:pt>
                <c:pt idx="21">
                  <c:v>12.678434163701068</c:v>
                </c:pt>
                <c:pt idx="22">
                  <c:v>8.2357010676156577</c:v>
                </c:pt>
                <c:pt idx="23">
                  <c:v>6.6343060498220643</c:v>
                </c:pt>
                <c:pt idx="24">
                  <c:v>5.7726405693950182</c:v>
                </c:pt>
                <c:pt idx="25">
                  <c:v>4.0782633451957295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AE06-4CAB-966F-5EED2084E7BF}"/>
            </c:ext>
          </c:extLst>
        </c:ser>
        <c:ser>
          <c:idx val="11"/>
          <c:order val="47"/>
          <c:tx>
            <c:strRef>
              <c:f>'ST &amp; UT'!$AY$1</c:f>
              <c:strCache>
                <c:ptCount val="1"/>
                <c:pt idx="0">
                  <c:v>MP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UT'!$AY$2:$AY$27</c:f>
              <c:numCache>
                <c:formatCode>General</c:formatCode>
                <c:ptCount val="26"/>
                <c:pt idx="0">
                  <c:v>0.11214612316373188</c:v>
                </c:pt>
                <c:pt idx="1">
                  <c:v>0.10122580017511432</c:v>
                </c:pt>
                <c:pt idx="2">
                  <c:v>8.4602101371728758E-2</c:v>
                </c:pt>
                <c:pt idx="3">
                  <c:v>5.4467847066835294E-2</c:v>
                </c:pt>
                <c:pt idx="4">
                  <c:v>3.4366183480883356E-2</c:v>
                </c:pt>
                <c:pt idx="5">
                  <c:v>3.1058468722638385E-2</c:v>
                </c:pt>
                <c:pt idx="6">
                  <c:v>2.4820021402860201E-2</c:v>
                </c:pt>
                <c:pt idx="7">
                  <c:v>2.2460842494406073E-2</c:v>
                </c:pt>
                <c:pt idx="8">
                  <c:v>2.5586146512306646E-2</c:v>
                </c:pt>
                <c:pt idx="9">
                  <c:v>3.527823718260531E-2</c:v>
                </c:pt>
                <c:pt idx="10">
                  <c:v>4.4240684891526411E-2</c:v>
                </c:pt>
                <c:pt idx="11">
                  <c:v>6.1095437299348195E-2</c:v>
                </c:pt>
                <c:pt idx="12">
                  <c:v>0.10448487206926743</c:v>
                </c:pt>
                <c:pt idx="13">
                  <c:v>0.18423484774783538</c:v>
                </c:pt>
                <c:pt idx="14">
                  <c:v>0.21958604922657846</c:v>
                </c:pt>
                <c:pt idx="15">
                  <c:v>0.34122969160424166</c:v>
                </c:pt>
                <c:pt idx="16">
                  <c:v>0.67727891818270258</c:v>
                </c:pt>
                <c:pt idx="17">
                  <c:v>1.0331379511625645</c:v>
                </c:pt>
                <c:pt idx="18">
                  <c:v>1.1197222492460355</c:v>
                </c:pt>
                <c:pt idx="19">
                  <c:v>1.0763571359081623</c:v>
                </c:pt>
                <c:pt idx="20">
                  <c:v>1.2463031423290203</c:v>
                </c:pt>
                <c:pt idx="21">
                  <c:v>1.2157067808152544</c:v>
                </c:pt>
                <c:pt idx="22">
                  <c:v>0.75460891137270159</c:v>
                </c:pt>
                <c:pt idx="23">
                  <c:v>0.37575396439342351</c:v>
                </c:pt>
                <c:pt idx="24">
                  <c:v>0.24689901741414536</c:v>
                </c:pt>
                <c:pt idx="25">
                  <c:v>9.7078996011285154E-2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E06-4CAB-966F-5EED2084E7BF}"/>
            </c:ext>
          </c:extLst>
        </c:ser>
        <c:ser>
          <c:idx val="12"/>
          <c:order val="48"/>
          <c:tx>
            <c:strRef>
              <c:f>'ST &amp; UT'!$AZ$1</c:f>
              <c:strCache>
                <c:ptCount val="1"/>
                <c:pt idx="0">
                  <c:v>MH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UT'!$AZ$2:$AZ$27</c:f>
              <c:numCache>
                <c:formatCode>General</c:formatCode>
                <c:ptCount val="26"/>
                <c:pt idx="0">
                  <c:v>0.42638330618159193</c:v>
                </c:pt>
                <c:pt idx="1">
                  <c:v>0.42436943832734358</c:v>
                </c:pt>
                <c:pt idx="2">
                  <c:v>0.42693998510065245</c:v>
                </c:pt>
                <c:pt idx="3">
                  <c:v>0.36778466349577987</c:v>
                </c:pt>
                <c:pt idx="4">
                  <c:v>0.35322096059859359</c:v>
                </c:pt>
                <c:pt idx="5">
                  <c:v>0.35775625649799836</c:v>
                </c:pt>
                <c:pt idx="6">
                  <c:v>0.2842337069085491</c:v>
                </c:pt>
                <c:pt idx="7">
                  <c:v>0.29635784630749962</c:v>
                </c:pt>
                <c:pt idx="8">
                  <c:v>0.43480716805972836</c:v>
                </c:pt>
                <c:pt idx="9">
                  <c:v>0.63541624028881816</c:v>
                </c:pt>
                <c:pt idx="10">
                  <c:v>0.79930087676929751</c:v>
                </c:pt>
                <c:pt idx="11">
                  <c:v>1.0687171006852063</c:v>
                </c:pt>
                <c:pt idx="12">
                  <c:v>1.7620606943750869</c:v>
                </c:pt>
                <c:pt idx="13">
                  <c:v>2.7554296660745132</c:v>
                </c:pt>
                <c:pt idx="14">
                  <c:v>3.0006057976472129</c:v>
                </c:pt>
                <c:pt idx="15">
                  <c:v>4.2677380007040346</c:v>
                </c:pt>
                <c:pt idx="16">
                  <c:v>5.076093096362758</c:v>
                </c:pt>
                <c:pt idx="17">
                  <c:v>5.7293558078802809</c:v>
                </c:pt>
                <c:pt idx="18">
                  <c:v>5.4873887665468715</c:v>
                </c:pt>
                <c:pt idx="19">
                  <c:v>5.4338247934966803</c:v>
                </c:pt>
                <c:pt idx="20">
                  <c:v>5.1428372614671769</c:v>
                </c:pt>
                <c:pt idx="21">
                  <c:v>4.0443705844310003</c:v>
                </c:pt>
                <c:pt idx="22">
                  <c:v>2.8836541059163507</c:v>
                </c:pt>
                <c:pt idx="23">
                  <c:v>2.26415233354891</c:v>
                </c:pt>
                <c:pt idx="24">
                  <c:v>1.8884595548205938</c:v>
                </c:pt>
                <c:pt idx="25">
                  <c:v>1.3747267770746521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E06-4CAB-966F-5EED2084E7BF}"/>
            </c:ext>
          </c:extLst>
        </c:ser>
        <c:ser>
          <c:idx val="13"/>
          <c:order val="49"/>
          <c:tx>
            <c:strRef>
              <c:f>'ST &amp; UT'!$BA$1</c:f>
              <c:strCache>
                <c:ptCount val="1"/>
                <c:pt idx="0">
                  <c:v>MN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UT'!$BA$2:$BA$27</c:f>
              <c:numCache>
                <c:formatCode>General</c:formatCode>
                <c:ptCount val="26"/>
                <c:pt idx="0">
                  <c:v>0.35771833709313566</c:v>
                </c:pt>
                <c:pt idx="1">
                  <c:v>0.15533354817918144</c:v>
                </c:pt>
                <c:pt idx="2">
                  <c:v>0.1411537222043184</c:v>
                </c:pt>
                <c:pt idx="3">
                  <c:v>6.413148565903963E-2</c:v>
                </c:pt>
                <c:pt idx="4">
                  <c:v>4.6406703190460849E-2</c:v>
                </c:pt>
                <c:pt idx="5">
                  <c:v>4.5439896873992906E-2</c:v>
                </c:pt>
                <c:pt idx="6">
                  <c:v>2.7392845633258139E-2</c:v>
                </c:pt>
                <c:pt idx="7">
                  <c:v>2.4492426683854335E-2</c:v>
                </c:pt>
                <c:pt idx="8">
                  <c:v>1.5791169835642927E-2</c:v>
                </c:pt>
                <c:pt idx="9">
                  <c:v>9.6680631646793424E-3</c:v>
                </c:pt>
                <c:pt idx="10">
                  <c:v>9.3457943925233655E-3</c:v>
                </c:pt>
                <c:pt idx="11">
                  <c:v>7.7344505317434743E-3</c:v>
                </c:pt>
                <c:pt idx="12">
                  <c:v>1.0634869481147276E-2</c:v>
                </c:pt>
                <c:pt idx="13">
                  <c:v>2.1592007734450532E-2</c:v>
                </c:pt>
                <c:pt idx="14">
                  <c:v>2.0625201417982596E-2</c:v>
                </c:pt>
                <c:pt idx="15">
                  <c:v>2.8037383177570093E-2</c:v>
                </c:pt>
                <c:pt idx="16">
                  <c:v>4.5439896873992906E-2</c:v>
                </c:pt>
                <c:pt idx="17">
                  <c:v>0.16532388011601676</c:v>
                </c:pt>
                <c:pt idx="18">
                  <c:v>0.39477924589107316</c:v>
                </c:pt>
                <c:pt idx="19">
                  <c:v>0.53238801160167581</c:v>
                </c:pt>
                <c:pt idx="20">
                  <c:v>1.2410570415726716</c:v>
                </c:pt>
                <c:pt idx="21">
                  <c:v>2.002900418949404</c:v>
                </c:pt>
                <c:pt idx="22">
                  <c:v>2.0592974540767002</c:v>
                </c:pt>
                <c:pt idx="23">
                  <c:v>2.5878182404125041</c:v>
                </c:pt>
                <c:pt idx="24">
                  <c:v>2.8817273606187559</c:v>
                </c:pt>
                <c:pt idx="25">
                  <c:v>2.9458588462777957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E06-4CAB-966F-5EED2084E7BF}"/>
            </c:ext>
          </c:extLst>
        </c:ser>
        <c:ser>
          <c:idx val="14"/>
          <c:order val="50"/>
          <c:tx>
            <c:strRef>
              <c:f>'ST &amp; UT'!$BB$1</c:f>
              <c:strCache>
                <c:ptCount val="1"/>
                <c:pt idx="0">
                  <c:v>MG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UT'!$BB$2:$BB$27</c:f>
              <c:numCache>
                <c:formatCode>General</c:formatCode>
                <c:ptCount val="26"/>
                <c:pt idx="0">
                  <c:v>5.7071960297766754E-2</c:v>
                </c:pt>
                <c:pt idx="1">
                  <c:v>4.807692307692308E-2</c:v>
                </c:pt>
                <c:pt idx="2">
                  <c:v>4.9937965260545905E-2</c:v>
                </c:pt>
                <c:pt idx="3">
                  <c:v>3.9702233250620347E-2</c:v>
                </c:pt>
                <c:pt idx="4">
                  <c:v>2.5744416873449132E-2</c:v>
                </c:pt>
                <c:pt idx="5">
                  <c:v>1.9230769230769232E-2</c:v>
                </c:pt>
                <c:pt idx="6">
                  <c:v>4.156327543424318E-2</c:v>
                </c:pt>
                <c:pt idx="7">
                  <c:v>3.9702233250620347E-2</c:v>
                </c:pt>
                <c:pt idx="8">
                  <c:v>6.8238213399503724E-3</c:v>
                </c:pt>
                <c:pt idx="9">
                  <c:v>5.2729528535980143E-3</c:v>
                </c:pt>
                <c:pt idx="10">
                  <c:v>3.7220843672456576E-3</c:v>
                </c:pt>
                <c:pt idx="11">
                  <c:v>8.9950372208436723E-3</c:v>
                </c:pt>
                <c:pt idx="12">
                  <c:v>8.9950372208436723E-3</c:v>
                </c:pt>
                <c:pt idx="13">
                  <c:v>8.0645161290322578E-3</c:v>
                </c:pt>
                <c:pt idx="14">
                  <c:v>1.5508684863523574E-2</c:v>
                </c:pt>
                <c:pt idx="15">
                  <c:v>4.0632754342431764E-2</c:v>
                </c:pt>
                <c:pt idx="16">
                  <c:v>0.14174937965260545</c:v>
                </c:pt>
                <c:pt idx="17">
                  <c:v>0.35142679900744417</c:v>
                </c:pt>
                <c:pt idx="18">
                  <c:v>0.47487593052109178</c:v>
                </c:pt>
                <c:pt idx="19">
                  <c:v>0.51457816377171217</c:v>
                </c:pt>
                <c:pt idx="20">
                  <c:v>0.83064516129032251</c:v>
                </c:pt>
                <c:pt idx="21">
                  <c:v>1.3455334987593053</c:v>
                </c:pt>
                <c:pt idx="22">
                  <c:v>2.3120347394540945</c:v>
                </c:pt>
                <c:pt idx="23">
                  <c:v>2.4010545905707197</c:v>
                </c:pt>
                <c:pt idx="24">
                  <c:v>2.0490074441687347</c:v>
                </c:pt>
                <c:pt idx="25">
                  <c:v>1.5272952853598014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E06-4CAB-966F-5EED2084E7BF}"/>
            </c:ext>
          </c:extLst>
        </c:ser>
        <c:ser>
          <c:idx val="15"/>
          <c:order val="51"/>
          <c:tx>
            <c:strRef>
              <c:f>'ST &amp; UT'!$BC$1</c:f>
              <c:strCache>
                <c:ptCount val="1"/>
                <c:pt idx="0">
                  <c:v>MZ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UT'!$BC$2:$BC$27</c:f>
              <c:numCache>
                <c:formatCode>General</c:formatCode>
                <c:ptCount val="26"/>
                <c:pt idx="0">
                  <c:v>9.0604026845637592E-2</c:v>
                </c:pt>
                <c:pt idx="1">
                  <c:v>5.5369127516778527E-2</c:v>
                </c:pt>
                <c:pt idx="2">
                  <c:v>7.4664429530201346E-2</c:v>
                </c:pt>
                <c:pt idx="3">
                  <c:v>4.8657718120805368E-2</c:v>
                </c:pt>
                <c:pt idx="4">
                  <c:v>3.0201342281879196E-2</c:v>
                </c:pt>
                <c:pt idx="5">
                  <c:v>2.5167785234899327E-2</c:v>
                </c:pt>
                <c:pt idx="6">
                  <c:v>1.7617449664429529E-2</c:v>
                </c:pt>
                <c:pt idx="7">
                  <c:v>1.2583892617449664E-2</c:v>
                </c:pt>
                <c:pt idx="8">
                  <c:v>1.6778523489932886E-2</c:v>
                </c:pt>
                <c:pt idx="9">
                  <c:v>1.4261744966442953E-2</c:v>
                </c:pt>
                <c:pt idx="10">
                  <c:v>5.0335570469798663E-3</c:v>
                </c:pt>
                <c:pt idx="11">
                  <c:v>8.389261744966443E-3</c:v>
                </c:pt>
                <c:pt idx="12">
                  <c:v>1.3422818791946308E-2</c:v>
                </c:pt>
                <c:pt idx="13">
                  <c:v>2.1812080536912751E-2</c:v>
                </c:pt>
                <c:pt idx="14">
                  <c:v>2.4328859060402684E-2</c:v>
                </c:pt>
                <c:pt idx="15">
                  <c:v>4.7818791946308725E-2</c:v>
                </c:pt>
                <c:pt idx="16">
                  <c:v>0.19546979865771813</c:v>
                </c:pt>
                <c:pt idx="17">
                  <c:v>0.45805369127516782</c:v>
                </c:pt>
                <c:pt idx="18">
                  <c:v>0.82550335570469802</c:v>
                </c:pt>
                <c:pt idx="19">
                  <c:v>0.99916107382550334</c:v>
                </c:pt>
                <c:pt idx="20">
                  <c:v>1.4949664429530201</c:v>
                </c:pt>
                <c:pt idx="21">
                  <c:v>1.6593959731543624</c:v>
                </c:pt>
                <c:pt idx="22">
                  <c:v>1.8783557046979866</c:v>
                </c:pt>
                <c:pt idx="23">
                  <c:v>2.3162751677852351</c:v>
                </c:pt>
                <c:pt idx="24">
                  <c:v>2.5251677852348995</c:v>
                </c:pt>
                <c:pt idx="25">
                  <c:v>2.6577181208053693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E06-4CAB-966F-5EED2084E7BF}"/>
            </c:ext>
          </c:extLst>
        </c:ser>
        <c:ser>
          <c:idx val="16"/>
          <c:order val="52"/>
          <c:tx>
            <c:strRef>
              <c:f>'ST &amp; UT'!$BD$1</c:f>
              <c:strCache>
                <c:ptCount val="1"/>
                <c:pt idx="0">
                  <c:v>NG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UT'!$BD$2:$BD$27</c:f>
              <c:numCache>
                <c:formatCode>General</c:formatCode>
                <c:ptCount val="26"/>
                <c:pt idx="0">
                  <c:v>8.8372093023255813E-2</c:v>
                </c:pt>
                <c:pt idx="1">
                  <c:v>5.9069767441860467E-2</c:v>
                </c:pt>
                <c:pt idx="2">
                  <c:v>4.8372093023255819E-2</c:v>
                </c:pt>
                <c:pt idx="3">
                  <c:v>4.8372093023255819E-2</c:v>
                </c:pt>
                <c:pt idx="4">
                  <c:v>2.4651162790697675E-2</c:v>
                </c:pt>
                <c:pt idx="5">
                  <c:v>2.5116279069767444E-2</c:v>
                </c:pt>
                <c:pt idx="6">
                  <c:v>3.9069767441860463E-2</c:v>
                </c:pt>
                <c:pt idx="7">
                  <c:v>2.6976744186046508E-2</c:v>
                </c:pt>
                <c:pt idx="8">
                  <c:v>5.5813953488372094E-3</c:v>
                </c:pt>
                <c:pt idx="9">
                  <c:v>3.2558139534883722E-3</c:v>
                </c:pt>
                <c:pt idx="10">
                  <c:v>8.8372093023255816E-3</c:v>
                </c:pt>
                <c:pt idx="11">
                  <c:v>6.5116279069767444E-3</c:v>
                </c:pt>
                <c:pt idx="12">
                  <c:v>9.3023255813953483E-4</c:v>
                </c:pt>
                <c:pt idx="13">
                  <c:v>3.7209302325581393E-3</c:v>
                </c:pt>
                <c:pt idx="14">
                  <c:v>5.4883720930232562E-2</c:v>
                </c:pt>
                <c:pt idx="15">
                  <c:v>6.8837209302325592E-2</c:v>
                </c:pt>
                <c:pt idx="16">
                  <c:v>5.6279069767441861E-2</c:v>
                </c:pt>
                <c:pt idx="17">
                  <c:v>0.1786046511627907</c:v>
                </c:pt>
                <c:pt idx="18">
                  <c:v>0.49860465116279074</c:v>
                </c:pt>
                <c:pt idx="19">
                  <c:v>0.62930232558139543</c:v>
                </c:pt>
                <c:pt idx="20">
                  <c:v>1.2609302325581395</c:v>
                </c:pt>
                <c:pt idx="21">
                  <c:v>1.8534883720930233</c:v>
                </c:pt>
                <c:pt idx="22">
                  <c:v>2.1427906976744184</c:v>
                </c:pt>
                <c:pt idx="23">
                  <c:v>2.3172093023255815</c:v>
                </c:pt>
                <c:pt idx="24">
                  <c:v>2.2037209302325582</c:v>
                </c:pt>
                <c:pt idx="25">
                  <c:v>2.1748837209302323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E06-4CAB-966F-5EED2084E7BF}"/>
            </c:ext>
          </c:extLst>
        </c:ser>
        <c:ser>
          <c:idx val="17"/>
          <c:order val="53"/>
          <c:tx>
            <c:strRef>
              <c:f>'ST &amp; UT'!$BE$1</c:f>
              <c:strCache>
                <c:ptCount val="1"/>
                <c:pt idx="0">
                  <c:v>OD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UT'!$BE$2:$BE$27</c:f>
              <c:numCache>
                <c:formatCode>General</c:formatCode>
                <c:ptCount val="26"/>
                <c:pt idx="0">
                  <c:v>5.0468274140734126E-2</c:v>
                </c:pt>
                <c:pt idx="1">
                  <c:v>4.394220420874264E-2</c:v>
                </c:pt>
                <c:pt idx="2">
                  <c:v>4.3736117789837645E-2</c:v>
                </c:pt>
                <c:pt idx="3">
                  <c:v>2.9928327723203044E-2</c:v>
                </c:pt>
                <c:pt idx="4">
                  <c:v>2.443268988573653E-2</c:v>
                </c:pt>
                <c:pt idx="5">
                  <c:v>2.1822261912939938E-2</c:v>
                </c:pt>
                <c:pt idx="6">
                  <c:v>1.5983146710631769E-2</c:v>
                </c:pt>
                <c:pt idx="7">
                  <c:v>1.5135902544022349E-2</c:v>
                </c:pt>
                <c:pt idx="8">
                  <c:v>1.309793684596185E-2</c:v>
                </c:pt>
                <c:pt idx="9">
                  <c:v>1.5273293489959011E-2</c:v>
                </c:pt>
                <c:pt idx="10">
                  <c:v>1.5227496507980125E-2</c:v>
                </c:pt>
                <c:pt idx="11">
                  <c:v>1.2754459481120193E-2</c:v>
                </c:pt>
                <c:pt idx="12">
                  <c:v>1.7975315426713382E-2</c:v>
                </c:pt>
                <c:pt idx="13">
                  <c:v>3.7072656911909509E-2</c:v>
                </c:pt>
                <c:pt idx="14">
                  <c:v>4.8659293352568064E-2</c:v>
                </c:pt>
                <c:pt idx="15">
                  <c:v>0.10670696801080809</c:v>
                </c:pt>
                <c:pt idx="16">
                  <c:v>0.31563279979849329</c:v>
                </c:pt>
                <c:pt idx="17">
                  <c:v>0.75358933846259535</c:v>
                </c:pt>
                <c:pt idx="18">
                  <c:v>1.2143298756611938</c:v>
                </c:pt>
                <c:pt idx="19">
                  <c:v>1.4071580682833003</c:v>
                </c:pt>
                <c:pt idx="20">
                  <c:v>1.8930411485883079</c:v>
                </c:pt>
                <c:pt idx="21">
                  <c:v>2.191156602779877</c:v>
                </c:pt>
                <c:pt idx="22">
                  <c:v>2.2678207506125347</c:v>
                </c:pt>
                <c:pt idx="23">
                  <c:v>1.963728790272721</c:v>
                </c:pt>
                <c:pt idx="24">
                  <c:v>1.8057978979185272</c:v>
                </c:pt>
                <c:pt idx="25">
                  <c:v>1.4960958072863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E06-4CAB-966F-5EED2084E7BF}"/>
            </c:ext>
          </c:extLst>
        </c:ser>
        <c:ser>
          <c:idx val="18"/>
          <c:order val="54"/>
          <c:tx>
            <c:strRef>
              <c:f>'ST &amp; UT'!$BF$1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UT'!$BF$2:$BF$27</c:f>
              <c:numCache>
                <c:formatCode>General</c:formatCode>
                <c:ptCount val="26"/>
                <c:pt idx="0">
                  <c:v>0.11778693191332597</c:v>
                </c:pt>
                <c:pt idx="1">
                  <c:v>0.10070665461000033</c:v>
                </c:pt>
                <c:pt idx="2">
                  <c:v>9.1731136340801767E-2</c:v>
                </c:pt>
                <c:pt idx="3">
                  <c:v>7.783247931946817E-2</c:v>
                </c:pt>
                <c:pt idx="4">
                  <c:v>7.0799423959275257E-2</c:v>
                </c:pt>
                <c:pt idx="5">
                  <c:v>7.0364044341739512E-2</c:v>
                </c:pt>
                <c:pt idx="6">
                  <c:v>7.0732442479654364E-2</c:v>
                </c:pt>
                <c:pt idx="7">
                  <c:v>7.8937673733212768E-2</c:v>
                </c:pt>
                <c:pt idx="8">
                  <c:v>0.10606517297967112</c:v>
                </c:pt>
                <c:pt idx="9">
                  <c:v>0.16253056030007704</c:v>
                </c:pt>
                <c:pt idx="10">
                  <c:v>0.26859573327974817</c:v>
                </c:pt>
                <c:pt idx="11">
                  <c:v>0.39994641481630333</c:v>
                </c:pt>
                <c:pt idx="12">
                  <c:v>0.62386550118892126</c:v>
                </c:pt>
                <c:pt idx="13">
                  <c:v>0.8085669312435112</c:v>
                </c:pt>
                <c:pt idx="14">
                  <c:v>0.82534579188854285</c:v>
                </c:pt>
                <c:pt idx="15">
                  <c:v>0.88378713285776489</c:v>
                </c:pt>
                <c:pt idx="16">
                  <c:v>1.0058273887270168</c:v>
                </c:pt>
                <c:pt idx="17">
                  <c:v>1.3591881844669949</c:v>
                </c:pt>
                <c:pt idx="18">
                  <c:v>1.8404501155430524</c:v>
                </c:pt>
                <c:pt idx="19">
                  <c:v>1.9501322884222512</c:v>
                </c:pt>
                <c:pt idx="20">
                  <c:v>2.4095917478817106</c:v>
                </c:pt>
                <c:pt idx="21">
                  <c:v>2.6052111591145048</c:v>
                </c:pt>
                <c:pt idx="22">
                  <c:v>2.049733748618507</c:v>
                </c:pt>
                <c:pt idx="23">
                  <c:v>1.4125389329850295</c:v>
                </c:pt>
                <c:pt idx="24">
                  <c:v>1.120064302220436</c:v>
                </c:pt>
                <c:pt idx="25">
                  <c:v>0.62111926052446498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AE06-4CAB-966F-5EED2084E7BF}"/>
            </c:ext>
          </c:extLst>
        </c:ser>
        <c:ser>
          <c:idx val="19"/>
          <c:order val="55"/>
          <c:tx>
            <c:strRef>
              <c:f>'ST &amp; UT'!$BG$1</c:f>
              <c:strCache>
                <c:ptCount val="1"/>
                <c:pt idx="0">
                  <c:v>RJ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UT'!$BG$2:$BG$27</c:f>
              <c:numCache>
                <c:formatCode>General</c:formatCode>
                <c:ptCount val="26"/>
                <c:pt idx="0">
                  <c:v>0.11936995237109133</c:v>
                </c:pt>
                <c:pt idx="1">
                  <c:v>9.5801408159039134E-2</c:v>
                </c:pt>
                <c:pt idx="2">
                  <c:v>7.2582315179126111E-2</c:v>
                </c:pt>
                <c:pt idx="3">
                  <c:v>4.8133671567612342E-2</c:v>
                </c:pt>
                <c:pt idx="4">
                  <c:v>3.0997618554566165E-2</c:v>
                </c:pt>
                <c:pt idx="5">
                  <c:v>2.5212259266928969E-2</c:v>
                </c:pt>
                <c:pt idx="6">
                  <c:v>1.9025678194243112E-2</c:v>
                </c:pt>
                <c:pt idx="7">
                  <c:v>1.7666701180368605E-2</c:v>
                </c:pt>
                <c:pt idx="8">
                  <c:v>1.560882170221578E-2</c:v>
                </c:pt>
                <c:pt idx="9">
                  <c:v>1.6877200248498654E-2</c:v>
                </c:pt>
                <c:pt idx="10">
                  <c:v>2.4370987782149515E-2</c:v>
                </c:pt>
                <c:pt idx="11">
                  <c:v>3.3288465520811765E-2</c:v>
                </c:pt>
                <c:pt idx="12">
                  <c:v>5.1848208738869334E-2</c:v>
                </c:pt>
                <c:pt idx="13">
                  <c:v>0.10087492234417064</c:v>
                </c:pt>
                <c:pt idx="14">
                  <c:v>0.12377044936839925</c:v>
                </c:pt>
                <c:pt idx="15">
                  <c:v>0.2735038310209153</c:v>
                </c:pt>
                <c:pt idx="16">
                  <c:v>0.63776144129219303</c:v>
                </c:pt>
                <c:pt idx="17">
                  <c:v>1.3868942845309586</c:v>
                </c:pt>
                <c:pt idx="18">
                  <c:v>2.1940230896665978</c:v>
                </c:pt>
                <c:pt idx="19">
                  <c:v>2.359455891488921</c:v>
                </c:pt>
                <c:pt idx="20">
                  <c:v>2.579558397183682</c:v>
                </c:pt>
                <c:pt idx="21">
                  <c:v>2.7009732863946985</c:v>
                </c:pt>
                <c:pt idx="22">
                  <c:v>1.5832729343549388</c:v>
                </c:pt>
                <c:pt idx="23">
                  <c:v>0.7329157175398634</c:v>
                </c:pt>
                <c:pt idx="24">
                  <c:v>0.48505125284738043</c:v>
                </c:pt>
                <c:pt idx="25">
                  <c:v>0.17633050320977428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AE06-4CAB-966F-5EED2084E7BF}"/>
            </c:ext>
          </c:extLst>
        </c:ser>
        <c:ser>
          <c:idx val="20"/>
          <c:order val="56"/>
          <c:tx>
            <c:strRef>
              <c:f>'ST &amp; UT'!$BH$1</c:f>
              <c:strCache>
                <c:ptCount val="1"/>
                <c:pt idx="0">
                  <c:v>SK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UT'!$BH$2:$BH$27</c:f>
              <c:numCache>
                <c:formatCode>General</c:formatCode>
                <c:ptCount val="26"/>
                <c:pt idx="0">
                  <c:v>0.80572289156626509</c:v>
                </c:pt>
                <c:pt idx="1">
                  <c:v>0.59186746987951799</c:v>
                </c:pt>
                <c:pt idx="2">
                  <c:v>0.2454819277108434</c:v>
                </c:pt>
                <c:pt idx="3">
                  <c:v>0.21084337349397589</c:v>
                </c:pt>
                <c:pt idx="4">
                  <c:v>0.1460843373493976</c:v>
                </c:pt>
                <c:pt idx="5">
                  <c:v>0.12650602409638553</c:v>
                </c:pt>
                <c:pt idx="6">
                  <c:v>0.10090361445783133</c:v>
                </c:pt>
                <c:pt idx="7">
                  <c:v>8.1325301204819275E-2</c:v>
                </c:pt>
                <c:pt idx="8">
                  <c:v>7.3795180722891568E-2</c:v>
                </c:pt>
                <c:pt idx="9">
                  <c:v>6.7771084337349394E-2</c:v>
                </c:pt>
                <c:pt idx="10">
                  <c:v>7.5301204819277115E-2</c:v>
                </c:pt>
                <c:pt idx="11">
                  <c:v>6.1746987951807226E-2</c:v>
                </c:pt>
                <c:pt idx="12">
                  <c:v>7.3795180722891568E-2</c:v>
                </c:pt>
                <c:pt idx="13">
                  <c:v>6.4759036144578314E-2</c:v>
                </c:pt>
                <c:pt idx="14">
                  <c:v>6.9277108433734941E-2</c:v>
                </c:pt>
                <c:pt idx="15">
                  <c:v>0.1460843373493976</c:v>
                </c:pt>
                <c:pt idx="16">
                  <c:v>0.34487951807228917</c:v>
                </c:pt>
                <c:pt idx="17">
                  <c:v>0.96385542168674698</c:v>
                </c:pt>
                <c:pt idx="18">
                  <c:v>1.8780120481927711</c:v>
                </c:pt>
                <c:pt idx="19">
                  <c:v>2.4804216867469879</c:v>
                </c:pt>
                <c:pt idx="20">
                  <c:v>3.8072289156626504</c:v>
                </c:pt>
                <c:pt idx="21">
                  <c:v>4.5331325301204819</c:v>
                </c:pt>
                <c:pt idx="22">
                  <c:v>4.8102409638554224</c:v>
                </c:pt>
                <c:pt idx="23">
                  <c:v>5.7710843373493974</c:v>
                </c:pt>
                <c:pt idx="24">
                  <c:v>6.0120481927710845</c:v>
                </c:pt>
                <c:pt idx="25">
                  <c:v>6.1596385542168672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5-AE06-4CAB-966F-5EED2084E7BF}"/>
            </c:ext>
          </c:extLst>
        </c:ser>
        <c:ser>
          <c:idx val="21"/>
          <c:order val="57"/>
          <c:tx>
            <c:strRef>
              <c:f>'ST &amp; UT'!$BI$1</c:f>
              <c:strCache>
                <c:ptCount val="1"/>
                <c:pt idx="0">
                  <c:v>TN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UT'!$BI$2:$BI$27</c:f>
              <c:numCache>
                <c:formatCode>General</c:formatCode>
                <c:ptCount val="26"/>
                <c:pt idx="0">
                  <c:v>0.11070744434903229</c:v>
                </c:pt>
                <c:pt idx="1">
                  <c:v>9.8183499570645358E-2</c:v>
                </c:pt>
                <c:pt idx="2">
                  <c:v>8.3215536032763063E-2</c:v>
                </c:pt>
                <c:pt idx="3">
                  <c:v>6.7018957659026351E-2</c:v>
                </c:pt>
                <c:pt idx="4">
                  <c:v>6.0783407094259854E-2</c:v>
                </c:pt>
                <c:pt idx="5">
                  <c:v>5.9871854151529166E-2</c:v>
                </c:pt>
                <c:pt idx="6">
                  <c:v>5.7520311777528241E-2</c:v>
                </c:pt>
                <c:pt idx="7">
                  <c:v>5.5908580487482658E-2</c:v>
                </c:pt>
                <c:pt idx="8">
                  <c:v>5.4045841865380799E-2</c:v>
                </c:pt>
                <c:pt idx="9">
                  <c:v>5.2962547063874765E-2</c:v>
                </c:pt>
                <c:pt idx="10">
                  <c:v>5.3081445273796157E-2</c:v>
                </c:pt>
                <c:pt idx="11">
                  <c:v>6.8022986987251469E-2</c:v>
                </c:pt>
                <c:pt idx="12">
                  <c:v>0.11386485236805602</c:v>
                </c:pt>
                <c:pt idx="13">
                  <c:v>0.18472818548120748</c:v>
                </c:pt>
                <c:pt idx="14">
                  <c:v>0.22515357685448179</c:v>
                </c:pt>
                <c:pt idx="15">
                  <c:v>0.39805799590461721</c:v>
                </c:pt>
                <c:pt idx="16">
                  <c:v>0.76751436686703212</c:v>
                </c:pt>
                <c:pt idx="17">
                  <c:v>1.1814254574278356</c:v>
                </c:pt>
                <c:pt idx="18">
                  <c:v>1.4869674351013937</c:v>
                </c:pt>
                <c:pt idx="19">
                  <c:v>1.5510271484245988</c:v>
                </c:pt>
                <c:pt idx="20">
                  <c:v>1.8416143734724884</c:v>
                </c:pt>
                <c:pt idx="21">
                  <c:v>2.7450822379285293</c:v>
                </c:pt>
                <c:pt idx="22">
                  <c:v>3.7555717022260389</c:v>
                </c:pt>
                <c:pt idx="23">
                  <c:v>4.097456899398904</c:v>
                </c:pt>
                <c:pt idx="24">
                  <c:v>3.9121606446925159</c:v>
                </c:pt>
                <c:pt idx="25">
                  <c:v>2.8878393553074839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AE06-4CAB-966F-5EED2084E7BF}"/>
            </c:ext>
          </c:extLst>
        </c:ser>
        <c:ser>
          <c:idx val="22"/>
          <c:order val="58"/>
          <c:tx>
            <c:strRef>
              <c:f>'ST &amp; UT'!$BJ$1</c:f>
              <c:strCache>
                <c:ptCount val="1"/>
                <c:pt idx="0">
                  <c:v>TL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UT'!$BJ$2:$BJ$27</c:f>
              <c:numCache>
                <c:formatCode>General</c:formatCode>
                <c:ptCount val="26"/>
                <c:pt idx="0">
                  <c:v>0.15623320795271359</c:v>
                </c:pt>
                <c:pt idx="1">
                  <c:v>0.13433637829124129</c:v>
                </c:pt>
                <c:pt idx="2">
                  <c:v>0.11934443847393875</c:v>
                </c:pt>
                <c:pt idx="3">
                  <c:v>0.10158516926383664</c:v>
                </c:pt>
                <c:pt idx="4">
                  <c:v>6.8162278344975819E-2</c:v>
                </c:pt>
                <c:pt idx="5">
                  <c:v>5.620634067705535E-2</c:v>
                </c:pt>
                <c:pt idx="6">
                  <c:v>4.9489521762493285E-2</c:v>
                </c:pt>
                <c:pt idx="7">
                  <c:v>4.5029554003224073E-2</c:v>
                </c:pt>
                <c:pt idx="8">
                  <c:v>4.5701235894680274E-2</c:v>
                </c:pt>
                <c:pt idx="9">
                  <c:v>5.1101558301988183E-2</c:v>
                </c:pt>
                <c:pt idx="10">
                  <c:v>4.8549167114454596E-2</c:v>
                </c:pt>
                <c:pt idx="11">
                  <c:v>5.3277807630306283E-2</c:v>
                </c:pt>
                <c:pt idx="12">
                  <c:v>7.9473401397098326E-2</c:v>
                </c:pt>
                <c:pt idx="13">
                  <c:v>0.12313272434175175</c:v>
                </c:pt>
                <c:pt idx="14">
                  <c:v>0.14806555615260614</c:v>
                </c:pt>
                <c:pt idx="15">
                  <c:v>0.35900053734551318</c:v>
                </c:pt>
                <c:pt idx="16">
                  <c:v>0.74854916711445463</c:v>
                </c:pt>
                <c:pt idx="17">
                  <c:v>1.3374798495432565</c:v>
                </c:pt>
                <c:pt idx="18">
                  <c:v>2.0435249865663621</c:v>
                </c:pt>
                <c:pt idx="19">
                  <c:v>2.1195056421278884</c:v>
                </c:pt>
                <c:pt idx="20">
                  <c:v>1.8393874261149918</c:v>
                </c:pt>
                <c:pt idx="21">
                  <c:v>1.4259000537345512</c:v>
                </c:pt>
                <c:pt idx="22">
                  <c:v>1.1541912950026867</c:v>
                </c:pt>
                <c:pt idx="23">
                  <c:v>0.99185921547555067</c:v>
                </c:pt>
                <c:pt idx="24">
                  <c:v>0.89344438473938748</c:v>
                </c:pt>
                <c:pt idx="25">
                  <c:v>0.65303600214938207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AE06-4CAB-966F-5EED2084E7BF}"/>
            </c:ext>
          </c:extLst>
        </c:ser>
        <c:ser>
          <c:idx val="23"/>
          <c:order val="59"/>
          <c:tx>
            <c:strRef>
              <c:f>'ST &amp; UT'!$BK$1</c:f>
              <c:strCache>
                <c:ptCount val="1"/>
                <c:pt idx="0">
                  <c:v>TR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UT'!$BK$2:$BK$27</c:f>
              <c:numCache>
                <c:formatCode>General</c:formatCode>
                <c:ptCount val="26"/>
                <c:pt idx="0">
                  <c:v>2.6052104208416832E-2</c:v>
                </c:pt>
                <c:pt idx="1">
                  <c:v>1.4779559118236474E-2</c:v>
                </c:pt>
                <c:pt idx="2">
                  <c:v>1.1272545090180362E-2</c:v>
                </c:pt>
                <c:pt idx="3">
                  <c:v>8.7675350701402806E-3</c:v>
                </c:pt>
                <c:pt idx="4">
                  <c:v>5.2605210420841684E-3</c:v>
                </c:pt>
                <c:pt idx="5">
                  <c:v>4.7595190380761519E-3</c:v>
                </c:pt>
                <c:pt idx="6">
                  <c:v>2.004008016032064E-3</c:v>
                </c:pt>
                <c:pt idx="7">
                  <c:v>5.0100200400801599E-4</c:v>
                </c:pt>
                <c:pt idx="8">
                  <c:v>1.0270541082164329E-2</c:v>
                </c:pt>
                <c:pt idx="9">
                  <c:v>9.7695390781563137E-3</c:v>
                </c:pt>
                <c:pt idx="10">
                  <c:v>7.5150300601202411E-3</c:v>
                </c:pt>
                <c:pt idx="11">
                  <c:v>3.0060120240480962E-3</c:v>
                </c:pt>
                <c:pt idx="12">
                  <c:v>7.5150300601202411E-3</c:v>
                </c:pt>
                <c:pt idx="13">
                  <c:v>1.2274549098196393E-2</c:v>
                </c:pt>
                <c:pt idx="14">
                  <c:v>1.5030060120240482E-2</c:v>
                </c:pt>
                <c:pt idx="15">
                  <c:v>3.106212424849699E-2</c:v>
                </c:pt>
                <c:pt idx="16">
                  <c:v>7.8907815631262535E-2</c:v>
                </c:pt>
                <c:pt idx="17">
                  <c:v>0.15105210420841683</c:v>
                </c:pt>
                <c:pt idx="18">
                  <c:v>0.27655310621242485</c:v>
                </c:pt>
                <c:pt idx="19">
                  <c:v>0.32540080160320639</c:v>
                </c:pt>
                <c:pt idx="20">
                  <c:v>0.64328657314629256</c:v>
                </c:pt>
                <c:pt idx="21">
                  <c:v>1.0683867735470942</c:v>
                </c:pt>
                <c:pt idx="22">
                  <c:v>1.8471943887775553</c:v>
                </c:pt>
                <c:pt idx="23">
                  <c:v>1.7424849699398799</c:v>
                </c:pt>
                <c:pt idx="24">
                  <c:v>1.6492985971943888</c:v>
                </c:pt>
                <c:pt idx="25">
                  <c:v>1.5167835671342684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AE06-4CAB-966F-5EED2084E7BF}"/>
            </c:ext>
          </c:extLst>
        </c:ser>
        <c:ser>
          <c:idx val="24"/>
          <c:order val="60"/>
          <c:tx>
            <c:strRef>
              <c:f>'ST &amp; UT'!$BL$1</c:f>
              <c:strCache>
                <c:ptCount val="1"/>
                <c:pt idx="0">
                  <c:v>UP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UT'!$BL$2:$BL$27</c:f>
              <c:numCache>
                <c:formatCode>General</c:formatCode>
                <c:ptCount val="26"/>
                <c:pt idx="0">
                  <c:v>6.1481293809644448E-2</c:v>
                </c:pt>
                <c:pt idx="1">
                  <c:v>5.1271452002186871E-2</c:v>
                </c:pt>
                <c:pt idx="2">
                  <c:v>4.258619693393606E-2</c:v>
                </c:pt>
                <c:pt idx="3">
                  <c:v>3.3460900795185322E-2</c:v>
                </c:pt>
                <c:pt idx="4">
                  <c:v>2.6304677325439264E-2</c:v>
                </c:pt>
                <c:pt idx="5">
                  <c:v>2.3571088857182228E-2</c:v>
                </c:pt>
                <c:pt idx="6">
                  <c:v>1.5299205703643451E-2</c:v>
                </c:pt>
                <c:pt idx="7">
                  <c:v>1.3219011552189314E-2</c:v>
                </c:pt>
                <c:pt idx="8">
                  <c:v>1.0534316536210045E-2</c:v>
                </c:pt>
                <c:pt idx="9">
                  <c:v>9.2364176212002009E-3</c:v>
                </c:pt>
                <c:pt idx="10">
                  <c:v>7.2629000928975595E-3</c:v>
                </c:pt>
                <c:pt idx="11">
                  <c:v>8.1696513896852598E-3</c:v>
                </c:pt>
                <c:pt idx="12">
                  <c:v>1.5094742175936419E-2</c:v>
                </c:pt>
                <c:pt idx="13">
                  <c:v>3.8532485254179273E-2</c:v>
                </c:pt>
                <c:pt idx="14">
                  <c:v>5.2973833113312795E-2</c:v>
                </c:pt>
                <c:pt idx="15">
                  <c:v>0.17485187506389485</c:v>
                </c:pt>
                <c:pt idx="16">
                  <c:v>0.57715609012396707</c:v>
                </c:pt>
                <c:pt idx="17">
                  <c:v>1.1548188942079038</c:v>
                </c:pt>
                <c:pt idx="18">
                  <c:v>1.3745149547291082</c:v>
                </c:pt>
                <c:pt idx="19">
                  <c:v>1.3416052164868721</c:v>
                </c:pt>
                <c:pt idx="20">
                  <c:v>1.0922619444481485</c:v>
                </c:pt>
                <c:pt idx="21">
                  <c:v>0.78959814027086972</c:v>
                </c:pt>
                <c:pt idx="22">
                  <c:v>0.41995919619164457</c:v>
                </c:pt>
                <c:pt idx="23">
                  <c:v>0.2053569444259242</c:v>
                </c:pt>
                <c:pt idx="24">
                  <c:v>0.14430235710888573</c:v>
                </c:pt>
                <c:pt idx="25">
                  <c:v>6.2525835744669508E-2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AE06-4CAB-966F-5EED2084E7BF}"/>
            </c:ext>
          </c:extLst>
        </c:ser>
        <c:ser>
          <c:idx val="25"/>
          <c:order val="61"/>
          <c:tx>
            <c:strRef>
              <c:f>'ST &amp; UT'!$BM$1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UT'!$BM$2:$BM$27</c:f>
              <c:numCache>
                <c:formatCode>General</c:formatCode>
                <c:ptCount val="26"/>
                <c:pt idx="0">
                  <c:v>0.41127367381743113</c:v>
                </c:pt>
                <c:pt idx="1">
                  <c:v>0.28534242886634953</c:v>
                </c:pt>
                <c:pt idx="2">
                  <c:v>0.21595907010142715</c:v>
                </c:pt>
                <c:pt idx="3">
                  <c:v>0.16111659635580289</c:v>
                </c:pt>
                <c:pt idx="4">
                  <c:v>0.11569877030787183</c:v>
                </c:pt>
                <c:pt idx="5">
                  <c:v>9.7028992011489096E-2</c:v>
                </c:pt>
                <c:pt idx="6">
                  <c:v>7.2524907997486759E-2</c:v>
                </c:pt>
                <c:pt idx="7">
                  <c:v>5.5201507943631628E-2</c:v>
                </c:pt>
                <c:pt idx="8">
                  <c:v>3.6890763845256261E-2</c:v>
                </c:pt>
                <c:pt idx="9">
                  <c:v>4.0122071627322502E-2</c:v>
                </c:pt>
                <c:pt idx="10">
                  <c:v>5.9420159770218119E-2</c:v>
                </c:pt>
                <c:pt idx="11">
                  <c:v>5.2149717260569071E-2</c:v>
                </c:pt>
                <c:pt idx="12">
                  <c:v>8.0244143254645003E-2</c:v>
                </c:pt>
                <c:pt idx="13">
                  <c:v>0.15474373934117222</c:v>
                </c:pt>
                <c:pt idx="14">
                  <c:v>0.20070011668611434</c:v>
                </c:pt>
                <c:pt idx="15">
                  <c:v>0.45256260658827752</c:v>
                </c:pt>
                <c:pt idx="16">
                  <c:v>1.1205457319809713</c:v>
                </c:pt>
                <c:pt idx="17">
                  <c:v>2.420788080064626</c:v>
                </c:pt>
                <c:pt idx="18">
                  <c:v>4.3369535948299074</c:v>
                </c:pt>
                <c:pt idx="19">
                  <c:v>4.5890853603805768</c:v>
                </c:pt>
                <c:pt idx="20">
                  <c:v>6.3884750022439638</c:v>
                </c:pt>
                <c:pt idx="21">
                  <c:v>7.1806839601472046</c:v>
                </c:pt>
                <c:pt idx="22">
                  <c:v>5.1996230140920927</c:v>
                </c:pt>
                <c:pt idx="23">
                  <c:v>2.7923884750022441</c:v>
                </c:pt>
                <c:pt idx="24">
                  <c:v>2.4428686832420787</c:v>
                </c:pt>
                <c:pt idx="25">
                  <c:v>1.0667803608293691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AE06-4CAB-966F-5EED2084E7BF}"/>
            </c:ext>
          </c:extLst>
        </c:ser>
        <c:ser>
          <c:idx val="26"/>
          <c:order val="62"/>
          <c:tx>
            <c:strRef>
              <c:f>'ST &amp; UT'!$BN$1</c:f>
              <c:strCache>
                <c:ptCount val="1"/>
                <c:pt idx="0">
                  <c:v>WB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UT'!$BN$2:$BN$27</c:f>
              <c:numCache>
                <c:formatCode>General</c:formatCode>
                <c:ptCount val="26"/>
                <c:pt idx="0">
                  <c:v>0.11986873877778466</c:v>
                </c:pt>
                <c:pt idx="1">
                  <c:v>8.5082451035023626E-2</c:v>
                </c:pt>
                <c:pt idx="2">
                  <c:v>7.4536148432501587E-2</c:v>
                </c:pt>
                <c:pt idx="3">
                  <c:v>6.6765731740036749E-2</c:v>
                </c:pt>
                <c:pt idx="4">
                  <c:v>5.893339937671558E-2</c:v>
                </c:pt>
                <c:pt idx="5">
                  <c:v>5.5930489340185338E-2</c:v>
                </c:pt>
                <c:pt idx="6">
                  <c:v>4.7798897901058762E-2</c:v>
                </c:pt>
                <c:pt idx="7">
                  <c:v>4.0864342765153862E-2</c:v>
                </c:pt>
                <c:pt idx="8">
                  <c:v>3.5498317957608404E-2</c:v>
                </c:pt>
                <c:pt idx="9">
                  <c:v>3.3981384021629209E-2</c:v>
                </c:pt>
                <c:pt idx="10">
                  <c:v>3.2557323591934452E-2</c:v>
                </c:pt>
                <c:pt idx="11">
                  <c:v>3.2474769364126056E-2</c:v>
                </c:pt>
                <c:pt idx="12">
                  <c:v>3.6881101273398963E-2</c:v>
                </c:pt>
                <c:pt idx="13">
                  <c:v>5.3164922708604213E-2</c:v>
                </c:pt>
                <c:pt idx="14">
                  <c:v>6.7209460714506841E-2</c:v>
                </c:pt>
                <c:pt idx="15">
                  <c:v>0.16623325697067262</c:v>
                </c:pt>
                <c:pt idx="16">
                  <c:v>0.38161723732276637</c:v>
                </c:pt>
                <c:pt idx="17">
                  <c:v>0.70994572059521599</c:v>
                </c:pt>
                <c:pt idx="18">
                  <c:v>1.1376075784781128</c:v>
                </c:pt>
                <c:pt idx="19">
                  <c:v>1.203836707737395</c:v>
                </c:pt>
                <c:pt idx="20">
                  <c:v>1.2916021711761914</c:v>
                </c:pt>
                <c:pt idx="21">
                  <c:v>1.3616081563577074</c:v>
                </c:pt>
                <c:pt idx="22">
                  <c:v>1.3589251439539347</c:v>
                </c:pt>
                <c:pt idx="23">
                  <c:v>1.0566734773904609</c:v>
                </c:pt>
                <c:pt idx="24">
                  <c:v>0.81122943883763643</c:v>
                </c:pt>
                <c:pt idx="25">
                  <c:v>0.20561162363527541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AE06-4CAB-966F-5EED2084E7BF}"/>
            </c:ext>
          </c:extLst>
        </c:ser>
        <c:ser>
          <c:idx val="27"/>
          <c:order val="63"/>
          <c:tx>
            <c:strRef>
              <c:f>'ST &amp; UT'!$BO$1</c:f>
              <c:strCache>
                <c:ptCount val="1"/>
                <c:pt idx="0">
                  <c:v>AN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UT'!$BO$2:$BO$27</c:f>
              <c:numCache>
                <c:formatCode>General</c:formatCode>
                <c:ptCount val="26"/>
                <c:pt idx="0">
                  <c:v>0.13602015113350127</c:v>
                </c:pt>
                <c:pt idx="1">
                  <c:v>7.8085642317380355E-2</c:v>
                </c:pt>
                <c:pt idx="2">
                  <c:v>5.5415617128463476E-2</c:v>
                </c:pt>
                <c:pt idx="3">
                  <c:v>5.793450881612091E-2</c:v>
                </c:pt>
                <c:pt idx="4">
                  <c:v>1.2594458438287154E-2</c:v>
                </c:pt>
                <c:pt idx="5">
                  <c:v>0</c:v>
                </c:pt>
                <c:pt idx="6">
                  <c:v>2.7707808564231738E-2</c:v>
                </c:pt>
                <c:pt idx="7">
                  <c:v>2.2670025188916875E-2</c:v>
                </c:pt>
                <c:pt idx="8">
                  <c:v>1.0075566750629723E-2</c:v>
                </c:pt>
                <c:pt idx="9">
                  <c:v>1.5113350125944586E-2</c:v>
                </c:pt>
                <c:pt idx="10">
                  <c:v>1.7632241813602016E-2</c:v>
                </c:pt>
                <c:pt idx="11">
                  <c:v>7.5566750629722929E-3</c:v>
                </c:pt>
                <c:pt idx="12">
                  <c:v>2.0151133501259445E-2</c:v>
                </c:pt>
                <c:pt idx="13">
                  <c:v>3.5264483627204031E-2</c:v>
                </c:pt>
                <c:pt idx="14">
                  <c:v>0.10579345088161209</c:v>
                </c:pt>
                <c:pt idx="15">
                  <c:v>0.15113350125944583</c:v>
                </c:pt>
                <c:pt idx="16">
                  <c:v>0.29471032745591935</c:v>
                </c:pt>
                <c:pt idx="17">
                  <c:v>0.38539042821158692</c:v>
                </c:pt>
                <c:pt idx="18">
                  <c:v>0.41561712846347609</c:v>
                </c:pt>
                <c:pt idx="19">
                  <c:v>0.51637279596977337</c:v>
                </c:pt>
                <c:pt idx="20">
                  <c:v>0.53148614609571787</c:v>
                </c:pt>
                <c:pt idx="21">
                  <c:v>0.54408060453400509</c:v>
                </c:pt>
                <c:pt idx="22">
                  <c:v>0.7002518891687658</c:v>
                </c:pt>
                <c:pt idx="23">
                  <c:v>0.50629722921914366</c:v>
                </c:pt>
                <c:pt idx="24">
                  <c:v>0.39042821158690177</c:v>
                </c:pt>
                <c:pt idx="25">
                  <c:v>0.23677581863979849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AE06-4CAB-966F-5EED2084E7BF}"/>
            </c:ext>
          </c:extLst>
        </c:ser>
        <c:ser>
          <c:idx val="28"/>
          <c:order val="64"/>
          <c:tx>
            <c:strRef>
              <c:f>'ST &amp; UT'!$BP$1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UT'!$BP$2:$BP$27</c:f>
              <c:numCache>
                <c:formatCode>General</c:formatCode>
                <c:ptCount val="26"/>
                <c:pt idx="0">
                  <c:v>0.31552162849872778</c:v>
                </c:pt>
                <c:pt idx="1">
                  <c:v>0.20186598812553011</c:v>
                </c:pt>
                <c:pt idx="2">
                  <c:v>0.22561492790500423</c:v>
                </c:pt>
                <c:pt idx="3">
                  <c:v>0.11620016963528414</c:v>
                </c:pt>
                <c:pt idx="4">
                  <c:v>0.13486005089058525</c:v>
                </c:pt>
                <c:pt idx="5">
                  <c:v>0.14927905004240882</c:v>
                </c:pt>
                <c:pt idx="6">
                  <c:v>0.14334181509754029</c:v>
                </c:pt>
                <c:pt idx="7">
                  <c:v>0.10941475826972011</c:v>
                </c:pt>
                <c:pt idx="8">
                  <c:v>0.17387616624257846</c:v>
                </c:pt>
                <c:pt idx="9">
                  <c:v>0.36471586089906699</c:v>
                </c:pt>
                <c:pt idx="10">
                  <c:v>0.61492790500424088</c:v>
                </c:pt>
                <c:pt idx="11">
                  <c:v>0.98897370653095851</c:v>
                </c:pt>
                <c:pt idx="12">
                  <c:v>1.6785411365564038</c:v>
                </c:pt>
                <c:pt idx="13">
                  <c:v>2.3290924512298554</c:v>
                </c:pt>
                <c:pt idx="14">
                  <c:v>2.5029686174724342</c:v>
                </c:pt>
                <c:pt idx="15">
                  <c:v>2.6420695504664971</c:v>
                </c:pt>
                <c:pt idx="16">
                  <c:v>2.8592027141645464</c:v>
                </c:pt>
                <c:pt idx="17">
                  <c:v>3.6242578456318912</c:v>
                </c:pt>
                <c:pt idx="18">
                  <c:v>5.6420695504664975</c:v>
                </c:pt>
                <c:pt idx="19">
                  <c:v>6.1255301102629351</c:v>
                </c:pt>
                <c:pt idx="20">
                  <c:v>7.2137404580152671</c:v>
                </c:pt>
                <c:pt idx="21">
                  <c:v>6.6556403731976248</c:v>
                </c:pt>
                <c:pt idx="22">
                  <c:v>4.4656488549618318</c:v>
                </c:pt>
                <c:pt idx="23">
                  <c:v>2.0916030534351147</c:v>
                </c:pt>
                <c:pt idx="24">
                  <c:v>1.2561492790500424</c:v>
                </c:pt>
                <c:pt idx="25">
                  <c:v>0.58100084817642073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D-AE06-4CAB-966F-5EED2084E7BF}"/>
            </c:ext>
          </c:extLst>
        </c:ser>
        <c:ser>
          <c:idx val="29"/>
          <c:order val="65"/>
          <c:tx>
            <c:strRef>
              <c:f>'ST &amp; UT'!$BQ$1</c:f>
              <c:strCache>
                <c:ptCount val="1"/>
                <c:pt idx="0">
                  <c:v>DD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UT'!$BQ$2:$BQ$27</c:f>
              <c:numCache>
                <c:formatCode>General</c:formatCode>
                <c:ptCount val="26"/>
                <c:pt idx="0">
                  <c:v>1.3555787278415016E-2</c:v>
                </c:pt>
                <c:pt idx="1">
                  <c:v>8.3420229405630868E-3</c:v>
                </c:pt>
                <c:pt idx="2">
                  <c:v>1.1470281543274244E-2</c:v>
                </c:pt>
                <c:pt idx="3">
                  <c:v>1.0427528675703859E-2</c:v>
                </c:pt>
                <c:pt idx="4">
                  <c:v>9.384775808133473E-3</c:v>
                </c:pt>
                <c:pt idx="5">
                  <c:v>6.2565172054223151E-3</c:v>
                </c:pt>
                <c:pt idx="6">
                  <c:v>3.1282586027111575E-3</c:v>
                </c:pt>
                <c:pt idx="7">
                  <c:v>5.2137643378519297E-3</c:v>
                </c:pt>
                <c:pt idx="8">
                  <c:v>2.0855057351407717E-3</c:v>
                </c:pt>
                <c:pt idx="9">
                  <c:v>4.1710114702815434E-3</c:v>
                </c:pt>
                <c:pt idx="10">
                  <c:v>1.7726798748696558E-2</c:v>
                </c:pt>
                <c:pt idx="11">
                  <c:v>3.1282586027111571E-2</c:v>
                </c:pt>
                <c:pt idx="12">
                  <c:v>5.4223149113660066E-2</c:v>
                </c:pt>
                <c:pt idx="13">
                  <c:v>0.15641293013555788</c:v>
                </c:pt>
                <c:pt idx="14">
                  <c:v>0.18143899895724713</c:v>
                </c:pt>
                <c:pt idx="15">
                  <c:v>0.2127215849843587</c:v>
                </c:pt>
                <c:pt idx="16">
                  <c:v>0.76538060479666326</c:v>
                </c:pt>
                <c:pt idx="17">
                  <c:v>1.8394160583941606</c:v>
                </c:pt>
                <c:pt idx="18">
                  <c:v>2.3065693430656937</c:v>
                </c:pt>
                <c:pt idx="19">
                  <c:v>2.0969760166840459</c:v>
                </c:pt>
                <c:pt idx="20">
                  <c:v>1.6819603753910324</c:v>
                </c:pt>
                <c:pt idx="21">
                  <c:v>0.99270072992700731</c:v>
                </c:pt>
                <c:pt idx="22">
                  <c:v>0.60375391032325332</c:v>
                </c:pt>
                <c:pt idx="23">
                  <c:v>0.33055265901981229</c:v>
                </c:pt>
                <c:pt idx="24">
                  <c:v>0.29405630865484883</c:v>
                </c:pt>
                <c:pt idx="25">
                  <c:v>0.18039624608967675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AE06-4CAB-966F-5EED2084E7BF}"/>
            </c:ext>
          </c:extLst>
        </c:ser>
        <c:ser>
          <c:idx val="30"/>
          <c:order val="66"/>
          <c:tx>
            <c:strRef>
              <c:f>'ST &amp; UT'!$BR$1</c:f>
              <c:strCache>
                <c:ptCount val="1"/>
                <c:pt idx="0">
                  <c:v>DL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UT'!$BR$2:$BR$27</c:f>
              <c:numCache>
                <c:formatCode>General</c:formatCode>
                <c:ptCount val="26"/>
                <c:pt idx="0">
                  <c:v>0.27041485818108413</c:v>
                </c:pt>
                <c:pt idx="1">
                  <c:v>0.19072373069546786</c:v>
                </c:pt>
                <c:pt idx="2">
                  <c:v>0.14106187544160695</c:v>
                </c:pt>
                <c:pt idx="3">
                  <c:v>0.10396689209649743</c:v>
                </c:pt>
                <c:pt idx="4">
                  <c:v>7.8277985262945396E-2</c:v>
                </c:pt>
                <c:pt idx="5">
                  <c:v>6.384374684566467E-2</c:v>
                </c:pt>
                <c:pt idx="6">
                  <c:v>5.5314424144544259E-2</c:v>
                </c:pt>
                <c:pt idx="7">
                  <c:v>5.2286262238821039E-2</c:v>
                </c:pt>
                <c:pt idx="8">
                  <c:v>5.253860906429797E-2</c:v>
                </c:pt>
                <c:pt idx="9">
                  <c:v>7.0858988593923478E-2</c:v>
                </c:pt>
                <c:pt idx="10">
                  <c:v>8.7312001615019688E-2</c:v>
                </c:pt>
                <c:pt idx="11">
                  <c:v>0.11713939638639345</c:v>
                </c:pt>
                <c:pt idx="12">
                  <c:v>0.19854648228525285</c:v>
                </c:pt>
                <c:pt idx="13">
                  <c:v>0.40536994044614916</c:v>
                </c:pt>
                <c:pt idx="14">
                  <c:v>0.52982739477137375</c:v>
                </c:pt>
                <c:pt idx="15">
                  <c:v>1.1699303522761684</c:v>
                </c:pt>
                <c:pt idx="16">
                  <c:v>2.7409407489653779</c:v>
                </c:pt>
                <c:pt idx="17">
                  <c:v>4.6239022913091752</c:v>
                </c:pt>
                <c:pt idx="18">
                  <c:v>4.9448369839507427</c:v>
                </c:pt>
                <c:pt idx="19">
                  <c:v>4.882759664883416</c:v>
                </c:pt>
                <c:pt idx="20">
                  <c:v>4.436610477440194</c:v>
                </c:pt>
                <c:pt idx="21">
                  <c:v>3.3458665589986878</c:v>
                </c:pt>
                <c:pt idx="22">
                  <c:v>1.5800948824063792</c:v>
                </c:pt>
                <c:pt idx="23">
                  <c:v>0.65786817401837083</c:v>
                </c:pt>
                <c:pt idx="24">
                  <c:v>0.51367719794084998</c:v>
                </c:pt>
                <c:pt idx="25">
                  <c:v>0.25042898960331078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AE06-4CAB-966F-5EED2084E7BF}"/>
            </c:ext>
          </c:extLst>
        </c:ser>
        <c:ser>
          <c:idx val="31"/>
          <c:order val="67"/>
          <c:tx>
            <c:strRef>
              <c:f>'ST &amp; UT'!$BS$1</c:f>
              <c:strCache>
                <c:ptCount val="1"/>
                <c:pt idx="0">
                  <c:v>JK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UT'!$BS$2:$BS$27</c:f>
              <c:numCache>
                <c:formatCode>General</c:formatCode>
                <c:ptCount val="26"/>
                <c:pt idx="0">
                  <c:v>0.22843293190941452</c:v>
                </c:pt>
                <c:pt idx="1">
                  <c:v>0.16973415132924335</c:v>
                </c:pt>
                <c:pt idx="2">
                  <c:v>0.10815723699159281</c:v>
                </c:pt>
                <c:pt idx="3">
                  <c:v>8.3162917518745744E-2</c:v>
                </c:pt>
                <c:pt idx="4">
                  <c:v>6.2334317958039835E-2</c:v>
                </c:pt>
                <c:pt idx="5">
                  <c:v>5.3699916685601756E-2</c:v>
                </c:pt>
                <c:pt idx="6">
                  <c:v>4.4914034689085815E-2</c:v>
                </c:pt>
                <c:pt idx="7">
                  <c:v>4.6731803378020145E-2</c:v>
                </c:pt>
                <c:pt idx="8">
                  <c:v>5.5669166098613956E-2</c:v>
                </c:pt>
                <c:pt idx="9">
                  <c:v>6.2788760130273416E-2</c:v>
                </c:pt>
                <c:pt idx="10">
                  <c:v>6.5969855335908503E-2</c:v>
                </c:pt>
                <c:pt idx="11">
                  <c:v>7.0968719230477928E-2</c:v>
                </c:pt>
                <c:pt idx="12">
                  <c:v>0.1011891236840112</c:v>
                </c:pt>
                <c:pt idx="13">
                  <c:v>0.15981216390214348</c:v>
                </c:pt>
                <c:pt idx="14">
                  <c:v>0.21767780049988639</c:v>
                </c:pt>
                <c:pt idx="15">
                  <c:v>0.42588805574490646</c:v>
                </c:pt>
                <c:pt idx="16">
                  <c:v>0.76043323487086267</c:v>
                </c:pt>
                <c:pt idx="17">
                  <c:v>1.2189653866545482</c:v>
                </c:pt>
                <c:pt idx="18">
                  <c:v>1.9801560251458001</c:v>
                </c:pt>
                <c:pt idx="19">
                  <c:v>2.2981898053472696</c:v>
                </c:pt>
                <c:pt idx="20">
                  <c:v>3.5245777474816329</c:v>
                </c:pt>
                <c:pt idx="21">
                  <c:v>3.8987351359539497</c:v>
                </c:pt>
                <c:pt idx="22">
                  <c:v>3.7215784291448912</c:v>
                </c:pt>
                <c:pt idx="23">
                  <c:v>2.9731879118382185</c:v>
                </c:pt>
                <c:pt idx="24">
                  <c:v>2.5203362872074528</c:v>
                </c:pt>
                <c:pt idx="25">
                  <c:v>1.6524274786033477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AE06-4CAB-966F-5EED2084E7BF}"/>
            </c:ext>
          </c:extLst>
        </c:ser>
        <c:ser>
          <c:idx val="32"/>
          <c:order val="68"/>
          <c:tx>
            <c:strRef>
              <c:f>'ST &amp; UT'!$BT$1</c:f>
              <c:strCache>
                <c:ptCount val="1"/>
                <c:pt idx="0">
                  <c:v>LD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UT'!$BT$2:$BT$27</c:f>
              <c:numCache>
                <c:formatCode>General</c:formatCode>
                <c:ptCount val="26"/>
                <c:pt idx="0">
                  <c:v>0.83959044368600688</c:v>
                </c:pt>
                <c:pt idx="1">
                  <c:v>0.69283276450511944</c:v>
                </c:pt>
                <c:pt idx="2">
                  <c:v>0.35494880546075086</c:v>
                </c:pt>
                <c:pt idx="3">
                  <c:v>0.23208191126279865</c:v>
                </c:pt>
                <c:pt idx="4">
                  <c:v>0.23208191126279865</c:v>
                </c:pt>
                <c:pt idx="5">
                  <c:v>0.23208191126279865</c:v>
                </c:pt>
                <c:pt idx="6">
                  <c:v>0.24232081911262798</c:v>
                </c:pt>
                <c:pt idx="7">
                  <c:v>0.16382252559726965</c:v>
                </c:pt>
                <c:pt idx="8">
                  <c:v>0.12627986348122866</c:v>
                </c:pt>
                <c:pt idx="9">
                  <c:v>0.15699658703071673</c:v>
                </c:pt>
                <c:pt idx="10">
                  <c:v>0.15017064846416384</c:v>
                </c:pt>
                <c:pt idx="11">
                  <c:v>0.11604095563139932</c:v>
                </c:pt>
                <c:pt idx="12">
                  <c:v>0.28327645051194539</c:v>
                </c:pt>
                <c:pt idx="13">
                  <c:v>0.46075085324232085</c:v>
                </c:pt>
                <c:pt idx="14">
                  <c:v>0.9112627986348123</c:v>
                </c:pt>
                <c:pt idx="15">
                  <c:v>1.7235494880546076</c:v>
                </c:pt>
                <c:pt idx="16">
                  <c:v>3.9761092150170652</c:v>
                </c:pt>
                <c:pt idx="17">
                  <c:v>6.9658703071672354</c:v>
                </c:pt>
                <c:pt idx="18">
                  <c:v>5.450511945392492</c:v>
                </c:pt>
                <c:pt idx="19">
                  <c:v>4.7781569965870307</c:v>
                </c:pt>
                <c:pt idx="20">
                  <c:v>4.8191126279863479</c:v>
                </c:pt>
                <c:pt idx="21">
                  <c:v>5.2866894197952217</c:v>
                </c:pt>
                <c:pt idx="22">
                  <c:v>5.1740614334470996</c:v>
                </c:pt>
                <c:pt idx="23">
                  <c:v>5.4709897610921505</c:v>
                </c:pt>
                <c:pt idx="24">
                  <c:v>5.3959044368600679</c:v>
                </c:pt>
                <c:pt idx="25">
                  <c:v>3.21160409556314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1-AE06-4CAB-966F-5EED2084E7BF}"/>
            </c:ext>
          </c:extLst>
        </c:ser>
        <c:ser>
          <c:idx val="33"/>
          <c:order val="69"/>
          <c:tx>
            <c:strRef>
              <c:f>'ST &amp; UT'!$BU$1</c:f>
              <c:strCache>
                <c:ptCount val="1"/>
                <c:pt idx="0">
                  <c:v>LK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UT'!$BU$2:$BU$27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0.73529411764705876</c:v>
                </c:pt>
                <c:pt idx="4">
                  <c:v>0.82352941176470595</c:v>
                </c:pt>
                <c:pt idx="5">
                  <c:v>0.63235294117647056</c:v>
                </c:pt>
                <c:pt idx="6">
                  <c:v>1.1470588235294119</c:v>
                </c:pt>
                <c:pt idx="7">
                  <c:v>1.338235294117647</c:v>
                </c:pt>
                <c:pt idx="8">
                  <c:v>1.1764705882352939</c:v>
                </c:pt>
                <c:pt idx="9">
                  <c:v>1.8823529411764706</c:v>
                </c:pt>
                <c:pt idx="10">
                  <c:v>2.4117647058823528</c:v>
                </c:pt>
                <c:pt idx="11">
                  <c:v>2.7794117647058822</c:v>
                </c:pt>
                <c:pt idx="12">
                  <c:v>1.6029411764705883</c:v>
                </c:pt>
                <c:pt idx="13">
                  <c:v>0.66176470588235292</c:v>
                </c:pt>
                <c:pt idx="14">
                  <c:v>0.54411764705882348</c:v>
                </c:pt>
                <c:pt idx="15">
                  <c:v>0.8529411764705882</c:v>
                </c:pt>
                <c:pt idx="16">
                  <c:v>2.1470588235294117</c:v>
                </c:pt>
                <c:pt idx="17">
                  <c:v>11.808823529411764</c:v>
                </c:pt>
                <c:pt idx="18">
                  <c:v>18.764705882352942</c:v>
                </c:pt>
                <c:pt idx="19">
                  <c:v>21.147058823529409</c:v>
                </c:pt>
                <c:pt idx="20">
                  <c:v>15.279411764705882</c:v>
                </c:pt>
                <c:pt idx="21">
                  <c:v>16.911764705882351</c:v>
                </c:pt>
                <c:pt idx="22">
                  <c:v>29.411764705882351</c:v>
                </c:pt>
                <c:pt idx="23">
                  <c:v>29.088235294117649</c:v>
                </c:pt>
                <c:pt idx="24">
                  <c:v>23.044117647058822</c:v>
                </c:pt>
                <c:pt idx="25">
                  <c:v>13.088235294117647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2-AE06-4CAB-966F-5EED2084E7BF}"/>
            </c:ext>
          </c:extLst>
        </c:ser>
        <c:ser>
          <c:idx val="34"/>
          <c:order val="70"/>
          <c:tx>
            <c:strRef>
              <c:f>'ST &amp; UT'!$BV$1</c:f>
              <c:strCache>
                <c:ptCount val="1"/>
                <c:pt idx="0">
                  <c:v>PD</c:v>
                </c:pt>
              </c:strCache>
            </c:strRef>
          </c:tx>
          <c:marker>
            <c:symbol val="none"/>
          </c:marker>
          <c:cat>
            <c:multiLvlStrRef>
              <c:f>'ST &amp; UT'!$AK$2:$AL$27</c:f>
              <c:multiLvlStrCache>
                <c:ptCount val="26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29</c:v>
                  </c:pt>
                  <c:pt idx="5">
                    <c:v>1</c:v>
                  </c:pt>
                  <c:pt idx="6">
                    <c:v>8</c:v>
                  </c:pt>
                  <c:pt idx="7">
                    <c:v>15</c:v>
                  </c:pt>
                  <c:pt idx="8">
                    <c:v>22</c:v>
                  </c:pt>
                  <c:pt idx="9">
                    <c:v>1</c:v>
                  </c:pt>
                  <c:pt idx="10">
                    <c:v>8</c:v>
                  </c:pt>
                  <c:pt idx="11">
                    <c:v>15</c:v>
                  </c:pt>
                  <c:pt idx="12">
                    <c:v>22</c:v>
                  </c:pt>
                  <c:pt idx="13">
                    <c:v>29</c:v>
                  </c:pt>
                  <c:pt idx="14">
                    <c:v>1</c:v>
                  </c:pt>
                  <c:pt idx="15">
                    <c:v>8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29</c:v>
                  </c:pt>
                  <c:pt idx="19">
                    <c:v>1</c:v>
                  </c:pt>
                  <c:pt idx="20">
                    <c:v>8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29</c:v>
                  </c:pt>
                  <c:pt idx="24">
                    <c:v>1</c:v>
                  </c:pt>
                  <c:pt idx="25">
                    <c:v>8</c:v>
                  </c:pt>
                </c:lvl>
                <c:lvl>
                  <c:pt idx="0">
                    <c:v>Jan-21</c:v>
                  </c:pt>
                  <c:pt idx="5">
                    <c:v>Feb-21</c:v>
                  </c:pt>
                  <c:pt idx="9">
                    <c:v>Mar-21</c:v>
                  </c:pt>
                  <c:pt idx="14">
                    <c:v>Apr-21</c:v>
                  </c:pt>
                  <c:pt idx="19">
                    <c:v>May-21</c:v>
                  </c:pt>
                  <c:pt idx="24">
                    <c:v>Jun-21</c:v>
                  </c:pt>
                </c:lvl>
              </c:multiLvlStrCache>
            </c:multiLvlStrRef>
          </c:cat>
          <c:val>
            <c:numRef>
              <c:f>'ST &amp; UT'!$BV$2:$BV$27</c:f>
              <c:numCache>
                <c:formatCode>General</c:formatCode>
                <c:ptCount val="26"/>
                <c:pt idx="0">
                  <c:v>0.24335106382978725</c:v>
                </c:pt>
                <c:pt idx="1">
                  <c:v>0.22805851063829788</c:v>
                </c:pt>
                <c:pt idx="2">
                  <c:v>0.19547872340425532</c:v>
                </c:pt>
                <c:pt idx="3">
                  <c:v>0.19547872340425532</c:v>
                </c:pt>
                <c:pt idx="4">
                  <c:v>0.19614361702127658</c:v>
                </c:pt>
                <c:pt idx="5">
                  <c:v>0.18949468085106383</c:v>
                </c:pt>
                <c:pt idx="6">
                  <c:v>0.20545212765957446</c:v>
                </c:pt>
                <c:pt idx="7">
                  <c:v>0.15691489361702127</c:v>
                </c:pt>
                <c:pt idx="8">
                  <c:v>0.11569148936170212</c:v>
                </c:pt>
                <c:pt idx="9">
                  <c:v>0.11768617021276596</c:v>
                </c:pt>
                <c:pt idx="10">
                  <c:v>0.11369680851063829</c:v>
                </c:pt>
                <c:pt idx="11">
                  <c:v>0.12367021276595745</c:v>
                </c:pt>
                <c:pt idx="12">
                  <c:v>0.27393617021276595</c:v>
                </c:pt>
                <c:pt idx="13">
                  <c:v>0.65890957446808518</c:v>
                </c:pt>
                <c:pt idx="14">
                  <c:v>0.85771276595744683</c:v>
                </c:pt>
                <c:pt idx="15">
                  <c:v>1.3297872340425532</c:v>
                </c:pt>
                <c:pt idx="16">
                  <c:v>2.1728723404255321</c:v>
                </c:pt>
                <c:pt idx="17">
                  <c:v>3.9381648936170217</c:v>
                </c:pt>
                <c:pt idx="18">
                  <c:v>5.9767287234042552</c:v>
                </c:pt>
                <c:pt idx="19">
                  <c:v>6.8238031914893611</c:v>
                </c:pt>
                <c:pt idx="20">
                  <c:v>9.0325797872340416</c:v>
                </c:pt>
                <c:pt idx="21">
                  <c:v>11.454787234042554</c:v>
                </c:pt>
                <c:pt idx="22">
                  <c:v>11.529255319148938</c:v>
                </c:pt>
                <c:pt idx="23">
                  <c:v>8.7453457446808507</c:v>
                </c:pt>
                <c:pt idx="24">
                  <c:v>7.1203457446808507</c:v>
                </c:pt>
                <c:pt idx="25">
                  <c:v>4.7519946808510634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3-AE06-4CAB-966F-5EED2084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dk1">
                  <a:lumMod val="35000"/>
                  <a:lumOff val="65000"/>
                  <a:alpha val="39000"/>
                </a:schemeClr>
              </a:solidFill>
            </a:ln>
          </c:spPr>
        </c:dropLines>
        <c:smooth val="0"/>
        <c:axId val="301796384"/>
        <c:axId val="1295893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6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'ST &amp; UT'!$AM$1</c15:sqref>
                        </c15:formulaRef>
                      </c:ext>
                    </c:extLst>
                    <c:strCache>
                      <c:ptCount val="1"/>
                      <c:pt idx="0">
                        <c:v>AP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 &amp; UT'!$AM$2:$AM$27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6.2005706516535489E-2</c:v>
                      </c:pt>
                      <c:pt idx="1">
                        <c:v>5.4231056471534443E-2</c:v>
                      </c:pt>
                      <c:pt idx="2">
                        <c:v>4.2109496179697829E-2</c:v>
                      </c:pt>
                      <c:pt idx="3">
                        <c:v>2.8494283908772334E-2</c:v>
                      </c:pt>
                      <c:pt idx="4">
                        <c:v>2.504739472625955E-2</c:v>
                      </c:pt>
                      <c:pt idx="5">
                        <c:v>2.3783535359338196E-2</c:v>
                      </c:pt>
                      <c:pt idx="6">
                        <c:v>1.8421707742096092E-2</c:v>
                      </c:pt>
                      <c:pt idx="7">
                        <c:v>1.3308822121368798E-2</c:v>
                      </c:pt>
                      <c:pt idx="8">
                        <c:v>1.1298136764903008E-2</c:v>
                      </c:pt>
                      <c:pt idx="9">
                        <c:v>1.3883303651787596E-2</c:v>
                      </c:pt>
                      <c:pt idx="10">
                        <c:v>1.9321728806418876E-2</c:v>
                      </c:pt>
                      <c:pt idx="11">
                        <c:v>2.763256161314414E-2</c:v>
                      </c:pt>
                      <c:pt idx="12">
                        <c:v>4.5613833515252486E-2</c:v>
                      </c:pt>
                      <c:pt idx="13">
                        <c:v>0.11688784205587791</c:v>
                      </c:pt>
                      <c:pt idx="14">
                        <c:v>0.15591428735566151</c:v>
                      </c:pt>
                      <c:pt idx="15">
                        <c:v>0.28557476877118398</c:v>
                      </c:pt>
                      <c:pt idx="16">
                        <c:v>0.60722697765266842</c:v>
                      </c:pt>
                      <c:pt idx="17">
                        <c:v>1.2819363857451984</c:v>
                      </c:pt>
                      <c:pt idx="18">
                        <c:v>2.186055418318301</c:v>
                      </c:pt>
                      <c:pt idx="19">
                        <c:v>2.5038203021772847</c:v>
                      </c:pt>
                      <c:pt idx="20">
                        <c:v>3.5884414316079738</c:v>
                      </c:pt>
                      <c:pt idx="21">
                        <c:v>3.9728653223798855</c:v>
                      </c:pt>
                      <c:pt idx="22">
                        <c:v>4.0344497424407804</c:v>
                      </c:pt>
                      <c:pt idx="23">
                        <c:v>3.3247544091457462</c:v>
                      </c:pt>
                      <c:pt idx="24">
                        <c:v>2.8099232109687673</c:v>
                      </c:pt>
                      <c:pt idx="25">
                        <c:v>2.0602439631565845</c:v>
                      </c:pt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24-AE06-4CAB-966F-5EED2084E7BF}"/>
                  </c:ext>
                </c:extLst>
              </c15:ser>
            </c15:filteredLineSeries>
            <c15:filteredLineSeries>
              <c15:ser>
                <c:idx val="37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UT'!$AN$1</c15:sqref>
                        </c15:formulaRef>
                      </c:ext>
                    </c:extLst>
                    <c:strCache>
                      <c:ptCount val="1"/>
                      <c:pt idx="0">
                        <c:v>AR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UT'!$AN$2:$AN$27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6.4494680851063829E-2</c:v>
                      </c:pt>
                      <c:pt idx="1">
                        <c:v>5.1196808510638299E-2</c:v>
                      </c:pt>
                      <c:pt idx="2">
                        <c:v>4.2553191489361701E-2</c:v>
                      </c:pt>
                      <c:pt idx="3">
                        <c:v>2.4601063829787235E-2</c:v>
                      </c:pt>
                      <c:pt idx="4">
                        <c:v>8.6436170212765961E-3</c:v>
                      </c:pt>
                      <c:pt idx="5">
                        <c:v>6.648936170212766E-3</c:v>
                      </c:pt>
                      <c:pt idx="6">
                        <c:v>3.324468085106383E-3</c:v>
                      </c:pt>
                      <c:pt idx="7">
                        <c:v>1.9946808510638296E-3</c:v>
                      </c:pt>
                      <c:pt idx="8">
                        <c:v>3.324468085106383E-3</c:v>
                      </c:pt>
                      <c:pt idx="9">
                        <c:v>6.6489361702127658E-4</c:v>
                      </c:pt>
                      <c:pt idx="10">
                        <c:v>1.9946808510638296E-3</c:v>
                      </c:pt>
                      <c:pt idx="11">
                        <c:v>6.6489361702127658E-4</c:v>
                      </c:pt>
                      <c:pt idx="12">
                        <c:v>1.3297872340425532E-3</c:v>
                      </c:pt>
                      <c:pt idx="13">
                        <c:v>2.6595744680851063E-3</c:v>
                      </c:pt>
                      <c:pt idx="14">
                        <c:v>2.6595744680851063E-3</c:v>
                      </c:pt>
                      <c:pt idx="15">
                        <c:v>1.9281914893617021E-2</c:v>
                      </c:pt>
                      <c:pt idx="16">
                        <c:v>4.3882978723404256E-2</c:v>
                      </c:pt>
                      <c:pt idx="17">
                        <c:v>0.25265957446808512</c:v>
                      </c:pt>
                      <c:pt idx="18">
                        <c:v>0.73936170212765961</c:v>
                      </c:pt>
                      <c:pt idx="19">
                        <c:v>0.92220744680851063</c:v>
                      </c:pt>
                      <c:pt idx="20">
                        <c:v>1.3311170212765957</c:v>
                      </c:pt>
                      <c:pt idx="21">
                        <c:v>1.4966755319148937</c:v>
                      </c:pt>
                      <c:pt idx="22">
                        <c:v>1.9521276595744681</c:v>
                      </c:pt>
                      <c:pt idx="23">
                        <c:v>2.6050531914893615</c:v>
                      </c:pt>
                      <c:pt idx="24">
                        <c:v>2.5079787234042556</c:v>
                      </c:pt>
                      <c:pt idx="25">
                        <c:v>2.197473404255319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5-AE06-4CAB-966F-5EED2084E7BF}"/>
                  </c:ext>
                </c:extLst>
              </c15:ser>
            </c15:filteredLineSeries>
            <c15:filteredLineSeries>
              <c15:ser>
                <c:idx val="38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UT'!$AO$1</c15:sqref>
                        </c15:formulaRef>
                      </c:ext>
                    </c:extLst>
                    <c:strCache>
                      <c:ptCount val="1"/>
                      <c:pt idx="0">
                        <c:v>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UT'!$AO$2:$AO$27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5.4325955734406434E-2</c:v>
                      </c:pt>
                      <c:pt idx="1">
                        <c:v>4.9426996763187819E-2</c:v>
                      </c:pt>
                      <c:pt idx="2">
                        <c:v>4.7123319627912406E-2</c:v>
                      </c:pt>
                      <c:pt idx="3">
                        <c:v>3.3097133525792438E-2</c:v>
                      </c:pt>
                      <c:pt idx="4">
                        <c:v>1.775872627066748E-2</c:v>
                      </c:pt>
                      <c:pt idx="5">
                        <c:v>1.3880383751786077E-2</c:v>
                      </c:pt>
                      <c:pt idx="6">
                        <c:v>9.4479923016359026E-3</c:v>
                      </c:pt>
                      <c:pt idx="7">
                        <c:v>7.785845507829587E-3</c:v>
                      </c:pt>
                      <c:pt idx="8">
                        <c:v>7.465080337095034E-3</c:v>
                      </c:pt>
                      <c:pt idx="9">
                        <c:v>8.2815734989648039E-3</c:v>
                      </c:pt>
                      <c:pt idx="10">
                        <c:v>8.0774502084973616E-3</c:v>
                      </c:pt>
                      <c:pt idx="11">
                        <c:v>7.7275245676960303E-3</c:v>
                      </c:pt>
                      <c:pt idx="12">
                        <c:v>9.4188318315691251E-3</c:v>
                      </c:pt>
                      <c:pt idx="13">
                        <c:v>1.3676260461318637E-2</c:v>
                      </c:pt>
                      <c:pt idx="14">
                        <c:v>1.5659172425859506E-2</c:v>
                      </c:pt>
                      <c:pt idx="15">
                        <c:v>2.9831160878313358E-2</c:v>
                      </c:pt>
                      <c:pt idx="16">
                        <c:v>0.10535677835126703</c:v>
                      </c:pt>
                      <c:pt idx="17">
                        <c:v>0.30825532907590469</c:v>
                      </c:pt>
                      <c:pt idx="18">
                        <c:v>0.67372350042282692</c:v>
                      </c:pt>
                      <c:pt idx="19">
                        <c:v>0.72979908436123997</c:v>
                      </c:pt>
                      <c:pt idx="20">
                        <c:v>1.0730761379873444</c:v>
                      </c:pt>
                      <c:pt idx="21">
                        <c:v>1.2832939666987433</c:v>
                      </c:pt>
                      <c:pt idx="22">
                        <c:v>1.576356690869857</c:v>
                      </c:pt>
                      <c:pt idx="23">
                        <c:v>1.6023095092292889</c:v>
                      </c:pt>
                      <c:pt idx="24">
                        <c:v>1.4968944099378882</c:v>
                      </c:pt>
                      <c:pt idx="25">
                        <c:v>1.4334703875426471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6-AE06-4CAB-966F-5EED2084E7BF}"/>
                  </c:ext>
                </c:extLst>
              </c15:ser>
            </c15:filteredLineSeries>
            <c15:filteredLineSeries>
              <c15:ser>
                <c:idx val="39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UT'!$AP$1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UT'!$AP$2:$AP$27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3.9867804551539487E-2</c:v>
                      </c:pt>
                      <c:pt idx="1">
                        <c:v>3.3885542168674697E-2</c:v>
                      </c:pt>
                      <c:pt idx="2">
                        <c:v>3.3308232931726904E-2</c:v>
                      </c:pt>
                      <c:pt idx="3">
                        <c:v>2.1803882195448463E-2</c:v>
                      </c:pt>
                      <c:pt idx="4">
                        <c:v>1.1002342704149935E-2</c:v>
                      </c:pt>
                      <c:pt idx="5">
                        <c:v>9.6552878179384204E-3</c:v>
                      </c:pt>
                      <c:pt idx="6">
                        <c:v>6.5512048192771085E-3</c:v>
                      </c:pt>
                      <c:pt idx="7">
                        <c:v>4.9113119143239627E-3</c:v>
                      </c:pt>
                      <c:pt idx="8">
                        <c:v>4.6854082998661305E-3</c:v>
                      </c:pt>
                      <c:pt idx="9">
                        <c:v>3.0873493975903618E-3</c:v>
                      </c:pt>
                      <c:pt idx="10">
                        <c:v>2.4180053547523429E-3</c:v>
                      </c:pt>
                      <c:pt idx="11">
                        <c:v>2.7359437751004016E-3</c:v>
                      </c:pt>
                      <c:pt idx="12">
                        <c:v>4.6854082998661305E-3</c:v>
                      </c:pt>
                      <c:pt idx="13">
                        <c:v>1.2441432396251674E-2</c:v>
                      </c:pt>
                      <c:pt idx="14">
                        <c:v>1.5955488621151273E-2</c:v>
                      </c:pt>
                      <c:pt idx="15">
                        <c:v>6.2784471218206156E-2</c:v>
                      </c:pt>
                      <c:pt idx="16">
                        <c:v>0.24328982597054888</c:v>
                      </c:pt>
                      <c:pt idx="17">
                        <c:v>0.58457161981258365</c:v>
                      </c:pt>
                      <c:pt idx="18">
                        <c:v>0.84354919678714857</c:v>
                      </c:pt>
                      <c:pt idx="19">
                        <c:v>0.9053045515394913</c:v>
                      </c:pt>
                      <c:pt idx="20">
                        <c:v>0.94524765729585014</c:v>
                      </c:pt>
                      <c:pt idx="21">
                        <c:v>0.69014390896921018</c:v>
                      </c:pt>
                      <c:pt idx="22">
                        <c:v>0.37572791164658637</c:v>
                      </c:pt>
                      <c:pt idx="23">
                        <c:v>0.17640562248995983</c:v>
                      </c:pt>
                      <c:pt idx="24">
                        <c:v>0.11922690763052209</c:v>
                      </c:pt>
                      <c:pt idx="25">
                        <c:v>6.6072623828647925E-2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7-AE06-4CAB-966F-5EED2084E7BF}"/>
                  </c:ext>
                </c:extLst>
              </c15:ser>
            </c15:filteredLineSeries>
            <c15:filteredLineSeries>
              <c15:ser>
                <c:idx val="40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UT'!$AQ$1</c15:sqref>
                        </c15:formulaRef>
                      </c:ext>
                    </c:extLst>
                    <c:strCache>
                      <c:ptCount val="1"/>
                      <c:pt idx="0">
                        <c:v>CT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UT'!$AQ$2:$AQ$27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0.39493106809636541</c:v>
                      </c:pt>
                      <c:pt idx="1">
                        <c:v>0.31489346887620112</c:v>
                      </c:pt>
                      <c:pt idx="2">
                        <c:v>0.24101796407185627</c:v>
                      </c:pt>
                      <c:pt idx="3">
                        <c:v>0.18479320428909624</c:v>
                      </c:pt>
                      <c:pt idx="4">
                        <c:v>0.15171981618159031</c:v>
                      </c:pt>
                      <c:pt idx="5">
                        <c:v>0.14357331847932042</c:v>
                      </c:pt>
                      <c:pt idx="6">
                        <c:v>0.14587104860047348</c:v>
                      </c:pt>
                      <c:pt idx="7">
                        <c:v>0.10580002785127419</c:v>
                      </c:pt>
                      <c:pt idx="8">
                        <c:v>0.10437265004873973</c:v>
                      </c:pt>
                      <c:pt idx="9">
                        <c:v>0.10026458710486005</c:v>
                      </c:pt>
                      <c:pt idx="10">
                        <c:v>0.10162233672190502</c:v>
                      </c:pt>
                      <c:pt idx="11">
                        <c:v>0.1426681520679571</c:v>
                      </c:pt>
                      <c:pt idx="12">
                        <c:v>0.32046372371535997</c:v>
                      </c:pt>
                      <c:pt idx="13">
                        <c:v>0.70258320568165999</c:v>
                      </c:pt>
                      <c:pt idx="14">
                        <c:v>1.0091561063918675</c:v>
                      </c:pt>
                      <c:pt idx="15">
                        <c:v>2.3717100682356218</c:v>
                      </c:pt>
                      <c:pt idx="16">
                        <c:v>4.2392772594346191</c:v>
                      </c:pt>
                      <c:pt idx="17">
                        <c:v>4.231827043587244</c:v>
                      </c:pt>
                      <c:pt idx="18">
                        <c:v>4.104929675532655</c:v>
                      </c:pt>
                      <c:pt idx="19">
                        <c:v>4.2159518172956414</c:v>
                      </c:pt>
                      <c:pt idx="20">
                        <c:v>4.5557373624843338</c:v>
                      </c:pt>
                      <c:pt idx="21">
                        <c:v>3.8435106531123799</c:v>
                      </c:pt>
                      <c:pt idx="22">
                        <c:v>2.455786102214176</c:v>
                      </c:pt>
                      <c:pt idx="23">
                        <c:v>1.494011976047904</c:v>
                      </c:pt>
                      <c:pt idx="24">
                        <c:v>1.1532864503551039</c:v>
                      </c:pt>
                      <c:pt idx="25">
                        <c:v>0.6778651998328924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8-AE06-4CAB-966F-5EED2084E7BF}"/>
                  </c:ext>
                </c:extLst>
              </c15:ser>
            </c15:filteredLineSeries>
            <c15:filteredLineSeries>
              <c15:ser>
                <c:idx val="41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UT'!$AR$1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UT'!$AR$2:$AR$27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0.60389610389610393</c:v>
                      </c:pt>
                      <c:pt idx="1">
                        <c:v>0.56948051948051948</c:v>
                      </c:pt>
                      <c:pt idx="2">
                        <c:v>0.56233766233766236</c:v>
                      </c:pt>
                      <c:pt idx="3">
                        <c:v>0.55454545454545456</c:v>
                      </c:pt>
                      <c:pt idx="4">
                        <c:v>0.48181818181818181</c:v>
                      </c:pt>
                      <c:pt idx="5">
                        <c:v>0.47012987012987012</c:v>
                      </c:pt>
                      <c:pt idx="6">
                        <c:v>0.47597402597402599</c:v>
                      </c:pt>
                      <c:pt idx="7">
                        <c:v>0.34090909090909094</c:v>
                      </c:pt>
                      <c:pt idx="8">
                        <c:v>0.30129870129870134</c:v>
                      </c:pt>
                      <c:pt idx="9">
                        <c:v>0.37857142857142856</c:v>
                      </c:pt>
                      <c:pt idx="10">
                        <c:v>0.41038961038961036</c:v>
                      </c:pt>
                      <c:pt idx="11">
                        <c:v>0.50324675324675316</c:v>
                      </c:pt>
                      <c:pt idx="12">
                        <c:v>0.66038961038961042</c:v>
                      </c:pt>
                      <c:pt idx="13">
                        <c:v>0.92792207792207793</c:v>
                      </c:pt>
                      <c:pt idx="14">
                        <c:v>1.1142857142857143</c:v>
                      </c:pt>
                      <c:pt idx="15">
                        <c:v>2.162987012987013</c:v>
                      </c:pt>
                      <c:pt idx="16">
                        <c:v>3.6896103896103898</c:v>
                      </c:pt>
                      <c:pt idx="17">
                        <c:v>6.6415584415584412</c:v>
                      </c:pt>
                      <c:pt idx="18">
                        <c:v>13.57012987012987</c:v>
                      </c:pt>
                      <c:pt idx="19">
                        <c:v>15.50909090909091</c:v>
                      </c:pt>
                      <c:pt idx="20">
                        <c:v>21.03051948051948</c:v>
                      </c:pt>
                      <c:pt idx="21">
                        <c:v>19.983116883116885</c:v>
                      </c:pt>
                      <c:pt idx="22">
                        <c:v>11.846103896103896</c:v>
                      </c:pt>
                      <c:pt idx="23">
                        <c:v>9.7766233766233768</c:v>
                      </c:pt>
                      <c:pt idx="24">
                        <c:v>7.7058441558441562</c:v>
                      </c:pt>
                      <c:pt idx="25">
                        <c:v>3.8305194805194804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9-AE06-4CAB-966F-5EED2084E7BF}"/>
                  </c:ext>
                </c:extLst>
              </c15:ser>
            </c15:filteredLineSeries>
            <c15:filteredLineSeries>
              <c15:ser>
                <c:idx val="42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UT'!$AS$1</c15:sqref>
                        </c15:formulaRef>
                      </c:ext>
                    </c:extLst>
                    <c:strCache>
                      <c:ptCount val="1"/>
                      <c:pt idx="0">
                        <c:v>GJ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UT'!$AS$2:$AS$27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0.14076483749411209</c:v>
                      </c:pt>
                      <c:pt idx="1">
                        <c:v>0.11847915685350918</c:v>
                      </c:pt>
                      <c:pt idx="2">
                        <c:v>9.9358219500706543E-2</c:v>
                      </c:pt>
                      <c:pt idx="3">
                        <c:v>7.5659444182760244E-2</c:v>
                      </c:pt>
                      <c:pt idx="4">
                        <c:v>5.135715967969854E-2</c:v>
                      </c:pt>
                      <c:pt idx="5">
                        <c:v>4.7706665096561469E-2</c:v>
                      </c:pt>
                      <c:pt idx="6">
                        <c:v>3.17946302402261E-2</c:v>
                      </c:pt>
                      <c:pt idx="7">
                        <c:v>2.5141309467734338E-2</c:v>
                      </c:pt>
                      <c:pt idx="8">
                        <c:v>2.5494583137070183E-2</c:v>
                      </c:pt>
                      <c:pt idx="9">
                        <c:v>3.5754239284032034E-2</c:v>
                      </c:pt>
                      <c:pt idx="10">
                        <c:v>4.7279792746113991E-2</c:v>
                      </c:pt>
                      <c:pt idx="11">
                        <c:v>6.9432995760715974E-2</c:v>
                      </c:pt>
                      <c:pt idx="12">
                        <c:v>0.11550577013659914</c:v>
                      </c:pt>
                      <c:pt idx="13">
                        <c:v>0.17724034385303813</c:v>
                      </c:pt>
                      <c:pt idx="14">
                        <c:v>0.19129769194536037</c:v>
                      </c:pt>
                      <c:pt idx="15">
                        <c:v>0.30135715967969856</c:v>
                      </c:pt>
                      <c:pt idx="16">
                        <c:v>0.65205487517663674</c:v>
                      </c:pt>
                      <c:pt idx="17">
                        <c:v>1.35545219029675</c:v>
                      </c:pt>
                      <c:pt idx="18">
                        <c:v>2.0282913330193124</c:v>
                      </c:pt>
                      <c:pt idx="19">
                        <c:v>2.1364077955723033</c:v>
                      </c:pt>
                      <c:pt idx="20">
                        <c:v>2.111119288742346</c:v>
                      </c:pt>
                      <c:pt idx="21">
                        <c:v>1.6377620113047573</c:v>
                      </c:pt>
                      <c:pt idx="22">
                        <c:v>1.1794483042863873</c:v>
                      </c:pt>
                      <c:pt idx="23">
                        <c:v>0.56969795101271792</c:v>
                      </c:pt>
                      <c:pt idx="24">
                        <c:v>0.42709314649081487</c:v>
                      </c:pt>
                      <c:pt idx="25">
                        <c:v>0.21673339613754122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A-AE06-4CAB-966F-5EED2084E7BF}"/>
                  </c:ext>
                </c:extLst>
              </c15:ser>
            </c15:filteredLineSeries>
            <c15:filteredLineSeries>
              <c15:ser>
                <c:idx val="43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UT'!$AT$1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UT'!$AT$2:$AT$27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0.11558314732142858</c:v>
                      </c:pt>
                      <c:pt idx="1">
                        <c:v>8.7227957589285712E-2</c:v>
                      </c:pt>
                      <c:pt idx="2">
                        <c:v>7.6171875E-2</c:v>
                      </c:pt>
                      <c:pt idx="3">
                        <c:v>5.5280412946428568E-2</c:v>
                      </c:pt>
                      <c:pt idx="4">
                        <c:v>4.1573660714285712E-2</c:v>
                      </c:pt>
                      <c:pt idx="5">
                        <c:v>3.7702287946428568E-2</c:v>
                      </c:pt>
                      <c:pt idx="6">
                        <c:v>3.0343191964285716E-2</c:v>
                      </c:pt>
                      <c:pt idx="7">
                        <c:v>3.1494140625E-2</c:v>
                      </c:pt>
                      <c:pt idx="8">
                        <c:v>3.0482700892857144E-2</c:v>
                      </c:pt>
                      <c:pt idx="9">
                        <c:v>4.4921875E-2</c:v>
                      </c:pt>
                      <c:pt idx="10">
                        <c:v>7.2649274553571438E-2</c:v>
                      </c:pt>
                      <c:pt idx="11">
                        <c:v>0.11202566964285714</c:v>
                      </c:pt>
                      <c:pt idx="12">
                        <c:v>0.19873046875</c:v>
                      </c:pt>
                      <c:pt idx="13">
                        <c:v>0.3247767857142857</c:v>
                      </c:pt>
                      <c:pt idx="14">
                        <c:v>0.3613978794642857</c:v>
                      </c:pt>
                      <c:pt idx="15">
                        <c:v>0.597412109375</c:v>
                      </c:pt>
                      <c:pt idx="16">
                        <c:v>1.0643833705357142</c:v>
                      </c:pt>
                      <c:pt idx="17">
                        <c:v>2.043701171875</c:v>
                      </c:pt>
                      <c:pt idx="18">
                        <c:v>3.249686104910714</c:v>
                      </c:pt>
                      <c:pt idx="19">
                        <c:v>3.5754743303571432</c:v>
                      </c:pt>
                      <c:pt idx="20">
                        <c:v>4.049560546875</c:v>
                      </c:pt>
                      <c:pt idx="21">
                        <c:v>3.3463309151785716</c:v>
                      </c:pt>
                      <c:pt idx="22">
                        <c:v>1.6738630022321428</c:v>
                      </c:pt>
                      <c:pt idx="23">
                        <c:v>0.80545479910714279</c:v>
                      </c:pt>
                      <c:pt idx="24">
                        <c:v>0.5678013392857143</c:v>
                      </c:pt>
                      <c:pt idx="25">
                        <c:v>0.26266043526785715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B-AE06-4CAB-966F-5EED2084E7BF}"/>
                  </c:ext>
                </c:extLst>
              </c15:ser>
            </c15:filteredLineSeries>
            <c15:filteredLineSeries>
              <c15:ser>
                <c:idx val="44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UT'!$AU$1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UT'!$AU$2:$AU$27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0.32794520547945205</c:v>
                      </c:pt>
                      <c:pt idx="1">
                        <c:v>0.16191780821917809</c:v>
                      </c:pt>
                      <c:pt idx="2">
                        <c:v>0.10506849315068494</c:v>
                      </c:pt>
                      <c:pt idx="3">
                        <c:v>7.0684931506849319E-2</c:v>
                      </c:pt>
                      <c:pt idx="4">
                        <c:v>4.6986301369863009E-2</c:v>
                      </c:pt>
                      <c:pt idx="5">
                        <c:v>5.1780821917808216E-2</c:v>
                      </c:pt>
                      <c:pt idx="6">
                        <c:v>6.2739726027397261E-2</c:v>
                      </c:pt>
                      <c:pt idx="7">
                        <c:v>5.4520547945205479E-2</c:v>
                      </c:pt>
                      <c:pt idx="8">
                        <c:v>3.1095890410958907E-2</c:v>
                      </c:pt>
                      <c:pt idx="9">
                        <c:v>5.9452054794520551E-2</c:v>
                      </c:pt>
                      <c:pt idx="10">
                        <c:v>8.4520547945205485E-2</c:v>
                      </c:pt>
                      <c:pt idx="11">
                        <c:v>0.1036986301369863</c:v>
                      </c:pt>
                      <c:pt idx="12">
                        <c:v>0.18972602739726027</c:v>
                      </c:pt>
                      <c:pt idx="13">
                        <c:v>0.36082191780821915</c:v>
                      </c:pt>
                      <c:pt idx="14">
                        <c:v>0.44123287671232875</c:v>
                      </c:pt>
                      <c:pt idx="15">
                        <c:v>0.61821917808219184</c:v>
                      </c:pt>
                      <c:pt idx="16">
                        <c:v>1.0084931506849315</c:v>
                      </c:pt>
                      <c:pt idx="17">
                        <c:v>1.6245205479452054</c:v>
                      </c:pt>
                      <c:pt idx="18">
                        <c:v>2.4431506849315068</c:v>
                      </c:pt>
                      <c:pt idx="19">
                        <c:v>2.7298630136986302</c:v>
                      </c:pt>
                      <c:pt idx="20">
                        <c:v>4.3689041095890406</c:v>
                      </c:pt>
                      <c:pt idx="21">
                        <c:v>5.4212328767123283</c:v>
                      </c:pt>
                      <c:pt idx="22">
                        <c:v>3.9435616438356167</c:v>
                      </c:pt>
                      <c:pt idx="23">
                        <c:v>2.3272602739726027</c:v>
                      </c:pt>
                      <c:pt idx="24">
                        <c:v>1.6997260273972601</c:v>
                      </c:pt>
                      <c:pt idx="25">
                        <c:v>0.95657534246575349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C-AE06-4CAB-966F-5EED2084E7BF}"/>
                  </c:ext>
                </c:extLst>
              </c15:ser>
            </c15:filteredLineSeries>
            <c15:filteredLineSeries>
              <c15:ser>
                <c:idx val="45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UT'!$AV$1</c15:sqref>
                        </c15:formulaRef>
                      </c:ext>
                    </c:extLst>
                    <c:strCache>
                      <c:ptCount val="1"/>
                      <c:pt idx="0">
                        <c:v>JR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UT'!$AV$2:$AV$27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4.496965484052081E-2</c:v>
                      </c:pt>
                      <c:pt idx="1">
                        <c:v>3.9167981177980378E-2</c:v>
                      </c:pt>
                      <c:pt idx="2">
                        <c:v>3.4462476271956789E-2</c:v>
                      </c:pt>
                      <c:pt idx="3">
                        <c:v>2.614763521642649E-2</c:v>
                      </c:pt>
                      <c:pt idx="4">
                        <c:v>1.6790097051038688E-2</c:v>
                      </c:pt>
                      <c:pt idx="5">
                        <c:v>1.3715477368125551E-2</c:v>
                      </c:pt>
                      <c:pt idx="6">
                        <c:v>1.1710290618399594E-2</c:v>
                      </c:pt>
                      <c:pt idx="7">
                        <c:v>1.2458893671630618E-2</c:v>
                      </c:pt>
                      <c:pt idx="8">
                        <c:v>1.2004384675026068E-2</c:v>
                      </c:pt>
                      <c:pt idx="9">
                        <c:v>1.2993610138224206E-2</c:v>
                      </c:pt>
                      <c:pt idx="10">
                        <c:v>1.2646044434938374E-2</c:v>
                      </c:pt>
                      <c:pt idx="11">
                        <c:v>1.4891853594631448E-2</c:v>
                      </c:pt>
                      <c:pt idx="12">
                        <c:v>2.1308451193754512E-2</c:v>
                      </c:pt>
                      <c:pt idx="13">
                        <c:v>5.2642836136138807E-2</c:v>
                      </c:pt>
                      <c:pt idx="14">
                        <c:v>8.9618479801085477E-2</c:v>
                      </c:pt>
                      <c:pt idx="15">
                        <c:v>0.24727962997620515</c:v>
                      </c:pt>
                      <c:pt idx="16">
                        <c:v>0.55212148758121005</c:v>
                      </c:pt>
                      <c:pt idx="17">
                        <c:v>1.0946180787637354</c:v>
                      </c:pt>
                      <c:pt idx="18">
                        <c:v>1.4939176001924979</c:v>
                      </c:pt>
                      <c:pt idx="19">
                        <c:v>1.5623613079164773</c:v>
                      </c:pt>
                      <c:pt idx="20">
                        <c:v>1.6360987086597332</c:v>
                      </c:pt>
                      <c:pt idx="21">
                        <c:v>1.1064887843221132</c:v>
                      </c:pt>
                      <c:pt idx="22">
                        <c:v>0.60332058925754617</c:v>
                      </c:pt>
                      <c:pt idx="23">
                        <c:v>0.29262358634334146</c:v>
                      </c:pt>
                      <c:pt idx="24">
                        <c:v>0.21543726439055691</c:v>
                      </c:pt>
                      <c:pt idx="25">
                        <c:v>0.13632596315803544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D-AE06-4CAB-966F-5EED2084E7BF}"/>
                  </c:ext>
                </c:extLst>
              </c15:ser>
            </c15:filteredLineSeries>
            <c15:filteredLineSeries>
              <c15:ser>
                <c:idx val="46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UT'!$AW$1</c15:sqref>
                        </c15:formulaRef>
                      </c:ext>
                    </c:extLst>
                    <c:strCache>
                      <c:ptCount val="1"/>
                      <c:pt idx="0">
                        <c:v>KA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UT'!$AW$2:$AW$27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0.16805981944739962</c:v>
                      </c:pt>
                      <c:pt idx="1">
                        <c:v>0.14330222803124715</c:v>
                      </c:pt>
                      <c:pt idx="2">
                        <c:v>0.13359068664701054</c:v>
                      </c:pt>
                      <c:pt idx="3">
                        <c:v>0.10615824189185082</c:v>
                      </c:pt>
                      <c:pt idx="4">
                        <c:v>9.2115261862062675E-2</c:v>
                      </c:pt>
                      <c:pt idx="5">
                        <c:v>9.0337092312836265E-2</c:v>
                      </c:pt>
                      <c:pt idx="6">
                        <c:v>9.0185112009483578E-2</c:v>
                      </c:pt>
                      <c:pt idx="7">
                        <c:v>8.7723031095170073E-2</c:v>
                      </c:pt>
                      <c:pt idx="8">
                        <c:v>9.2115261862062675E-2</c:v>
                      </c:pt>
                      <c:pt idx="9">
                        <c:v>8.851332867260403E-2</c:v>
                      </c:pt>
                      <c:pt idx="10">
                        <c:v>0.10357457673485516</c:v>
                      </c:pt>
                      <c:pt idx="11">
                        <c:v>0.13465454877047933</c:v>
                      </c:pt>
                      <c:pt idx="12">
                        <c:v>0.21683029879327639</c:v>
                      </c:pt>
                      <c:pt idx="13">
                        <c:v>0.36245782546581962</c:v>
                      </c:pt>
                      <c:pt idx="14">
                        <c:v>0.46908720629806377</c:v>
                      </c:pt>
                      <c:pt idx="15">
                        <c:v>0.81149882975166421</c:v>
                      </c:pt>
                      <c:pt idx="16">
                        <c:v>1.4675370072038663</c:v>
                      </c:pt>
                      <c:pt idx="17">
                        <c:v>2.9824006808717591</c:v>
                      </c:pt>
                      <c:pt idx="18">
                        <c:v>5.311650810055017</c:v>
                      </c:pt>
                      <c:pt idx="19">
                        <c:v>6.1562357518465607</c:v>
                      </c:pt>
                      <c:pt idx="20">
                        <c:v>8.3413021672391245</c:v>
                      </c:pt>
                      <c:pt idx="21">
                        <c:v>9.2023161798230948</c:v>
                      </c:pt>
                      <c:pt idx="22">
                        <c:v>7.3437490501231037</c:v>
                      </c:pt>
                      <c:pt idx="23">
                        <c:v>5.3203136873461201</c:v>
                      </c:pt>
                      <c:pt idx="24">
                        <c:v>4.5335572509802731</c:v>
                      </c:pt>
                      <c:pt idx="25">
                        <c:v>3.4196176175567645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E-AE06-4CAB-966F-5EED2084E7BF}"/>
                  </c:ext>
                </c:extLst>
              </c15:ser>
            </c15:filteredLineSeries>
            <c15:filteredLineSeries>
              <c15:ser>
                <c:idx val="47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UT'!$AX$1</c15:sqref>
                        </c15:formulaRef>
                      </c:ext>
                    </c:extLst>
                    <c:strCache>
                      <c:ptCount val="1"/>
                      <c:pt idx="0">
                        <c:v>KL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UT'!$AX$2:$AX$27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1.8519572953736654</c:v>
                      </c:pt>
                      <c:pt idx="1">
                        <c:v>1.8287259786476868</c:v>
                      </c:pt>
                      <c:pt idx="2">
                        <c:v>1.9214804270462633</c:v>
                      </c:pt>
                      <c:pt idx="3">
                        <c:v>2.0040142348754446</c:v>
                      </c:pt>
                      <c:pt idx="4">
                        <c:v>2.0565124555160144</c:v>
                      </c:pt>
                      <c:pt idx="5">
                        <c:v>1.9701921708185051</c:v>
                      </c:pt>
                      <c:pt idx="6">
                        <c:v>1.8622064056939502</c:v>
                      </c:pt>
                      <c:pt idx="7">
                        <c:v>1.7445409252669037</c:v>
                      </c:pt>
                      <c:pt idx="8">
                        <c:v>1.5790462633451956</c:v>
                      </c:pt>
                      <c:pt idx="9">
                        <c:v>1.3626761565836298</c:v>
                      </c:pt>
                      <c:pt idx="10">
                        <c:v>1.1169252669039145</c:v>
                      </c:pt>
                      <c:pt idx="11">
                        <c:v>0.77019217081850533</c:v>
                      </c:pt>
                      <c:pt idx="12">
                        <c:v>0.6854661921708185</c:v>
                      </c:pt>
                      <c:pt idx="13">
                        <c:v>0.6895088967971531</c:v>
                      </c:pt>
                      <c:pt idx="14">
                        <c:v>0.74582206405693952</c:v>
                      </c:pt>
                      <c:pt idx="15">
                        <c:v>0.95706761565836296</c:v>
                      </c:pt>
                      <c:pt idx="16">
                        <c:v>1.8119857651245552</c:v>
                      </c:pt>
                      <c:pt idx="17">
                        <c:v>4.4476014234875443</c:v>
                      </c:pt>
                      <c:pt idx="18">
                        <c:v>8.0877437722419927</c:v>
                      </c:pt>
                      <c:pt idx="19">
                        <c:v>9.2191886120996447</c:v>
                      </c:pt>
                      <c:pt idx="20">
                        <c:v>11.87464768683274</c:v>
                      </c:pt>
                      <c:pt idx="21">
                        <c:v>12.678434163701068</c:v>
                      </c:pt>
                      <c:pt idx="22">
                        <c:v>8.2357010676156577</c:v>
                      </c:pt>
                      <c:pt idx="23">
                        <c:v>6.6343060498220643</c:v>
                      </c:pt>
                      <c:pt idx="24">
                        <c:v>5.7726405693950182</c:v>
                      </c:pt>
                      <c:pt idx="25">
                        <c:v>4.0782633451957295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F-AE06-4CAB-966F-5EED2084E7BF}"/>
                  </c:ext>
                </c:extLst>
              </c15:ser>
            </c15:filteredLineSeries>
            <c15:filteredLineSeries>
              <c15:ser>
                <c:idx val="48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UT'!$AY$1</c15:sqref>
                        </c15:formulaRef>
                      </c:ext>
                    </c:extLst>
                    <c:strCache>
                      <c:ptCount val="1"/>
                      <c:pt idx="0">
                        <c:v>MP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UT'!$AY$2:$AY$27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0.11214612316373188</c:v>
                      </c:pt>
                      <c:pt idx="1">
                        <c:v>0.10122580017511432</c:v>
                      </c:pt>
                      <c:pt idx="2">
                        <c:v>8.4602101371728758E-2</c:v>
                      </c:pt>
                      <c:pt idx="3">
                        <c:v>5.4467847066835294E-2</c:v>
                      </c:pt>
                      <c:pt idx="4">
                        <c:v>3.4366183480883356E-2</c:v>
                      </c:pt>
                      <c:pt idx="5">
                        <c:v>3.1058468722638385E-2</c:v>
                      </c:pt>
                      <c:pt idx="6">
                        <c:v>2.4820021402860201E-2</c:v>
                      </c:pt>
                      <c:pt idx="7">
                        <c:v>2.2460842494406073E-2</c:v>
                      </c:pt>
                      <c:pt idx="8">
                        <c:v>2.5586146512306646E-2</c:v>
                      </c:pt>
                      <c:pt idx="9">
                        <c:v>3.527823718260531E-2</c:v>
                      </c:pt>
                      <c:pt idx="10">
                        <c:v>4.4240684891526411E-2</c:v>
                      </c:pt>
                      <c:pt idx="11">
                        <c:v>6.1095437299348195E-2</c:v>
                      </c:pt>
                      <c:pt idx="12">
                        <c:v>0.10448487206926743</c:v>
                      </c:pt>
                      <c:pt idx="13">
                        <c:v>0.18423484774783538</c:v>
                      </c:pt>
                      <c:pt idx="14">
                        <c:v>0.21958604922657846</c:v>
                      </c:pt>
                      <c:pt idx="15">
                        <c:v>0.34122969160424166</c:v>
                      </c:pt>
                      <c:pt idx="16">
                        <c:v>0.67727891818270258</c:v>
                      </c:pt>
                      <c:pt idx="17">
                        <c:v>1.0331379511625645</c:v>
                      </c:pt>
                      <c:pt idx="18">
                        <c:v>1.1197222492460355</c:v>
                      </c:pt>
                      <c:pt idx="19">
                        <c:v>1.0763571359081623</c:v>
                      </c:pt>
                      <c:pt idx="20">
                        <c:v>1.2463031423290203</c:v>
                      </c:pt>
                      <c:pt idx="21">
                        <c:v>1.2157067808152544</c:v>
                      </c:pt>
                      <c:pt idx="22">
                        <c:v>0.75460891137270159</c:v>
                      </c:pt>
                      <c:pt idx="23">
                        <c:v>0.37575396439342351</c:v>
                      </c:pt>
                      <c:pt idx="24">
                        <c:v>0.24689901741414536</c:v>
                      </c:pt>
                      <c:pt idx="25">
                        <c:v>9.7078996011285154E-2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0-AE06-4CAB-966F-5EED2084E7BF}"/>
                  </c:ext>
                </c:extLst>
              </c15:ser>
            </c15:filteredLineSeries>
            <c15:filteredLineSeries>
              <c15:ser>
                <c:idx val="49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UT'!$AZ$1</c15:sqref>
                        </c15:formulaRef>
                      </c:ext>
                    </c:extLst>
                    <c:strCache>
                      <c:ptCount val="1"/>
                      <c:pt idx="0">
                        <c:v>MH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UT'!$AZ$2:$AZ$27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0.42638330618159193</c:v>
                      </c:pt>
                      <c:pt idx="1">
                        <c:v>0.42436943832734358</c:v>
                      </c:pt>
                      <c:pt idx="2">
                        <c:v>0.42693998510065245</c:v>
                      </c:pt>
                      <c:pt idx="3">
                        <c:v>0.36778466349577987</c:v>
                      </c:pt>
                      <c:pt idx="4">
                        <c:v>0.35322096059859359</c:v>
                      </c:pt>
                      <c:pt idx="5">
                        <c:v>0.35775625649799836</c:v>
                      </c:pt>
                      <c:pt idx="6">
                        <c:v>0.2842337069085491</c:v>
                      </c:pt>
                      <c:pt idx="7">
                        <c:v>0.29635784630749962</c:v>
                      </c:pt>
                      <c:pt idx="8">
                        <c:v>0.43480716805972836</c:v>
                      </c:pt>
                      <c:pt idx="9">
                        <c:v>0.63541624028881816</c:v>
                      </c:pt>
                      <c:pt idx="10">
                        <c:v>0.79930087676929751</c:v>
                      </c:pt>
                      <c:pt idx="11">
                        <c:v>1.0687171006852063</c:v>
                      </c:pt>
                      <c:pt idx="12">
                        <c:v>1.7620606943750869</c:v>
                      </c:pt>
                      <c:pt idx="13">
                        <c:v>2.7554296660745132</c:v>
                      </c:pt>
                      <c:pt idx="14">
                        <c:v>3.0006057976472129</c:v>
                      </c:pt>
                      <c:pt idx="15">
                        <c:v>4.2677380007040346</c:v>
                      </c:pt>
                      <c:pt idx="16">
                        <c:v>5.076093096362758</c:v>
                      </c:pt>
                      <c:pt idx="17">
                        <c:v>5.7293558078802809</c:v>
                      </c:pt>
                      <c:pt idx="18">
                        <c:v>5.4873887665468715</c:v>
                      </c:pt>
                      <c:pt idx="19">
                        <c:v>5.4338247934966803</c:v>
                      </c:pt>
                      <c:pt idx="20">
                        <c:v>5.1428372614671769</c:v>
                      </c:pt>
                      <c:pt idx="21">
                        <c:v>4.0443705844310003</c:v>
                      </c:pt>
                      <c:pt idx="22">
                        <c:v>2.8836541059163507</c:v>
                      </c:pt>
                      <c:pt idx="23">
                        <c:v>2.26415233354891</c:v>
                      </c:pt>
                      <c:pt idx="24">
                        <c:v>1.8884595548205938</c:v>
                      </c:pt>
                      <c:pt idx="25">
                        <c:v>1.3747267770746521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1-AE06-4CAB-966F-5EED2084E7BF}"/>
                  </c:ext>
                </c:extLst>
              </c15:ser>
            </c15:filteredLineSeries>
            <c15:filteredLineSeries>
              <c15:ser>
                <c:idx val="50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UT'!$BA$1</c15:sqref>
                        </c15:formulaRef>
                      </c:ext>
                    </c:extLst>
                    <c:strCache>
                      <c:ptCount val="1"/>
                      <c:pt idx="0">
                        <c:v>MN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UT'!$BA$2:$BA$27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0.35771833709313566</c:v>
                      </c:pt>
                      <c:pt idx="1">
                        <c:v>0.15533354817918144</c:v>
                      </c:pt>
                      <c:pt idx="2">
                        <c:v>0.1411537222043184</c:v>
                      </c:pt>
                      <c:pt idx="3">
                        <c:v>6.413148565903963E-2</c:v>
                      </c:pt>
                      <c:pt idx="4">
                        <c:v>4.6406703190460849E-2</c:v>
                      </c:pt>
                      <c:pt idx="5">
                        <c:v>4.5439896873992906E-2</c:v>
                      </c:pt>
                      <c:pt idx="6">
                        <c:v>2.7392845633258139E-2</c:v>
                      </c:pt>
                      <c:pt idx="7">
                        <c:v>2.4492426683854335E-2</c:v>
                      </c:pt>
                      <c:pt idx="8">
                        <c:v>1.5791169835642927E-2</c:v>
                      </c:pt>
                      <c:pt idx="9">
                        <c:v>9.6680631646793424E-3</c:v>
                      </c:pt>
                      <c:pt idx="10">
                        <c:v>9.3457943925233655E-3</c:v>
                      </c:pt>
                      <c:pt idx="11">
                        <c:v>7.7344505317434743E-3</c:v>
                      </c:pt>
                      <c:pt idx="12">
                        <c:v>1.0634869481147276E-2</c:v>
                      </c:pt>
                      <c:pt idx="13">
                        <c:v>2.1592007734450532E-2</c:v>
                      </c:pt>
                      <c:pt idx="14">
                        <c:v>2.0625201417982596E-2</c:v>
                      </c:pt>
                      <c:pt idx="15">
                        <c:v>2.8037383177570093E-2</c:v>
                      </c:pt>
                      <c:pt idx="16">
                        <c:v>4.5439896873992906E-2</c:v>
                      </c:pt>
                      <c:pt idx="17">
                        <c:v>0.16532388011601676</c:v>
                      </c:pt>
                      <c:pt idx="18">
                        <c:v>0.39477924589107316</c:v>
                      </c:pt>
                      <c:pt idx="19">
                        <c:v>0.53238801160167581</c:v>
                      </c:pt>
                      <c:pt idx="20">
                        <c:v>1.2410570415726716</c:v>
                      </c:pt>
                      <c:pt idx="21">
                        <c:v>2.002900418949404</c:v>
                      </c:pt>
                      <c:pt idx="22">
                        <c:v>2.0592974540767002</c:v>
                      </c:pt>
                      <c:pt idx="23">
                        <c:v>2.5878182404125041</c:v>
                      </c:pt>
                      <c:pt idx="24">
                        <c:v>2.8817273606187559</c:v>
                      </c:pt>
                      <c:pt idx="25">
                        <c:v>2.9458588462777957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2-AE06-4CAB-966F-5EED2084E7BF}"/>
                  </c:ext>
                </c:extLst>
              </c15:ser>
            </c15:filteredLineSeries>
            <c15:filteredLineSeries>
              <c15:ser>
                <c:idx val="51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UT'!$BB$1</c15:sqref>
                        </c15:formulaRef>
                      </c:ext>
                    </c:extLst>
                    <c:strCache>
                      <c:ptCount val="1"/>
                      <c:pt idx="0">
                        <c:v>MG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UT'!$BB$2:$BB$27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5.7071960297766754E-2</c:v>
                      </c:pt>
                      <c:pt idx="1">
                        <c:v>4.807692307692308E-2</c:v>
                      </c:pt>
                      <c:pt idx="2">
                        <c:v>4.9937965260545905E-2</c:v>
                      </c:pt>
                      <c:pt idx="3">
                        <c:v>3.9702233250620347E-2</c:v>
                      </c:pt>
                      <c:pt idx="4">
                        <c:v>2.5744416873449132E-2</c:v>
                      </c:pt>
                      <c:pt idx="5">
                        <c:v>1.9230769230769232E-2</c:v>
                      </c:pt>
                      <c:pt idx="6">
                        <c:v>4.156327543424318E-2</c:v>
                      </c:pt>
                      <c:pt idx="7">
                        <c:v>3.9702233250620347E-2</c:v>
                      </c:pt>
                      <c:pt idx="8">
                        <c:v>6.8238213399503724E-3</c:v>
                      </c:pt>
                      <c:pt idx="9">
                        <c:v>5.2729528535980143E-3</c:v>
                      </c:pt>
                      <c:pt idx="10">
                        <c:v>3.7220843672456576E-3</c:v>
                      </c:pt>
                      <c:pt idx="11">
                        <c:v>8.9950372208436723E-3</c:v>
                      </c:pt>
                      <c:pt idx="12">
                        <c:v>8.9950372208436723E-3</c:v>
                      </c:pt>
                      <c:pt idx="13">
                        <c:v>8.0645161290322578E-3</c:v>
                      </c:pt>
                      <c:pt idx="14">
                        <c:v>1.5508684863523574E-2</c:v>
                      </c:pt>
                      <c:pt idx="15">
                        <c:v>4.0632754342431764E-2</c:v>
                      </c:pt>
                      <c:pt idx="16">
                        <c:v>0.14174937965260545</c:v>
                      </c:pt>
                      <c:pt idx="17">
                        <c:v>0.35142679900744417</c:v>
                      </c:pt>
                      <c:pt idx="18">
                        <c:v>0.47487593052109178</c:v>
                      </c:pt>
                      <c:pt idx="19">
                        <c:v>0.51457816377171217</c:v>
                      </c:pt>
                      <c:pt idx="20">
                        <c:v>0.83064516129032251</c:v>
                      </c:pt>
                      <c:pt idx="21">
                        <c:v>1.3455334987593053</c:v>
                      </c:pt>
                      <c:pt idx="22">
                        <c:v>2.3120347394540945</c:v>
                      </c:pt>
                      <c:pt idx="23">
                        <c:v>2.4010545905707197</c:v>
                      </c:pt>
                      <c:pt idx="24">
                        <c:v>2.0490074441687347</c:v>
                      </c:pt>
                      <c:pt idx="25">
                        <c:v>1.5272952853598014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3-AE06-4CAB-966F-5EED2084E7BF}"/>
                  </c:ext>
                </c:extLst>
              </c15:ser>
            </c15:filteredLineSeries>
            <c15:filteredLineSeries>
              <c15:ser>
                <c:idx val="52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UT'!$BC$1</c15:sqref>
                        </c15:formulaRef>
                      </c:ext>
                    </c:extLst>
                    <c:strCache>
                      <c:ptCount val="1"/>
                      <c:pt idx="0">
                        <c:v>MZ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UT'!$BC$2:$BC$27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9.0604026845637592E-2</c:v>
                      </c:pt>
                      <c:pt idx="1">
                        <c:v>5.5369127516778527E-2</c:v>
                      </c:pt>
                      <c:pt idx="2">
                        <c:v>7.4664429530201346E-2</c:v>
                      </c:pt>
                      <c:pt idx="3">
                        <c:v>4.8657718120805368E-2</c:v>
                      </c:pt>
                      <c:pt idx="4">
                        <c:v>3.0201342281879196E-2</c:v>
                      </c:pt>
                      <c:pt idx="5">
                        <c:v>2.5167785234899327E-2</c:v>
                      </c:pt>
                      <c:pt idx="6">
                        <c:v>1.7617449664429529E-2</c:v>
                      </c:pt>
                      <c:pt idx="7">
                        <c:v>1.2583892617449664E-2</c:v>
                      </c:pt>
                      <c:pt idx="8">
                        <c:v>1.6778523489932886E-2</c:v>
                      </c:pt>
                      <c:pt idx="9">
                        <c:v>1.4261744966442953E-2</c:v>
                      </c:pt>
                      <c:pt idx="10">
                        <c:v>5.0335570469798663E-3</c:v>
                      </c:pt>
                      <c:pt idx="11">
                        <c:v>8.389261744966443E-3</c:v>
                      </c:pt>
                      <c:pt idx="12">
                        <c:v>1.3422818791946308E-2</c:v>
                      </c:pt>
                      <c:pt idx="13">
                        <c:v>2.1812080536912751E-2</c:v>
                      </c:pt>
                      <c:pt idx="14">
                        <c:v>2.4328859060402684E-2</c:v>
                      </c:pt>
                      <c:pt idx="15">
                        <c:v>4.7818791946308725E-2</c:v>
                      </c:pt>
                      <c:pt idx="16">
                        <c:v>0.19546979865771813</c:v>
                      </c:pt>
                      <c:pt idx="17">
                        <c:v>0.45805369127516782</c:v>
                      </c:pt>
                      <c:pt idx="18">
                        <c:v>0.82550335570469802</c:v>
                      </c:pt>
                      <c:pt idx="19">
                        <c:v>0.99916107382550334</c:v>
                      </c:pt>
                      <c:pt idx="20">
                        <c:v>1.4949664429530201</c:v>
                      </c:pt>
                      <c:pt idx="21">
                        <c:v>1.6593959731543624</c:v>
                      </c:pt>
                      <c:pt idx="22">
                        <c:v>1.8783557046979866</c:v>
                      </c:pt>
                      <c:pt idx="23">
                        <c:v>2.3162751677852351</c:v>
                      </c:pt>
                      <c:pt idx="24">
                        <c:v>2.5251677852348995</c:v>
                      </c:pt>
                      <c:pt idx="25">
                        <c:v>2.6577181208053693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4-AE06-4CAB-966F-5EED2084E7BF}"/>
                  </c:ext>
                </c:extLst>
              </c15:ser>
            </c15:filteredLineSeries>
            <c15:filteredLineSeries>
              <c15:ser>
                <c:idx val="53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UT'!$BD$1</c15:sqref>
                        </c15:formulaRef>
                      </c:ext>
                    </c:extLst>
                    <c:strCache>
                      <c:ptCount val="1"/>
                      <c:pt idx="0">
                        <c:v>NG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UT'!$BD$2:$BD$27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8.8372093023255813E-2</c:v>
                      </c:pt>
                      <c:pt idx="1">
                        <c:v>5.9069767441860467E-2</c:v>
                      </c:pt>
                      <c:pt idx="2">
                        <c:v>4.8372093023255819E-2</c:v>
                      </c:pt>
                      <c:pt idx="3">
                        <c:v>4.8372093023255819E-2</c:v>
                      </c:pt>
                      <c:pt idx="4">
                        <c:v>2.4651162790697675E-2</c:v>
                      </c:pt>
                      <c:pt idx="5">
                        <c:v>2.5116279069767444E-2</c:v>
                      </c:pt>
                      <c:pt idx="6">
                        <c:v>3.9069767441860463E-2</c:v>
                      </c:pt>
                      <c:pt idx="7">
                        <c:v>2.6976744186046508E-2</c:v>
                      </c:pt>
                      <c:pt idx="8">
                        <c:v>5.5813953488372094E-3</c:v>
                      </c:pt>
                      <c:pt idx="9">
                        <c:v>3.2558139534883722E-3</c:v>
                      </c:pt>
                      <c:pt idx="10">
                        <c:v>8.8372093023255816E-3</c:v>
                      </c:pt>
                      <c:pt idx="11">
                        <c:v>6.5116279069767444E-3</c:v>
                      </c:pt>
                      <c:pt idx="12">
                        <c:v>9.3023255813953483E-4</c:v>
                      </c:pt>
                      <c:pt idx="13">
                        <c:v>3.7209302325581393E-3</c:v>
                      </c:pt>
                      <c:pt idx="14">
                        <c:v>5.4883720930232562E-2</c:v>
                      </c:pt>
                      <c:pt idx="15">
                        <c:v>6.8837209302325592E-2</c:v>
                      </c:pt>
                      <c:pt idx="16">
                        <c:v>5.6279069767441861E-2</c:v>
                      </c:pt>
                      <c:pt idx="17">
                        <c:v>0.1786046511627907</c:v>
                      </c:pt>
                      <c:pt idx="18">
                        <c:v>0.49860465116279074</c:v>
                      </c:pt>
                      <c:pt idx="19">
                        <c:v>0.62930232558139543</c:v>
                      </c:pt>
                      <c:pt idx="20">
                        <c:v>1.2609302325581395</c:v>
                      </c:pt>
                      <c:pt idx="21">
                        <c:v>1.8534883720930233</c:v>
                      </c:pt>
                      <c:pt idx="22">
                        <c:v>2.1427906976744184</c:v>
                      </c:pt>
                      <c:pt idx="23">
                        <c:v>2.3172093023255815</c:v>
                      </c:pt>
                      <c:pt idx="24">
                        <c:v>2.2037209302325582</c:v>
                      </c:pt>
                      <c:pt idx="25">
                        <c:v>2.1748837209302323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5-AE06-4CAB-966F-5EED2084E7BF}"/>
                  </c:ext>
                </c:extLst>
              </c15:ser>
            </c15:filteredLineSeries>
            <c15:filteredLineSeries>
              <c15:ser>
                <c:idx val="54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UT'!$BE$1</c15:sqref>
                        </c15:formulaRef>
                      </c:ext>
                    </c:extLst>
                    <c:strCache>
                      <c:ptCount val="1"/>
                      <c:pt idx="0">
                        <c:v>OD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UT'!$BE$2:$BE$27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5.0468274140734126E-2</c:v>
                      </c:pt>
                      <c:pt idx="1">
                        <c:v>4.394220420874264E-2</c:v>
                      </c:pt>
                      <c:pt idx="2">
                        <c:v>4.3736117789837645E-2</c:v>
                      </c:pt>
                      <c:pt idx="3">
                        <c:v>2.9928327723203044E-2</c:v>
                      </c:pt>
                      <c:pt idx="4">
                        <c:v>2.443268988573653E-2</c:v>
                      </c:pt>
                      <c:pt idx="5">
                        <c:v>2.1822261912939938E-2</c:v>
                      </c:pt>
                      <c:pt idx="6">
                        <c:v>1.5983146710631769E-2</c:v>
                      </c:pt>
                      <c:pt idx="7">
                        <c:v>1.5135902544022349E-2</c:v>
                      </c:pt>
                      <c:pt idx="8">
                        <c:v>1.309793684596185E-2</c:v>
                      </c:pt>
                      <c:pt idx="9">
                        <c:v>1.5273293489959011E-2</c:v>
                      </c:pt>
                      <c:pt idx="10">
                        <c:v>1.5227496507980125E-2</c:v>
                      </c:pt>
                      <c:pt idx="11">
                        <c:v>1.2754459481120193E-2</c:v>
                      </c:pt>
                      <c:pt idx="12">
                        <c:v>1.7975315426713382E-2</c:v>
                      </c:pt>
                      <c:pt idx="13">
                        <c:v>3.7072656911909509E-2</c:v>
                      </c:pt>
                      <c:pt idx="14">
                        <c:v>4.8659293352568064E-2</c:v>
                      </c:pt>
                      <c:pt idx="15">
                        <c:v>0.10670696801080809</c:v>
                      </c:pt>
                      <c:pt idx="16">
                        <c:v>0.31563279979849329</c:v>
                      </c:pt>
                      <c:pt idx="17">
                        <c:v>0.75358933846259535</c:v>
                      </c:pt>
                      <c:pt idx="18">
                        <c:v>1.2143298756611938</c:v>
                      </c:pt>
                      <c:pt idx="19">
                        <c:v>1.4071580682833003</c:v>
                      </c:pt>
                      <c:pt idx="20">
                        <c:v>1.8930411485883079</c:v>
                      </c:pt>
                      <c:pt idx="21">
                        <c:v>2.191156602779877</c:v>
                      </c:pt>
                      <c:pt idx="22">
                        <c:v>2.2678207506125347</c:v>
                      </c:pt>
                      <c:pt idx="23">
                        <c:v>1.963728790272721</c:v>
                      </c:pt>
                      <c:pt idx="24">
                        <c:v>1.8057978979185272</c:v>
                      </c:pt>
                      <c:pt idx="25">
                        <c:v>1.4960958072863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6-AE06-4CAB-966F-5EED2084E7BF}"/>
                  </c:ext>
                </c:extLst>
              </c15:ser>
            </c15:filteredLineSeries>
            <c15:filteredLineSeries>
              <c15:ser>
                <c:idx val="55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UT'!$BF$1</c15:sqref>
                        </c15:formulaRef>
                      </c:ext>
                    </c:extLst>
                    <c:strCache>
                      <c:ptCount val="1"/>
                      <c:pt idx="0">
                        <c:v>PJ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UT'!$BF$2:$BF$27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0.11778693191332597</c:v>
                      </c:pt>
                      <c:pt idx="1">
                        <c:v>0.10070665461000033</c:v>
                      </c:pt>
                      <c:pt idx="2">
                        <c:v>9.1731136340801767E-2</c:v>
                      </c:pt>
                      <c:pt idx="3">
                        <c:v>7.783247931946817E-2</c:v>
                      </c:pt>
                      <c:pt idx="4">
                        <c:v>7.0799423959275257E-2</c:v>
                      </c:pt>
                      <c:pt idx="5">
                        <c:v>7.0364044341739512E-2</c:v>
                      </c:pt>
                      <c:pt idx="6">
                        <c:v>7.0732442479654364E-2</c:v>
                      </c:pt>
                      <c:pt idx="7">
                        <c:v>7.8937673733212768E-2</c:v>
                      </c:pt>
                      <c:pt idx="8">
                        <c:v>0.10606517297967112</c:v>
                      </c:pt>
                      <c:pt idx="9">
                        <c:v>0.16253056030007704</c:v>
                      </c:pt>
                      <c:pt idx="10">
                        <c:v>0.26859573327974817</c:v>
                      </c:pt>
                      <c:pt idx="11">
                        <c:v>0.39994641481630333</c:v>
                      </c:pt>
                      <c:pt idx="12">
                        <c:v>0.62386550118892126</c:v>
                      </c:pt>
                      <c:pt idx="13">
                        <c:v>0.8085669312435112</c:v>
                      </c:pt>
                      <c:pt idx="14">
                        <c:v>0.82534579188854285</c:v>
                      </c:pt>
                      <c:pt idx="15">
                        <c:v>0.88378713285776489</c:v>
                      </c:pt>
                      <c:pt idx="16">
                        <c:v>1.0058273887270168</c:v>
                      </c:pt>
                      <c:pt idx="17">
                        <c:v>1.3591881844669949</c:v>
                      </c:pt>
                      <c:pt idx="18">
                        <c:v>1.8404501155430524</c:v>
                      </c:pt>
                      <c:pt idx="19">
                        <c:v>1.9501322884222512</c:v>
                      </c:pt>
                      <c:pt idx="20">
                        <c:v>2.4095917478817106</c:v>
                      </c:pt>
                      <c:pt idx="21">
                        <c:v>2.6052111591145048</c:v>
                      </c:pt>
                      <c:pt idx="22">
                        <c:v>2.049733748618507</c:v>
                      </c:pt>
                      <c:pt idx="23">
                        <c:v>1.4125389329850295</c:v>
                      </c:pt>
                      <c:pt idx="24">
                        <c:v>1.120064302220436</c:v>
                      </c:pt>
                      <c:pt idx="25">
                        <c:v>0.62111926052446498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7-AE06-4CAB-966F-5EED2084E7BF}"/>
                  </c:ext>
                </c:extLst>
              </c15:ser>
            </c15:filteredLineSeries>
            <c15:filteredLineSeries>
              <c15:ser>
                <c:idx val="56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UT'!$BG$1</c15:sqref>
                        </c15:formulaRef>
                      </c:ext>
                    </c:extLst>
                    <c:strCache>
                      <c:ptCount val="1"/>
                      <c:pt idx="0">
                        <c:v>RJ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UT'!$BG$2:$BG$27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0.11936995237109133</c:v>
                      </c:pt>
                      <c:pt idx="1">
                        <c:v>9.5801408159039134E-2</c:v>
                      </c:pt>
                      <c:pt idx="2">
                        <c:v>7.2582315179126111E-2</c:v>
                      </c:pt>
                      <c:pt idx="3">
                        <c:v>4.8133671567612342E-2</c:v>
                      </c:pt>
                      <c:pt idx="4">
                        <c:v>3.0997618554566165E-2</c:v>
                      </c:pt>
                      <c:pt idx="5">
                        <c:v>2.5212259266928969E-2</c:v>
                      </c:pt>
                      <c:pt idx="6">
                        <c:v>1.9025678194243112E-2</c:v>
                      </c:pt>
                      <c:pt idx="7">
                        <c:v>1.7666701180368605E-2</c:v>
                      </c:pt>
                      <c:pt idx="8">
                        <c:v>1.560882170221578E-2</c:v>
                      </c:pt>
                      <c:pt idx="9">
                        <c:v>1.6877200248498654E-2</c:v>
                      </c:pt>
                      <c:pt idx="10">
                        <c:v>2.4370987782149515E-2</c:v>
                      </c:pt>
                      <c:pt idx="11">
                        <c:v>3.3288465520811765E-2</c:v>
                      </c:pt>
                      <c:pt idx="12">
                        <c:v>5.1848208738869334E-2</c:v>
                      </c:pt>
                      <c:pt idx="13">
                        <c:v>0.10087492234417064</c:v>
                      </c:pt>
                      <c:pt idx="14">
                        <c:v>0.12377044936839925</c:v>
                      </c:pt>
                      <c:pt idx="15">
                        <c:v>0.2735038310209153</c:v>
                      </c:pt>
                      <c:pt idx="16">
                        <c:v>0.63776144129219303</c:v>
                      </c:pt>
                      <c:pt idx="17">
                        <c:v>1.3868942845309586</c:v>
                      </c:pt>
                      <c:pt idx="18">
                        <c:v>2.1940230896665978</c:v>
                      </c:pt>
                      <c:pt idx="19">
                        <c:v>2.359455891488921</c:v>
                      </c:pt>
                      <c:pt idx="20">
                        <c:v>2.579558397183682</c:v>
                      </c:pt>
                      <c:pt idx="21">
                        <c:v>2.7009732863946985</c:v>
                      </c:pt>
                      <c:pt idx="22">
                        <c:v>1.5832729343549388</c:v>
                      </c:pt>
                      <c:pt idx="23">
                        <c:v>0.7329157175398634</c:v>
                      </c:pt>
                      <c:pt idx="24">
                        <c:v>0.48505125284738043</c:v>
                      </c:pt>
                      <c:pt idx="25">
                        <c:v>0.17633050320977428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8-AE06-4CAB-966F-5EED2084E7BF}"/>
                  </c:ext>
                </c:extLst>
              </c15:ser>
            </c15:filteredLineSeries>
            <c15:filteredLineSeries>
              <c15:ser>
                <c:idx val="57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UT'!$BH$1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UT'!$BH$2:$BH$27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0.80572289156626509</c:v>
                      </c:pt>
                      <c:pt idx="1">
                        <c:v>0.59186746987951799</c:v>
                      </c:pt>
                      <c:pt idx="2">
                        <c:v>0.2454819277108434</c:v>
                      </c:pt>
                      <c:pt idx="3">
                        <c:v>0.21084337349397589</c:v>
                      </c:pt>
                      <c:pt idx="4">
                        <c:v>0.1460843373493976</c:v>
                      </c:pt>
                      <c:pt idx="5">
                        <c:v>0.12650602409638553</c:v>
                      </c:pt>
                      <c:pt idx="6">
                        <c:v>0.10090361445783133</c:v>
                      </c:pt>
                      <c:pt idx="7">
                        <c:v>8.1325301204819275E-2</c:v>
                      </c:pt>
                      <c:pt idx="8">
                        <c:v>7.3795180722891568E-2</c:v>
                      </c:pt>
                      <c:pt idx="9">
                        <c:v>6.7771084337349394E-2</c:v>
                      </c:pt>
                      <c:pt idx="10">
                        <c:v>7.5301204819277115E-2</c:v>
                      </c:pt>
                      <c:pt idx="11">
                        <c:v>6.1746987951807226E-2</c:v>
                      </c:pt>
                      <c:pt idx="12">
                        <c:v>7.3795180722891568E-2</c:v>
                      </c:pt>
                      <c:pt idx="13">
                        <c:v>6.4759036144578314E-2</c:v>
                      </c:pt>
                      <c:pt idx="14">
                        <c:v>6.9277108433734941E-2</c:v>
                      </c:pt>
                      <c:pt idx="15">
                        <c:v>0.1460843373493976</c:v>
                      </c:pt>
                      <c:pt idx="16">
                        <c:v>0.34487951807228917</c:v>
                      </c:pt>
                      <c:pt idx="17">
                        <c:v>0.96385542168674698</c:v>
                      </c:pt>
                      <c:pt idx="18">
                        <c:v>1.8780120481927711</c:v>
                      </c:pt>
                      <c:pt idx="19">
                        <c:v>2.4804216867469879</c:v>
                      </c:pt>
                      <c:pt idx="20">
                        <c:v>3.8072289156626504</c:v>
                      </c:pt>
                      <c:pt idx="21">
                        <c:v>4.5331325301204819</c:v>
                      </c:pt>
                      <c:pt idx="22">
                        <c:v>4.8102409638554224</c:v>
                      </c:pt>
                      <c:pt idx="23">
                        <c:v>5.7710843373493974</c:v>
                      </c:pt>
                      <c:pt idx="24">
                        <c:v>6.0120481927710845</c:v>
                      </c:pt>
                      <c:pt idx="25">
                        <c:v>6.1596385542168672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9-AE06-4CAB-966F-5EED2084E7BF}"/>
                  </c:ext>
                </c:extLst>
              </c15:ser>
            </c15:filteredLineSeries>
            <c15:filteredLineSeries>
              <c15:ser>
                <c:idx val="58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UT'!$BI$1</c15:sqref>
                        </c15:formulaRef>
                      </c:ext>
                    </c:extLst>
                    <c:strCache>
                      <c:ptCount val="1"/>
                      <c:pt idx="0">
                        <c:v>TN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UT'!$BI$2:$BI$27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0.11070744434903229</c:v>
                      </c:pt>
                      <c:pt idx="1">
                        <c:v>9.8183499570645358E-2</c:v>
                      </c:pt>
                      <c:pt idx="2">
                        <c:v>8.3215536032763063E-2</c:v>
                      </c:pt>
                      <c:pt idx="3">
                        <c:v>6.7018957659026351E-2</c:v>
                      </c:pt>
                      <c:pt idx="4">
                        <c:v>6.0783407094259854E-2</c:v>
                      </c:pt>
                      <c:pt idx="5">
                        <c:v>5.9871854151529166E-2</c:v>
                      </c:pt>
                      <c:pt idx="6">
                        <c:v>5.7520311777528241E-2</c:v>
                      </c:pt>
                      <c:pt idx="7">
                        <c:v>5.5908580487482658E-2</c:v>
                      </c:pt>
                      <c:pt idx="8">
                        <c:v>5.4045841865380799E-2</c:v>
                      </c:pt>
                      <c:pt idx="9">
                        <c:v>5.2962547063874765E-2</c:v>
                      </c:pt>
                      <c:pt idx="10">
                        <c:v>5.3081445273796157E-2</c:v>
                      </c:pt>
                      <c:pt idx="11">
                        <c:v>6.8022986987251469E-2</c:v>
                      </c:pt>
                      <c:pt idx="12">
                        <c:v>0.11386485236805602</c:v>
                      </c:pt>
                      <c:pt idx="13">
                        <c:v>0.18472818548120748</c:v>
                      </c:pt>
                      <c:pt idx="14">
                        <c:v>0.22515357685448179</c:v>
                      </c:pt>
                      <c:pt idx="15">
                        <c:v>0.39805799590461721</c:v>
                      </c:pt>
                      <c:pt idx="16">
                        <c:v>0.76751436686703212</c:v>
                      </c:pt>
                      <c:pt idx="17">
                        <c:v>1.1814254574278356</c:v>
                      </c:pt>
                      <c:pt idx="18">
                        <c:v>1.4869674351013937</c:v>
                      </c:pt>
                      <c:pt idx="19">
                        <c:v>1.5510271484245988</c:v>
                      </c:pt>
                      <c:pt idx="20">
                        <c:v>1.8416143734724884</c:v>
                      </c:pt>
                      <c:pt idx="21">
                        <c:v>2.7450822379285293</c:v>
                      </c:pt>
                      <c:pt idx="22">
                        <c:v>3.7555717022260389</c:v>
                      </c:pt>
                      <c:pt idx="23">
                        <c:v>4.097456899398904</c:v>
                      </c:pt>
                      <c:pt idx="24">
                        <c:v>3.9121606446925159</c:v>
                      </c:pt>
                      <c:pt idx="25">
                        <c:v>2.8878393553074839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A-AE06-4CAB-966F-5EED2084E7BF}"/>
                  </c:ext>
                </c:extLst>
              </c15:ser>
            </c15:filteredLineSeries>
            <c15:filteredLineSeries>
              <c15:ser>
                <c:idx val="59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UT'!$BJ$1</c15:sqref>
                        </c15:formulaRef>
                      </c:ext>
                    </c:extLst>
                    <c:strCache>
                      <c:ptCount val="1"/>
                      <c:pt idx="0">
                        <c:v>TL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UT'!$BJ$2:$BJ$27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0.15623320795271359</c:v>
                      </c:pt>
                      <c:pt idx="1">
                        <c:v>0.13433637829124129</c:v>
                      </c:pt>
                      <c:pt idx="2">
                        <c:v>0.11934443847393875</c:v>
                      </c:pt>
                      <c:pt idx="3">
                        <c:v>0.10158516926383664</c:v>
                      </c:pt>
                      <c:pt idx="4">
                        <c:v>6.8162278344975819E-2</c:v>
                      </c:pt>
                      <c:pt idx="5">
                        <c:v>5.620634067705535E-2</c:v>
                      </c:pt>
                      <c:pt idx="6">
                        <c:v>4.9489521762493285E-2</c:v>
                      </c:pt>
                      <c:pt idx="7">
                        <c:v>4.5029554003224073E-2</c:v>
                      </c:pt>
                      <c:pt idx="8">
                        <c:v>4.5701235894680274E-2</c:v>
                      </c:pt>
                      <c:pt idx="9">
                        <c:v>5.1101558301988183E-2</c:v>
                      </c:pt>
                      <c:pt idx="10">
                        <c:v>4.8549167114454596E-2</c:v>
                      </c:pt>
                      <c:pt idx="11">
                        <c:v>5.3277807630306283E-2</c:v>
                      </c:pt>
                      <c:pt idx="12">
                        <c:v>7.9473401397098326E-2</c:v>
                      </c:pt>
                      <c:pt idx="13">
                        <c:v>0.12313272434175175</c:v>
                      </c:pt>
                      <c:pt idx="14">
                        <c:v>0.14806555615260614</c:v>
                      </c:pt>
                      <c:pt idx="15">
                        <c:v>0.35900053734551318</c:v>
                      </c:pt>
                      <c:pt idx="16">
                        <c:v>0.74854916711445463</c:v>
                      </c:pt>
                      <c:pt idx="17">
                        <c:v>1.3374798495432565</c:v>
                      </c:pt>
                      <c:pt idx="18">
                        <c:v>2.0435249865663621</c:v>
                      </c:pt>
                      <c:pt idx="19">
                        <c:v>2.1195056421278884</c:v>
                      </c:pt>
                      <c:pt idx="20">
                        <c:v>1.8393874261149918</c:v>
                      </c:pt>
                      <c:pt idx="21">
                        <c:v>1.4259000537345512</c:v>
                      </c:pt>
                      <c:pt idx="22">
                        <c:v>1.1541912950026867</c:v>
                      </c:pt>
                      <c:pt idx="23">
                        <c:v>0.99185921547555067</c:v>
                      </c:pt>
                      <c:pt idx="24">
                        <c:v>0.89344438473938748</c:v>
                      </c:pt>
                      <c:pt idx="25">
                        <c:v>0.65303600214938207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B-AE06-4CAB-966F-5EED2084E7BF}"/>
                  </c:ext>
                </c:extLst>
              </c15:ser>
            </c15:filteredLineSeries>
            <c15:filteredLineSeries>
              <c15:ser>
                <c:idx val="60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UT'!$BK$1</c15:sqref>
                        </c15:formulaRef>
                      </c:ext>
                    </c:extLst>
                    <c:strCache>
                      <c:ptCount val="1"/>
                      <c:pt idx="0">
                        <c:v>TR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UT'!$BK$2:$BK$27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2.6052104208416832E-2</c:v>
                      </c:pt>
                      <c:pt idx="1">
                        <c:v>1.4779559118236474E-2</c:v>
                      </c:pt>
                      <c:pt idx="2">
                        <c:v>1.1272545090180362E-2</c:v>
                      </c:pt>
                      <c:pt idx="3">
                        <c:v>8.7675350701402806E-3</c:v>
                      </c:pt>
                      <c:pt idx="4">
                        <c:v>5.2605210420841684E-3</c:v>
                      </c:pt>
                      <c:pt idx="5">
                        <c:v>4.7595190380761519E-3</c:v>
                      </c:pt>
                      <c:pt idx="6">
                        <c:v>2.004008016032064E-3</c:v>
                      </c:pt>
                      <c:pt idx="7">
                        <c:v>5.0100200400801599E-4</c:v>
                      </c:pt>
                      <c:pt idx="8">
                        <c:v>1.0270541082164329E-2</c:v>
                      </c:pt>
                      <c:pt idx="9">
                        <c:v>9.7695390781563137E-3</c:v>
                      </c:pt>
                      <c:pt idx="10">
                        <c:v>7.5150300601202411E-3</c:v>
                      </c:pt>
                      <c:pt idx="11">
                        <c:v>3.0060120240480962E-3</c:v>
                      </c:pt>
                      <c:pt idx="12">
                        <c:v>7.5150300601202411E-3</c:v>
                      </c:pt>
                      <c:pt idx="13">
                        <c:v>1.2274549098196393E-2</c:v>
                      </c:pt>
                      <c:pt idx="14">
                        <c:v>1.5030060120240482E-2</c:v>
                      </c:pt>
                      <c:pt idx="15">
                        <c:v>3.106212424849699E-2</c:v>
                      </c:pt>
                      <c:pt idx="16">
                        <c:v>7.8907815631262535E-2</c:v>
                      </c:pt>
                      <c:pt idx="17">
                        <c:v>0.15105210420841683</c:v>
                      </c:pt>
                      <c:pt idx="18">
                        <c:v>0.27655310621242485</c:v>
                      </c:pt>
                      <c:pt idx="19">
                        <c:v>0.32540080160320639</c:v>
                      </c:pt>
                      <c:pt idx="20">
                        <c:v>0.64328657314629256</c:v>
                      </c:pt>
                      <c:pt idx="21">
                        <c:v>1.0683867735470942</c:v>
                      </c:pt>
                      <c:pt idx="22">
                        <c:v>1.8471943887775553</c:v>
                      </c:pt>
                      <c:pt idx="23">
                        <c:v>1.7424849699398799</c:v>
                      </c:pt>
                      <c:pt idx="24">
                        <c:v>1.6492985971943888</c:v>
                      </c:pt>
                      <c:pt idx="25">
                        <c:v>1.5167835671342684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C-AE06-4CAB-966F-5EED2084E7BF}"/>
                  </c:ext>
                </c:extLst>
              </c15:ser>
            </c15:filteredLineSeries>
            <c15:filteredLineSeries>
              <c15:ser>
                <c:idx val="61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UT'!$BL$1</c15:sqref>
                        </c15:formulaRef>
                      </c:ext>
                    </c:extLst>
                    <c:strCache>
                      <c:ptCount val="1"/>
                      <c:pt idx="0">
                        <c:v>UP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UT'!$BL$2:$BL$27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6.1481293809644448E-2</c:v>
                      </c:pt>
                      <c:pt idx="1">
                        <c:v>5.1271452002186871E-2</c:v>
                      </c:pt>
                      <c:pt idx="2">
                        <c:v>4.258619693393606E-2</c:v>
                      </c:pt>
                      <c:pt idx="3">
                        <c:v>3.3460900795185322E-2</c:v>
                      </c:pt>
                      <c:pt idx="4">
                        <c:v>2.6304677325439264E-2</c:v>
                      </c:pt>
                      <c:pt idx="5">
                        <c:v>2.3571088857182228E-2</c:v>
                      </c:pt>
                      <c:pt idx="6">
                        <c:v>1.5299205703643451E-2</c:v>
                      </c:pt>
                      <c:pt idx="7">
                        <c:v>1.3219011552189314E-2</c:v>
                      </c:pt>
                      <c:pt idx="8">
                        <c:v>1.0534316536210045E-2</c:v>
                      </c:pt>
                      <c:pt idx="9">
                        <c:v>9.2364176212002009E-3</c:v>
                      </c:pt>
                      <c:pt idx="10">
                        <c:v>7.2629000928975595E-3</c:v>
                      </c:pt>
                      <c:pt idx="11">
                        <c:v>8.1696513896852598E-3</c:v>
                      </c:pt>
                      <c:pt idx="12">
                        <c:v>1.5094742175936419E-2</c:v>
                      </c:pt>
                      <c:pt idx="13">
                        <c:v>3.8532485254179273E-2</c:v>
                      </c:pt>
                      <c:pt idx="14">
                        <c:v>5.2973833113312795E-2</c:v>
                      </c:pt>
                      <c:pt idx="15">
                        <c:v>0.17485187506389485</c:v>
                      </c:pt>
                      <c:pt idx="16">
                        <c:v>0.57715609012396707</c:v>
                      </c:pt>
                      <c:pt idx="17">
                        <c:v>1.1548188942079038</c:v>
                      </c:pt>
                      <c:pt idx="18">
                        <c:v>1.3745149547291082</c:v>
                      </c:pt>
                      <c:pt idx="19">
                        <c:v>1.3416052164868721</c:v>
                      </c:pt>
                      <c:pt idx="20">
                        <c:v>1.0922619444481485</c:v>
                      </c:pt>
                      <c:pt idx="21">
                        <c:v>0.78959814027086972</c:v>
                      </c:pt>
                      <c:pt idx="22">
                        <c:v>0.41995919619164457</c:v>
                      </c:pt>
                      <c:pt idx="23">
                        <c:v>0.2053569444259242</c:v>
                      </c:pt>
                      <c:pt idx="24">
                        <c:v>0.14430235710888573</c:v>
                      </c:pt>
                      <c:pt idx="25">
                        <c:v>6.2525835744669508E-2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D-AE06-4CAB-966F-5EED2084E7BF}"/>
                  </c:ext>
                </c:extLst>
              </c15:ser>
            </c15:filteredLineSeries>
            <c15:filteredLineSeries>
              <c15:ser>
                <c:idx val="62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UT'!$BM$1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UT'!$BM$2:$BM$27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0.41127367381743113</c:v>
                      </c:pt>
                      <c:pt idx="1">
                        <c:v>0.28534242886634953</c:v>
                      </c:pt>
                      <c:pt idx="2">
                        <c:v>0.21595907010142715</c:v>
                      </c:pt>
                      <c:pt idx="3">
                        <c:v>0.16111659635580289</c:v>
                      </c:pt>
                      <c:pt idx="4">
                        <c:v>0.11569877030787183</c:v>
                      </c:pt>
                      <c:pt idx="5">
                        <c:v>9.7028992011489096E-2</c:v>
                      </c:pt>
                      <c:pt idx="6">
                        <c:v>7.2524907997486759E-2</c:v>
                      </c:pt>
                      <c:pt idx="7">
                        <c:v>5.5201507943631628E-2</c:v>
                      </c:pt>
                      <c:pt idx="8">
                        <c:v>3.6890763845256261E-2</c:v>
                      </c:pt>
                      <c:pt idx="9">
                        <c:v>4.0122071627322502E-2</c:v>
                      </c:pt>
                      <c:pt idx="10">
                        <c:v>5.9420159770218119E-2</c:v>
                      </c:pt>
                      <c:pt idx="11">
                        <c:v>5.2149717260569071E-2</c:v>
                      </c:pt>
                      <c:pt idx="12">
                        <c:v>8.0244143254645003E-2</c:v>
                      </c:pt>
                      <c:pt idx="13">
                        <c:v>0.15474373934117222</c:v>
                      </c:pt>
                      <c:pt idx="14">
                        <c:v>0.20070011668611434</c:v>
                      </c:pt>
                      <c:pt idx="15">
                        <c:v>0.45256260658827752</c:v>
                      </c:pt>
                      <c:pt idx="16">
                        <c:v>1.1205457319809713</c:v>
                      </c:pt>
                      <c:pt idx="17">
                        <c:v>2.420788080064626</c:v>
                      </c:pt>
                      <c:pt idx="18">
                        <c:v>4.3369535948299074</c:v>
                      </c:pt>
                      <c:pt idx="19">
                        <c:v>4.5890853603805768</c:v>
                      </c:pt>
                      <c:pt idx="20">
                        <c:v>6.3884750022439638</c:v>
                      </c:pt>
                      <c:pt idx="21">
                        <c:v>7.1806839601472046</c:v>
                      </c:pt>
                      <c:pt idx="22">
                        <c:v>5.1996230140920927</c:v>
                      </c:pt>
                      <c:pt idx="23">
                        <c:v>2.7923884750022441</c:v>
                      </c:pt>
                      <c:pt idx="24">
                        <c:v>2.4428686832420787</c:v>
                      </c:pt>
                      <c:pt idx="25">
                        <c:v>1.0667803608293691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E-AE06-4CAB-966F-5EED2084E7BF}"/>
                  </c:ext>
                </c:extLst>
              </c15:ser>
            </c15:filteredLineSeries>
            <c15:filteredLineSeries>
              <c15:ser>
                <c:idx val="63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UT'!$BN$1</c15:sqref>
                        </c15:formulaRef>
                      </c:ext>
                    </c:extLst>
                    <c:strCache>
                      <c:ptCount val="1"/>
                      <c:pt idx="0">
                        <c:v>WB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UT'!$BN$2:$BN$27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0.11986873877778466</c:v>
                      </c:pt>
                      <c:pt idx="1">
                        <c:v>8.5082451035023626E-2</c:v>
                      </c:pt>
                      <c:pt idx="2">
                        <c:v>7.4536148432501587E-2</c:v>
                      </c:pt>
                      <c:pt idx="3">
                        <c:v>6.6765731740036749E-2</c:v>
                      </c:pt>
                      <c:pt idx="4">
                        <c:v>5.893339937671558E-2</c:v>
                      </c:pt>
                      <c:pt idx="5">
                        <c:v>5.5930489340185338E-2</c:v>
                      </c:pt>
                      <c:pt idx="6">
                        <c:v>4.7798897901058762E-2</c:v>
                      </c:pt>
                      <c:pt idx="7">
                        <c:v>4.0864342765153862E-2</c:v>
                      </c:pt>
                      <c:pt idx="8">
                        <c:v>3.5498317957608404E-2</c:v>
                      </c:pt>
                      <c:pt idx="9">
                        <c:v>3.3981384021629209E-2</c:v>
                      </c:pt>
                      <c:pt idx="10">
                        <c:v>3.2557323591934452E-2</c:v>
                      </c:pt>
                      <c:pt idx="11">
                        <c:v>3.2474769364126056E-2</c:v>
                      </c:pt>
                      <c:pt idx="12">
                        <c:v>3.6881101273398963E-2</c:v>
                      </c:pt>
                      <c:pt idx="13">
                        <c:v>5.3164922708604213E-2</c:v>
                      </c:pt>
                      <c:pt idx="14">
                        <c:v>6.7209460714506841E-2</c:v>
                      </c:pt>
                      <c:pt idx="15">
                        <c:v>0.16623325697067262</c:v>
                      </c:pt>
                      <c:pt idx="16">
                        <c:v>0.38161723732276637</c:v>
                      </c:pt>
                      <c:pt idx="17">
                        <c:v>0.70994572059521599</c:v>
                      </c:pt>
                      <c:pt idx="18">
                        <c:v>1.1376075784781128</c:v>
                      </c:pt>
                      <c:pt idx="19">
                        <c:v>1.203836707737395</c:v>
                      </c:pt>
                      <c:pt idx="20">
                        <c:v>1.2916021711761914</c:v>
                      </c:pt>
                      <c:pt idx="21">
                        <c:v>1.3616081563577074</c:v>
                      </c:pt>
                      <c:pt idx="22">
                        <c:v>1.3589251439539347</c:v>
                      </c:pt>
                      <c:pt idx="23">
                        <c:v>1.0566734773904609</c:v>
                      </c:pt>
                      <c:pt idx="24">
                        <c:v>0.81122943883763643</c:v>
                      </c:pt>
                      <c:pt idx="25">
                        <c:v>0.20561162363527541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3F-AE06-4CAB-966F-5EED2084E7BF}"/>
                  </c:ext>
                </c:extLst>
              </c15:ser>
            </c15:filteredLineSeries>
            <c15:filteredLineSeries>
              <c15:ser>
                <c:idx val="64"/>
                <c:order val="2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UT'!$BO$1</c15:sqref>
                        </c15:formulaRef>
                      </c:ext>
                    </c:extLst>
                    <c:strCache>
                      <c:ptCount val="1"/>
                      <c:pt idx="0">
                        <c:v>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UT'!$BO$2:$BO$27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0.13602015113350127</c:v>
                      </c:pt>
                      <c:pt idx="1">
                        <c:v>7.8085642317380355E-2</c:v>
                      </c:pt>
                      <c:pt idx="2">
                        <c:v>5.5415617128463476E-2</c:v>
                      </c:pt>
                      <c:pt idx="3">
                        <c:v>5.793450881612091E-2</c:v>
                      </c:pt>
                      <c:pt idx="4">
                        <c:v>1.2594458438287154E-2</c:v>
                      </c:pt>
                      <c:pt idx="5">
                        <c:v>0</c:v>
                      </c:pt>
                      <c:pt idx="6">
                        <c:v>2.7707808564231738E-2</c:v>
                      </c:pt>
                      <c:pt idx="7">
                        <c:v>2.2670025188916875E-2</c:v>
                      </c:pt>
                      <c:pt idx="8">
                        <c:v>1.0075566750629723E-2</c:v>
                      </c:pt>
                      <c:pt idx="9">
                        <c:v>1.5113350125944586E-2</c:v>
                      </c:pt>
                      <c:pt idx="10">
                        <c:v>1.7632241813602016E-2</c:v>
                      </c:pt>
                      <c:pt idx="11">
                        <c:v>7.5566750629722929E-3</c:v>
                      </c:pt>
                      <c:pt idx="12">
                        <c:v>2.0151133501259445E-2</c:v>
                      </c:pt>
                      <c:pt idx="13">
                        <c:v>3.5264483627204031E-2</c:v>
                      </c:pt>
                      <c:pt idx="14">
                        <c:v>0.10579345088161209</c:v>
                      </c:pt>
                      <c:pt idx="15">
                        <c:v>0.15113350125944583</c:v>
                      </c:pt>
                      <c:pt idx="16">
                        <c:v>0.29471032745591935</c:v>
                      </c:pt>
                      <c:pt idx="17">
                        <c:v>0.38539042821158692</c:v>
                      </c:pt>
                      <c:pt idx="18">
                        <c:v>0.41561712846347609</c:v>
                      </c:pt>
                      <c:pt idx="19">
                        <c:v>0.51637279596977337</c:v>
                      </c:pt>
                      <c:pt idx="20">
                        <c:v>0.53148614609571787</c:v>
                      </c:pt>
                      <c:pt idx="21">
                        <c:v>0.54408060453400509</c:v>
                      </c:pt>
                      <c:pt idx="22">
                        <c:v>0.7002518891687658</c:v>
                      </c:pt>
                      <c:pt idx="23">
                        <c:v>0.50629722921914366</c:v>
                      </c:pt>
                      <c:pt idx="24">
                        <c:v>0.39042821158690177</c:v>
                      </c:pt>
                      <c:pt idx="25">
                        <c:v>0.23677581863979849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40-AE06-4CAB-966F-5EED2084E7BF}"/>
                  </c:ext>
                </c:extLst>
              </c15:ser>
            </c15:filteredLineSeries>
            <c15:filteredLineSeries>
              <c15:ser>
                <c:idx val="65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UT'!$BP$1</c15:sqref>
                        </c15:formulaRef>
                      </c:ext>
                    </c:extLst>
                    <c:strCache>
                      <c:ptCount val="1"/>
                      <c:pt idx="0">
                        <c:v>CN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UT'!$BP$2:$BP$27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0.31552162849872778</c:v>
                      </c:pt>
                      <c:pt idx="1">
                        <c:v>0.20186598812553011</c:v>
                      </c:pt>
                      <c:pt idx="2">
                        <c:v>0.22561492790500423</c:v>
                      </c:pt>
                      <c:pt idx="3">
                        <c:v>0.11620016963528414</c:v>
                      </c:pt>
                      <c:pt idx="4">
                        <c:v>0.13486005089058525</c:v>
                      </c:pt>
                      <c:pt idx="5">
                        <c:v>0.14927905004240882</c:v>
                      </c:pt>
                      <c:pt idx="6">
                        <c:v>0.14334181509754029</c:v>
                      </c:pt>
                      <c:pt idx="7">
                        <c:v>0.10941475826972011</c:v>
                      </c:pt>
                      <c:pt idx="8">
                        <c:v>0.17387616624257846</c:v>
                      </c:pt>
                      <c:pt idx="9">
                        <c:v>0.36471586089906699</c:v>
                      </c:pt>
                      <c:pt idx="10">
                        <c:v>0.61492790500424088</c:v>
                      </c:pt>
                      <c:pt idx="11">
                        <c:v>0.98897370653095851</c:v>
                      </c:pt>
                      <c:pt idx="12">
                        <c:v>1.6785411365564038</c:v>
                      </c:pt>
                      <c:pt idx="13">
                        <c:v>2.3290924512298554</c:v>
                      </c:pt>
                      <c:pt idx="14">
                        <c:v>2.5029686174724342</c:v>
                      </c:pt>
                      <c:pt idx="15">
                        <c:v>2.6420695504664971</c:v>
                      </c:pt>
                      <c:pt idx="16">
                        <c:v>2.8592027141645464</c:v>
                      </c:pt>
                      <c:pt idx="17">
                        <c:v>3.6242578456318912</c:v>
                      </c:pt>
                      <c:pt idx="18">
                        <c:v>5.6420695504664975</c:v>
                      </c:pt>
                      <c:pt idx="19">
                        <c:v>6.1255301102629351</c:v>
                      </c:pt>
                      <c:pt idx="20">
                        <c:v>7.2137404580152671</c:v>
                      </c:pt>
                      <c:pt idx="21">
                        <c:v>6.6556403731976248</c:v>
                      </c:pt>
                      <c:pt idx="22">
                        <c:v>4.4656488549618318</c:v>
                      </c:pt>
                      <c:pt idx="23">
                        <c:v>2.0916030534351147</c:v>
                      </c:pt>
                      <c:pt idx="24">
                        <c:v>1.2561492790500424</c:v>
                      </c:pt>
                      <c:pt idx="25">
                        <c:v>0.58100084817642073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41-AE06-4CAB-966F-5EED2084E7BF}"/>
                  </c:ext>
                </c:extLst>
              </c15:ser>
            </c15:filteredLineSeries>
            <c15:filteredLineSeries>
              <c15:ser>
                <c:idx val="66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UT'!$BQ$1</c15:sqref>
                        </c15:formulaRef>
                      </c:ext>
                    </c:extLst>
                    <c:strCache>
                      <c:ptCount val="1"/>
                      <c:pt idx="0">
                        <c:v>DD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UT'!$BQ$2:$BQ$27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1.3555787278415016E-2</c:v>
                      </c:pt>
                      <c:pt idx="1">
                        <c:v>8.3420229405630868E-3</c:v>
                      </c:pt>
                      <c:pt idx="2">
                        <c:v>1.1470281543274244E-2</c:v>
                      </c:pt>
                      <c:pt idx="3">
                        <c:v>1.0427528675703859E-2</c:v>
                      </c:pt>
                      <c:pt idx="4">
                        <c:v>9.384775808133473E-3</c:v>
                      </c:pt>
                      <c:pt idx="5">
                        <c:v>6.2565172054223151E-3</c:v>
                      </c:pt>
                      <c:pt idx="6">
                        <c:v>3.1282586027111575E-3</c:v>
                      </c:pt>
                      <c:pt idx="7">
                        <c:v>5.2137643378519297E-3</c:v>
                      </c:pt>
                      <c:pt idx="8">
                        <c:v>2.0855057351407717E-3</c:v>
                      </c:pt>
                      <c:pt idx="9">
                        <c:v>4.1710114702815434E-3</c:v>
                      </c:pt>
                      <c:pt idx="10">
                        <c:v>1.7726798748696558E-2</c:v>
                      </c:pt>
                      <c:pt idx="11">
                        <c:v>3.1282586027111571E-2</c:v>
                      </c:pt>
                      <c:pt idx="12">
                        <c:v>5.4223149113660066E-2</c:v>
                      </c:pt>
                      <c:pt idx="13">
                        <c:v>0.15641293013555788</c:v>
                      </c:pt>
                      <c:pt idx="14">
                        <c:v>0.18143899895724713</c:v>
                      </c:pt>
                      <c:pt idx="15">
                        <c:v>0.2127215849843587</c:v>
                      </c:pt>
                      <c:pt idx="16">
                        <c:v>0.76538060479666326</c:v>
                      </c:pt>
                      <c:pt idx="17">
                        <c:v>1.8394160583941606</c:v>
                      </c:pt>
                      <c:pt idx="18">
                        <c:v>2.3065693430656937</c:v>
                      </c:pt>
                      <c:pt idx="19">
                        <c:v>2.0969760166840459</c:v>
                      </c:pt>
                      <c:pt idx="20">
                        <c:v>1.6819603753910324</c:v>
                      </c:pt>
                      <c:pt idx="21">
                        <c:v>0.99270072992700731</c:v>
                      </c:pt>
                      <c:pt idx="22">
                        <c:v>0.60375391032325332</c:v>
                      </c:pt>
                      <c:pt idx="23">
                        <c:v>0.33055265901981229</c:v>
                      </c:pt>
                      <c:pt idx="24">
                        <c:v>0.29405630865484883</c:v>
                      </c:pt>
                      <c:pt idx="25">
                        <c:v>0.18039624608967675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42-AE06-4CAB-966F-5EED2084E7BF}"/>
                  </c:ext>
                </c:extLst>
              </c15:ser>
            </c15:filteredLineSeries>
            <c15:filteredLineSeries>
              <c15:ser>
                <c:idx val="67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UT'!$BR$1</c15:sqref>
                        </c15:formulaRef>
                      </c:ext>
                    </c:extLst>
                    <c:strCache>
                      <c:ptCount val="1"/>
                      <c:pt idx="0">
                        <c:v>DL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UT'!$BR$2:$BR$27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0.27041485818108413</c:v>
                      </c:pt>
                      <c:pt idx="1">
                        <c:v>0.19072373069546786</c:v>
                      </c:pt>
                      <c:pt idx="2">
                        <c:v>0.14106187544160695</c:v>
                      </c:pt>
                      <c:pt idx="3">
                        <c:v>0.10396689209649743</c:v>
                      </c:pt>
                      <c:pt idx="4">
                        <c:v>7.8277985262945396E-2</c:v>
                      </c:pt>
                      <c:pt idx="5">
                        <c:v>6.384374684566467E-2</c:v>
                      </c:pt>
                      <c:pt idx="6">
                        <c:v>5.5314424144544259E-2</c:v>
                      </c:pt>
                      <c:pt idx="7">
                        <c:v>5.2286262238821039E-2</c:v>
                      </c:pt>
                      <c:pt idx="8">
                        <c:v>5.253860906429797E-2</c:v>
                      </c:pt>
                      <c:pt idx="9">
                        <c:v>7.0858988593923478E-2</c:v>
                      </c:pt>
                      <c:pt idx="10">
                        <c:v>8.7312001615019688E-2</c:v>
                      </c:pt>
                      <c:pt idx="11">
                        <c:v>0.11713939638639345</c:v>
                      </c:pt>
                      <c:pt idx="12">
                        <c:v>0.19854648228525285</c:v>
                      </c:pt>
                      <c:pt idx="13">
                        <c:v>0.40536994044614916</c:v>
                      </c:pt>
                      <c:pt idx="14">
                        <c:v>0.52982739477137375</c:v>
                      </c:pt>
                      <c:pt idx="15">
                        <c:v>1.1699303522761684</c:v>
                      </c:pt>
                      <c:pt idx="16">
                        <c:v>2.7409407489653779</c:v>
                      </c:pt>
                      <c:pt idx="17">
                        <c:v>4.6239022913091752</c:v>
                      </c:pt>
                      <c:pt idx="18">
                        <c:v>4.9448369839507427</c:v>
                      </c:pt>
                      <c:pt idx="19">
                        <c:v>4.882759664883416</c:v>
                      </c:pt>
                      <c:pt idx="20">
                        <c:v>4.436610477440194</c:v>
                      </c:pt>
                      <c:pt idx="21">
                        <c:v>3.3458665589986878</c:v>
                      </c:pt>
                      <c:pt idx="22">
                        <c:v>1.5800948824063792</c:v>
                      </c:pt>
                      <c:pt idx="23">
                        <c:v>0.65786817401837083</c:v>
                      </c:pt>
                      <c:pt idx="24">
                        <c:v>0.51367719794084998</c:v>
                      </c:pt>
                      <c:pt idx="25">
                        <c:v>0.25042898960331078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43-AE06-4CAB-966F-5EED2084E7BF}"/>
                  </c:ext>
                </c:extLst>
              </c15:ser>
            </c15:filteredLineSeries>
            <c15:filteredLineSeries>
              <c15:ser>
                <c:idx val="68"/>
                <c:order val="3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UT'!$BS$1</c15:sqref>
                        </c15:formulaRef>
                      </c:ext>
                    </c:extLst>
                    <c:strCache>
                      <c:ptCount val="1"/>
                      <c:pt idx="0">
                        <c:v>JK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UT'!$BS$2:$BS$27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0.22843293190941452</c:v>
                      </c:pt>
                      <c:pt idx="1">
                        <c:v>0.16973415132924335</c:v>
                      </c:pt>
                      <c:pt idx="2">
                        <c:v>0.10815723699159281</c:v>
                      </c:pt>
                      <c:pt idx="3">
                        <c:v>8.3162917518745744E-2</c:v>
                      </c:pt>
                      <c:pt idx="4">
                        <c:v>6.2334317958039835E-2</c:v>
                      </c:pt>
                      <c:pt idx="5">
                        <c:v>5.3699916685601756E-2</c:v>
                      </c:pt>
                      <c:pt idx="6">
                        <c:v>4.4914034689085815E-2</c:v>
                      </c:pt>
                      <c:pt idx="7">
                        <c:v>4.6731803378020145E-2</c:v>
                      </c:pt>
                      <c:pt idx="8">
                        <c:v>5.5669166098613956E-2</c:v>
                      </c:pt>
                      <c:pt idx="9">
                        <c:v>6.2788760130273416E-2</c:v>
                      </c:pt>
                      <c:pt idx="10">
                        <c:v>6.5969855335908503E-2</c:v>
                      </c:pt>
                      <c:pt idx="11">
                        <c:v>7.0968719230477928E-2</c:v>
                      </c:pt>
                      <c:pt idx="12">
                        <c:v>0.1011891236840112</c:v>
                      </c:pt>
                      <c:pt idx="13">
                        <c:v>0.15981216390214348</c:v>
                      </c:pt>
                      <c:pt idx="14">
                        <c:v>0.21767780049988639</c:v>
                      </c:pt>
                      <c:pt idx="15">
                        <c:v>0.42588805574490646</c:v>
                      </c:pt>
                      <c:pt idx="16">
                        <c:v>0.76043323487086267</c:v>
                      </c:pt>
                      <c:pt idx="17">
                        <c:v>1.2189653866545482</c:v>
                      </c:pt>
                      <c:pt idx="18">
                        <c:v>1.9801560251458001</c:v>
                      </c:pt>
                      <c:pt idx="19">
                        <c:v>2.2981898053472696</c:v>
                      </c:pt>
                      <c:pt idx="20">
                        <c:v>3.5245777474816329</c:v>
                      </c:pt>
                      <c:pt idx="21">
                        <c:v>3.8987351359539497</c:v>
                      </c:pt>
                      <c:pt idx="22">
                        <c:v>3.7215784291448912</c:v>
                      </c:pt>
                      <c:pt idx="23">
                        <c:v>2.9731879118382185</c:v>
                      </c:pt>
                      <c:pt idx="24">
                        <c:v>2.5203362872074528</c:v>
                      </c:pt>
                      <c:pt idx="25">
                        <c:v>1.6524274786033477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44-AE06-4CAB-966F-5EED2084E7BF}"/>
                  </c:ext>
                </c:extLst>
              </c15:ser>
            </c15:filteredLineSeries>
            <c15:filteredLineSeries>
              <c15:ser>
                <c:idx val="69"/>
                <c:order val="3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UT'!$BT$1</c15:sqref>
                        </c15:formulaRef>
                      </c:ext>
                    </c:extLst>
                    <c:strCache>
                      <c:ptCount val="1"/>
                      <c:pt idx="0">
                        <c:v>LD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UT'!$BT$2:$BT$27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0.83959044368600688</c:v>
                      </c:pt>
                      <c:pt idx="1">
                        <c:v>0.69283276450511944</c:v>
                      </c:pt>
                      <c:pt idx="2">
                        <c:v>0.35494880546075086</c:v>
                      </c:pt>
                      <c:pt idx="3">
                        <c:v>0.23208191126279865</c:v>
                      </c:pt>
                      <c:pt idx="4">
                        <c:v>0.23208191126279865</c:v>
                      </c:pt>
                      <c:pt idx="5">
                        <c:v>0.23208191126279865</c:v>
                      </c:pt>
                      <c:pt idx="6">
                        <c:v>0.24232081911262798</c:v>
                      </c:pt>
                      <c:pt idx="7">
                        <c:v>0.16382252559726965</c:v>
                      </c:pt>
                      <c:pt idx="8">
                        <c:v>0.12627986348122866</c:v>
                      </c:pt>
                      <c:pt idx="9">
                        <c:v>0.15699658703071673</c:v>
                      </c:pt>
                      <c:pt idx="10">
                        <c:v>0.15017064846416384</c:v>
                      </c:pt>
                      <c:pt idx="11">
                        <c:v>0.11604095563139932</c:v>
                      </c:pt>
                      <c:pt idx="12">
                        <c:v>0.28327645051194539</c:v>
                      </c:pt>
                      <c:pt idx="13">
                        <c:v>0.46075085324232085</c:v>
                      </c:pt>
                      <c:pt idx="14">
                        <c:v>0.9112627986348123</c:v>
                      </c:pt>
                      <c:pt idx="15">
                        <c:v>1.7235494880546076</c:v>
                      </c:pt>
                      <c:pt idx="16">
                        <c:v>3.9761092150170652</c:v>
                      </c:pt>
                      <c:pt idx="17">
                        <c:v>6.9658703071672354</c:v>
                      </c:pt>
                      <c:pt idx="18">
                        <c:v>5.450511945392492</c:v>
                      </c:pt>
                      <c:pt idx="19">
                        <c:v>4.7781569965870307</c:v>
                      </c:pt>
                      <c:pt idx="20">
                        <c:v>4.8191126279863479</c:v>
                      </c:pt>
                      <c:pt idx="21">
                        <c:v>5.2866894197952217</c:v>
                      </c:pt>
                      <c:pt idx="22">
                        <c:v>5.1740614334470996</c:v>
                      </c:pt>
                      <c:pt idx="23">
                        <c:v>5.4709897610921505</c:v>
                      </c:pt>
                      <c:pt idx="24">
                        <c:v>5.3959044368600679</c:v>
                      </c:pt>
                      <c:pt idx="25">
                        <c:v>3.21160409556314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45-AE06-4CAB-966F-5EED2084E7BF}"/>
                  </c:ext>
                </c:extLst>
              </c15:ser>
            </c15:filteredLineSeries>
            <c15:filteredLineSeries>
              <c15:ser>
                <c:idx val="70"/>
                <c:order val="3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UT'!$BU$1</c15:sqref>
                        </c15:formulaRef>
                      </c:ext>
                    </c:extLst>
                    <c:strCache>
                      <c:ptCount val="1"/>
                      <c:pt idx="0">
                        <c:v>LK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UT'!$AK$2:$AL$27</c15:sqref>
                        </c15:formulaRef>
                      </c:ext>
                    </c:extLst>
                    <c:multiLvlStrCache>
                      <c:ptCount val="26"/>
                      <c:lvl>
                        <c:pt idx="0">
                          <c:v>1</c:v>
                        </c:pt>
                        <c:pt idx="1">
                          <c:v>8</c:v>
                        </c:pt>
                        <c:pt idx="2">
                          <c:v>15</c:v>
                        </c:pt>
                        <c:pt idx="3">
                          <c:v>22</c:v>
                        </c:pt>
                        <c:pt idx="4">
                          <c:v>29</c:v>
                        </c:pt>
                        <c:pt idx="5">
                          <c:v>1</c:v>
                        </c:pt>
                        <c:pt idx="6">
                          <c:v>8</c:v>
                        </c:pt>
                        <c:pt idx="7">
                          <c:v>15</c:v>
                        </c:pt>
                        <c:pt idx="8">
                          <c:v>22</c:v>
                        </c:pt>
                        <c:pt idx="9">
                          <c:v>1</c:v>
                        </c:pt>
                        <c:pt idx="10">
                          <c:v>8</c:v>
                        </c:pt>
                        <c:pt idx="11">
                          <c:v>15</c:v>
                        </c:pt>
                        <c:pt idx="12">
                          <c:v>22</c:v>
                        </c:pt>
                        <c:pt idx="13">
                          <c:v>29</c:v>
                        </c:pt>
                        <c:pt idx="14">
                          <c:v>1</c:v>
                        </c:pt>
                        <c:pt idx="15">
                          <c:v>8</c:v>
                        </c:pt>
                        <c:pt idx="16">
                          <c:v>15</c:v>
                        </c:pt>
                        <c:pt idx="17">
                          <c:v>22</c:v>
                        </c:pt>
                        <c:pt idx="18">
                          <c:v>29</c:v>
                        </c:pt>
                        <c:pt idx="19">
                          <c:v>1</c:v>
                        </c:pt>
                        <c:pt idx="20">
                          <c:v>8</c:v>
                        </c:pt>
                        <c:pt idx="21">
                          <c:v>15</c:v>
                        </c:pt>
                        <c:pt idx="22">
                          <c:v>22</c:v>
                        </c:pt>
                        <c:pt idx="23">
                          <c:v>29</c:v>
                        </c:pt>
                        <c:pt idx="24">
                          <c:v>1</c:v>
                        </c:pt>
                        <c:pt idx="25">
                          <c:v>8</c:v>
                        </c:pt>
                      </c:lvl>
                      <c:lvl>
                        <c:pt idx="0">
                          <c:v>Jan-21</c:v>
                        </c:pt>
                        <c:pt idx="5">
                          <c:v>Feb-21</c:v>
                        </c:pt>
                        <c:pt idx="9">
                          <c:v>Mar-21</c:v>
                        </c:pt>
                        <c:pt idx="14">
                          <c:v>Apr-21</c:v>
                        </c:pt>
                        <c:pt idx="19">
                          <c:v>May-21</c:v>
                        </c:pt>
                        <c:pt idx="24">
                          <c:v>Jun-21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 &amp; UT'!$BU$2:$BU$27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0.73529411764705876</c:v>
                      </c:pt>
                      <c:pt idx="4">
                        <c:v>0.82352941176470595</c:v>
                      </c:pt>
                      <c:pt idx="5">
                        <c:v>0.63235294117647056</c:v>
                      </c:pt>
                      <c:pt idx="6">
                        <c:v>1.1470588235294119</c:v>
                      </c:pt>
                      <c:pt idx="7">
                        <c:v>1.338235294117647</c:v>
                      </c:pt>
                      <c:pt idx="8">
                        <c:v>1.1764705882352939</c:v>
                      </c:pt>
                      <c:pt idx="9">
                        <c:v>1.8823529411764706</c:v>
                      </c:pt>
                      <c:pt idx="10">
                        <c:v>2.4117647058823528</c:v>
                      </c:pt>
                      <c:pt idx="11">
                        <c:v>2.7794117647058822</c:v>
                      </c:pt>
                      <c:pt idx="12">
                        <c:v>1.6029411764705883</c:v>
                      </c:pt>
                      <c:pt idx="13">
                        <c:v>0.66176470588235292</c:v>
                      </c:pt>
                      <c:pt idx="14">
                        <c:v>0.54411764705882348</c:v>
                      </c:pt>
                      <c:pt idx="15">
                        <c:v>0.8529411764705882</c:v>
                      </c:pt>
                      <c:pt idx="16">
                        <c:v>2.1470588235294117</c:v>
                      </c:pt>
                      <c:pt idx="17">
                        <c:v>11.808823529411764</c:v>
                      </c:pt>
                      <c:pt idx="18">
                        <c:v>18.764705882352942</c:v>
                      </c:pt>
                      <c:pt idx="19">
                        <c:v>21.147058823529409</c:v>
                      </c:pt>
                      <c:pt idx="20">
                        <c:v>15.279411764705882</c:v>
                      </c:pt>
                      <c:pt idx="21">
                        <c:v>16.911764705882351</c:v>
                      </c:pt>
                      <c:pt idx="22">
                        <c:v>29.411764705882351</c:v>
                      </c:pt>
                      <c:pt idx="23">
                        <c:v>29.088235294117649</c:v>
                      </c:pt>
                      <c:pt idx="24">
                        <c:v>23.044117647058822</c:v>
                      </c:pt>
                      <c:pt idx="25">
                        <c:v>13.088235294117647</c:v>
                      </c:pt>
                    </c:numCache>
                  </c:numRef>
                </c: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46-AE06-4CAB-966F-5EED2084E7BF}"/>
                  </c:ext>
                </c:extLst>
              </c15:ser>
            </c15:filteredLineSeries>
          </c:ext>
        </c:extLst>
      </c:lineChart>
      <c:catAx>
        <c:axId val="3017963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52030804742633463"/>
              <c:y val="0.946310761726353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9589360"/>
        <c:crosses val="autoZero"/>
        <c:auto val="1"/>
        <c:lblAlgn val="ctr"/>
        <c:lblOffset val="100"/>
        <c:noMultiLvlLbl val="0"/>
      </c:catAx>
      <c:valAx>
        <c:axId val="129589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active cases per thousand people</a:t>
                </a:r>
              </a:p>
            </c:rich>
          </c:tx>
          <c:layout>
            <c:manualLayout>
              <c:xMode val="edge"/>
              <c:yMode val="edge"/>
              <c:x val="1.5176073161638668E-2"/>
              <c:y val="0.362512138338501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301796384"/>
        <c:crosses val="autoZero"/>
        <c:crossBetween val="between"/>
      </c:valAx>
    </c:plotArea>
    <c:legend>
      <c:legendPos val="t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VACCINE</a:t>
            </a:r>
            <a:r>
              <a:rPr lang="en-IN" baseline="0"/>
              <a:t> DOSES ADMINISTERED</a:t>
            </a:r>
            <a:r>
              <a:rPr lang="en-IN"/>
              <a:t> IN INDIAN STATES AND UNION TERRITORIES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VACCINATION!$E$1</c:f>
              <c:strCache>
                <c:ptCount val="1"/>
                <c:pt idx="0">
                  <c:v>Fully vaccinated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VACCINATION!$B$2:$B$37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CN</c:v>
                </c:pt>
                <c:pt idx="6">
                  <c:v>CT</c:v>
                </c:pt>
                <c:pt idx="7">
                  <c:v>DD</c:v>
                </c:pt>
                <c:pt idx="8">
                  <c:v>DL</c:v>
                </c:pt>
                <c:pt idx="9">
                  <c:v>GA</c:v>
                </c:pt>
                <c:pt idx="10">
                  <c:v>GJ</c:v>
                </c:pt>
                <c:pt idx="11">
                  <c:v>HR</c:v>
                </c:pt>
                <c:pt idx="12">
                  <c:v>HP</c:v>
                </c:pt>
                <c:pt idx="13">
                  <c:v>JK</c:v>
                </c:pt>
                <c:pt idx="14">
                  <c:v>JR</c:v>
                </c:pt>
                <c:pt idx="15">
                  <c:v>KA</c:v>
                </c:pt>
                <c:pt idx="16">
                  <c:v>KL</c:v>
                </c:pt>
                <c:pt idx="17">
                  <c:v>LD</c:v>
                </c:pt>
                <c:pt idx="18">
                  <c:v>LK</c:v>
                </c:pt>
                <c:pt idx="19">
                  <c:v>MP</c:v>
                </c:pt>
                <c:pt idx="20">
                  <c:v>MH</c:v>
                </c:pt>
                <c:pt idx="21">
                  <c:v>MN</c:v>
                </c:pt>
                <c:pt idx="22">
                  <c:v>MG</c:v>
                </c:pt>
                <c:pt idx="23">
                  <c:v>MZ</c:v>
                </c:pt>
                <c:pt idx="24">
                  <c:v>NG</c:v>
                </c:pt>
                <c:pt idx="25">
                  <c:v>OD</c:v>
                </c:pt>
                <c:pt idx="26">
                  <c:v>PD</c:v>
                </c:pt>
                <c:pt idx="27">
                  <c:v>PJ</c:v>
                </c:pt>
                <c:pt idx="28">
                  <c:v>RJ</c:v>
                </c:pt>
                <c:pt idx="29">
                  <c:v>SK</c:v>
                </c:pt>
                <c:pt idx="30">
                  <c:v>TN</c:v>
                </c:pt>
                <c:pt idx="31">
                  <c:v>TL</c:v>
                </c:pt>
                <c:pt idx="32">
                  <c:v>TR</c:v>
                </c:pt>
                <c:pt idx="33">
                  <c:v>UP</c:v>
                </c:pt>
                <c:pt idx="34">
                  <c:v>UK</c:v>
                </c:pt>
                <c:pt idx="35">
                  <c:v>WB</c:v>
                </c:pt>
              </c:strCache>
            </c:strRef>
          </c:cat>
          <c:val>
            <c:numRef>
              <c:f>VACCINATION!$E$2:$E$37</c:f>
              <c:numCache>
                <c:formatCode>0.0</c:formatCode>
                <c:ptCount val="36"/>
                <c:pt idx="0">
                  <c:v>3.9</c:v>
                </c:pt>
                <c:pt idx="1">
                  <c:v>5</c:v>
                </c:pt>
                <c:pt idx="2">
                  <c:v>5.2</c:v>
                </c:pt>
                <c:pt idx="3">
                  <c:v>2.6</c:v>
                </c:pt>
                <c:pt idx="4">
                  <c:v>1.6</c:v>
                </c:pt>
                <c:pt idx="5">
                  <c:v>6.4</c:v>
                </c:pt>
                <c:pt idx="6">
                  <c:v>4</c:v>
                </c:pt>
                <c:pt idx="7">
                  <c:v>2.7</c:v>
                </c:pt>
                <c:pt idx="8">
                  <c:v>7</c:v>
                </c:pt>
                <c:pt idx="9">
                  <c:v>6.3</c:v>
                </c:pt>
                <c:pt idx="10">
                  <c:v>6.6</c:v>
                </c:pt>
                <c:pt idx="11">
                  <c:v>3.6</c:v>
                </c:pt>
                <c:pt idx="12">
                  <c:v>6</c:v>
                </c:pt>
                <c:pt idx="13">
                  <c:v>4.4000000000000004</c:v>
                </c:pt>
                <c:pt idx="14">
                  <c:v>2</c:v>
                </c:pt>
                <c:pt idx="15">
                  <c:v>4.5</c:v>
                </c:pt>
                <c:pt idx="16">
                  <c:v>6.3</c:v>
                </c:pt>
                <c:pt idx="17">
                  <c:v>12.7</c:v>
                </c:pt>
                <c:pt idx="18">
                  <c:v>10.3</c:v>
                </c:pt>
                <c:pt idx="19">
                  <c:v>2.2999999999999998</c:v>
                </c:pt>
                <c:pt idx="20">
                  <c:v>4.0999999999999996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4.4000000000000004</c:v>
                </c:pt>
                <c:pt idx="24">
                  <c:v>2.4</c:v>
                </c:pt>
                <c:pt idx="25">
                  <c:v>3.6</c:v>
                </c:pt>
                <c:pt idx="26">
                  <c:v>3.5</c:v>
                </c:pt>
                <c:pt idx="27">
                  <c:v>2.7</c:v>
                </c:pt>
                <c:pt idx="28">
                  <c:v>4.3</c:v>
                </c:pt>
                <c:pt idx="29">
                  <c:v>9</c:v>
                </c:pt>
                <c:pt idx="30">
                  <c:v>2.8</c:v>
                </c:pt>
                <c:pt idx="31">
                  <c:v>3.6</c:v>
                </c:pt>
                <c:pt idx="32">
                  <c:v>12.7</c:v>
                </c:pt>
                <c:pt idx="33">
                  <c:v>1.7</c:v>
                </c:pt>
                <c:pt idx="34">
                  <c:v>6.2</c:v>
                </c:pt>
                <c:pt idx="35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57-47D1-906D-8D30CAE75BC6}"/>
            </c:ext>
          </c:extLst>
        </c:ser>
        <c:ser>
          <c:idx val="0"/>
          <c:order val="1"/>
          <c:tx>
            <c:strRef>
              <c:f>VACCINATION!$D$1</c:f>
              <c:strCache>
                <c:ptCount val="1"/>
                <c:pt idx="0">
                  <c:v>At least one dose 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  <a:alpha val="50000"/>
              </a:schemeClr>
            </a:solidFill>
            <a:ln w="158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VACCINATION!$B$2:$B$37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CN</c:v>
                </c:pt>
                <c:pt idx="6">
                  <c:v>CT</c:v>
                </c:pt>
                <c:pt idx="7">
                  <c:v>DD</c:v>
                </c:pt>
                <c:pt idx="8">
                  <c:v>DL</c:v>
                </c:pt>
                <c:pt idx="9">
                  <c:v>GA</c:v>
                </c:pt>
                <c:pt idx="10">
                  <c:v>GJ</c:v>
                </c:pt>
                <c:pt idx="11">
                  <c:v>HR</c:v>
                </c:pt>
                <c:pt idx="12">
                  <c:v>HP</c:v>
                </c:pt>
                <c:pt idx="13">
                  <c:v>JK</c:v>
                </c:pt>
                <c:pt idx="14">
                  <c:v>JR</c:v>
                </c:pt>
                <c:pt idx="15">
                  <c:v>KA</c:v>
                </c:pt>
                <c:pt idx="16">
                  <c:v>KL</c:v>
                </c:pt>
                <c:pt idx="17">
                  <c:v>LD</c:v>
                </c:pt>
                <c:pt idx="18">
                  <c:v>LK</c:v>
                </c:pt>
                <c:pt idx="19">
                  <c:v>MP</c:v>
                </c:pt>
                <c:pt idx="20">
                  <c:v>MH</c:v>
                </c:pt>
                <c:pt idx="21">
                  <c:v>MN</c:v>
                </c:pt>
                <c:pt idx="22">
                  <c:v>MG</c:v>
                </c:pt>
                <c:pt idx="23">
                  <c:v>MZ</c:v>
                </c:pt>
                <c:pt idx="24">
                  <c:v>NG</c:v>
                </c:pt>
                <c:pt idx="25">
                  <c:v>OD</c:v>
                </c:pt>
                <c:pt idx="26">
                  <c:v>PD</c:v>
                </c:pt>
                <c:pt idx="27">
                  <c:v>PJ</c:v>
                </c:pt>
                <c:pt idx="28">
                  <c:v>RJ</c:v>
                </c:pt>
                <c:pt idx="29">
                  <c:v>SK</c:v>
                </c:pt>
                <c:pt idx="30">
                  <c:v>TN</c:v>
                </c:pt>
                <c:pt idx="31">
                  <c:v>TL</c:v>
                </c:pt>
                <c:pt idx="32">
                  <c:v>TR</c:v>
                </c:pt>
                <c:pt idx="33">
                  <c:v>UP</c:v>
                </c:pt>
                <c:pt idx="34">
                  <c:v>UK</c:v>
                </c:pt>
                <c:pt idx="35">
                  <c:v>WB</c:v>
                </c:pt>
              </c:strCache>
            </c:strRef>
          </c:cat>
          <c:val>
            <c:numRef>
              <c:f>VACCINATION!$D$2:$D$37</c:f>
              <c:numCache>
                <c:formatCode>General</c:formatCode>
                <c:ptCount val="36"/>
                <c:pt idx="0">
                  <c:v>28.7</c:v>
                </c:pt>
                <c:pt idx="1">
                  <c:v>17</c:v>
                </c:pt>
                <c:pt idx="2">
                  <c:v>21.4</c:v>
                </c:pt>
                <c:pt idx="3">
                  <c:v>10.8</c:v>
                </c:pt>
                <c:pt idx="4">
                  <c:v>8.1</c:v>
                </c:pt>
                <c:pt idx="5">
                  <c:v>26.6</c:v>
                </c:pt>
                <c:pt idx="6">
                  <c:v>21</c:v>
                </c:pt>
                <c:pt idx="7">
                  <c:v>22.8</c:v>
                </c:pt>
                <c:pt idx="8">
                  <c:v>22.8</c:v>
                </c:pt>
                <c:pt idx="9">
                  <c:v>33.200000000000003</c:v>
                </c:pt>
                <c:pt idx="10">
                  <c:v>22.1</c:v>
                </c:pt>
                <c:pt idx="11">
                  <c:v>19.2</c:v>
                </c:pt>
                <c:pt idx="12">
                  <c:v>29.2</c:v>
                </c:pt>
                <c:pt idx="13">
                  <c:v>22.7</c:v>
                </c:pt>
                <c:pt idx="14">
                  <c:v>10.8</c:v>
                </c:pt>
                <c:pt idx="15">
                  <c:v>20.2</c:v>
                </c:pt>
                <c:pt idx="16">
                  <c:v>24.9</c:v>
                </c:pt>
                <c:pt idx="17">
                  <c:v>50.7</c:v>
                </c:pt>
                <c:pt idx="18">
                  <c:v>53.7</c:v>
                </c:pt>
                <c:pt idx="19">
                  <c:v>14.4</c:v>
                </c:pt>
                <c:pt idx="20">
                  <c:v>16.5</c:v>
                </c:pt>
                <c:pt idx="21">
                  <c:v>14.7</c:v>
                </c:pt>
                <c:pt idx="22">
                  <c:v>12.7</c:v>
                </c:pt>
                <c:pt idx="23">
                  <c:v>24.1</c:v>
                </c:pt>
                <c:pt idx="24">
                  <c:v>12.5</c:v>
                </c:pt>
                <c:pt idx="25">
                  <c:v>16.5</c:v>
                </c:pt>
                <c:pt idx="26">
                  <c:v>17.2</c:v>
                </c:pt>
                <c:pt idx="27">
                  <c:v>15.6</c:v>
                </c:pt>
                <c:pt idx="28">
                  <c:v>20.100000000000001</c:v>
                </c:pt>
                <c:pt idx="29">
                  <c:v>29</c:v>
                </c:pt>
                <c:pt idx="30">
                  <c:v>10.8</c:v>
                </c:pt>
                <c:pt idx="31">
                  <c:v>16.3</c:v>
                </c:pt>
                <c:pt idx="32">
                  <c:v>28.6</c:v>
                </c:pt>
                <c:pt idx="33">
                  <c:v>8.1</c:v>
                </c:pt>
                <c:pt idx="34">
                  <c:v>22.6</c:v>
                </c:pt>
                <c:pt idx="35">
                  <c:v>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57-47D1-906D-8D30CAE7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9588576"/>
        <c:axId val="510971616"/>
      </c:barChart>
      <c:catAx>
        <c:axId val="1295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 AND UNION TERRITORIES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1616"/>
        <c:crosses val="autoZero"/>
        <c:auto val="1"/>
        <c:lblAlgn val="ctr"/>
        <c:lblOffset val="100"/>
        <c:noMultiLvlLbl val="0"/>
      </c:catAx>
      <c:valAx>
        <c:axId val="51097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SPREAD OF COVID-19 IN INDIAN STATES AND UNION TERRITORIES (2020-2021)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'2020&amp;2021'!$AN$1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'2020&amp;2021'!$AN$2:$AN$56</c:f>
              <c:numCache>
                <c:formatCode>General</c:formatCode>
                <c:ptCount val="55"/>
                <c:pt idx="0">
                  <c:v>2.3706937821949025E-5</c:v>
                </c:pt>
                <c:pt idx="1">
                  <c:v>3.8815802071963385E-5</c:v>
                </c:pt>
                <c:pt idx="2">
                  <c:v>5.7160912276670305E-5</c:v>
                </c:pt>
                <c:pt idx="3">
                  <c:v>9.2414928860037144E-5</c:v>
                </c:pt>
                <c:pt idx="4">
                  <c:v>1.5455468106700371E-4</c:v>
                </c:pt>
                <c:pt idx="5">
                  <c:v>2.0861339307941249E-4</c:v>
                </c:pt>
                <c:pt idx="6">
                  <c:v>3.565806859309473E-4</c:v>
                </c:pt>
                <c:pt idx="7">
                  <c:v>6.08241895023075E-4</c:v>
                </c:pt>
                <c:pt idx="8">
                  <c:v>1.3823557572624041E-3</c:v>
                </c:pt>
                <c:pt idx="9">
                  <c:v>1.6370042703127093E-3</c:v>
                </c:pt>
                <c:pt idx="10">
                  <c:v>1.6877884376017311E-3</c:v>
                </c:pt>
                <c:pt idx="11">
                  <c:v>1.711744317420195E-3</c:v>
                </c:pt>
                <c:pt idx="12">
                  <c:v>1.9381091897895484E-3</c:v>
                </c:pt>
                <c:pt idx="13">
                  <c:v>1.8530667739032191E-3</c:v>
                </c:pt>
                <c:pt idx="14">
                  <c:v>1.7685030926255722E-3</c:v>
                </c:pt>
                <c:pt idx="15">
                  <c:v>1.3685107523793111E-3</c:v>
                </c:pt>
                <c:pt idx="16">
                  <c:v>1.0711399628501944E-3</c:v>
                </c:pt>
                <c:pt idx="17">
                  <c:v>9.318281917236361E-4</c:v>
                </c:pt>
                <c:pt idx="18">
                  <c:v>7.6687539495605222E-4</c:v>
                </c:pt>
                <c:pt idx="19">
                  <c:v>6.177016908906379E-4</c:v>
                </c:pt>
                <c:pt idx="20">
                  <c:v>4.5322762873173627E-4</c:v>
                </c:pt>
                <c:pt idx="21">
                  <c:v>4.0342008004442658E-4</c:v>
                </c:pt>
                <c:pt idx="22">
                  <c:v>3.5730836253614447E-4</c:v>
                </c:pt>
                <c:pt idx="23">
                  <c:v>2.7285957756458131E-4</c:v>
                </c:pt>
                <c:pt idx="24">
                  <c:v>1.4222247754734686E-4</c:v>
                </c:pt>
                <c:pt idx="25">
                  <c:v>1.0396200762145497E-4</c:v>
                </c:pt>
                <c:pt idx="26">
                  <c:v>8.9236131058386471E-5</c:v>
                </c:pt>
                <c:pt idx="27">
                  <c:v>7.6176250933532481E-5</c:v>
                </c:pt>
                <c:pt idx="28">
                  <c:v>6.2465291740870535E-5</c:v>
                </c:pt>
                <c:pt idx="29">
                  <c:v>6.2005706516535489E-5</c:v>
                </c:pt>
                <c:pt idx="30">
                  <c:v>5.4231056471534442E-5</c:v>
                </c:pt>
                <c:pt idx="31">
                  <c:v>4.2109496179697826E-5</c:v>
                </c:pt>
                <c:pt idx="32">
                  <c:v>2.8494283908772335E-5</c:v>
                </c:pt>
                <c:pt idx="33">
                  <c:v>2.5047394726259551E-5</c:v>
                </c:pt>
                <c:pt idx="34">
                  <c:v>2.3783535359338196E-5</c:v>
                </c:pt>
                <c:pt idx="35">
                  <c:v>1.8421707742096091E-5</c:v>
                </c:pt>
                <c:pt idx="36">
                  <c:v>1.3308822121368799E-5</c:v>
                </c:pt>
                <c:pt idx="37">
                  <c:v>1.1298136764903008E-5</c:v>
                </c:pt>
                <c:pt idx="38">
                  <c:v>1.3883303651787595E-5</c:v>
                </c:pt>
                <c:pt idx="39">
                  <c:v>1.9321728806418874E-5</c:v>
                </c:pt>
                <c:pt idx="40">
                  <c:v>2.7632561613144139E-5</c:v>
                </c:pt>
                <c:pt idx="41">
                  <c:v>4.5613833515252484E-5</c:v>
                </c:pt>
                <c:pt idx="42">
                  <c:v>1.168878420558779E-4</c:v>
                </c:pt>
                <c:pt idx="43">
                  <c:v>1.5591428735566151E-4</c:v>
                </c:pt>
                <c:pt idx="44">
                  <c:v>2.85574768771184E-4</c:v>
                </c:pt>
                <c:pt idx="45">
                  <c:v>6.0722697765266845E-4</c:v>
                </c:pt>
                <c:pt idx="46">
                  <c:v>1.2819363857451984E-3</c:v>
                </c:pt>
                <c:pt idx="47">
                  <c:v>2.1860554183183011E-3</c:v>
                </c:pt>
                <c:pt idx="48">
                  <c:v>2.5038203021772848E-3</c:v>
                </c:pt>
                <c:pt idx="49">
                  <c:v>3.5884414316079737E-3</c:v>
                </c:pt>
                <c:pt idx="50">
                  <c:v>3.9728653223798857E-3</c:v>
                </c:pt>
                <c:pt idx="51">
                  <c:v>4.0344497424407806E-3</c:v>
                </c:pt>
                <c:pt idx="52">
                  <c:v>3.324754409145746E-3</c:v>
                </c:pt>
                <c:pt idx="53">
                  <c:v>2.8099232109687674E-3</c:v>
                </c:pt>
                <c:pt idx="54">
                  <c:v>2.0602439631565847E-3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91-4F6C-9A00-B3BCADFB724F}"/>
            </c:ext>
          </c:extLst>
        </c:ser>
        <c:ser>
          <c:idx val="1"/>
          <c:order val="1"/>
          <c:tx>
            <c:strRef>
              <c:f>'2020&amp;2021'!$AO$1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'2020&amp;2021'!$AO$2:$AO$56</c:f>
              <c:numCache>
                <c:formatCode>General</c:formatCode>
                <c:ptCount val="55"/>
                <c:pt idx="0">
                  <c:v>1.4627659574468085E-5</c:v>
                </c:pt>
                <c:pt idx="1">
                  <c:v>3.523936170212766E-5</c:v>
                </c:pt>
                <c:pt idx="2">
                  <c:v>5.8510638297872342E-5</c:v>
                </c:pt>
                <c:pt idx="3">
                  <c:v>8.3776595744680847E-5</c:v>
                </c:pt>
                <c:pt idx="4">
                  <c:v>8.5106382978723409E-5</c:v>
                </c:pt>
                <c:pt idx="5">
                  <c:v>1.1702127659574468E-4</c:v>
                </c:pt>
                <c:pt idx="6">
                  <c:v>2.2273936170212765E-4</c:v>
                </c:pt>
                <c:pt idx="7">
                  <c:v>4.2021276595744682E-4</c:v>
                </c:pt>
                <c:pt idx="8">
                  <c:v>4.6675531914893619E-4</c:v>
                </c:pt>
                <c:pt idx="9">
                  <c:v>4.3617021276595746E-4</c:v>
                </c:pt>
                <c:pt idx="10">
                  <c:v>5.8643617021276594E-4</c:v>
                </c:pt>
                <c:pt idx="11">
                  <c:v>6.5824468085106378E-4</c:v>
                </c:pt>
                <c:pt idx="12">
                  <c:v>8.1515957446808506E-4</c:v>
                </c:pt>
                <c:pt idx="13">
                  <c:v>1.1097074468085107E-3</c:v>
                </c:pt>
                <c:pt idx="14">
                  <c:v>1.1934840425531915E-3</c:v>
                </c:pt>
                <c:pt idx="15">
                  <c:v>1.3464095744680851E-3</c:v>
                </c:pt>
                <c:pt idx="16">
                  <c:v>1.9647606382978723E-3</c:v>
                </c:pt>
                <c:pt idx="17">
                  <c:v>1.8470744680851065E-3</c:v>
                </c:pt>
                <c:pt idx="18">
                  <c:v>2.0292553191489362E-3</c:v>
                </c:pt>
                <c:pt idx="19">
                  <c:v>1.7539893617021277E-3</c:v>
                </c:pt>
                <c:pt idx="20">
                  <c:v>1.1775265957446809E-3</c:v>
                </c:pt>
                <c:pt idx="21">
                  <c:v>1.0033244680851064E-3</c:v>
                </c:pt>
                <c:pt idx="22">
                  <c:v>8.4042553191489365E-4</c:v>
                </c:pt>
                <c:pt idx="23">
                  <c:v>6.9148936170212766E-4</c:v>
                </c:pt>
                <c:pt idx="24">
                  <c:v>5.2260638297872339E-4</c:v>
                </c:pt>
                <c:pt idx="25">
                  <c:v>4.6010638297872339E-4</c:v>
                </c:pt>
                <c:pt idx="26">
                  <c:v>1.5558510638297873E-4</c:v>
                </c:pt>
                <c:pt idx="27">
                  <c:v>1.4095744680851064E-4</c:v>
                </c:pt>
                <c:pt idx="28">
                  <c:v>6.5824468085106386E-5</c:v>
                </c:pt>
                <c:pt idx="29">
                  <c:v>6.4494680851063824E-5</c:v>
                </c:pt>
                <c:pt idx="30">
                  <c:v>5.1196808510638297E-5</c:v>
                </c:pt>
                <c:pt idx="31">
                  <c:v>4.2553191489361704E-5</c:v>
                </c:pt>
                <c:pt idx="32">
                  <c:v>2.4601063829787234E-5</c:v>
                </c:pt>
                <c:pt idx="33">
                  <c:v>8.6436170212765964E-6</c:v>
                </c:pt>
                <c:pt idx="34">
                  <c:v>6.6489361702127659E-6</c:v>
                </c:pt>
                <c:pt idx="35">
                  <c:v>3.3244680851063829E-6</c:v>
                </c:pt>
                <c:pt idx="36">
                  <c:v>1.9946808510638297E-6</c:v>
                </c:pt>
                <c:pt idx="37">
                  <c:v>3.3244680851063829E-6</c:v>
                </c:pt>
                <c:pt idx="38">
                  <c:v>6.6489361702127663E-7</c:v>
                </c:pt>
                <c:pt idx="39">
                  <c:v>1.9946808510638297E-6</c:v>
                </c:pt>
                <c:pt idx="40">
                  <c:v>6.6489361702127663E-7</c:v>
                </c:pt>
                <c:pt idx="41">
                  <c:v>1.3297872340425533E-6</c:v>
                </c:pt>
                <c:pt idx="42">
                  <c:v>2.6595744680851065E-6</c:v>
                </c:pt>
                <c:pt idx="43">
                  <c:v>2.6595744680851065E-6</c:v>
                </c:pt>
                <c:pt idx="44">
                  <c:v>1.9281914893617023E-5</c:v>
                </c:pt>
                <c:pt idx="45">
                  <c:v>4.3882978723404253E-5</c:v>
                </c:pt>
                <c:pt idx="46">
                  <c:v>2.526595744680851E-4</c:v>
                </c:pt>
                <c:pt idx="47">
                  <c:v>7.3936170212765963E-4</c:v>
                </c:pt>
                <c:pt idx="48">
                  <c:v>9.2220744680851063E-4</c:v>
                </c:pt>
                <c:pt idx="49">
                  <c:v>1.3311170212765957E-3</c:v>
                </c:pt>
                <c:pt idx="50">
                  <c:v>1.4966755319148937E-3</c:v>
                </c:pt>
                <c:pt idx="51">
                  <c:v>1.9521276595744681E-3</c:v>
                </c:pt>
                <c:pt idx="52">
                  <c:v>2.6050531914893617E-3</c:v>
                </c:pt>
                <c:pt idx="53">
                  <c:v>2.5079787234042555E-3</c:v>
                </c:pt>
                <c:pt idx="54">
                  <c:v>2.197473404255319E-3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91-4F6C-9A00-B3BCADFB724F}"/>
            </c:ext>
          </c:extLst>
        </c:ser>
        <c:ser>
          <c:idx val="2"/>
          <c:order val="2"/>
          <c:tx>
            <c:strRef>
              <c:f>'2020&amp;2021'!$AP$1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'2020&amp;2021'!$AP$2:$AP$56</c:f>
              <c:numCache>
                <c:formatCode>General</c:formatCode>
                <c:ptCount val="55"/>
                <c:pt idx="0">
                  <c:v>3.4817601259732305E-5</c:v>
                </c:pt>
                <c:pt idx="1">
                  <c:v>5.9604000816493161E-5</c:v>
                </c:pt>
                <c:pt idx="2">
                  <c:v>6.1032863849765261E-5</c:v>
                </c:pt>
                <c:pt idx="3">
                  <c:v>6.6369229871985543E-5</c:v>
                </c:pt>
                <c:pt idx="4">
                  <c:v>9.0659901437611175E-5</c:v>
                </c:pt>
                <c:pt idx="5">
                  <c:v>1.5399644242265187E-4</c:v>
                </c:pt>
                <c:pt idx="6">
                  <c:v>1.987286035050885E-4</c:v>
                </c:pt>
                <c:pt idx="7">
                  <c:v>2.4276091330592249E-4</c:v>
                </c:pt>
                <c:pt idx="8">
                  <c:v>2.9685358527979471E-4</c:v>
                </c:pt>
                <c:pt idx="9">
                  <c:v>4.951447817338815E-4</c:v>
                </c:pt>
                <c:pt idx="10">
                  <c:v>6.4406730236491415E-4</c:v>
                </c:pt>
                <c:pt idx="11">
                  <c:v>6.2957454874172571E-4</c:v>
                </c:pt>
                <c:pt idx="12">
                  <c:v>7.1483976321698309E-4</c:v>
                </c:pt>
                <c:pt idx="13">
                  <c:v>8.5154404689003589E-4</c:v>
                </c:pt>
                <c:pt idx="14">
                  <c:v>8.5090251654856678E-4</c:v>
                </c:pt>
                <c:pt idx="15">
                  <c:v>8.7064415478377516E-4</c:v>
                </c:pt>
                <c:pt idx="16">
                  <c:v>9.9620913889131887E-4</c:v>
                </c:pt>
                <c:pt idx="17">
                  <c:v>8.9718018254454266E-4</c:v>
                </c:pt>
                <c:pt idx="18">
                  <c:v>8.399381798034584E-4</c:v>
                </c:pt>
                <c:pt idx="19">
                  <c:v>7.2096346193100628E-4</c:v>
                </c:pt>
                <c:pt idx="20">
                  <c:v>2.5667045752777534E-4</c:v>
                </c:pt>
                <c:pt idx="21">
                  <c:v>1.9164260927886158E-4</c:v>
                </c:pt>
                <c:pt idx="22">
                  <c:v>1.0690228326480622E-4</c:v>
                </c:pt>
                <c:pt idx="23">
                  <c:v>9.1622196949814826E-5</c:v>
                </c:pt>
                <c:pt idx="24">
                  <c:v>1.0165339865278629E-4</c:v>
                </c:pt>
                <c:pt idx="25">
                  <c:v>1.0424868048872947E-4</c:v>
                </c:pt>
                <c:pt idx="26">
                  <c:v>1.0322806403639227E-4</c:v>
                </c:pt>
                <c:pt idx="27">
                  <c:v>1.0156591724258596E-4</c:v>
                </c:pt>
                <c:pt idx="28">
                  <c:v>9.4946490537427459E-5</c:v>
                </c:pt>
                <c:pt idx="29">
                  <c:v>5.4325955734406437E-5</c:v>
                </c:pt>
                <c:pt idx="30">
                  <c:v>4.9426996763187821E-5</c:v>
                </c:pt>
                <c:pt idx="31">
                  <c:v>4.7123319627912404E-5</c:v>
                </c:pt>
                <c:pt idx="32">
                  <c:v>3.3097133525792438E-5</c:v>
                </c:pt>
                <c:pt idx="33">
                  <c:v>1.7758726270667482E-5</c:v>
                </c:pt>
                <c:pt idx="34">
                  <c:v>1.3880383751786078E-5</c:v>
                </c:pt>
                <c:pt idx="35">
                  <c:v>9.4479923016359031E-6</c:v>
                </c:pt>
                <c:pt idx="36">
                  <c:v>7.7858455078295867E-6</c:v>
                </c:pt>
                <c:pt idx="37">
                  <c:v>7.4650803370950337E-6</c:v>
                </c:pt>
                <c:pt idx="38">
                  <c:v>8.2815734989648034E-6</c:v>
                </c:pt>
                <c:pt idx="39">
                  <c:v>8.0774502084973616E-6</c:v>
                </c:pt>
                <c:pt idx="40">
                  <c:v>7.7275245676960307E-6</c:v>
                </c:pt>
                <c:pt idx="41">
                  <c:v>9.4188318315691243E-6</c:v>
                </c:pt>
                <c:pt idx="42">
                  <c:v>1.3676260461318636E-5</c:v>
                </c:pt>
                <c:pt idx="43">
                  <c:v>1.5659172425859507E-5</c:v>
                </c:pt>
                <c:pt idx="44">
                  <c:v>2.983116087831336E-5</c:v>
                </c:pt>
                <c:pt idx="45">
                  <c:v>1.0535677835126702E-4</c:v>
                </c:pt>
                <c:pt idx="46">
                  <c:v>3.0825532907590472E-4</c:v>
                </c:pt>
                <c:pt idx="47">
                  <c:v>6.7372350042282686E-4</c:v>
                </c:pt>
                <c:pt idx="48">
                  <c:v>7.2979908436123994E-4</c:v>
                </c:pt>
                <c:pt idx="49">
                  <c:v>1.0730761379873443E-3</c:v>
                </c:pt>
                <c:pt idx="50">
                  <c:v>1.2832939666987432E-3</c:v>
                </c:pt>
                <c:pt idx="51">
                  <c:v>1.5763566908698569E-3</c:v>
                </c:pt>
                <c:pt idx="52">
                  <c:v>1.6023095092292888E-3</c:v>
                </c:pt>
                <c:pt idx="53">
                  <c:v>1.4968944099378882E-3</c:v>
                </c:pt>
                <c:pt idx="54">
                  <c:v>1.4334703875426471E-3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91-4F6C-9A00-B3BCADFB724F}"/>
            </c:ext>
          </c:extLst>
        </c:ser>
        <c:ser>
          <c:idx val="3"/>
          <c:order val="3"/>
          <c:tx>
            <c:strRef>
              <c:f>'2020&amp;2021'!$AQ$1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'2020&amp;2021'!$AQ$2:$AQ$56</c:f>
              <c:numCache>
                <c:formatCode>General</c:formatCode>
                <c:ptCount val="55"/>
                <c:pt idx="0">
                  <c:v>1.8247991967871485E-5</c:v>
                </c:pt>
                <c:pt idx="1">
                  <c:v>2.2372824631860777E-5</c:v>
                </c:pt>
                <c:pt idx="2">
                  <c:v>2.0063587684069612E-5</c:v>
                </c:pt>
                <c:pt idx="3">
                  <c:v>1.7352744310575636E-5</c:v>
                </c:pt>
                <c:pt idx="4">
                  <c:v>1.9410977242302544E-5</c:v>
                </c:pt>
                <c:pt idx="5">
                  <c:v>3.0421686746987953E-5</c:v>
                </c:pt>
                <c:pt idx="6">
                  <c:v>5.4241967871485945E-5</c:v>
                </c:pt>
                <c:pt idx="7">
                  <c:v>8.3509036144578314E-5</c:v>
                </c:pt>
                <c:pt idx="8">
                  <c:v>1.5664323962516735E-4</c:v>
                </c:pt>
                <c:pt idx="9">
                  <c:v>2.2333500669344044E-4</c:v>
                </c:pt>
                <c:pt idx="10">
                  <c:v>2.7371987951807226E-4</c:v>
                </c:pt>
                <c:pt idx="11">
                  <c:v>2.0025937081659972E-4</c:v>
                </c:pt>
                <c:pt idx="12">
                  <c:v>1.334839357429719E-4</c:v>
                </c:pt>
                <c:pt idx="13">
                  <c:v>1.3252175368139223E-4</c:v>
                </c:pt>
                <c:pt idx="14">
                  <c:v>1.1488453815261044E-4</c:v>
                </c:pt>
                <c:pt idx="15">
                  <c:v>1.132446452476573E-4</c:v>
                </c:pt>
                <c:pt idx="16">
                  <c:v>1.0460174029451139E-4</c:v>
                </c:pt>
                <c:pt idx="17">
                  <c:v>9.5247657295850064E-5</c:v>
                </c:pt>
                <c:pt idx="18">
                  <c:v>9.2453145917001332E-5</c:v>
                </c:pt>
                <c:pt idx="19">
                  <c:v>9.2670682730923695E-5</c:v>
                </c:pt>
                <c:pt idx="20">
                  <c:v>6.2223895582329316E-5</c:v>
                </c:pt>
                <c:pt idx="21">
                  <c:v>5.63169344042838E-5</c:v>
                </c:pt>
                <c:pt idx="22">
                  <c:v>4.90880187416332E-5</c:v>
                </c:pt>
                <c:pt idx="23">
                  <c:v>4.8435408299866132E-5</c:v>
                </c:pt>
                <c:pt idx="24">
                  <c:v>4.5716198125836681E-5</c:v>
                </c:pt>
                <c:pt idx="25">
                  <c:v>4.3147590361445783E-5</c:v>
                </c:pt>
                <c:pt idx="26">
                  <c:v>4.115629183400268E-5</c:v>
                </c:pt>
                <c:pt idx="27">
                  <c:v>3.9574966532797859E-5</c:v>
                </c:pt>
                <c:pt idx="28">
                  <c:v>3.9399263721552876E-5</c:v>
                </c:pt>
                <c:pt idx="29">
                  <c:v>3.9867804551539489E-5</c:v>
                </c:pt>
                <c:pt idx="30">
                  <c:v>3.38855421686747E-5</c:v>
                </c:pt>
                <c:pt idx="31">
                  <c:v>3.3308232931726906E-5</c:v>
                </c:pt>
                <c:pt idx="32">
                  <c:v>2.1803882195448462E-5</c:v>
                </c:pt>
                <c:pt idx="33">
                  <c:v>1.1002342704149934E-5</c:v>
                </c:pt>
                <c:pt idx="34">
                  <c:v>9.6552878179384209E-6</c:v>
                </c:pt>
                <c:pt idx="35">
                  <c:v>6.5512048192771084E-6</c:v>
                </c:pt>
                <c:pt idx="36">
                  <c:v>4.9113119143239627E-6</c:v>
                </c:pt>
                <c:pt idx="37">
                  <c:v>4.6854082998661308E-6</c:v>
                </c:pt>
                <c:pt idx="38">
                  <c:v>3.0873493975903616E-6</c:v>
                </c:pt>
                <c:pt idx="39">
                  <c:v>2.4180053547523428E-6</c:v>
                </c:pt>
                <c:pt idx="40">
                  <c:v>2.7359437751004018E-6</c:v>
                </c:pt>
                <c:pt idx="41">
                  <c:v>4.6854082998661308E-6</c:v>
                </c:pt>
                <c:pt idx="42">
                  <c:v>1.2441432396251674E-5</c:v>
                </c:pt>
                <c:pt idx="43">
                  <c:v>1.5955488621151273E-5</c:v>
                </c:pt>
                <c:pt idx="44">
                  <c:v>6.2784471218206152E-5</c:v>
                </c:pt>
                <c:pt idx="45">
                  <c:v>2.4328982597054887E-4</c:v>
                </c:pt>
                <c:pt idx="46">
                  <c:v>5.8457161981258362E-4</c:v>
                </c:pt>
                <c:pt idx="47">
                  <c:v>8.4354919678714861E-4</c:v>
                </c:pt>
                <c:pt idx="48">
                  <c:v>9.0530455153949127E-4</c:v>
                </c:pt>
                <c:pt idx="49">
                  <c:v>9.452476572958501E-4</c:v>
                </c:pt>
                <c:pt idx="50">
                  <c:v>6.9014390896921017E-4</c:v>
                </c:pt>
                <c:pt idx="51">
                  <c:v>3.7572791164658636E-4</c:v>
                </c:pt>
                <c:pt idx="52">
                  <c:v>1.7640562248995984E-4</c:v>
                </c:pt>
                <c:pt idx="53">
                  <c:v>1.1922690763052209E-4</c:v>
                </c:pt>
                <c:pt idx="54">
                  <c:v>6.6072623828647919E-5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91-4F6C-9A00-B3BCADFB724F}"/>
            </c:ext>
          </c:extLst>
        </c:ser>
        <c:ser>
          <c:idx val="4"/>
          <c:order val="4"/>
          <c:tx>
            <c:strRef>
              <c:f>'2020&amp;2021'!$AR$1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'2020&amp;2021'!$AR$2:$AR$56</c:f>
              <c:numCache>
                <c:formatCode>General</c:formatCode>
                <c:ptCount val="55"/>
                <c:pt idx="0">
                  <c:v>1.4795989416515806E-5</c:v>
                </c:pt>
                <c:pt idx="1">
                  <c:v>2.9870491574989556E-5</c:v>
                </c:pt>
                <c:pt idx="2">
                  <c:v>3.0044562038713271E-5</c:v>
                </c:pt>
                <c:pt idx="3">
                  <c:v>2.7955716474028688E-5</c:v>
                </c:pt>
                <c:pt idx="4">
                  <c:v>2.1689179779974933E-5</c:v>
                </c:pt>
                <c:pt idx="5">
                  <c:v>2.356914078819106E-5</c:v>
                </c:pt>
                <c:pt idx="6">
                  <c:v>4.2194680406628605E-5</c:v>
                </c:pt>
                <c:pt idx="7">
                  <c:v>6.0576521375852943E-5</c:v>
                </c:pt>
                <c:pt idx="8">
                  <c:v>9.6156524160980359E-5</c:v>
                </c:pt>
                <c:pt idx="9">
                  <c:v>1.108132572065172E-4</c:v>
                </c:pt>
                <c:pt idx="10">
                  <c:v>1.6937056120317504E-4</c:v>
                </c:pt>
                <c:pt idx="11">
                  <c:v>2.6563152764238964E-4</c:v>
                </c:pt>
                <c:pt idx="12">
                  <c:v>5.4076730260409417E-4</c:v>
                </c:pt>
                <c:pt idx="13">
                  <c:v>9.3702130622475976E-4</c:v>
                </c:pt>
                <c:pt idx="14">
                  <c:v>1.2516014482662583E-3</c:v>
                </c:pt>
                <c:pt idx="15">
                  <c:v>1.3298287146636958E-3</c:v>
                </c:pt>
                <c:pt idx="16">
                  <c:v>1.0607157777468318E-3</c:v>
                </c:pt>
                <c:pt idx="17">
                  <c:v>9.5484612171006821E-4</c:v>
                </c:pt>
                <c:pt idx="18">
                  <c:v>9.6410667038016994E-4</c:v>
                </c:pt>
                <c:pt idx="19">
                  <c:v>8.786380726918257E-4</c:v>
                </c:pt>
                <c:pt idx="20">
                  <c:v>7.7029661607018517E-4</c:v>
                </c:pt>
                <c:pt idx="21">
                  <c:v>7.7847792786519979E-4</c:v>
                </c:pt>
                <c:pt idx="22">
                  <c:v>6.6449658821891107E-4</c:v>
                </c:pt>
                <c:pt idx="23">
                  <c:v>7.4477788608828853E-4</c:v>
                </c:pt>
                <c:pt idx="24">
                  <c:v>6.7306085503411779E-4</c:v>
                </c:pt>
                <c:pt idx="25">
                  <c:v>6.794318340064058E-4</c:v>
                </c:pt>
                <c:pt idx="26">
                  <c:v>6.1401615373903355E-4</c:v>
                </c:pt>
                <c:pt idx="27">
                  <c:v>5.5281297869377529E-4</c:v>
                </c:pt>
                <c:pt idx="28">
                  <c:v>3.9809915053613701E-4</c:v>
                </c:pt>
                <c:pt idx="29">
                  <c:v>3.9493106809636541E-4</c:v>
                </c:pt>
                <c:pt idx="30">
                  <c:v>3.1489346887620111E-4</c:v>
                </c:pt>
                <c:pt idx="31">
                  <c:v>2.4101796407185628E-4</c:v>
                </c:pt>
                <c:pt idx="32">
                  <c:v>1.8479320428909624E-4</c:v>
                </c:pt>
                <c:pt idx="33">
                  <c:v>1.5171981618159031E-4</c:v>
                </c:pt>
                <c:pt idx="34">
                  <c:v>1.4357331847932042E-4</c:v>
                </c:pt>
                <c:pt idx="35">
                  <c:v>1.4587104860047347E-4</c:v>
                </c:pt>
                <c:pt idx="36">
                  <c:v>1.0580002785127419E-4</c:v>
                </c:pt>
                <c:pt idx="37">
                  <c:v>1.0437265004873973E-4</c:v>
                </c:pt>
                <c:pt idx="38">
                  <c:v>1.0026458710486005E-4</c:v>
                </c:pt>
                <c:pt idx="39">
                  <c:v>1.0162233672190502E-4</c:v>
                </c:pt>
                <c:pt idx="40">
                  <c:v>1.4266815206795711E-4</c:v>
                </c:pt>
                <c:pt idx="41">
                  <c:v>3.2046372371535999E-4</c:v>
                </c:pt>
                <c:pt idx="42">
                  <c:v>7.0258320568165997E-4</c:v>
                </c:pt>
                <c:pt idx="43">
                  <c:v>1.0091561063918675E-3</c:v>
                </c:pt>
                <c:pt idx="44">
                  <c:v>2.371710068235622E-3</c:v>
                </c:pt>
                <c:pt idx="45">
                  <c:v>4.2392772594346192E-3</c:v>
                </c:pt>
                <c:pt idx="46">
                  <c:v>4.2318270435872437E-3</c:v>
                </c:pt>
                <c:pt idx="47">
                  <c:v>4.1049296755326552E-3</c:v>
                </c:pt>
                <c:pt idx="48">
                  <c:v>4.2159518172956417E-3</c:v>
                </c:pt>
                <c:pt idx="49">
                  <c:v>4.555737362484334E-3</c:v>
                </c:pt>
                <c:pt idx="50">
                  <c:v>3.8435106531123798E-3</c:v>
                </c:pt>
                <c:pt idx="51">
                  <c:v>2.4557861022141761E-3</c:v>
                </c:pt>
                <c:pt idx="52">
                  <c:v>1.4940119760479041E-3</c:v>
                </c:pt>
                <c:pt idx="53">
                  <c:v>1.1532864503551038E-3</c:v>
                </c:pt>
                <c:pt idx="54">
                  <c:v>6.7786519983289236E-4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91-4F6C-9A00-B3BCADFB724F}"/>
            </c:ext>
          </c:extLst>
        </c:ser>
        <c:ser>
          <c:idx val="5"/>
          <c:order val="5"/>
          <c:tx>
            <c:strRef>
              <c:f>'2020&amp;2021'!$AS$1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'2020&amp;2021'!$AS$2:$AS$56</c:f>
              <c:numCache>
                <c:formatCode>General</c:formatCode>
                <c:ptCount val="55"/>
                <c:pt idx="0">
                  <c:v>1.4935064935064934E-5</c:v>
                </c:pt>
                <c:pt idx="1">
                  <c:v>1.7077922077922078E-4</c:v>
                </c:pt>
                <c:pt idx="2">
                  <c:v>3.2922077922077923E-4</c:v>
                </c:pt>
                <c:pt idx="3">
                  <c:v>4.6168831168831169E-4</c:v>
                </c:pt>
                <c:pt idx="4">
                  <c:v>4.6298701298701299E-4</c:v>
                </c:pt>
                <c:pt idx="5">
                  <c:v>5.3506493506493501E-4</c:v>
                </c:pt>
                <c:pt idx="6">
                  <c:v>8.1753246753246754E-4</c:v>
                </c:pt>
                <c:pt idx="7">
                  <c:v>1.0435064935064935E-3</c:v>
                </c:pt>
                <c:pt idx="8">
                  <c:v>1.1746753246753246E-3</c:v>
                </c:pt>
                <c:pt idx="9">
                  <c:v>1.5142857142857143E-3</c:v>
                </c:pt>
                <c:pt idx="10">
                  <c:v>2.4370129870129871E-3</c:v>
                </c:pt>
                <c:pt idx="11">
                  <c:v>2.357792207792208E-3</c:v>
                </c:pt>
                <c:pt idx="12">
                  <c:v>2.5727272727272725E-3</c:v>
                </c:pt>
                <c:pt idx="13">
                  <c:v>2.9214285714285713E-3</c:v>
                </c:pt>
                <c:pt idx="14">
                  <c:v>3.3129870129870128E-3</c:v>
                </c:pt>
                <c:pt idx="15">
                  <c:v>3.57987012987013E-3</c:v>
                </c:pt>
                <c:pt idx="16">
                  <c:v>3.2318181818181816E-3</c:v>
                </c:pt>
                <c:pt idx="17">
                  <c:v>3.0623376623376622E-3</c:v>
                </c:pt>
                <c:pt idx="18">
                  <c:v>2.6519480519480521E-3</c:v>
                </c:pt>
                <c:pt idx="19">
                  <c:v>1.9422077922077923E-3</c:v>
                </c:pt>
                <c:pt idx="20">
                  <c:v>1.4571428571428572E-3</c:v>
                </c:pt>
                <c:pt idx="21">
                  <c:v>1.2831168831168832E-3</c:v>
                </c:pt>
                <c:pt idx="22">
                  <c:v>1.0292207792207792E-3</c:v>
                </c:pt>
                <c:pt idx="23">
                  <c:v>7.5974025974025975E-4</c:v>
                </c:pt>
                <c:pt idx="24">
                  <c:v>8.8701298701298703E-4</c:v>
                </c:pt>
                <c:pt idx="25">
                  <c:v>8.5064935064935068E-4</c:v>
                </c:pt>
                <c:pt idx="26">
                  <c:v>6.4610389610389614E-4</c:v>
                </c:pt>
                <c:pt idx="27">
                  <c:v>6.1493506493506497E-4</c:v>
                </c:pt>
                <c:pt idx="28">
                  <c:v>6.0974025974025979E-4</c:v>
                </c:pt>
                <c:pt idx="29">
                  <c:v>6.0389610389610388E-4</c:v>
                </c:pt>
                <c:pt idx="30">
                  <c:v>5.694805194805195E-4</c:v>
                </c:pt>
                <c:pt idx="31">
                  <c:v>5.6233766233766236E-4</c:v>
                </c:pt>
                <c:pt idx="32">
                  <c:v>5.5454545454545459E-4</c:v>
                </c:pt>
                <c:pt idx="33">
                  <c:v>4.8181818181818184E-4</c:v>
                </c:pt>
                <c:pt idx="34">
                  <c:v>4.7012987012987013E-4</c:v>
                </c:pt>
                <c:pt idx="35">
                  <c:v>4.7597402597402598E-4</c:v>
                </c:pt>
                <c:pt idx="36">
                  <c:v>3.4090909090909094E-4</c:v>
                </c:pt>
                <c:pt idx="37">
                  <c:v>3.0129870129870132E-4</c:v>
                </c:pt>
                <c:pt idx="38">
                  <c:v>3.7857142857142858E-4</c:v>
                </c:pt>
                <c:pt idx="39">
                  <c:v>4.1038961038961037E-4</c:v>
                </c:pt>
                <c:pt idx="40">
                  <c:v>5.0324675324675322E-4</c:v>
                </c:pt>
                <c:pt idx="41">
                  <c:v>6.6038961038961043E-4</c:v>
                </c:pt>
                <c:pt idx="42">
                  <c:v>9.2792207792207794E-4</c:v>
                </c:pt>
                <c:pt idx="43">
                  <c:v>1.1142857142857144E-3</c:v>
                </c:pt>
                <c:pt idx="44">
                  <c:v>2.1629870129870128E-3</c:v>
                </c:pt>
                <c:pt idx="45">
                  <c:v>3.6896103896103898E-3</c:v>
                </c:pt>
                <c:pt idx="46">
                  <c:v>6.6415584415584414E-3</c:v>
                </c:pt>
                <c:pt idx="47">
                  <c:v>1.3570129870129869E-2</c:v>
                </c:pt>
                <c:pt idx="48">
                  <c:v>1.550909090909091E-2</c:v>
                </c:pt>
                <c:pt idx="49">
                  <c:v>2.1030519480519479E-2</c:v>
                </c:pt>
                <c:pt idx="50">
                  <c:v>1.9983116883116884E-2</c:v>
                </c:pt>
                <c:pt idx="51">
                  <c:v>1.1846103896103896E-2</c:v>
                </c:pt>
                <c:pt idx="52">
                  <c:v>9.7766233766233765E-3</c:v>
                </c:pt>
                <c:pt idx="53">
                  <c:v>7.705844155844156E-3</c:v>
                </c:pt>
                <c:pt idx="54">
                  <c:v>3.8305194805194807E-3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A91-4F6C-9A00-B3BCADFB724F}"/>
            </c:ext>
          </c:extLst>
        </c:ser>
        <c:ser>
          <c:idx val="6"/>
          <c:order val="6"/>
          <c:tx>
            <c:strRef>
              <c:f>'2020&amp;2021'!$AT$1</c:f>
              <c:strCache>
                <c:ptCount val="1"/>
                <c:pt idx="0">
                  <c:v>GJ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'2020&amp;2021'!$AT$2:$AT$56</c:f>
              <c:numCache>
                <c:formatCode>General</c:formatCode>
                <c:ptCount val="55"/>
                <c:pt idx="0">
                  <c:v>7.9103862458784733E-5</c:v>
                </c:pt>
                <c:pt idx="1">
                  <c:v>7.8456194065002358E-5</c:v>
                </c:pt>
                <c:pt idx="2">
                  <c:v>8.7229156853509186E-5</c:v>
                </c:pt>
                <c:pt idx="3">
                  <c:v>9.241050400376825E-5</c:v>
                </c:pt>
                <c:pt idx="4">
                  <c:v>1.0908796514366462E-4</c:v>
                </c:pt>
                <c:pt idx="5">
                  <c:v>1.3411151672162034E-4</c:v>
                </c:pt>
                <c:pt idx="6">
                  <c:v>1.651701601507301E-4</c:v>
                </c:pt>
                <c:pt idx="7">
                  <c:v>1.7753473857748468E-4</c:v>
                </c:pt>
                <c:pt idx="8">
                  <c:v>2.1088966085727745E-4</c:v>
                </c:pt>
                <c:pt idx="9">
                  <c:v>2.1240579368817709E-4</c:v>
                </c:pt>
                <c:pt idx="10">
                  <c:v>2.0988871879415921E-4</c:v>
                </c:pt>
                <c:pt idx="11">
                  <c:v>2.1252355157795573E-4</c:v>
                </c:pt>
                <c:pt idx="12">
                  <c:v>2.3104097974564297E-4</c:v>
                </c:pt>
                <c:pt idx="13">
                  <c:v>2.3921043334903437E-4</c:v>
                </c:pt>
                <c:pt idx="14">
                  <c:v>2.3976978332548279E-4</c:v>
                </c:pt>
                <c:pt idx="15">
                  <c:v>2.3996113989637307E-4</c:v>
                </c:pt>
                <c:pt idx="16">
                  <c:v>2.4459785680640603E-4</c:v>
                </c:pt>
                <c:pt idx="17">
                  <c:v>2.4121231747527085E-4</c:v>
                </c:pt>
                <c:pt idx="18">
                  <c:v>2.1643900141309468E-4</c:v>
                </c:pt>
                <c:pt idx="19">
                  <c:v>2.0641486104569005E-4</c:v>
                </c:pt>
                <c:pt idx="20">
                  <c:v>1.8742640131888836E-4</c:v>
                </c:pt>
                <c:pt idx="21">
                  <c:v>1.8016957136128119E-4</c:v>
                </c:pt>
                <c:pt idx="22">
                  <c:v>1.8362870937352801E-4</c:v>
                </c:pt>
                <c:pt idx="23">
                  <c:v>1.9871643900141309E-4</c:v>
                </c:pt>
                <c:pt idx="24">
                  <c:v>2.1763130004710316E-4</c:v>
                </c:pt>
                <c:pt idx="25">
                  <c:v>2.0860810174281677E-4</c:v>
                </c:pt>
                <c:pt idx="26">
                  <c:v>1.8813294865756007E-4</c:v>
                </c:pt>
                <c:pt idx="27">
                  <c:v>1.6628886010362694E-4</c:v>
                </c:pt>
                <c:pt idx="28">
                  <c:v>1.4335551106924163E-4</c:v>
                </c:pt>
                <c:pt idx="29">
                  <c:v>1.407648374941121E-4</c:v>
                </c:pt>
                <c:pt idx="30">
                  <c:v>1.1847915685350919E-4</c:v>
                </c:pt>
                <c:pt idx="31">
                  <c:v>9.9358219500706544E-5</c:v>
                </c:pt>
                <c:pt idx="32">
                  <c:v>7.565944418276025E-5</c:v>
                </c:pt>
                <c:pt idx="33">
                  <c:v>5.1357159679698537E-5</c:v>
                </c:pt>
                <c:pt idx="34">
                  <c:v>4.7706665096561471E-5</c:v>
                </c:pt>
                <c:pt idx="35">
                  <c:v>3.1794630240226097E-5</c:v>
                </c:pt>
                <c:pt idx="36">
                  <c:v>2.5141309467734338E-5</c:v>
                </c:pt>
                <c:pt idx="37">
                  <c:v>2.5494583137070183E-5</c:v>
                </c:pt>
                <c:pt idx="38">
                  <c:v>3.5754239284032032E-5</c:v>
                </c:pt>
                <c:pt idx="39">
                  <c:v>4.7279792746113992E-5</c:v>
                </c:pt>
                <c:pt idx="40">
                  <c:v>6.9432995760715971E-5</c:v>
                </c:pt>
                <c:pt idx="41">
                  <c:v>1.1550577013659915E-4</c:v>
                </c:pt>
                <c:pt idx="42">
                  <c:v>1.7724034385303814E-4</c:v>
                </c:pt>
                <c:pt idx="43">
                  <c:v>1.9129769194536035E-4</c:v>
                </c:pt>
                <c:pt idx="44">
                  <c:v>3.0135715967969854E-4</c:v>
                </c:pt>
                <c:pt idx="45">
                  <c:v>6.5205487517663678E-4</c:v>
                </c:pt>
                <c:pt idx="46">
                  <c:v>1.35545219029675E-3</c:v>
                </c:pt>
                <c:pt idx="47">
                  <c:v>2.0282913330193124E-3</c:v>
                </c:pt>
                <c:pt idx="48">
                  <c:v>2.1364077955723032E-3</c:v>
                </c:pt>
                <c:pt idx="49">
                  <c:v>2.1111192887423458E-3</c:v>
                </c:pt>
                <c:pt idx="50">
                  <c:v>1.6377620113047573E-3</c:v>
                </c:pt>
                <c:pt idx="51">
                  <c:v>1.1794483042863871E-3</c:v>
                </c:pt>
                <c:pt idx="52">
                  <c:v>5.6969795101271788E-4</c:v>
                </c:pt>
                <c:pt idx="53">
                  <c:v>4.2709314649081489E-4</c:v>
                </c:pt>
                <c:pt idx="54">
                  <c:v>2.1673339613754121E-4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A91-4F6C-9A00-B3BCADFB724F}"/>
            </c:ext>
          </c:extLst>
        </c:ser>
        <c:ser>
          <c:idx val="7"/>
          <c:order val="7"/>
          <c:tx>
            <c:strRef>
              <c:f>'2020&amp;2021'!$AU$1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'2020&amp;2021'!$AU$2:$AU$56</c:f>
              <c:numCache>
                <c:formatCode>General</c:formatCode>
                <c:ptCount val="55"/>
                <c:pt idx="0">
                  <c:v>4.4642857142857143E-5</c:v>
                </c:pt>
                <c:pt idx="1">
                  <c:v>1.08642578125E-4</c:v>
                </c:pt>
                <c:pt idx="2">
                  <c:v>1.4149693080357144E-4</c:v>
                </c:pt>
                <c:pt idx="3">
                  <c:v>1.7229352678571429E-4</c:v>
                </c:pt>
                <c:pt idx="4">
                  <c:v>1.4655412946428572E-4</c:v>
                </c:pt>
                <c:pt idx="5">
                  <c:v>1.5004185267857142E-4</c:v>
                </c:pt>
                <c:pt idx="6">
                  <c:v>1.85546875E-4</c:v>
                </c:pt>
                <c:pt idx="7">
                  <c:v>2.1334402901785715E-4</c:v>
                </c:pt>
                <c:pt idx="8">
                  <c:v>2.1798270089285715E-4</c:v>
                </c:pt>
                <c:pt idx="9">
                  <c:v>2.2105189732142858E-4</c:v>
                </c:pt>
                <c:pt idx="10">
                  <c:v>2.4215262276785715E-4</c:v>
                </c:pt>
                <c:pt idx="11">
                  <c:v>3.02734375E-4</c:v>
                </c:pt>
                <c:pt idx="12">
                  <c:v>4.1451590401785717E-4</c:v>
                </c:pt>
                <c:pt idx="13">
                  <c:v>5.8907645089285713E-4</c:v>
                </c:pt>
                <c:pt idx="14">
                  <c:v>7.1254185267857143E-4</c:v>
                </c:pt>
                <c:pt idx="15">
                  <c:v>6.9363839285714287E-4</c:v>
                </c:pt>
                <c:pt idx="16">
                  <c:v>4.6986607142857144E-4</c:v>
                </c:pt>
                <c:pt idx="17">
                  <c:v>3.7901088169642859E-4</c:v>
                </c:pt>
                <c:pt idx="18">
                  <c:v>3.6146763392857145E-4</c:v>
                </c:pt>
                <c:pt idx="19">
                  <c:v>3.4908621651785716E-4</c:v>
                </c:pt>
                <c:pt idx="20">
                  <c:v>4.4063895089285716E-4</c:v>
                </c:pt>
                <c:pt idx="21">
                  <c:v>5.7366071428571427E-4</c:v>
                </c:pt>
                <c:pt idx="22">
                  <c:v>6.8209402901785719E-4</c:v>
                </c:pt>
                <c:pt idx="23">
                  <c:v>7.0954241071428568E-4</c:v>
                </c:pt>
                <c:pt idx="24">
                  <c:v>6.188616071428571E-4</c:v>
                </c:pt>
                <c:pt idx="25">
                  <c:v>4.1667829241071426E-4</c:v>
                </c:pt>
                <c:pt idx="26">
                  <c:v>2.8710937499999998E-4</c:v>
                </c:pt>
                <c:pt idx="27">
                  <c:v>1.8788364955357143E-4</c:v>
                </c:pt>
                <c:pt idx="28">
                  <c:v>1.2440708705357143E-4</c:v>
                </c:pt>
                <c:pt idx="29">
                  <c:v>1.1558314732142857E-4</c:v>
                </c:pt>
                <c:pt idx="30">
                  <c:v>8.7227957589285709E-5</c:v>
                </c:pt>
                <c:pt idx="31">
                  <c:v>7.6171875E-5</c:v>
                </c:pt>
                <c:pt idx="32">
                  <c:v>5.528041294642857E-5</c:v>
                </c:pt>
                <c:pt idx="33">
                  <c:v>4.1573660714285715E-5</c:v>
                </c:pt>
                <c:pt idx="34">
                  <c:v>3.7702287946428568E-5</c:v>
                </c:pt>
                <c:pt idx="35">
                  <c:v>3.0343191964285716E-5</c:v>
                </c:pt>
                <c:pt idx="36">
                  <c:v>3.1494140625000001E-5</c:v>
                </c:pt>
                <c:pt idx="37">
                  <c:v>3.0482700892857144E-5</c:v>
                </c:pt>
                <c:pt idx="38">
                  <c:v>4.4921874999999999E-5</c:v>
                </c:pt>
                <c:pt idx="39">
                  <c:v>7.2649274553571435E-5</c:v>
                </c:pt>
                <c:pt idx="40">
                  <c:v>1.1202566964285714E-4</c:v>
                </c:pt>
                <c:pt idx="41">
                  <c:v>1.9873046874999999E-4</c:v>
                </c:pt>
                <c:pt idx="42">
                  <c:v>3.2477678571428572E-4</c:v>
                </c:pt>
                <c:pt idx="43">
                  <c:v>3.6139787946428569E-4</c:v>
                </c:pt>
                <c:pt idx="44">
                  <c:v>5.9741210937500002E-4</c:v>
                </c:pt>
                <c:pt idx="45">
                  <c:v>1.0643833705357142E-3</c:v>
                </c:pt>
                <c:pt idx="46">
                  <c:v>2.0437011718750001E-3</c:v>
                </c:pt>
                <c:pt idx="47">
                  <c:v>3.2496861049107141E-3</c:v>
                </c:pt>
                <c:pt idx="48">
                  <c:v>3.575474330357143E-3</c:v>
                </c:pt>
                <c:pt idx="49">
                  <c:v>4.0495605468749999E-3</c:v>
                </c:pt>
                <c:pt idx="50">
                  <c:v>3.3463309151785716E-3</c:v>
                </c:pt>
                <c:pt idx="51">
                  <c:v>1.6738630022321429E-3</c:v>
                </c:pt>
                <c:pt idx="52">
                  <c:v>8.0545479910714281E-4</c:v>
                </c:pt>
                <c:pt idx="53">
                  <c:v>5.6780133928571426E-4</c:v>
                </c:pt>
                <c:pt idx="54">
                  <c:v>2.6266043526785714E-4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A91-4F6C-9A00-B3BCADFB724F}"/>
            </c:ext>
          </c:extLst>
        </c:ser>
        <c:ser>
          <c:idx val="8"/>
          <c:order val="8"/>
          <c:tx>
            <c:strRef>
              <c:f>'2020&amp;2021'!$AV$1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'2020&amp;2021'!$AV$2:$AV$56</c:f>
              <c:numCache>
                <c:formatCode>General</c:formatCode>
                <c:ptCount val="55"/>
                <c:pt idx="0">
                  <c:v>2.9178082191780821E-5</c:v>
                </c:pt>
                <c:pt idx="1">
                  <c:v>2.5479452054794522E-5</c:v>
                </c:pt>
                <c:pt idx="2">
                  <c:v>2.6438356164383563E-5</c:v>
                </c:pt>
                <c:pt idx="3">
                  <c:v>3.7671232876712332E-5</c:v>
                </c:pt>
                <c:pt idx="4">
                  <c:v>4.6164383561643839E-5</c:v>
                </c:pt>
                <c:pt idx="5">
                  <c:v>3.493150684931507E-5</c:v>
                </c:pt>
                <c:pt idx="6">
                  <c:v>4.7808219178082192E-5</c:v>
                </c:pt>
                <c:pt idx="7">
                  <c:v>8.0958904109589041E-5</c:v>
                </c:pt>
                <c:pt idx="8">
                  <c:v>1.5095890410958903E-4</c:v>
                </c:pt>
                <c:pt idx="9">
                  <c:v>1.5643835616438356E-4</c:v>
                </c:pt>
                <c:pt idx="10">
                  <c:v>1.7904109589041096E-4</c:v>
                </c:pt>
                <c:pt idx="11">
                  <c:v>2.0232876712328768E-4</c:v>
                </c:pt>
                <c:pt idx="12">
                  <c:v>2.0890410958904109E-4</c:v>
                </c:pt>
                <c:pt idx="13">
                  <c:v>3.1712328767123286E-4</c:v>
                </c:pt>
                <c:pt idx="14">
                  <c:v>5.2082191780821916E-4</c:v>
                </c:pt>
                <c:pt idx="15">
                  <c:v>5.6493150684931508E-4</c:v>
                </c:pt>
                <c:pt idx="16">
                  <c:v>4.6794520547945208E-4</c:v>
                </c:pt>
                <c:pt idx="17">
                  <c:v>4.0315068493150687E-4</c:v>
                </c:pt>
                <c:pt idx="18">
                  <c:v>3.6356164383561642E-4</c:v>
                </c:pt>
                <c:pt idx="19">
                  <c:v>3.5931506849315068E-4</c:v>
                </c:pt>
                <c:pt idx="20">
                  <c:v>4.0739726027397261E-4</c:v>
                </c:pt>
                <c:pt idx="21">
                  <c:v>6.4520547945205481E-4</c:v>
                </c:pt>
                <c:pt idx="22">
                  <c:v>9.4191780821917812E-4</c:v>
                </c:pt>
                <c:pt idx="23">
                  <c:v>9.6328767123287674E-4</c:v>
                </c:pt>
                <c:pt idx="24">
                  <c:v>1.1257534246575344E-3</c:v>
                </c:pt>
                <c:pt idx="25">
                  <c:v>1.037945205479452E-3</c:v>
                </c:pt>
                <c:pt idx="26">
                  <c:v>9.3041095890410955E-4</c:v>
                </c:pt>
                <c:pt idx="27">
                  <c:v>6.5630136986301367E-4</c:v>
                </c:pt>
                <c:pt idx="28">
                  <c:v>3.582191780821918E-4</c:v>
                </c:pt>
                <c:pt idx="29">
                  <c:v>3.2794520547945203E-4</c:v>
                </c:pt>
                <c:pt idx="30">
                  <c:v>1.6191780821917808E-4</c:v>
                </c:pt>
                <c:pt idx="31">
                  <c:v>1.0506849315068494E-4</c:v>
                </c:pt>
                <c:pt idx="32">
                  <c:v>7.0684931506849319E-5</c:v>
                </c:pt>
                <c:pt idx="33">
                  <c:v>4.6986301369863012E-5</c:v>
                </c:pt>
                <c:pt idx="34">
                  <c:v>5.1780821917808216E-5</c:v>
                </c:pt>
                <c:pt idx="35">
                  <c:v>6.2739726027397256E-5</c:v>
                </c:pt>
                <c:pt idx="36">
                  <c:v>5.4520547945205478E-5</c:v>
                </c:pt>
                <c:pt idx="37">
                  <c:v>3.1095890410958906E-5</c:v>
                </c:pt>
                <c:pt idx="38">
                  <c:v>5.9452054794520551E-5</c:v>
                </c:pt>
                <c:pt idx="39">
                  <c:v>8.4520547945205482E-5</c:v>
                </c:pt>
                <c:pt idx="40">
                  <c:v>1.036986301369863E-4</c:v>
                </c:pt>
                <c:pt idx="41">
                  <c:v>1.8972602739726027E-4</c:v>
                </c:pt>
                <c:pt idx="42">
                  <c:v>3.6082191780821918E-4</c:v>
                </c:pt>
                <c:pt idx="43">
                  <c:v>4.4123287671232877E-4</c:v>
                </c:pt>
                <c:pt idx="44">
                  <c:v>6.1821917808219183E-4</c:v>
                </c:pt>
                <c:pt idx="45">
                  <c:v>1.0084931506849316E-3</c:v>
                </c:pt>
                <c:pt idx="46">
                  <c:v>1.6245205479452054E-3</c:v>
                </c:pt>
                <c:pt idx="47">
                  <c:v>2.4431506849315067E-3</c:v>
                </c:pt>
                <c:pt idx="48">
                  <c:v>2.7298630136986302E-3</c:v>
                </c:pt>
                <c:pt idx="49">
                  <c:v>4.3689041095890408E-3</c:v>
                </c:pt>
                <c:pt idx="50">
                  <c:v>5.4212328767123284E-3</c:v>
                </c:pt>
                <c:pt idx="51">
                  <c:v>3.9435616438356167E-3</c:v>
                </c:pt>
                <c:pt idx="52">
                  <c:v>2.3272602739726027E-3</c:v>
                </c:pt>
                <c:pt idx="53">
                  <c:v>1.6997260273972602E-3</c:v>
                </c:pt>
                <c:pt idx="54">
                  <c:v>9.5657534246575344E-4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A91-4F6C-9A00-B3BCADFB724F}"/>
            </c:ext>
          </c:extLst>
        </c:ser>
        <c:ser>
          <c:idx val="9"/>
          <c:order val="9"/>
          <c:tx>
            <c:strRef>
              <c:f>'2020&amp;2021'!$AW$1</c:f>
              <c:strCache>
                <c:ptCount val="1"/>
                <c:pt idx="0">
                  <c:v>JR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'2020&amp;2021'!$AW$2:$AW$56</c:f>
              <c:numCache>
                <c:formatCode>General</c:formatCode>
                <c:ptCount val="55"/>
                <c:pt idx="0">
                  <c:v>9.6248963986845972E-6</c:v>
                </c:pt>
                <c:pt idx="1">
                  <c:v>2.042616902387509E-5</c:v>
                </c:pt>
                <c:pt idx="2">
                  <c:v>2.0960885490468679E-5</c:v>
                </c:pt>
                <c:pt idx="3">
                  <c:v>1.7645643397588429E-5</c:v>
                </c:pt>
                <c:pt idx="4">
                  <c:v>1.5480041707884394E-5</c:v>
                </c:pt>
                <c:pt idx="5">
                  <c:v>2.5185145576558031E-5</c:v>
                </c:pt>
                <c:pt idx="6">
                  <c:v>5.4514343769216374E-5</c:v>
                </c:pt>
                <c:pt idx="7">
                  <c:v>9.5446889286955592E-5</c:v>
                </c:pt>
                <c:pt idx="8">
                  <c:v>1.9990375103601317E-4</c:v>
                </c:pt>
                <c:pt idx="9">
                  <c:v>2.4016790097051039E-4</c:v>
                </c:pt>
                <c:pt idx="10">
                  <c:v>2.2089137234981152E-4</c:v>
                </c:pt>
                <c:pt idx="11">
                  <c:v>2.5685105472823035E-4</c:v>
                </c:pt>
                <c:pt idx="12">
                  <c:v>4.0788172071758952E-4</c:v>
                </c:pt>
                <c:pt idx="13">
                  <c:v>4.1274764056359114E-4</c:v>
                </c:pt>
                <c:pt idx="14">
                  <c:v>3.7745635376841427E-4</c:v>
                </c:pt>
                <c:pt idx="15">
                  <c:v>3.5505173381814291E-4</c:v>
                </c:pt>
                <c:pt idx="16">
                  <c:v>3.0698072347137931E-4</c:v>
                </c:pt>
                <c:pt idx="17">
                  <c:v>2.4789455391278773E-4</c:v>
                </c:pt>
                <c:pt idx="18">
                  <c:v>1.8429003021148036E-4</c:v>
                </c:pt>
                <c:pt idx="19">
                  <c:v>1.6367671042429751E-4</c:v>
                </c:pt>
                <c:pt idx="20">
                  <c:v>1.3980162019089378E-4</c:v>
                </c:pt>
                <c:pt idx="21">
                  <c:v>1.1953586610699676E-4</c:v>
                </c:pt>
                <c:pt idx="22">
                  <c:v>7.89241504692137E-5</c:v>
                </c:pt>
                <c:pt idx="23">
                  <c:v>6.1198299601636231E-5</c:v>
                </c:pt>
                <c:pt idx="24">
                  <c:v>5.2535892842820094E-5</c:v>
                </c:pt>
                <c:pt idx="25">
                  <c:v>4.6867898296928057E-5</c:v>
                </c:pt>
                <c:pt idx="26">
                  <c:v>4.2189129214234153E-5</c:v>
                </c:pt>
                <c:pt idx="27">
                  <c:v>4.3713071144025878E-5</c:v>
                </c:pt>
                <c:pt idx="28">
                  <c:v>4.4354730903938185E-5</c:v>
                </c:pt>
                <c:pt idx="29">
                  <c:v>4.4969654840520814E-5</c:v>
                </c:pt>
                <c:pt idx="30">
                  <c:v>3.9167981177980375E-5</c:v>
                </c:pt>
                <c:pt idx="31">
                  <c:v>3.4462476271956792E-5</c:v>
                </c:pt>
                <c:pt idx="32">
                  <c:v>2.6147635216426489E-5</c:v>
                </c:pt>
                <c:pt idx="33">
                  <c:v>1.6790097051038687E-5</c:v>
                </c:pt>
                <c:pt idx="34">
                  <c:v>1.3715477368125552E-5</c:v>
                </c:pt>
                <c:pt idx="35">
                  <c:v>1.1710290618399593E-5</c:v>
                </c:pt>
                <c:pt idx="36">
                  <c:v>1.2458893671630618E-5</c:v>
                </c:pt>
                <c:pt idx="37">
                  <c:v>1.2004384675026068E-5</c:v>
                </c:pt>
                <c:pt idx="38">
                  <c:v>1.2993610138224206E-5</c:v>
                </c:pt>
                <c:pt idx="39">
                  <c:v>1.2646044434938373E-5</c:v>
                </c:pt>
                <c:pt idx="40">
                  <c:v>1.4891853594631447E-5</c:v>
                </c:pt>
                <c:pt idx="41">
                  <c:v>2.1308451193754511E-5</c:v>
                </c:pt>
                <c:pt idx="42">
                  <c:v>5.264283613613881E-5</c:v>
                </c:pt>
                <c:pt idx="43">
                  <c:v>8.9618479801085481E-5</c:v>
                </c:pt>
                <c:pt idx="44">
                  <c:v>2.4727962997620514E-4</c:v>
                </c:pt>
                <c:pt idx="45">
                  <c:v>5.5212148758121003E-4</c:v>
                </c:pt>
                <c:pt idx="46">
                  <c:v>1.0946180787637354E-3</c:v>
                </c:pt>
                <c:pt idx="47">
                  <c:v>1.4939176001924979E-3</c:v>
                </c:pt>
                <c:pt idx="48">
                  <c:v>1.5623613079164772E-3</c:v>
                </c:pt>
                <c:pt idx="49">
                  <c:v>1.6360987086597332E-3</c:v>
                </c:pt>
                <c:pt idx="50">
                  <c:v>1.1064887843221132E-3</c:v>
                </c:pt>
                <c:pt idx="51">
                  <c:v>6.0332058925754615E-4</c:v>
                </c:pt>
                <c:pt idx="52">
                  <c:v>2.9262358634334144E-4</c:v>
                </c:pt>
                <c:pt idx="53">
                  <c:v>2.1543726439055691E-4</c:v>
                </c:pt>
                <c:pt idx="54">
                  <c:v>1.3632596315803544E-4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A91-4F6C-9A00-B3BCADFB724F}"/>
            </c:ext>
          </c:extLst>
        </c:ser>
        <c:ser>
          <c:idx val="10"/>
          <c:order val="10"/>
          <c:tx>
            <c:strRef>
              <c:f>'2020&amp;2021'!$AX$1</c:f>
              <c:strCache>
                <c:ptCount val="1"/>
                <c:pt idx="0">
                  <c:v>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'2020&amp;2021'!$AX$2:$AX$56</c:f>
              <c:numCache>
                <c:formatCode>General</c:formatCode>
                <c:ptCount val="55"/>
                <c:pt idx="0">
                  <c:v>3.0943189762606763E-5</c:v>
                </c:pt>
                <c:pt idx="1">
                  <c:v>4.9439192680628592E-5</c:v>
                </c:pt>
                <c:pt idx="2">
                  <c:v>4.5411714641782427E-5</c:v>
                </c:pt>
                <c:pt idx="3">
                  <c:v>5.3542660871151101E-5</c:v>
                </c:pt>
                <c:pt idx="4">
                  <c:v>1.2450226450651995E-4</c:v>
                </c:pt>
                <c:pt idx="5">
                  <c:v>2.5113225325997749E-4</c:v>
                </c:pt>
                <c:pt idx="6">
                  <c:v>4.232651448372291E-4</c:v>
                </c:pt>
                <c:pt idx="7">
                  <c:v>7.1531049575974958E-4</c:v>
                </c:pt>
                <c:pt idx="8">
                  <c:v>1.1127693850876926E-3</c:v>
                </c:pt>
                <c:pt idx="9">
                  <c:v>1.212286087723031E-3</c:v>
                </c:pt>
                <c:pt idx="10">
                  <c:v>1.2352351135292866E-3</c:v>
                </c:pt>
                <c:pt idx="11">
                  <c:v>1.2565275540289979E-3</c:v>
                </c:pt>
                <c:pt idx="12">
                  <c:v>1.3830055624791027E-3</c:v>
                </c:pt>
                <c:pt idx="13">
                  <c:v>1.4729627040335573E-3</c:v>
                </c:pt>
                <c:pt idx="14">
                  <c:v>1.4975531171160217E-3</c:v>
                </c:pt>
                <c:pt idx="15">
                  <c:v>1.4157421198212712E-3</c:v>
                </c:pt>
                <c:pt idx="16">
                  <c:v>1.678044925377671E-3</c:v>
                </c:pt>
                <c:pt idx="17">
                  <c:v>1.7803428675643637E-3</c:v>
                </c:pt>
                <c:pt idx="18">
                  <c:v>1.7255539682057206E-3</c:v>
                </c:pt>
                <c:pt idx="19">
                  <c:v>1.4123073649655005E-3</c:v>
                </c:pt>
                <c:pt idx="20">
                  <c:v>7.6889875072190647E-4</c:v>
                </c:pt>
                <c:pt idx="21">
                  <c:v>5.1183926563117422E-4</c:v>
                </c:pt>
                <c:pt idx="22">
                  <c:v>4.1256573148120004E-4</c:v>
                </c:pt>
                <c:pt idx="23">
                  <c:v>3.779446183774583E-4</c:v>
                </c:pt>
                <c:pt idx="24">
                  <c:v>3.6033010121888203E-4</c:v>
                </c:pt>
                <c:pt idx="25">
                  <c:v>3.8017872883674275E-4</c:v>
                </c:pt>
                <c:pt idx="26">
                  <c:v>2.3777318459527644E-4</c:v>
                </c:pt>
                <c:pt idx="27">
                  <c:v>2.126660384814128E-4</c:v>
                </c:pt>
                <c:pt idx="28">
                  <c:v>1.7129699990881182E-4</c:v>
                </c:pt>
                <c:pt idx="29">
                  <c:v>1.6805981944739961E-4</c:v>
                </c:pt>
                <c:pt idx="30">
                  <c:v>1.4330222803124714E-4</c:v>
                </c:pt>
                <c:pt idx="31">
                  <c:v>1.3359068664701054E-4</c:v>
                </c:pt>
                <c:pt idx="32">
                  <c:v>1.0615824189185081E-4</c:v>
                </c:pt>
                <c:pt idx="33">
                  <c:v>9.2115261862062682E-5</c:v>
                </c:pt>
                <c:pt idx="34">
                  <c:v>9.0337092312836262E-5</c:v>
                </c:pt>
                <c:pt idx="35">
                  <c:v>9.0185112009483575E-5</c:v>
                </c:pt>
                <c:pt idx="36">
                  <c:v>8.7723031095170072E-5</c:v>
                </c:pt>
                <c:pt idx="37">
                  <c:v>9.2115261862062682E-5</c:v>
                </c:pt>
                <c:pt idx="38">
                  <c:v>8.8513328672604037E-5</c:v>
                </c:pt>
                <c:pt idx="39">
                  <c:v>1.0357457673485517E-4</c:v>
                </c:pt>
                <c:pt idx="40">
                  <c:v>1.3465454877047934E-4</c:v>
                </c:pt>
                <c:pt idx="41">
                  <c:v>2.1683029879327639E-4</c:v>
                </c:pt>
                <c:pt idx="42">
                  <c:v>3.6245782546581962E-4</c:v>
                </c:pt>
                <c:pt idx="43">
                  <c:v>4.6908720629806379E-4</c:v>
                </c:pt>
                <c:pt idx="44">
                  <c:v>8.114988297516642E-4</c:v>
                </c:pt>
                <c:pt idx="45">
                  <c:v>1.4675370072038663E-3</c:v>
                </c:pt>
                <c:pt idx="46">
                  <c:v>2.9824006808717592E-3</c:v>
                </c:pt>
                <c:pt idx="47">
                  <c:v>5.3116508100550172E-3</c:v>
                </c:pt>
                <c:pt idx="48">
                  <c:v>6.1562357518465611E-3</c:v>
                </c:pt>
                <c:pt idx="49">
                  <c:v>8.3413021672391254E-3</c:v>
                </c:pt>
                <c:pt idx="50">
                  <c:v>9.2023161798230942E-3</c:v>
                </c:pt>
                <c:pt idx="51">
                  <c:v>7.3437490501231037E-3</c:v>
                </c:pt>
                <c:pt idx="52">
                  <c:v>5.3203136873461203E-3</c:v>
                </c:pt>
                <c:pt idx="53">
                  <c:v>4.5335572509802727E-3</c:v>
                </c:pt>
                <c:pt idx="54">
                  <c:v>3.4196176175567646E-3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FA91-4F6C-9A00-B3BCADFB724F}"/>
            </c:ext>
          </c:extLst>
        </c:ser>
        <c:ser>
          <c:idx val="11"/>
          <c:order val="11"/>
          <c:tx>
            <c:strRef>
              <c:f>'2020&amp;2021'!$AY$1</c:f>
              <c:strCache>
                <c:ptCount val="1"/>
                <c:pt idx="0">
                  <c:v>KL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'2020&amp;2021'!$AY$2:$AY$56</c:f>
              <c:numCache>
                <c:formatCode>General</c:formatCode>
                <c:ptCount val="55"/>
                <c:pt idx="0">
                  <c:v>2.0156583629893239E-5</c:v>
                </c:pt>
                <c:pt idx="1">
                  <c:v>3.3423487544483987E-5</c:v>
                </c:pt>
                <c:pt idx="2">
                  <c:v>3.8377224199288253E-5</c:v>
                </c:pt>
                <c:pt idx="3">
                  <c:v>4.3843416370106762E-5</c:v>
                </c:pt>
                <c:pt idx="4">
                  <c:v>6.0640569395017791E-5</c:v>
                </c:pt>
                <c:pt idx="5">
                  <c:v>7.4163701067615664E-5</c:v>
                </c:pt>
                <c:pt idx="6">
                  <c:v>1.38932384341637E-4</c:v>
                </c:pt>
                <c:pt idx="7">
                  <c:v>2.5104626334519574E-4</c:v>
                </c:pt>
                <c:pt idx="8">
                  <c:v>3.0923843416370107E-4</c:v>
                </c:pt>
                <c:pt idx="9">
                  <c:v>3.4474021352313169E-4</c:v>
                </c:pt>
                <c:pt idx="10">
                  <c:v>4.2394306049822067E-4</c:v>
                </c:pt>
                <c:pt idx="11">
                  <c:v>5.5624199288256226E-4</c:v>
                </c:pt>
                <c:pt idx="12">
                  <c:v>6.409110320284698E-4</c:v>
                </c:pt>
                <c:pt idx="13">
                  <c:v>6.6098220640569392E-4</c:v>
                </c:pt>
                <c:pt idx="14">
                  <c:v>8.8703202846975092E-4</c:v>
                </c:pt>
                <c:pt idx="15">
                  <c:v>1.1496654804270463E-3</c:v>
                </c:pt>
                <c:pt idx="16">
                  <c:v>2.0594733096085411E-3</c:v>
                </c:pt>
                <c:pt idx="17">
                  <c:v>2.578761565836299E-3</c:v>
                </c:pt>
                <c:pt idx="18">
                  <c:v>2.6908754448398578E-3</c:v>
                </c:pt>
                <c:pt idx="19">
                  <c:v>2.6559715302491103E-3</c:v>
                </c:pt>
                <c:pt idx="20">
                  <c:v>2.5530249110320286E-3</c:v>
                </c:pt>
                <c:pt idx="21">
                  <c:v>2.3294804270462635E-3</c:v>
                </c:pt>
                <c:pt idx="22">
                  <c:v>2.1296227758007117E-3</c:v>
                </c:pt>
                <c:pt idx="23">
                  <c:v>1.8749039145907473E-3</c:v>
                </c:pt>
                <c:pt idx="24">
                  <c:v>1.7392740213523132E-3</c:v>
                </c:pt>
                <c:pt idx="25">
                  <c:v>1.7005551601423487E-3</c:v>
                </c:pt>
                <c:pt idx="26">
                  <c:v>1.6442135231316726E-3</c:v>
                </c:pt>
                <c:pt idx="27">
                  <c:v>1.749864768683274E-3</c:v>
                </c:pt>
                <c:pt idx="28">
                  <c:v>1.856170818505338E-3</c:v>
                </c:pt>
                <c:pt idx="29">
                  <c:v>1.8519572953736654E-3</c:v>
                </c:pt>
                <c:pt idx="30">
                  <c:v>1.8287259786476868E-3</c:v>
                </c:pt>
                <c:pt idx="31">
                  <c:v>1.9214804270462633E-3</c:v>
                </c:pt>
                <c:pt idx="32">
                  <c:v>2.0040142348754448E-3</c:v>
                </c:pt>
                <c:pt idx="33">
                  <c:v>2.0565124555160142E-3</c:v>
                </c:pt>
                <c:pt idx="34">
                  <c:v>1.9701921708185051E-3</c:v>
                </c:pt>
                <c:pt idx="35">
                  <c:v>1.8622064056939502E-3</c:v>
                </c:pt>
                <c:pt idx="36">
                  <c:v>1.7445409252669038E-3</c:v>
                </c:pt>
                <c:pt idx="37">
                  <c:v>1.5790462633451957E-3</c:v>
                </c:pt>
                <c:pt idx="38">
                  <c:v>1.3626761565836299E-3</c:v>
                </c:pt>
                <c:pt idx="39">
                  <c:v>1.1169252669039145E-3</c:v>
                </c:pt>
                <c:pt idx="40">
                  <c:v>7.7019217081850534E-4</c:v>
                </c:pt>
                <c:pt idx="41">
                  <c:v>6.8546619217081846E-4</c:v>
                </c:pt>
                <c:pt idx="42">
                  <c:v>6.8950889679715306E-4</c:v>
                </c:pt>
                <c:pt idx="43">
                  <c:v>7.4582206405693948E-4</c:v>
                </c:pt>
                <c:pt idx="44">
                  <c:v>9.5706761565836297E-4</c:v>
                </c:pt>
                <c:pt idx="45">
                  <c:v>1.8119857651245552E-3</c:v>
                </c:pt>
                <c:pt idx="46">
                  <c:v>4.4476014234875443E-3</c:v>
                </c:pt>
                <c:pt idx="47">
                  <c:v>8.0877437722419922E-3</c:v>
                </c:pt>
                <c:pt idx="48">
                  <c:v>9.219188612099645E-3</c:v>
                </c:pt>
                <c:pt idx="49">
                  <c:v>1.187464768683274E-2</c:v>
                </c:pt>
                <c:pt idx="50">
                  <c:v>1.2678434163701067E-2</c:v>
                </c:pt>
                <c:pt idx="51">
                  <c:v>8.2357010676156577E-3</c:v>
                </c:pt>
                <c:pt idx="52">
                  <c:v>6.6343060498220644E-3</c:v>
                </c:pt>
                <c:pt idx="53">
                  <c:v>5.772640569395018E-3</c:v>
                </c:pt>
                <c:pt idx="54">
                  <c:v>4.0782633451957291E-3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A91-4F6C-9A00-B3BCADFB724F}"/>
            </c:ext>
          </c:extLst>
        </c:ser>
        <c:ser>
          <c:idx val="12"/>
          <c:order val="12"/>
          <c:tx>
            <c:strRef>
              <c:f>'2020&amp;2021'!$AZ$1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'2020&amp;2021'!$AZ$2:$AZ$56</c:f>
              <c:numCache>
                <c:formatCode>General</c:formatCode>
                <c:ptCount val="55"/>
                <c:pt idx="0">
                  <c:v>3.5533612219087458E-5</c:v>
                </c:pt>
                <c:pt idx="1">
                  <c:v>3.2688004669714955E-5</c:v>
                </c:pt>
                <c:pt idx="2">
                  <c:v>3.1216558030936862E-5</c:v>
                </c:pt>
                <c:pt idx="3">
                  <c:v>2.848039692577099E-5</c:v>
                </c:pt>
                <c:pt idx="4">
                  <c:v>3.1921879560268506E-5</c:v>
                </c:pt>
                <c:pt idx="5">
                  <c:v>4.158964879852126E-5</c:v>
                </c:pt>
                <c:pt idx="6">
                  <c:v>6.1448098064014007E-5</c:v>
                </c:pt>
                <c:pt idx="7">
                  <c:v>8.7994941142134452E-5</c:v>
                </c:pt>
                <c:pt idx="8">
                  <c:v>1.0663731880533126E-4</c:v>
                </c:pt>
                <c:pt idx="9">
                  <c:v>1.073426403346629E-4</c:v>
                </c:pt>
                <c:pt idx="10">
                  <c:v>1.2143691020527288E-4</c:v>
                </c:pt>
                <c:pt idx="11">
                  <c:v>1.3694182313454616E-4</c:v>
                </c:pt>
                <c:pt idx="12">
                  <c:v>1.7112559587508511E-4</c:v>
                </c:pt>
                <c:pt idx="13">
                  <c:v>2.0922511917501703E-4</c:v>
                </c:pt>
                <c:pt idx="14">
                  <c:v>2.629146804163829E-4</c:v>
                </c:pt>
                <c:pt idx="15">
                  <c:v>2.7539157505593927E-4</c:v>
                </c:pt>
                <c:pt idx="16">
                  <c:v>2.4896633913804847E-4</c:v>
                </c:pt>
                <c:pt idx="17">
                  <c:v>2.0415410059344293E-4</c:v>
                </c:pt>
                <c:pt idx="18">
                  <c:v>1.7215925673703668E-4</c:v>
                </c:pt>
                <c:pt idx="19">
                  <c:v>1.4770405681486525E-4</c:v>
                </c:pt>
                <c:pt idx="20">
                  <c:v>1.0382819340402763E-4</c:v>
                </c:pt>
                <c:pt idx="21">
                  <c:v>9.6410156630022381E-5</c:v>
                </c:pt>
                <c:pt idx="22">
                  <c:v>1.1122190874598696E-4</c:v>
                </c:pt>
                <c:pt idx="23">
                  <c:v>1.430708240101177E-4</c:v>
                </c:pt>
                <c:pt idx="24">
                  <c:v>1.755399357914194E-4</c:v>
                </c:pt>
                <c:pt idx="25">
                  <c:v>1.6149430878490125E-4</c:v>
                </c:pt>
                <c:pt idx="26">
                  <c:v>1.5220352174336025E-4</c:v>
                </c:pt>
                <c:pt idx="27">
                  <c:v>1.3369491195641599E-4</c:v>
                </c:pt>
                <c:pt idx="28">
                  <c:v>1.1375133767876253E-4</c:v>
                </c:pt>
                <c:pt idx="29">
                  <c:v>1.1214612316373188E-4</c:v>
                </c:pt>
                <c:pt idx="30">
                  <c:v>1.0122580017511431E-4</c:v>
                </c:pt>
                <c:pt idx="31">
                  <c:v>8.4602101371728761E-5</c:v>
                </c:pt>
                <c:pt idx="32">
                  <c:v>5.4467847066835293E-5</c:v>
                </c:pt>
                <c:pt idx="33">
                  <c:v>3.4366183480883355E-5</c:v>
                </c:pt>
                <c:pt idx="34">
                  <c:v>3.1058468722638387E-5</c:v>
                </c:pt>
                <c:pt idx="35">
                  <c:v>2.48200214028602E-5</c:v>
                </c:pt>
                <c:pt idx="36">
                  <c:v>2.2460842494406072E-5</c:v>
                </c:pt>
                <c:pt idx="37">
                  <c:v>2.5586146512306646E-5</c:v>
                </c:pt>
                <c:pt idx="38">
                  <c:v>3.5278237182605313E-5</c:v>
                </c:pt>
                <c:pt idx="39">
                  <c:v>4.424068489152641E-5</c:v>
                </c:pt>
                <c:pt idx="40">
                  <c:v>6.1095437299348192E-5</c:v>
                </c:pt>
                <c:pt idx="41">
                  <c:v>1.0448487206926744E-4</c:v>
                </c:pt>
                <c:pt idx="42">
                  <c:v>1.8423484774783539E-4</c:v>
                </c:pt>
                <c:pt idx="43">
                  <c:v>2.1958604922657846E-4</c:v>
                </c:pt>
                <c:pt idx="44">
                  <c:v>3.4122969160424167E-4</c:v>
                </c:pt>
                <c:pt idx="45">
                  <c:v>6.7727891818270263E-4</c:v>
                </c:pt>
                <c:pt idx="46">
                  <c:v>1.0331379511625645E-3</c:v>
                </c:pt>
                <c:pt idx="47">
                  <c:v>1.1197222492460356E-3</c:v>
                </c:pt>
                <c:pt idx="48">
                  <c:v>1.0763571359081623E-3</c:v>
                </c:pt>
                <c:pt idx="49">
                  <c:v>1.2463031423290204E-3</c:v>
                </c:pt>
                <c:pt idx="50">
                  <c:v>1.2157067808152545E-3</c:v>
                </c:pt>
                <c:pt idx="51">
                  <c:v>7.5460891137270163E-4</c:v>
                </c:pt>
                <c:pt idx="52">
                  <c:v>3.7575396439342351E-4</c:v>
                </c:pt>
                <c:pt idx="53">
                  <c:v>2.4689901741414534E-4</c:v>
                </c:pt>
                <c:pt idx="54">
                  <c:v>9.7078996011285148E-5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FA91-4F6C-9A00-B3BCADFB724F}"/>
            </c:ext>
          </c:extLst>
        </c:ser>
        <c:ser>
          <c:idx val="13"/>
          <c:order val="13"/>
          <c:tx>
            <c:strRef>
              <c:f>'2020&amp;2021'!$BA$1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'2020&amp;2021'!$BA$2:$BA$56</c:f>
              <c:numCache>
                <c:formatCode>General</c:formatCode>
                <c:ptCount val="55"/>
                <c:pt idx="0">
                  <c:v>3.0734406850425287E-4</c:v>
                </c:pt>
                <c:pt idx="1">
                  <c:v>3.633557915073719E-4</c:v>
                </c:pt>
                <c:pt idx="2">
                  <c:v>4.1385803050273019E-4</c:v>
                </c:pt>
                <c:pt idx="3">
                  <c:v>5.0586559478686568E-4</c:v>
                </c:pt>
                <c:pt idx="4">
                  <c:v>6.4734390477515897E-4</c:v>
                </c:pt>
                <c:pt idx="5">
                  <c:v>7.4549949653303642E-4</c:v>
                </c:pt>
                <c:pt idx="6">
                  <c:v>9.1525382102772756E-4</c:v>
                </c:pt>
                <c:pt idx="7">
                  <c:v>1.12138056371927E-3</c:v>
                </c:pt>
                <c:pt idx="8">
                  <c:v>1.2215336504220117E-3</c:v>
                </c:pt>
                <c:pt idx="9">
                  <c:v>1.2038017895589957E-3</c:v>
                </c:pt>
                <c:pt idx="10">
                  <c:v>1.2804351919314303E-3</c:v>
                </c:pt>
                <c:pt idx="11">
                  <c:v>1.3877350535803459E-3</c:v>
                </c:pt>
                <c:pt idx="12">
                  <c:v>1.6251995448331191E-3</c:v>
                </c:pt>
                <c:pt idx="13">
                  <c:v>1.9929596489648227E-3</c:v>
                </c:pt>
                <c:pt idx="14">
                  <c:v>2.3887829197809306E-3</c:v>
                </c:pt>
                <c:pt idx="15">
                  <c:v>2.2300721226658372E-3</c:v>
                </c:pt>
                <c:pt idx="16">
                  <c:v>2.1203408839733776E-3</c:v>
                </c:pt>
                <c:pt idx="17">
                  <c:v>1.9810074251144058E-3</c:v>
                </c:pt>
                <c:pt idx="18">
                  <c:v>1.5755568835804279E-3</c:v>
                </c:pt>
                <c:pt idx="19">
                  <c:v>1.2280582548115887E-3</c:v>
                </c:pt>
                <c:pt idx="20">
                  <c:v>1.0241991600697486E-3</c:v>
                </c:pt>
                <c:pt idx="21">
                  <c:v>7.8894501158383338E-4</c:v>
                </c:pt>
                <c:pt idx="22">
                  <c:v>6.9517735954090362E-4</c:v>
                </c:pt>
                <c:pt idx="23">
                  <c:v>6.6729429485972509E-4</c:v>
                </c:pt>
                <c:pt idx="24">
                  <c:v>7.2939674015374157E-4</c:v>
                </c:pt>
                <c:pt idx="25">
                  <c:v>6.0067292657568782E-4</c:v>
                </c:pt>
                <c:pt idx="26">
                  <c:v>5.8415266100709769E-4</c:v>
                </c:pt>
                <c:pt idx="27">
                  <c:v>4.7789247910407439E-4</c:v>
                </c:pt>
                <c:pt idx="28">
                  <c:v>4.3307982611970233E-4</c:v>
                </c:pt>
                <c:pt idx="29">
                  <c:v>4.2638330618159192E-4</c:v>
                </c:pt>
                <c:pt idx="30">
                  <c:v>4.2436943832734357E-4</c:v>
                </c:pt>
                <c:pt idx="31">
                  <c:v>4.2693998510065246E-4</c:v>
                </c:pt>
                <c:pt idx="32">
                  <c:v>3.6778466349577987E-4</c:v>
                </c:pt>
                <c:pt idx="33">
                  <c:v>3.5322096059859357E-4</c:v>
                </c:pt>
                <c:pt idx="34">
                  <c:v>3.5775625649799839E-4</c:v>
                </c:pt>
                <c:pt idx="35">
                  <c:v>2.8423370690854911E-4</c:v>
                </c:pt>
                <c:pt idx="36">
                  <c:v>2.9635784630749963E-4</c:v>
                </c:pt>
                <c:pt idx="37">
                  <c:v>4.3480716805972835E-4</c:v>
                </c:pt>
                <c:pt idx="38">
                  <c:v>6.3541624028881812E-4</c:v>
                </c:pt>
                <c:pt idx="39">
                  <c:v>7.9930087676929754E-4</c:v>
                </c:pt>
                <c:pt idx="40">
                  <c:v>1.0687171006852063E-3</c:v>
                </c:pt>
                <c:pt idx="41">
                  <c:v>1.7620606943750869E-3</c:v>
                </c:pt>
                <c:pt idx="42">
                  <c:v>2.755429666074513E-3</c:v>
                </c:pt>
                <c:pt idx="43">
                  <c:v>3.000605797647213E-3</c:v>
                </c:pt>
                <c:pt idx="44">
                  <c:v>4.267738000704035E-3</c:v>
                </c:pt>
                <c:pt idx="45">
                  <c:v>5.0760930963627583E-3</c:v>
                </c:pt>
                <c:pt idx="46">
                  <c:v>5.7293558078802811E-3</c:v>
                </c:pt>
                <c:pt idx="47">
                  <c:v>5.4873887665468713E-3</c:v>
                </c:pt>
                <c:pt idx="48">
                  <c:v>5.4338247934966801E-3</c:v>
                </c:pt>
                <c:pt idx="49">
                  <c:v>5.1428372614671768E-3</c:v>
                </c:pt>
                <c:pt idx="50">
                  <c:v>4.0443705844310004E-3</c:v>
                </c:pt>
                <c:pt idx="51">
                  <c:v>2.8836541059163506E-3</c:v>
                </c:pt>
                <c:pt idx="52">
                  <c:v>2.26415233354891E-3</c:v>
                </c:pt>
                <c:pt idx="53">
                  <c:v>1.8884595548205939E-3</c:v>
                </c:pt>
                <c:pt idx="54">
                  <c:v>1.3747267770746522E-3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A91-4F6C-9A00-B3BCADFB724F}"/>
            </c:ext>
          </c:extLst>
        </c:ser>
        <c:ser>
          <c:idx val="14"/>
          <c:order val="14"/>
          <c:tx>
            <c:strRef>
              <c:f>'2020&amp;2021'!$BB$1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'2020&amp;2021'!$BB$2:$BB$56</c:f>
              <c:numCache>
                <c:formatCode>General</c:formatCode>
                <c:ptCount val="55"/>
                <c:pt idx="0">
                  <c:v>2.3203351595230423E-5</c:v>
                </c:pt>
                <c:pt idx="1">
                  <c:v>6.8965517241379313E-5</c:v>
                </c:pt>
                <c:pt idx="2">
                  <c:v>1.0924911376087657E-4</c:v>
                </c:pt>
                <c:pt idx="3">
                  <c:v>2.0883016435707379E-4</c:v>
                </c:pt>
                <c:pt idx="4">
                  <c:v>2.1946503383822108E-4</c:v>
                </c:pt>
                <c:pt idx="5">
                  <c:v>2.0689655172413793E-4</c:v>
                </c:pt>
                <c:pt idx="6">
                  <c:v>1.9980663873670642E-4</c:v>
                </c:pt>
                <c:pt idx="7">
                  <c:v>2.0689655172413793E-4</c:v>
                </c:pt>
                <c:pt idx="8">
                  <c:v>3.3870447953593299E-4</c:v>
                </c:pt>
                <c:pt idx="9">
                  <c:v>5.4753464389300675E-4</c:v>
                </c:pt>
                <c:pt idx="10">
                  <c:v>6.2552368675475344E-4</c:v>
                </c:pt>
                <c:pt idx="11">
                  <c:v>5.3399935546245565E-4</c:v>
                </c:pt>
                <c:pt idx="12">
                  <c:v>6.1392201095713823E-4</c:v>
                </c:pt>
                <c:pt idx="13">
                  <c:v>5.417338059941992E-4</c:v>
                </c:pt>
                <c:pt idx="14">
                  <c:v>5.6300354495649374E-4</c:v>
                </c:pt>
                <c:pt idx="15">
                  <c:v>7.5249758298420884E-4</c:v>
                </c:pt>
                <c:pt idx="16">
                  <c:v>7.7473412826297133E-4</c:v>
                </c:pt>
                <c:pt idx="17">
                  <c:v>9.2781179503706088E-4</c:v>
                </c:pt>
                <c:pt idx="18">
                  <c:v>1.0296487270383501E-3</c:v>
                </c:pt>
                <c:pt idx="19">
                  <c:v>1.3222687721559782E-3</c:v>
                </c:pt>
                <c:pt idx="20">
                  <c:v>1.1330970029004188E-3</c:v>
                </c:pt>
                <c:pt idx="21">
                  <c:v>1.0019336126329359E-3</c:v>
                </c:pt>
                <c:pt idx="22">
                  <c:v>9.8582017402513706E-4</c:v>
                </c:pt>
                <c:pt idx="23">
                  <c:v>1.0145020947470191E-3</c:v>
                </c:pt>
                <c:pt idx="24">
                  <c:v>1.0435062842410569E-3</c:v>
                </c:pt>
                <c:pt idx="25">
                  <c:v>9.4134708346761198E-4</c:v>
                </c:pt>
                <c:pt idx="26">
                  <c:v>6.7257492748952626E-4</c:v>
                </c:pt>
                <c:pt idx="27">
                  <c:v>4.70512407347728E-4</c:v>
                </c:pt>
                <c:pt idx="28">
                  <c:v>3.7286496938446662E-4</c:v>
                </c:pt>
                <c:pt idx="29">
                  <c:v>3.5771833709313566E-4</c:v>
                </c:pt>
                <c:pt idx="30">
                  <c:v>1.5533354817918145E-4</c:v>
                </c:pt>
                <c:pt idx="31">
                  <c:v>1.4115372220431841E-4</c:v>
                </c:pt>
                <c:pt idx="32">
                  <c:v>6.4131485659039636E-5</c:v>
                </c:pt>
                <c:pt idx="33">
                  <c:v>4.6406703190460846E-5</c:v>
                </c:pt>
                <c:pt idx="34">
                  <c:v>4.5439896873992909E-5</c:v>
                </c:pt>
                <c:pt idx="35">
                  <c:v>2.7392845633258138E-5</c:v>
                </c:pt>
                <c:pt idx="36">
                  <c:v>2.4492426683854334E-5</c:v>
                </c:pt>
                <c:pt idx="37">
                  <c:v>1.5791169835642926E-5</c:v>
                </c:pt>
                <c:pt idx="38">
                  <c:v>9.6680631646793429E-6</c:v>
                </c:pt>
                <c:pt idx="39">
                  <c:v>9.3457943925233651E-6</c:v>
                </c:pt>
                <c:pt idx="40">
                  <c:v>7.7344505317434743E-6</c:v>
                </c:pt>
                <c:pt idx="41">
                  <c:v>1.0634869481147276E-5</c:v>
                </c:pt>
                <c:pt idx="42">
                  <c:v>2.159200773445053E-5</c:v>
                </c:pt>
                <c:pt idx="43">
                  <c:v>2.0625201417982597E-5</c:v>
                </c:pt>
                <c:pt idx="44">
                  <c:v>2.8037383177570094E-5</c:v>
                </c:pt>
                <c:pt idx="45">
                  <c:v>4.5439896873992909E-5</c:v>
                </c:pt>
                <c:pt idx="46">
                  <c:v>1.6532388011601676E-4</c:v>
                </c:pt>
                <c:pt idx="47">
                  <c:v>3.9477924589107318E-4</c:v>
                </c:pt>
                <c:pt idx="48">
                  <c:v>5.3238801160167585E-4</c:v>
                </c:pt>
                <c:pt idx="49">
                  <c:v>1.2410570415726716E-3</c:v>
                </c:pt>
                <c:pt idx="50">
                  <c:v>2.002900418949404E-3</c:v>
                </c:pt>
                <c:pt idx="51">
                  <c:v>2.0592974540767001E-3</c:v>
                </c:pt>
                <c:pt idx="52">
                  <c:v>2.5878182404125041E-3</c:v>
                </c:pt>
                <c:pt idx="53">
                  <c:v>2.8817273606187559E-3</c:v>
                </c:pt>
                <c:pt idx="54">
                  <c:v>2.9458588462777957E-3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A91-4F6C-9A00-B3BCADFB724F}"/>
            </c:ext>
          </c:extLst>
        </c:ser>
        <c:ser>
          <c:idx val="15"/>
          <c:order val="15"/>
          <c:tx>
            <c:strRef>
              <c:f>'2020&amp;2021'!$BC$1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'2020&amp;2021'!$BC$2:$BC$56</c:f>
              <c:numCache>
                <c:formatCode>General</c:formatCode>
                <c:ptCount val="55"/>
                <c:pt idx="0">
                  <c:v>4.652605459057072E-6</c:v>
                </c:pt>
                <c:pt idx="1">
                  <c:v>7.7543424317617866E-6</c:v>
                </c:pt>
                <c:pt idx="2">
                  <c:v>5.2729528535980147E-6</c:v>
                </c:pt>
                <c:pt idx="3">
                  <c:v>2.1712158808933001E-6</c:v>
                </c:pt>
                <c:pt idx="4">
                  <c:v>3.7220843672456574E-6</c:v>
                </c:pt>
                <c:pt idx="5">
                  <c:v>1.6439205955334987E-5</c:v>
                </c:pt>
                <c:pt idx="6">
                  <c:v>8.9640198511166248E-5</c:v>
                </c:pt>
                <c:pt idx="7">
                  <c:v>1.3430521091811415E-4</c:v>
                </c:pt>
                <c:pt idx="8">
                  <c:v>1.8579404466501241E-4</c:v>
                </c:pt>
                <c:pt idx="9">
                  <c:v>1.8424317617866004E-4</c:v>
                </c:pt>
                <c:pt idx="10">
                  <c:v>2.1401985111662531E-4</c:v>
                </c:pt>
                <c:pt idx="11">
                  <c:v>3.2102977667493798E-4</c:v>
                </c:pt>
                <c:pt idx="12">
                  <c:v>3.7003722084367243E-4</c:v>
                </c:pt>
                <c:pt idx="13">
                  <c:v>4.1656327543424318E-4</c:v>
                </c:pt>
                <c:pt idx="14">
                  <c:v>5.6389578163771714E-4</c:v>
                </c:pt>
                <c:pt idx="15">
                  <c:v>6.3399503722084364E-4</c:v>
                </c:pt>
                <c:pt idx="16">
                  <c:v>5.4280397022332509E-4</c:v>
                </c:pt>
                <c:pt idx="17">
                  <c:v>7.3480148883374691E-4</c:v>
                </c:pt>
                <c:pt idx="18">
                  <c:v>7.5837468982630277E-4</c:v>
                </c:pt>
                <c:pt idx="19">
                  <c:v>5.1519851116625312E-4</c:v>
                </c:pt>
                <c:pt idx="20">
                  <c:v>3.2723325062034741E-4</c:v>
                </c:pt>
                <c:pt idx="21">
                  <c:v>3.2071960297766749E-4</c:v>
                </c:pt>
                <c:pt idx="22">
                  <c:v>3.0117866004962778E-4</c:v>
                </c:pt>
                <c:pt idx="23">
                  <c:v>2.7729528535980148E-4</c:v>
                </c:pt>
                <c:pt idx="24">
                  <c:v>2.0750620347394542E-4</c:v>
                </c:pt>
                <c:pt idx="25">
                  <c:v>1.8672456575682383E-4</c:v>
                </c:pt>
                <c:pt idx="26">
                  <c:v>2.1401985111662531E-4</c:v>
                </c:pt>
                <c:pt idx="27">
                  <c:v>1.3337468982630273E-4</c:v>
                </c:pt>
                <c:pt idx="28">
                  <c:v>5.7071960297766751E-5</c:v>
                </c:pt>
                <c:pt idx="29">
                  <c:v>5.7071960297766751E-5</c:v>
                </c:pt>
                <c:pt idx="30">
                  <c:v>4.8076923076923077E-5</c:v>
                </c:pt>
                <c:pt idx="31">
                  <c:v>4.9937965260545904E-5</c:v>
                </c:pt>
                <c:pt idx="32">
                  <c:v>3.970223325062035E-5</c:v>
                </c:pt>
                <c:pt idx="33">
                  <c:v>2.5744416873449131E-5</c:v>
                </c:pt>
                <c:pt idx="34">
                  <c:v>1.9230769230769231E-5</c:v>
                </c:pt>
                <c:pt idx="35">
                  <c:v>4.1563275434243177E-5</c:v>
                </c:pt>
                <c:pt idx="36">
                  <c:v>3.970223325062035E-5</c:v>
                </c:pt>
                <c:pt idx="37">
                  <c:v>6.823821339950372E-6</c:v>
                </c:pt>
                <c:pt idx="38">
                  <c:v>5.2729528535980147E-6</c:v>
                </c:pt>
                <c:pt idx="39">
                  <c:v>3.7220843672456574E-6</c:v>
                </c:pt>
                <c:pt idx="40">
                  <c:v>8.9950372208436721E-6</c:v>
                </c:pt>
                <c:pt idx="41">
                  <c:v>8.9950372208436721E-6</c:v>
                </c:pt>
                <c:pt idx="42">
                  <c:v>8.0645161290322584E-6</c:v>
                </c:pt>
                <c:pt idx="43">
                  <c:v>1.5508684863523573E-5</c:v>
                </c:pt>
                <c:pt idx="44">
                  <c:v>4.063275434243176E-5</c:v>
                </c:pt>
                <c:pt idx="45">
                  <c:v>1.4174937965260546E-4</c:v>
                </c:pt>
                <c:pt idx="46">
                  <c:v>3.5142679900744414E-4</c:v>
                </c:pt>
                <c:pt idx="47">
                  <c:v>4.748759305210918E-4</c:v>
                </c:pt>
                <c:pt idx="48">
                  <c:v>5.1457816377171214E-4</c:v>
                </c:pt>
                <c:pt idx="49">
                  <c:v>8.3064516129032254E-4</c:v>
                </c:pt>
                <c:pt idx="50">
                  <c:v>1.3455334987593052E-3</c:v>
                </c:pt>
                <c:pt idx="51">
                  <c:v>2.3120347394540944E-3</c:v>
                </c:pt>
                <c:pt idx="52">
                  <c:v>2.4010545905707196E-3</c:v>
                </c:pt>
                <c:pt idx="53">
                  <c:v>2.0490074441687346E-3</c:v>
                </c:pt>
                <c:pt idx="54">
                  <c:v>1.5272952853598015E-3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FA91-4F6C-9A00-B3BCADFB724F}"/>
            </c:ext>
          </c:extLst>
        </c:ser>
        <c:ser>
          <c:idx val="16"/>
          <c:order val="16"/>
          <c:tx>
            <c:strRef>
              <c:f>'2020&amp;2021'!$BD$1</c:f>
              <c:strCache>
                <c:ptCount val="1"/>
                <c:pt idx="0">
                  <c:v>MZ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'2020&amp;2021'!$BD$2:$BD$56</c:f>
              <c:numCache>
                <c:formatCode>General</c:formatCode>
                <c:ptCount val="55"/>
                <c:pt idx="0">
                  <c:v>0</c:v>
                </c:pt>
                <c:pt idx="1">
                  <c:v>3.4395973154362417E-5</c:v>
                </c:pt>
                <c:pt idx="2">
                  <c:v>9.7315436241610732E-5</c:v>
                </c:pt>
                <c:pt idx="3">
                  <c:v>1.0906040268456376E-4</c:v>
                </c:pt>
                <c:pt idx="4">
                  <c:v>3.1040268456375837E-5</c:v>
                </c:pt>
                <c:pt idx="5">
                  <c:v>5.0335570469798656E-5</c:v>
                </c:pt>
                <c:pt idx="6">
                  <c:v>6.6275167785234896E-5</c:v>
                </c:pt>
                <c:pt idx="7">
                  <c:v>1.1577181208053692E-4</c:v>
                </c:pt>
                <c:pt idx="8">
                  <c:v>1.3422818791946307E-4</c:v>
                </c:pt>
                <c:pt idx="9">
                  <c:v>2.2734899328859061E-4</c:v>
                </c:pt>
                <c:pt idx="10">
                  <c:v>2.9949664429530201E-4</c:v>
                </c:pt>
                <c:pt idx="11">
                  <c:v>4.0436241610738256E-4</c:v>
                </c:pt>
                <c:pt idx="12">
                  <c:v>3.3724832214765101E-4</c:v>
                </c:pt>
                <c:pt idx="13">
                  <c:v>3.1711409395973156E-4</c:v>
                </c:pt>
                <c:pt idx="14">
                  <c:v>4.5805369127516779E-4</c:v>
                </c:pt>
                <c:pt idx="15">
                  <c:v>5.6040268456375843E-4</c:v>
                </c:pt>
                <c:pt idx="16">
                  <c:v>2.4916107382550335E-4</c:v>
                </c:pt>
                <c:pt idx="17">
                  <c:v>1.8791946308724833E-4</c:v>
                </c:pt>
                <c:pt idx="18">
                  <c:v>8.3053691275167783E-5</c:v>
                </c:pt>
                <c:pt idx="19">
                  <c:v>1.3926174496644295E-4</c:v>
                </c:pt>
                <c:pt idx="20">
                  <c:v>3.825503355704698E-4</c:v>
                </c:pt>
                <c:pt idx="21">
                  <c:v>3.9429530201342281E-4</c:v>
                </c:pt>
                <c:pt idx="22">
                  <c:v>4.4798657718120804E-4</c:v>
                </c:pt>
                <c:pt idx="23">
                  <c:v>3.9597315436241612E-4</c:v>
                </c:pt>
                <c:pt idx="24">
                  <c:v>2.2567114093959733E-4</c:v>
                </c:pt>
                <c:pt idx="25">
                  <c:v>1.6610738255033557E-4</c:v>
                </c:pt>
                <c:pt idx="26">
                  <c:v>1.25E-4</c:v>
                </c:pt>
                <c:pt idx="27">
                  <c:v>1.174496644295302E-4</c:v>
                </c:pt>
                <c:pt idx="28">
                  <c:v>8.2214765100671142E-5</c:v>
                </c:pt>
                <c:pt idx="29">
                  <c:v>9.0604026845637586E-5</c:v>
                </c:pt>
                <c:pt idx="30">
                  <c:v>5.5369127516778527E-5</c:v>
                </c:pt>
                <c:pt idx="31">
                  <c:v>7.4664429530201339E-5</c:v>
                </c:pt>
                <c:pt idx="32">
                  <c:v>4.8657718120805366E-5</c:v>
                </c:pt>
                <c:pt idx="33">
                  <c:v>3.0201342281879195E-5</c:v>
                </c:pt>
                <c:pt idx="34">
                  <c:v>2.5167785234899328E-5</c:v>
                </c:pt>
                <c:pt idx="35">
                  <c:v>1.7617449664429529E-5</c:v>
                </c:pt>
                <c:pt idx="36">
                  <c:v>1.2583892617449664E-5</c:v>
                </c:pt>
                <c:pt idx="37">
                  <c:v>1.6778523489932884E-5</c:v>
                </c:pt>
                <c:pt idx="38">
                  <c:v>1.4261744966442953E-5</c:v>
                </c:pt>
                <c:pt idx="39">
                  <c:v>5.0335570469798661E-6</c:v>
                </c:pt>
                <c:pt idx="40">
                  <c:v>8.3892617449664422E-6</c:v>
                </c:pt>
                <c:pt idx="41">
                  <c:v>1.3422818791946309E-5</c:v>
                </c:pt>
                <c:pt idx="42">
                  <c:v>2.1812080536912751E-5</c:v>
                </c:pt>
                <c:pt idx="43">
                  <c:v>2.4328859060402683E-5</c:v>
                </c:pt>
                <c:pt idx="44">
                  <c:v>4.7818791946308725E-5</c:v>
                </c:pt>
                <c:pt idx="45">
                  <c:v>1.9546979865771812E-4</c:v>
                </c:pt>
                <c:pt idx="46">
                  <c:v>4.5805369127516779E-4</c:v>
                </c:pt>
                <c:pt idx="47">
                  <c:v>8.2550335570469801E-4</c:v>
                </c:pt>
                <c:pt idx="48">
                  <c:v>9.9916107382550337E-4</c:v>
                </c:pt>
                <c:pt idx="49">
                  <c:v>1.4949664429530201E-3</c:v>
                </c:pt>
                <c:pt idx="50">
                  <c:v>1.6593959731543624E-3</c:v>
                </c:pt>
                <c:pt idx="51">
                  <c:v>1.8783557046979866E-3</c:v>
                </c:pt>
                <c:pt idx="52">
                  <c:v>2.3162751677852349E-3</c:v>
                </c:pt>
                <c:pt idx="53">
                  <c:v>2.5251677852348993E-3</c:v>
                </c:pt>
                <c:pt idx="54">
                  <c:v>2.6577181208053691E-3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FA91-4F6C-9A00-B3BCADFB724F}"/>
            </c:ext>
          </c:extLst>
        </c:ser>
        <c:ser>
          <c:idx val="17"/>
          <c:order val="17"/>
          <c:tx>
            <c:strRef>
              <c:f>'2020&amp;2021'!$BE$1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'2020&amp;2021'!$BE$2:$BE$56</c:f>
              <c:numCache>
                <c:formatCode>General</c:formatCode>
                <c:ptCount val="55"/>
                <c:pt idx="0">
                  <c:v>2.0000000000000002E-5</c:v>
                </c:pt>
                <c:pt idx="1">
                  <c:v>5.3023255813953486E-5</c:v>
                </c:pt>
                <c:pt idx="2">
                  <c:v>4.1395348837209301E-5</c:v>
                </c:pt>
                <c:pt idx="3">
                  <c:v>6.4651162790697672E-5</c:v>
                </c:pt>
                <c:pt idx="4">
                  <c:v>1.4837209302325581E-4</c:v>
                </c:pt>
                <c:pt idx="5">
                  <c:v>1.6418604651162791E-4</c:v>
                </c:pt>
                <c:pt idx="6">
                  <c:v>2.5767441860465116E-4</c:v>
                </c:pt>
                <c:pt idx="7">
                  <c:v>2.7813953488372092E-4</c:v>
                </c:pt>
                <c:pt idx="8">
                  <c:v>5.5023255813953491E-4</c:v>
                </c:pt>
                <c:pt idx="9">
                  <c:v>8.3023255813953489E-4</c:v>
                </c:pt>
                <c:pt idx="10">
                  <c:v>9.3255813953488375E-4</c:v>
                </c:pt>
                <c:pt idx="11">
                  <c:v>6.7581395348837207E-4</c:v>
                </c:pt>
                <c:pt idx="12">
                  <c:v>3.6930232558139535E-4</c:v>
                </c:pt>
                <c:pt idx="13">
                  <c:v>2.3069767441860465E-4</c:v>
                </c:pt>
                <c:pt idx="14">
                  <c:v>5.9023255813953491E-4</c:v>
                </c:pt>
                <c:pt idx="15">
                  <c:v>4.9860465116279072E-4</c:v>
                </c:pt>
                <c:pt idx="16">
                  <c:v>5.013953488372093E-4</c:v>
                </c:pt>
                <c:pt idx="17">
                  <c:v>5.3441860465116284E-4</c:v>
                </c:pt>
                <c:pt idx="18">
                  <c:v>6.7348837209302325E-4</c:v>
                </c:pt>
                <c:pt idx="19">
                  <c:v>8.3860465116279074E-4</c:v>
                </c:pt>
                <c:pt idx="20">
                  <c:v>6.9720930232558141E-4</c:v>
                </c:pt>
                <c:pt idx="21">
                  <c:v>4.5813953488372091E-4</c:v>
                </c:pt>
                <c:pt idx="22">
                  <c:v>4.26046511627907E-4</c:v>
                </c:pt>
                <c:pt idx="23">
                  <c:v>6.5395348837209307E-4</c:v>
                </c:pt>
                <c:pt idx="24">
                  <c:v>3.9069767441860464E-4</c:v>
                </c:pt>
                <c:pt idx="25">
                  <c:v>2.9209302325581394E-4</c:v>
                </c:pt>
                <c:pt idx="26">
                  <c:v>2.7534883720930234E-4</c:v>
                </c:pt>
                <c:pt idx="27">
                  <c:v>1.9395348837209303E-4</c:v>
                </c:pt>
                <c:pt idx="28">
                  <c:v>8.8372093023255819E-5</c:v>
                </c:pt>
                <c:pt idx="29">
                  <c:v>8.8372093023255819E-5</c:v>
                </c:pt>
                <c:pt idx="30">
                  <c:v>5.9069767441860468E-5</c:v>
                </c:pt>
                <c:pt idx="31">
                  <c:v>4.8372093023255816E-5</c:v>
                </c:pt>
                <c:pt idx="32">
                  <c:v>4.8372093023255816E-5</c:v>
                </c:pt>
                <c:pt idx="33">
                  <c:v>2.4651162790697675E-5</c:v>
                </c:pt>
                <c:pt idx="34">
                  <c:v>2.5116279069767442E-5</c:v>
                </c:pt>
                <c:pt idx="35">
                  <c:v>3.9069767441860462E-5</c:v>
                </c:pt>
                <c:pt idx="36">
                  <c:v>2.697674418604651E-5</c:v>
                </c:pt>
                <c:pt idx="37">
                  <c:v>5.5813953488372092E-6</c:v>
                </c:pt>
                <c:pt idx="38">
                  <c:v>3.255813953488372E-6</c:v>
                </c:pt>
                <c:pt idx="39">
                  <c:v>8.8372093023255816E-6</c:v>
                </c:pt>
                <c:pt idx="40">
                  <c:v>6.511627906976744E-6</c:v>
                </c:pt>
                <c:pt idx="41">
                  <c:v>9.3023255813953486E-7</c:v>
                </c:pt>
                <c:pt idx="42">
                  <c:v>3.7209302325581394E-6</c:v>
                </c:pt>
                <c:pt idx="43">
                  <c:v>5.4883720930232561E-5</c:v>
                </c:pt>
                <c:pt idx="44">
                  <c:v>6.8837209302325585E-5</c:v>
                </c:pt>
                <c:pt idx="45">
                  <c:v>5.6279069767441859E-5</c:v>
                </c:pt>
                <c:pt idx="46">
                  <c:v>1.7860465116279069E-4</c:v>
                </c:pt>
                <c:pt idx="47">
                  <c:v>4.9860465116279072E-4</c:v>
                </c:pt>
                <c:pt idx="48">
                  <c:v>6.2930232558139538E-4</c:v>
                </c:pt>
                <c:pt idx="49">
                  <c:v>1.2609302325581396E-3</c:v>
                </c:pt>
                <c:pt idx="50">
                  <c:v>1.8534883720930232E-3</c:v>
                </c:pt>
                <c:pt idx="51">
                  <c:v>2.1427906976744186E-3</c:v>
                </c:pt>
                <c:pt idx="52">
                  <c:v>2.3172093023255814E-3</c:v>
                </c:pt>
                <c:pt idx="53">
                  <c:v>2.2037209302325582E-3</c:v>
                </c:pt>
                <c:pt idx="54">
                  <c:v>2.1748837209302325E-3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FA91-4F6C-9A00-B3BCADFB724F}"/>
            </c:ext>
          </c:extLst>
        </c:ser>
        <c:ser>
          <c:idx val="18"/>
          <c:order val="18"/>
          <c:tx>
            <c:strRef>
              <c:f>'2020&amp;2021'!$BF$1</c:f>
              <c:strCache>
                <c:ptCount val="1"/>
                <c:pt idx="0">
                  <c:v>OD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'2020&amp;2021'!$BF$2:$BF$56</c:f>
              <c:numCache>
                <c:formatCode>General</c:formatCode>
                <c:ptCount val="55"/>
                <c:pt idx="0">
                  <c:v>1.9463717341027226E-5</c:v>
                </c:pt>
                <c:pt idx="1">
                  <c:v>2.2669506079549357E-5</c:v>
                </c:pt>
                <c:pt idx="2">
                  <c:v>2.7180508804469786E-5</c:v>
                </c:pt>
                <c:pt idx="3">
                  <c:v>3.2492958714020748E-5</c:v>
                </c:pt>
                <c:pt idx="4">
                  <c:v>4.4194087609626528E-5</c:v>
                </c:pt>
                <c:pt idx="5">
                  <c:v>8.1449932449451581E-5</c:v>
                </c:pt>
                <c:pt idx="6">
                  <c:v>9.8944379565386642E-5</c:v>
                </c:pt>
                <c:pt idx="7">
                  <c:v>1.361544274232328E-4</c:v>
                </c:pt>
                <c:pt idx="8">
                  <c:v>2.743239220535367E-4</c:v>
                </c:pt>
                <c:pt idx="9">
                  <c:v>3.1242701105997113E-4</c:v>
                </c:pt>
                <c:pt idx="10">
                  <c:v>3.6667353621396351E-4</c:v>
                </c:pt>
                <c:pt idx="11">
                  <c:v>5.2226878248723407E-4</c:v>
                </c:pt>
                <c:pt idx="12">
                  <c:v>5.7784342011861414E-4</c:v>
                </c:pt>
                <c:pt idx="13">
                  <c:v>6.543243800233565E-4</c:v>
                </c:pt>
                <c:pt idx="14">
                  <c:v>7.3765198873394246E-4</c:v>
                </c:pt>
                <c:pt idx="15">
                  <c:v>7.859678047216688E-4</c:v>
                </c:pt>
                <c:pt idx="16">
                  <c:v>7.2684390098692495E-4</c:v>
                </c:pt>
                <c:pt idx="17">
                  <c:v>5.9836046804515584E-4</c:v>
                </c:pt>
                <c:pt idx="18">
                  <c:v>5.1141489775823772E-4</c:v>
                </c:pt>
                <c:pt idx="19">
                  <c:v>4.0768473357605733E-4</c:v>
                </c:pt>
                <c:pt idx="20">
                  <c:v>2.9486386847106776E-4</c:v>
                </c:pt>
                <c:pt idx="21">
                  <c:v>2.7313320052208559E-4</c:v>
                </c:pt>
                <c:pt idx="22">
                  <c:v>2.1105539144970347E-4</c:v>
                </c:pt>
                <c:pt idx="23">
                  <c:v>1.4780975933685971E-4</c:v>
                </c:pt>
                <c:pt idx="24">
                  <c:v>1.0469190080373703E-4</c:v>
                </c:pt>
                <c:pt idx="25">
                  <c:v>7.1122713013212425E-5</c:v>
                </c:pt>
                <c:pt idx="26">
                  <c:v>6.1161869432804376E-5</c:v>
                </c:pt>
                <c:pt idx="27">
                  <c:v>6.1253463396762156E-5</c:v>
                </c:pt>
                <c:pt idx="28">
                  <c:v>5.1819285109111307E-5</c:v>
                </c:pt>
                <c:pt idx="29">
                  <c:v>5.0468274140734126E-5</c:v>
                </c:pt>
                <c:pt idx="30">
                  <c:v>4.3942204208742642E-5</c:v>
                </c:pt>
                <c:pt idx="31">
                  <c:v>4.3736117789837647E-5</c:v>
                </c:pt>
                <c:pt idx="32">
                  <c:v>2.9928327723203042E-5</c:v>
                </c:pt>
                <c:pt idx="33">
                  <c:v>2.4432689885736529E-5</c:v>
                </c:pt>
                <c:pt idx="34">
                  <c:v>2.1822261912939937E-5</c:v>
                </c:pt>
                <c:pt idx="35">
                  <c:v>1.5983146710631768E-5</c:v>
                </c:pt>
                <c:pt idx="36">
                  <c:v>1.5135902544022349E-5</c:v>
                </c:pt>
                <c:pt idx="37">
                  <c:v>1.3097936845961851E-5</c:v>
                </c:pt>
                <c:pt idx="38">
                  <c:v>1.5273293489959011E-5</c:v>
                </c:pt>
                <c:pt idx="39">
                  <c:v>1.5227496507980124E-5</c:v>
                </c:pt>
                <c:pt idx="40">
                  <c:v>1.2754459481120193E-5</c:v>
                </c:pt>
                <c:pt idx="41">
                  <c:v>1.7975315426713381E-5</c:v>
                </c:pt>
                <c:pt idx="42">
                  <c:v>3.7072656911909506E-5</c:v>
                </c:pt>
                <c:pt idx="43">
                  <c:v>4.8659293352568063E-5</c:v>
                </c:pt>
                <c:pt idx="44">
                  <c:v>1.0670696801080809E-4</c:v>
                </c:pt>
                <c:pt idx="45">
                  <c:v>3.1563279979849327E-4</c:v>
                </c:pt>
                <c:pt idx="46">
                  <c:v>7.5358933846259534E-4</c:v>
                </c:pt>
                <c:pt idx="47">
                  <c:v>1.2143298756611938E-3</c:v>
                </c:pt>
                <c:pt idx="48">
                  <c:v>1.4071580682833002E-3</c:v>
                </c:pt>
                <c:pt idx="49">
                  <c:v>1.8930411485883079E-3</c:v>
                </c:pt>
                <c:pt idx="50">
                  <c:v>2.1911566027798769E-3</c:v>
                </c:pt>
                <c:pt idx="51">
                  <c:v>2.2678207506125346E-3</c:v>
                </c:pt>
                <c:pt idx="52">
                  <c:v>1.963728790272721E-3</c:v>
                </c:pt>
                <c:pt idx="53">
                  <c:v>1.8057978979185271E-3</c:v>
                </c:pt>
                <c:pt idx="54">
                  <c:v>1.4960958072862999E-3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FA91-4F6C-9A00-B3BCADFB724F}"/>
            </c:ext>
          </c:extLst>
        </c:ser>
        <c:ser>
          <c:idx val="19"/>
          <c:order val="19"/>
          <c:tx>
            <c:strRef>
              <c:f>'2020&amp;2021'!$BG$1</c:f>
              <c:strCache>
                <c:ptCount val="1"/>
                <c:pt idx="0">
                  <c:v>PJ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'2020&amp;2021'!$BG$2:$BG$56</c:f>
              <c:numCache>
                <c:formatCode>General</c:formatCode>
                <c:ptCount val="55"/>
                <c:pt idx="0">
                  <c:v>8.6071201312837006E-6</c:v>
                </c:pt>
                <c:pt idx="1">
                  <c:v>1.6142536588633243E-5</c:v>
                </c:pt>
                <c:pt idx="2">
                  <c:v>2.5218527077263137E-5</c:v>
                </c:pt>
                <c:pt idx="3">
                  <c:v>4.3839378411869119E-5</c:v>
                </c:pt>
                <c:pt idx="4">
                  <c:v>5.1240831909976891E-5</c:v>
                </c:pt>
                <c:pt idx="5">
                  <c:v>6.3665896379651028E-5</c:v>
                </c:pt>
                <c:pt idx="6">
                  <c:v>9.0793395626109384E-5</c:v>
                </c:pt>
                <c:pt idx="7">
                  <c:v>1.1356709869721023E-4</c:v>
                </c:pt>
                <c:pt idx="8">
                  <c:v>1.8697880036169998E-4</c:v>
                </c:pt>
                <c:pt idx="9">
                  <c:v>2.5138149301718075E-4</c:v>
                </c:pt>
                <c:pt idx="10">
                  <c:v>3.4853812920727418E-4</c:v>
                </c:pt>
                <c:pt idx="11">
                  <c:v>5.1257577279882117E-4</c:v>
                </c:pt>
                <c:pt idx="12">
                  <c:v>5.3079473525570182E-4</c:v>
                </c:pt>
                <c:pt idx="13">
                  <c:v>5.4355470712348034E-4</c:v>
                </c:pt>
                <c:pt idx="14">
                  <c:v>7.0846310995009883E-4</c:v>
                </c:pt>
                <c:pt idx="15">
                  <c:v>7.1295086908469804E-4</c:v>
                </c:pt>
                <c:pt idx="16">
                  <c:v>5.2791453163200371E-4</c:v>
                </c:pt>
                <c:pt idx="17">
                  <c:v>3.6086272145751698E-4</c:v>
                </c:pt>
                <c:pt idx="18">
                  <c:v>2.3744934525603671E-4</c:v>
                </c:pt>
                <c:pt idx="19">
                  <c:v>1.4956964399343581E-4</c:v>
                </c:pt>
                <c:pt idx="20">
                  <c:v>1.4049365350480593E-4</c:v>
                </c:pt>
                <c:pt idx="21">
                  <c:v>1.6443953246927224E-4</c:v>
                </c:pt>
                <c:pt idx="22">
                  <c:v>1.9320807796644227E-4</c:v>
                </c:pt>
                <c:pt idx="23">
                  <c:v>2.2519173448541478E-4</c:v>
                </c:pt>
                <c:pt idx="24">
                  <c:v>2.5566830771291739E-4</c:v>
                </c:pt>
                <c:pt idx="25">
                  <c:v>2.4361164138115811E-4</c:v>
                </c:pt>
                <c:pt idx="26">
                  <c:v>2.1775679024749656E-4</c:v>
                </c:pt>
                <c:pt idx="27">
                  <c:v>1.6922870826216552E-4</c:v>
                </c:pt>
                <c:pt idx="28">
                  <c:v>1.2341337620148029E-4</c:v>
                </c:pt>
                <c:pt idx="29">
                  <c:v>1.1778693191332597E-4</c:v>
                </c:pt>
                <c:pt idx="30">
                  <c:v>1.0070665461000033E-4</c:v>
                </c:pt>
                <c:pt idx="31">
                  <c:v>9.1731136340801774E-5</c:v>
                </c:pt>
                <c:pt idx="32">
                  <c:v>7.7832479319468173E-5</c:v>
                </c:pt>
                <c:pt idx="33">
                  <c:v>7.0799423959275263E-5</c:v>
                </c:pt>
                <c:pt idx="34">
                  <c:v>7.0364044341739515E-5</c:v>
                </c:pt>
                <c:pt idx="35">
                  <c:v>7.073244247965437E-5</c:v>
                </c:pt>
                <c:pt idx="36">
                  <c:v>7.8937673733212767E-5</c:v>
                </c:pt>
                <c:pt idx="37">
                  <c:v>1.0606517297967112E-4</c:v>
                </c:pt>
                <c:pt idx="38">
                  <c:v>1.6253056030007704E-4</c:v>
                </c:pt>
                <c:pt idx="39">
                  <c:v>2.6859573327974817E-4</c:v>
                </c:pt>
                <c:pt idx="40">
                  <c:v>3.999464148163033E-4</c:v>
                </c:pt>
                <c:pt idx="41">
                  <c:v>6.2386550118892123E-4</c:v>
                </c:pt>
                <c:pt idx="42">
                  <c:v>8.0856693124351116E-4</c:v>
                </c:pt>
                <c:pt idx="43">
                  <c:v>8.2534579188854281E-4</c:v>
                </c:pt>
                <c:pt idx="44">
                  <c:v>8.8378713285776486E-4</c:v>
                </c:pt>
                <c:pt idx="45">
                  <c:v>1.0058273887270169E-3</c:v>
                </c:pt>
                <c:pt idx="46">
                  <c:v>1.359188184466995E-3</c:v>
                </c:pt>
                <c:pt idx="47">
                  <c:v>1.8404501155430523E-3</c:v>
                </c:pt>
                <c:pt idx="48">
                  <c:v>1.9501322884222512E-3</c:v>
                </c:pt>
                <c:pt idx="49">
                  <c:v>2.4095917478817105E-3</c:v>
                </c:pt>
                <c:pt idx="50">
                  <c:v>2.6052111591145046E-3</c:v>
                </c:pt>
                <c:pt idx="51">
                  <c:v>2.0497337486185068E-3</c:v>
                </c:pt>
                <c:pt idx="52">
                  <c:v>1.4125389329850296E-3</c:v>
                </c:pt>
                <c:pt idx="53">
                  <c:v>1.120064302220436E-3</c:v>
                </c:pt>
                <c:pt idx="54">
                  <c:v>6.2111926052446501E-4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FA91-4F6C-9A00-B3BCADFB724F}"/>
            </c:ext>
          </c:extLst>
        </c:ser>
        <c:ser>
          <c:idx val="20"/>
          <c:order val="20"/>
          <c:tx>
            <c:strRef>
              <c:f>'2020&amp;2021'!$BH$1</c:f>
              <c:strCache>
                <c:ptCount val="1"/>
                <c:pt idx="0">
                  <c:v>RJ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'2020&amp;2021'!$BH$2:$BH$56</c:f>
              <c:numCache>
                <c:formatCode>General</c:formatCode>
                <c:ptCount val="55"/>
                <c:pt idx="0">
                  <c:v>3.4789811555187407E-5</c:v>
                </c:pt>
                <c:pt idx="1">
                  <c:v>3.2524849865396565E-5</c:v>
                </c:pt>
                <c:pt idx="2">
                  <c:v>3.7468937668254295E-5</c:v>
                </c:pt>
                <c:pt idx="3">
                  <c:v>3.8387864982398015E-5</c:v>
                </c:pt>
                <c:pt idx="4">
                  <c:v>4.2930731000207079E-5</c:v>
                </c:pt>
                <c:pt idx="5">
                  <c:v>6.1024539242079108E-5</c:v>
                </c:pt>
                <c:pt idx="6">
                  <c:v>8.2897597846344996E-5</c:v>
                </c:pt>
                <c:pt idx="7">
                  <c:v>1.0854990681300477E-4</c:v>
                </c:pt>
                <c:pt idx="8">
                  <c:v>1.5377148477945744E-4</c:v>
                </c:pt>
                <c:pt idx="9">
                  <c:v>1.732630979498861E-4</c:v>
                </c:pt>
                <c:pt idx="10">
                  <c:v>1.7942379374611721E-4</c:v>
                </c:pt>
                <c:pt idx="11">
                  <c:v>1.8347483951128597E-4</c:v>
                </c:pt>
                <c:pt idx="12">
                  <c:v>1.8080865603644646E-4</c:v>
                </c:pt>
                <c:pt idx="13">
                  <c:v>1.9530441085110789E-4</c:v>
                </c:pt>
                <c:pt idx="14">
                  <c:v>2.1693155932905363E-4</c:v>
                </c:pt>
                <c:pt idx="15">
                  <c:v>2.4091426796438186E-4</c:v>
                </c:pt>
                <c:pt idx="16">
                  <c:v>2.6929747359701804E-4</c:v>
                </c:pt>
                <c:pt idx="17">
                  <c:v>2.7673949057775937E-4</c:v>
                </c:pt>
                <c:pt idx="18">
                  <c:v>2.793927314143715E-4</c:v>
                </c:pt>
                <c:pt idx="19">
                  <c:v>2.3738092772830814E-4</c:v>
                </c:pt>
                <c:pt idx="20">
                  <c:v>1.9743994615862496E-4</c:v>
                </c:pt>
                <c:pt idx="21">
                  <c:v>2.1194864361151377E-4</c:v>
                </c:pt>
                <c:pt idx="22">
                  <c:v>2.3732915717539864E-4</c:v>
                </c:pt>
                <c:pt idx="23">
                  <c:v>3.0013978049285567E-4</c:v>
                </c:pt>
                <c:pt idx="24">
                  <c:v>3.6205736177262373E-4</c:v>
                </c:pt>
                <c:pt idx="25">
                  <c:v>2.7017757299647961E-4</c:v>
                </c:pt>
                <c:pt idx="26">
                  <c:v>2.0074031890660594E-4</c:v>
                </c:pt>
                <c:pt idx="27">
                  <c:v>1.5014754607579209E-4</c:v>
                </c:pt>
                <c:pt idx="28">
                  <c:v>1.2373162145371713E-4</c:v>
                </c:pt>
                <c:pt idx="29">
                  <c:v>1.1936995237109132E-4</c:v>
                </c:pt>
                <c:pt idx="30">
                  <c:v>9.5801408159039132E-5</c:v>
                </c:pt>
                <c:pt idx="31">
                  <c:v>7.2582315179126115E-5</c:v>
                </c:pt>
                <c:pt idx="32">
                  <c:v>4.813367156761234E-5</c:v>
                </c:pt>
                <c:pt idx="33">
                  <c:v>3.0997618554566164E-5</c:v>
                </c:pt>
                <c:pt idx="34">
                  <c:v>2.5212259266928969E-5</c:v>
                </c:pt>
                <c:pt idx="35">
                  <c:v>1.9025678194243113E-5</c:v>
                </c:pt>
                <c:pt idx="36">
                  <c:v>1.7666701180368606E-5</c:v>
                </c:pt>
                <c:pt idx="37">
                  <c:v>1.5608821702215781E-5</c:v>
                </c:pt>
                <c:pt idx="38">
                  <c:v>1.6877200248498655E-5</c:v>
                </c:pt>
                <c:pt idx="39">
                  <c:v>2.4370987782149514E-5</c:v>
                </c:pt>
                <c:pt idx="40">
                  <c:v>3.3288465520811763E-5</c:v>
                </c:pt>
                <c:pt idx="41">
                  <c:v>5.1848208738869331E-5</c:v>
                </c:pt>
                <c:pt idx="42">
                  <c:v>1.0087492234417064E-4</c:v>
                </c:pt>
                <c:pt idx="43">
                  <c:v>1.2377044936839925E-4</c:v>
                </c:pt>
                <c:pt idx="44">
                  <c:v>2.735038310209153E-4</c:v>
                </c:pt>
                <c:pt idx="45">
                  <c:v>6.3776144129219304E-4</c:v>
                </c:pt>
                <c:pt idx="46">
                  <c:v>1.3868942845309588E-3</c:v>
                </c:pt>
                <c:pt idx="47">
                  <c:v>2.1940230896665977E-3</c:v>
                </c:pt>
                <c:pt idx="48">
                  <c:v>2.3594558914889212E-3</c:v>
                </c:pt>
                <c:pt idx="49">
                  <c:v>2.5795583971836818E-3</c:v>
                </c:pt>
                <c:pt idx="50">
                  <c:v>2.7009732863946985E-3</c:v>
                </c:pt>
                <c:pt idx="51">
                  <c:v>1.5832729343549388E-3</c:v>
                </c:pt>
                <c:pt idx="52">
                  <c:v>7.3291571753986335E-4</c:v>
                </c:pt>
                <c:pt idx="53">
                  <c:v>4.8505125284738042E-4</c:v>
                </c:pt>
                <c:pt idx="54">
                  <c:v>1.7633050320977429E-4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FA91-4F6C-9A00-B3BCADFB724F}"/>
            </c:ext>
          </c:extLst>
        </c:ser>
        <c:ser>
          <c:idx val="21"/>
          <c:order val="21"/>
          <c:tx>
            <c:strRef>
              <c:f>'2020&amp;2021'!$BI$1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'2020&amp;2021'!$BI$2:$BI$56</c:f>
              <c:numCache>
                <c:formatCode>General</c:formatCode>
                <c:ptCount val="55"/>
                <c:pt idx="0">
                  <c:v>1.5060240963855421E-6</c:v>
                </c:pt>
                <c:pt idx="1">
                  <c:v>1.0542168674698795E-5</c:v>
                </c:pt>
                <c:pt idx="2">
                  <c:v>9.6385542168674694E-5</c:v>
                </c:pt>
                <c:pt idx="3">
                  <c:v>7.3795180722891561E-5</c:v>
                </c:pt>
                <c:pt idx="4">
                  <c:v>5.5722891566265063E-5</c:v>
                </c:pt>
                <c:pt idx="5">
                  <c:v>7.3795180722891561E-5</c:v>
                </c:pt>
                <c:pt idx="6">
                  <c:v>1.8373493975903615E-4</c:v>
                </c:pt>
                <c:pt idx="7">
                  <c:v>4.909638554216868E-4</c:v>
                </c:pt>
                <c:pt idx="8">
                  <c:v>5.7228915662650606E-4</c:v>
                </c:pt>
                <c:pt idx="9">
                  <c:v>6.6566265060240964E-4</c:v>
                </c:pt>
                <c:pt idx="10">
                  <c:v>7.3192771084337348E-4</c:v>
                </c:pt>
                <c:pt idx="11">
                  <c:v>7.6355421686746989E-4</c:v>
                </c:pt>
                <c:pt idx="12">
                  <c:v>6.4608433734939755E-4</c:v>
                </c:pt>
                <c:pt idx="13">
                  <c:v>8.1024096385542174E-4</c:v>
                </c:pt>
                <c:pt idx="14">
                  <c:v>6.9879518072289161E-4</c:v>
                </c:pt>
                <c:pt idx="15">
                  <c:v>8.3734939759036149E-4</c:v>
                </c:pt>
                <c:pt idx="16">
                  <c:v>9.5632530120481928E-4</c:v>
                </c:pt>
                <c:pt idx="17">
                  <c:v>8.1927710843373496E-4</c:v>
                </c:pt>
                <c:pt idx="18">
                  <c:v>4.6987951807228915E-4</c:v>
                </c:pt>
                <c:pt idx="19">
                  <c:v>3.8253012048192772E-4</c:v>
                </c:pt>
                <c:pt idx="20">
                  <c:v>3.5843373493975902E-4</c:v>
                </c:pt>
                <c:pt idx="21">
                  <c:v>4.1114457831325303E-4</c:v>
                </c:pt>
                <c:pt idx="22">
                  <c:v>4.2771084337349396E-4</c:v>
                </c:pt>
                <c:pt idx="23">
                  <c:v>4.1867469879518075E-4</c:v>
                </c:pt>
                <c:pt idx="24">
                  <c:v>4.2921686746987952E-4</c:v>
                </c:pt>
                <c:pt idx="25">
                  <c:v>5.481927710843373E-4</c:v>
                </c:pt>
                <c:pt idx="26">
                  <c:v>4.4277108433734939E-4</c:v>
                </c:pt>
                <c:pt idx="27">
                  <c:v>5.6927710843373495E-4</c:v>
                </c:pt>
                <c:pt idx="28">
                  <c:v>7.9668674698795175E-4</c:v>
                </c:pt>
                <c:pt idx="29">
                  <c:v>8.0572289156626508E-4</c:v>
                </c:pt>
                <c:pt idx="30">
                  <c:v>5.9186746987951804E-4</c:v>
                </c:pt>
                <c:pt idx="31">
                  <c:v>2.454819277108434E-4</c:v>
                </c:pt>
                <c:pt idx="32">
                  <c:v>2.108433734939759E-4</c:v>
                </c:pt>
                <c:pt idx="33">
                  <c:v>1.460843373493976E-4</c:v>
                </c:pt>
                <c:pt idx="34">
                  <c:v>1.2650602409638553E-4</c:v>
                </c:pt>
                <c:pt idx="35">
                  <c:v>1.0090361445783133E-4</c:v>
                </c:pt>
                <c:pt idx="36">
                  <c:v>8.1325301204819277E-5</c:v>
                </c:pt>
                <c:pt idx="37">
                  <c:v>7.3795180722891561E-5</c:v>
                </c:pt>
                <c:pt idx="38">
                  <c:v>6.7771084337349399E-5</c:v>
                </c:pt>
                <c:pt idx="39">
                  <c:v>7.5301204819277115E-5</c:v>
                </c:pt>
                <c:pt idx="40">
                  <c:v>6.1746987951807224E-5</c:v>
                </c:pt>
                <c:pt idx="41">
                  <c:v>7.3795180722891561E-5</c:v>
                </c:pt>
                <c:pt idx="42">
                  <c:v>6.4759036144578319E-5</c:v>
                </c:pt>
                <c:pt idx="43">
                  <c:v>6.927710843373494E-5</c:v>
                </c:pt>
                <c:pt idx="44">
                  <c:v>1.460843373493976E-4</c:v>
                </c:pt>
                <c:pt idx="45">
                  <c:v>3.4487951807228915E-4</c:v>
                </c:pt>
                <c:pt idx="46">
                  <c:v>9.6385542168674694E-4</c:v>
                </c:pt>
                <c:pt idx="47">
                  <c:v>1.878012048192771E-3</c:v>
                </c:pt>
                <c:pt idx="48">
                  <c:v>2.4804216867469879E-3</c:v>
                </c:pt>
                <c:pt idx="49">
                  <c:v>3.8072289156626505E-3</c:v>
                </c:pt>
                <c:pt idx="50">
                  <c:v>4.5331325301204818E-3</c:v>
                </c:pt>
                <c:pt idx="51">
                  <c:v>4.810240963855422E-3</c:v>
                </c:pt>
                <c:pt idx="52">
                  <c:v>5.7710843373493977E-3</c:v>
                </c:pt>
                <c:pt idx="53">
                  <c:v>6.0120481927710846E-3</c:v>
                </c:pt>
                <c:pt idx="54">
                  <c:v>6.1596385542168671E-3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FA91-4F6C-9A00-B3BCADFB724F}"/>
            </c:ext>
          </c:extLst>
        </c:ser>
        <c:ser>
          <c:idx val="22"/>
          <c:order val="22"/>
          <c:tx>
            <c:strRef>
              <c:f>'2020&amp;2021'!$BJ$1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'2020&amp;2021'!$BJ$2:$BJ$56</c:f>
              <c:numCache>
                <c:formatCode>General</c:formatCode>
                <c:ptCount val="55"/>
                <c:pt idx="0">
                  <c:v>1.3393222802034481E-4</c:v>
                </c:pt>
                <c:pt idx="1">
                  <c:v>2.0361978994649579E-4</c:v>
                </c:pt>
                <c:pt idx="2">
                  <c:v>2.7321487548715237E-4</c:v>
                </c:pt>
                <c:pt idx="3">
                  <c:v>3.590858048748266E-4</c:v>
                </c:pt>
                <c:pt idx="4">
                  <c:v>5.2657374991743177E-4</c:v>
                </c:pt>
                <c:pt idx="5">
                  <c:v>6.1408283241957853E-4</c:v>
                </c:pt>
                <c:pt idx="6">
                  <c:v>6.254442169231786E-4</c:v>
                </c:pt>
                <c:pt idx="7">
                  <c:v>6.8386287073122403E-4</c:v>
                </c:pt>
                <c:pt idx="8">
                  <c:v>7.4956073716890147E-4</c:v>
                </c:pt>
                <c:pt idx="9">
                  <c:v>7.0653279608956997E-4</c:v>
                </c:pt>
                <c:pt idx="10">
                  <c:v>7.1620318382984349E-4</c:v>
                </c:pt>
                <c:pt idx="11">
                  <c:v>7.095580949864588E-4</c:v>
                </c:pt>
                <c:pt idx="12">
                  <c:v>6.9197437083030585E-4</c:v>
                </c:pt>
                <c:pt idx="13">
                  <c:v>6.6335953497589006E-4</c:v>
                </c:pt>
                <c:pt idx="14">
                  <c:v>6.1834995706453529E-4</c:v>
                </c:pt>
                <c:pt idx="15">
                  <c:v>6.1232578109518467E-4</c:v>
                </c:pt>
                <c:pt idx="16">
                  <c:v>6.125767884272409E-4</c:v>
                </c:pt>
                <c:pt idx="17">
                  <c:v>5.8705330603078148E-4</c:v>
                </c:pt>
                <c:pt idx="18">
                  <c:v>5.5316731620318378E-4</c:v>
                </c:pt>
                <c:pt idx="19">
                  <c:v>4.5178677587687428E-4</c:v>
                </c:pt>
                <c:pt idx="20">
                  <c:v>2.7734989100997422E-4</c:v>
                </c:pt>
                <c:pt idx="21">
                  <c:v>2.4960697536164874E-4</c:v>
                </c:pt>
                <c:pt idx="22">
                  <c:v>2.1720060770196183E-4</c:v>
                </c:pt>
                <c:pt idx="23">
                  <c:v>1.6569126098157078E-4</c:v>
                </c:pt>
                <c:pt idx="24">
                  <c:v>1.4505581610410199E-4</c:v>
                </c:pt>
                <c:pt idx="25">
                  <c:v>1.3987713851641457E-4</c:v>
                </c:pt>
                <c:pt idx="26">
                  <c:v>1.314617874364225E-4</c:v>
                </c:pt>
                <c:pt idx="27">
                  <c:v>1.2406367659686902E-4</c:v>
                </c:pt>
                <c:pt idx="28">
                  <c:v>1.123059647268644E-4</c:v>
                </c:pt>
                <c:pt idx="29">
                  <c:v>1.107074443490323E-4</c:v>
                </c:pt>
                <c:pt idx="30">
                  <c:v>9.8183499570645355E-5</c:v>
                </c:pt>
                <c:pt idx="31">
                  <c:v>8.3215536032763067E-5</c:v>
                </c:pt>
                <c:pt idx="32">
                  <c:v>6.7018957659026353E-5</c:v>
                </c:pt>
                <c:pt idx="33">
                  <c:v>6.0783407094259857E-5</c:v>
                </c:pt>
                <c:pt idx="34">
                  <c:v>5.9871854151529166E-5</c:v>
                </c:pt>
                <c:pt idx="35">
                  <c:v>5.7520311777528238E-5</c:v>
                </c:pt>
                <c:pt idx="36">
                  <c:v>5.5908580487482661E-5</c:v>
                </c:pt>
                <c:pt idx="37">
                  <c:v>5.4045841865380801E-5</c:v>
                </c:pt>
                <c:pt idx="38">
                  <c:v>5.2962547063874763E-5</c:v>
                </c:pt>
                <c:pt idx="39">
                  <c:v>5.3081445273796156E-5</c:v>
                </c:pt>
                <c:pt idx="40">
                  <c:v>6.802298698725147E-5</c:v>
                </c:pt>
                <c:pt idx="41">
                  <c:v>1.1386485236805601E-4</c:v>
                </c:pt>
                <c:pt idx="42">
                  <c:v>1.8472818548120748E-4</c:v>
                </c:pt>
                <c:pt idx="43">
                  <c:v>2.2515357685448179E-4</c:v>
                </c:pt>
                <c:pt idx="44">
                  <c:v>3.9805799590461724E-4</c:v>
                </c:pt>
                <c:pt idx="45">
                  <c:v>7.6751436686703215E-4</c:v>
                </c:pt>
                <c:pt idx="46">
                  <c:v>1.1814254574278355E-3</c:v>
                </c:pt>
                <c:pt idx="47">
                  <c:v>1.4869674351013938E-3</c:v>
                </c:pt>
                <c:pt idx="48">
                  <c:v>1.5510271484245987E-3</c:v>
                </c:pt>
                <c:pt idx="49">
                  <c:v>1.8416143734724883E-3</c:v>
                </c:pt>
                <c:pt idx="50">
                  <c:v>2.7450822379285291E-3</c:v>
                </c:pt>
                <c:pt idx="51">
                  <c:v>3.7555717022260387E-3</c:v>
                </c:pt>
                <c:pt idx="52">
                  <c:v>4.0974568993989036E-3</c:v>
                </c:pt>
                <c:pt idx="53">
                  <c:v>3.912160644692516E-3</c:v>
                </c:pt>
                <c:pt idx="54">
                  <c:v>2.8878393553074841E-3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6-FA91-4F6C-9A00-B3BCADFB724F}"/>
            </c:ext>
          </c:extLst>
        </c:ser>
        <c:ser>
          <c:idx val="23"/>
          <c:order val="23"/>
          <c:tx>
            <c:strRef>
              <c:f>'2020&amp;2021'!$BK$1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'2020&amp;2021'!$BK$2:$BK$56</c:f>
              <c:numCache>
                <c:formatCode>General</c:formatCode>
                <c:ptCount val="55"/>
                <c:pt idx="0">
                  <c:v>3.2590005373455131E-5</c:v>
                </c:pt>
                <c:pt idx="1">
                  <c:v>4.9919398173025253E-5</c:v>
                </c:pt>
                <c:pt idx="2">
                  <c:v>6.0182697474476091E-5</c:v>
                </c:pt>
                <c:pt idx="3">
                  <c:v>1.1961311123052122E-4</c:v>
                </c:pt>
                <c:pt idx="4">
                  <c:v>2.4202041912950028E-4</c:v>
                </c:pt>
                <c:pt idx="5">
                  <c:v>3.2060720042987641E-4</c:v>
                </c:pt>
                <c:pt idx="6">
                  <c:v>3.4811929070392261E-4</c:v>
                </c:pt>
                <c:pt idx="7">
                  <c:v>2.9970445996775928E-4</c:v>
                </c:pt>
                <c:pt idx="8">
                  <c:v>4.7700161203653951E-4</c:v>
                </c:pt>
                <c:pt idx="9">
                  <c:v>6.063406770553466E-4</c:v>
                </c:pt>
                <c:pt idx="10">
                  <c:v>6.2813003761418593E-4</c:v>
                </c:pt>
                <c:pt idx="11">
                  <c:v>6.0145083288554537E-4</c:v>
                </c:pt>
                <c:pt idx="12">
                  <c:v>8.5166577109081136E-4</c:v>
                </c:pt>
                <c:pt idx="13">
                  <c:v>8.5088662009672215E-4</c:v>
                </c:pt>
                <c:pt idx="14">
                  <c:v>8.1676518001074687E-4</c:v>
                </c:pt>
                <c:pt idx="15">
                  <c:v>7.9658785599140251E-4</c:v>
                </c:pt>
                <c:pt idx="16">
                  <c:v>7.8070929607737777E-4</c:v>
                </c:pt>
                <c:pt idx="17">
                  <c:v>7.0843632455668991E-4</c:v>
                </c:pt>
                <c:pt idx="18">
                  <c:v>6.2340139709833424E-4</c:v>
                </c:pt>
                <c:pt idx="19">
                  <c:v>5.422622246104245E-4</c:v>
                </c:pt>
                <c:pt idx="20">
                  <c:v>4.900859752821064E-4</c:v>
                </c:pt>
                <c:pt idx="21">
                  <c:v>5.3439011284255771E-4</c:v>
                </c:pt>
                <c:pt idx="22">
                  <c:v>4.1442772702847934E-4</c:v>
                </c:pt>
                <c:pt idx="23">
                  <c:v>3.1281569048898444E-4</c:v>
                </c:pt>
                <c:pt idx="24">
                  <c:v>2.5865126276195595E-4</c:v>
                </c:pt>
                <c:pt idx="25">
                  <c:v>2.0677055346587857E-4</c:v>
                </c:pt>
                <c:pt idx="26">
                  <c:v>1.9537882858678131E-4</c:v>
                </c:pt>
                <c:pt idx="27">
                  <c:v>1.7649113379903278E-4</c:v>
                </c:pt>
                <c:pt idx="28">
                  <c:v>1.6050510478237507E-4</c:v>
                </c:pt>
                <c:pt idx="29">
                  <c:v>1.562332079527136E-4</c:v>
                </c:pt>
                <c:pt idx="30">
                  <c:v>1.3433637829124128E-4</c:v>
                </c:pt>
                <c:pt idx="31">
                  <c:v>1.1934443847393875E-4</c:v>
                </c:pt>
                <c:pt idx="32">
                  <c:v>1.0158516926383664E-4</c:v>
                </c:pt>
                <c:pt idx="33">
                  <c:v>6.8162278344975814E-5</c:v>
                </c:pt>
                <c:pt idx="34">
                  <c:v>5.6206340677055349E-5</c:v>
                </c:pt>
                <c:pt idx="35">
                  <c:v>4.9489521762493284E-5</c:v>
                </c:pt>
                <c:pt idx="36">
                  <c:v>4.5029554003224072E-5</c:v>
                </c:pt>
                <c:pt idx="37">
                  <c:v>4.5701235894680276E-5</c:v>
                </c:pt>
                <c:pt idx="38">
                  <c:v>5.1101558301988182E-5</c:v>
                </c:pt>
                <c:pt idx="39">
                  <c:v>4.8549167114454598E-5</c:v>
                </c:pt>
                <c:pt idx="40">
                  <c:v>5.3277807630306285E-5</c:v>
                </c:pt>
                <c:pt idx="41">
                  <c:v>7.9473401397098329E-5</c:v>
                </c:pt>
                <c:pt idx="42">
                  <c:v>1.2313272434175175E-4</c:v>
                </c:pt>
                <c:pt idx="43">
                  <c:v>1.4806555615260613E-4</c:v>
                </c:pt>
                <c:pt idx="44">
                  <c:v>3.5900053734551319E-4</c:v>
                </c:pt>
                <c:pt idx="45">
                  <c:v>7.4854916711445459E-4</c:v>
                </c:pt>
                <c:pt idx="46">
                  <c:v>1.3374798495432564E-3</c:v>
                </c:pt>
                <c:pt idx="47">
                  <c:v>2.0435249865663621E-3</c:v>
                </c:pt>
                <c:pt idx="48">
                  <c:v>2.1195056421278884E-3</c:v>
                </c:pt>
                <c:pt idx="49">
                  <c:v>1.8393874261149919E-3</c:v>
                </c:pt>
                <c:pt idx="50">
                  <c:v>1.4259000537345512E-3</c:v>
                </c:pt>
                <c:pt idx="51">
                  <c:v>1.1541912950026867E-3</c:v>
                </c:pt>
                <c:pt idx="52">
                  <c:v>9.918592154755507E-4</c:v>
                </c:pt>
                <c:pt idx="53">
                  <c:v>8.9344438473938745E-4</c:v>
                </c:pt>
                <c:pt idx="54">
                  <c:v>6.5303600214938209E-4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7-FA91-4F6C-9A00-B3BCADFB724F}"/>
            </c:ext>
          </c:extLst>
        </c:ser>
        <c:ser>
          <c:idx val="24"/>
          <c:order val="24"/>
          <c:tx>
            <c:strRef>
              <c:f>'2020&amp;2021'!$BL$1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'2020&amp;2021'!$BL$2:$BL$56</c:f>
              <c:numCache>
                <c:formatCode>General</c:formatCode>
                <c:ptCount val="55"/>
                <c:pt idx="0">
                  <c:v>6.2625250501001999E-5</c:v>
                </c:pt>
                <c:pt idx="1">
                  <c:v>1.6232464929859719E-4</c:v>
                </c:pt>
                <c:pt idx="2">
                  <c:v>1.6407815631262526E-4</c:v>
                </c:pt>
                <c:pt idx="3">
                  <c:v>1.1447895791583167E-4</c:v>
                </c:pt>
                <c:pt idx="4">
                  <c:v>7.6903807615230461E-5</c:v>
                </c:pt>
                <c:pt idx="5">
                  <c:v>1.0896793587174349E-4</c:v>
                </c:pt>
                <c:pt idx="6">
                  <c:v>1.6533066132264529E-4</c:v>
                </c:pt>
                <c:pt idx="7">
                  <c:v>3.534569138276553E-4</c:v>
                </c:pt>
                <c:pt idx="8">
                  <c:v>4.3687374749498995E-4</c:v>
                </c:pt>
                <c:pt idx="9">
                  <c:v>4.6968937875751501E-4</c:v>
                </c:pt>
                <c:pt idx="10">
                  <c:v>4.4914829659318639E-4</c:v>
                </c:pt>
                <c:pt idx="11">
                  <c:v>5.6037074148296588E-4</c:v>
                </c:pt>
                <c:pt idx="12">
                  <c:v>1.0936873747494991E-3</c:v>
                </c:pt>
                <c:pt idx="13">
                  <c:v>1.6628256513026053E-3</c:v>
                </c:pt>
                <c:pt idx="14">
                  <c:v>1.8940380761523045E-3</c:v>
                </c:pt>
                <c:pt idx="15">
                  <c:v>1.6783567134268536E-3</c:v>
                </c:pt>
                <c:pt idx="16">
                  <c:v>1.4256012024048096E-3</c:v>
                </c:pt>
                <c:pt idx="17">
                  <c:v>1.0994488977955912E-3</c:v>
                </c:pt>
                <c:pt idx="18">
                  <c:v>8.3116232464929864E-4</c:v>
                </c:pt>
                <c:pt idx="19">
                  <c:v>5.8592184368737473E-4</c:v>
                </c:pt>
                <c:pt idx="20">
                  <c:v>3.5070140280561122E-4</c:v>
                </c:pt>
                <c:pt idx="21">
                  <c:v>3.2615230460921845E-4</c:v>
                </c:pt>
                <c:pt idx="22">
                  <c:v>2.7680360721442886E-4</c:v>
                </c:pt>
                <c:pt idx="23">
                  <c:v>2.1793587174348699E-4</c:v>
                </c:pt>
                <c:pt idx="24">
                  <c:v>1.4829659318637273E-4</c:v>
                </c:pt>
                <c:pt idx="25">
                  <c:v>1.0696392785571142E-4</c:v>
                </c:pt>
                <c:pt idx="26">
                  <c:v>7.8657314629258522E-5</c:v>
                </c:pt>
                <c:pt idx="27">
                  <c:v>5.3356713426853708E-5</c:v>
                </c:pt>
                <c:pt idx="28">
                  <c:v>3.2064128256513025E-5</c:v>
                </c:pt>
                <c:pt idx="29">
                  <c:v>2.6052104208416833E-5</c:v>
                </c:pt>
                <c:pt idx="30">
                  <c:v>1.4779559118236473E-5</c:v>
                </c:pt>
                <c:pt idx="31">
                  <c:v>1.1272545090180361E-5</c:v>
                </c:pt>
                <c:pt idx="32">
                  <c:v>8.7675350701402804E-6</c:v>
                </c:pt>
                <c:pt idx="33">
                  <c:v>5.2605210420841686E-6</c:v>
                </c:pt>
                <c:pt idx="34">
                  <c:v>4.7595190380761522E-6</c:v>
                </c:pt>
                <c:pt idx="35">
                  <c:v>2.0040080160320641E-6</c:v>
                </c:pt>
                <c:pt idx="36">
                  <c:v>5.0100200400801602E-7</c:v>
                </c:pt>
                <c:pt idx="37">
                  <c:v>1.0270541082164329E-5</c:v>
                </c:pt>
                <c:pt idx="38">
                  <c:v>9.769539078156313E-6</c:v>
                </c:pt>
                <c:pt idx="39">
                  <c:v>7.5150300601202408E-6</c:v>
                </c:pt>
                <c:pt idx="40">
                  <c:v>3.0060120240480963E-6</c:v>
                </c:pt>
                <c:pt idx="41">
                  <c:v>7.5150300601202408E-6</c:v>
                </c:pt>
                <c:pt idx="42">
                  <c:v>1.2274549098196392E-5</c:v>
                </c:pt>
                <c:pt idx="43">
                  <c:v>1.5030060120240482E-5</c:v>
                </c:pt>
                <c:pt idx="44">
                  <c:v>3.1062124248496991E-5</c:v>
                </c:pt>
                <c:pt idx="45">
                  <c:v>7.890781563126253E-5</c:v>
                </c:pt>
                <c:pt idx="46">
                  <c:v>1.5105210420841684E-4</c:v>
                </c:pt>
                <c:pt idx="47">
                  <c:v>2.7655310621242483E-4</c:v>
                </c:pt>
                <c:pt idx="48">
                  <c:v>3.2540080160320639E-4</c:v>
                </c:pt>
                <c:pt idx="49">
                  <c:v>6.4328657314629255E-4</c:v>
                </c:pt>
                <c:pt idx="50">
                  <c:v>1.0683867735470942E-3</c:v>
                </c:pt>
                <c:pt idx="51">
                  <c:v>1.8471943887775552E-3</c:v>
                </c:pt>
                <c:pt idx="52">
                  <c:v>1.7424849699398798E-3</c:v>
                </c:pt>
                <c:pt idx="53">
                  <c:v>1.6492985971943888E-3</c:v>
                </c:pt>
                <c:pt idx="54">
                  <c:v>1.5167835671342684E-3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FA91-4F6C-9A00-B3BCADFB724F}"/>
            </c:ext>
          </c:extLst>
        </c:ser>
        <c:ser>
          <c:idx val="25"/>
          <c:order val="25"/>
          <c:tx>
            <c:strRef>
              <c:f>'2020&amp;2021'!$BM$1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'2020&amp;2021'!$BM$2:$BM$56</c:f>
              <c:numCache>
                <c:formatCode>General</c:formatCode>
                <c:ptCount val="55"/>
                <c:pt idx="0">
                  <c:v>1.3819067557416469E-5</c:v>
                </c:pt>
                <c:pt idx="1">
                  <c:v>1.9201792167268944E-5</c:v>
                </c:pt>
                <c:pt idx="2">
                  <c:v>2.2508767484965265E-5</c:v>
                </c:pt>
                <c:pt idx="3">
                  <c:v>2.7344774401166332E-5</c:v>
                </c:pt>
                <c:pt idx="4">
                  <c:v>2.982056103014059E-5</c:v>
                </c:pt>
                <c:pt idx="5">
                  <c:v>4.4359695793829643E-5</c:v>
                </c:pt>
                <c:pt idx="6">
                  <c:v>6.5019401810835684E-5</c:v>
                </c:pt>
                <c:pt idx="7">
                  <c:v>9.2564194880411061E-5</c:v>
                </c:pt>
                <c:pt idx="8">
                  <c:v>1.6017939452126642E-4</c:v>
                </c:pt>
                <c:pt idx="9">
                  <c:v>2.0525026780277272E-4</c:v>
                </c:pt>
                <c:pt idx="10">
                  <c:v>2.2863022771014182E-4</c:v>
                </c:pt>
                <c:pt idx="11">
                  <c:v>2.1466003493659407E-4</c:v>
                </c:pt>
                <c:pt idx="12">
                  <c:v>2.4685859569115339E-4</c:v>
                </c:pt>
                <c:pt idx="13">
                  <c:v>2.8116401975295473E-4</c:v>
                </c:pt>
                <c:pt idx="14">
                  <c:v>2.9929460082941077E-4</c:v>
                </c:pt>
                <c:pt idx="15">
                  <c:v>2.8068397494877302E-4</c:v>
                </c:pt>
                <c:pt idx="16">
                  <c:v>2.2392312171358217E-4</c:v>
                </c:pt>
                <c:pt idx="17">
                  <c:v>1.8913765284759912E-4</c:v>
                </c:pt>
                <c:pt idx="18">
                  <c:v>1.61326168220145E-4</c:v>
                </c:pt>
                <c:pt idx="19">
                  <c:v>1.2948319620942399E-4</c:v>
                </c:pt>
                <c:pt idx="20">
                  <c:v>1.0366745340676241E-4</c:v>
                </c:pt>
                <c:pt idx="21">
                  <c:v>1.0333853381871196E-4</c:v>
                </c:pt>
                <c:pt idx="22">
                  <c:v>1.0208508349668191E-4</c:v>
                </c:pt>
                <c:pt idx="23">
                  <c:v>1.0581432044768622E-4</c:v>
                </c:pt>
                <c:pt idx="24">
                  <c:v>1.0520981958316109E-4</c:v>
                </c:pt>
                <c:pt idx="25">
                  <c:v>9.5004422635001486E-5</c:v>
                </c:pt>
                <c:pt idx="26">
                  <c:v>6.837082572151178E-5</c:v>
                </c:pt>
                <c:pt idx="27">
                  <c:v>7.4153587668182366E-5</c:v>
                </c:pt>
                <c:pt idx="28">
                  <c:v>6.291698336289165E-5</c:v>
                </c:pt>
                <c:pt idx="29">
                  <c:v>6.148129380964445E-5</c:v>
                </c:pt>
                <c:pt idx="30">
                  <c:v>5.127145200218687E-5</c:v>
                </c:pt>
                <c:pt idx="31">
                  <c:v>4.2586196933936059E-5</c:v>
                </c:pt>
                <c:pt idx="32">
                  <c:v>3.3460900795185325E-5</c:v>
                </c:pt>
                <c:pt idx="33">
                  <c:v>2.6304677325439263E-5</c:v>
                </c:pt>
                <c:pt idx="34">
                  <c:v>2.3571088857182227E-5</c:v>
                </c:pt>
                <c:pt idx="35">
                  <c:v>1.529920570364345E-5</c:v>
                </c:pt>
                <c:pt idx="36">
                  <c:v>1.3219011552189315E-5</c:v>
                </c:pt>
                <c:pt idx="37">
                  <c:v>1.0534316536210045E-5</c:v>
                </c:pt>
                <c:pt idx="38">
                  <c:v>9.236417621200201E-6</c:v>
                </c:pt>
                <c:pt idx="39">
                  <c:v>7.2629000928975596E-6</c:v>
                </c:pt>
                <c:pt idx="40">
                  <c:v>8.1696513896852595E-6</c:v>
                </c:pt>
                <c:pt idx="41">
                  <c:v>1.509474217593642E-5</c:v>
                </c:pt>
                <c:pt idx="42">
                  <c:v>3.8532485254179276E-5</c:v>
                </c:pt>
                <c:pt idx="43">
                  <c:v>5.2973833113312796E-5</c:v>
                </c:pt>
                <c:pt idx="44">
                  <c:v>1.7485187506389486E-4</c:v>
                </c:pt>
                <c:pt idx="45">
                  <c:v>5.771560901239671E-4</c:v>
                </c:pt>
                <c:pt idx="46">
                  <c:v>1.1548188942079039E-3</c:v>
                </c:pt>
                <c:pt idx="47">
                  <c:v>1.3745149547291081E-3</c:v>
                </c:pt>
                <c:pt idx="48">
                  <c:v>1.3416052164868721E-3</c:v>
                </c:pt>
                <c:pt idx="49">
                  <c:v>1.0922619444481486E-3</c:v>
                </c:pt>
                <c:pt idx="50">
                  <c:v>7.8959814027086976E-4</c:v>
                </c:pt>
                <c:pt idx="51">
                  <c:v>4.1995919619164455E-4</c:v>
                </c:pt>
                <c:pt idx="52">
                  <c:v>2.053569444259242E-4</c:v>
                </c:pt>
                <c:pt idx="53">
                  <c:v>1.4430235710888572E-4</c:v>
                </c:pt>
                <c:pt idx="54">
                  <c:v>6.2525835744669503E-5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FA91-4F6C-9A00-B3BCADFB724F}"/>
            </c:ext>
          </c:extLst>
        </c:ser>
        <c:ser>
          <c:idx val="26"/>
          <c:order val="26"/>
          <c:tx>
            <c:strRef>
              <c:f>'2020&amp;2021'!$BN$1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'2020&amp;2021'!$BN$2:$BN$56</c:f>
              <c:numCache>
                <c:formatCode>General</c:formatCode>
                <c:ptCount val="55"/>
                <c:pt idx="0">
                  <c:v>6.5433982586841395E-5</c:v>
                </c:pt>
                <c:pt idx="1">
                  <c:v>6.0766538012745717E-5</c:v>
                </c:pt>
                <c:pt idx="2">
                  <c:v>5.5650300691140834E-5</c:v>
                </c:pt>
                <c:pt idx="3">
                  <c:v>7.5217664482541956E-5</c:v>
                </c:pt>
                <c:pt idx="4">
                  <c:v>5.0444304820034109E-5</c:v>
                </c:pt>
                <c:pt idx="5">
                  <c:v>4.7931065433982586E-5</c:v>
                </c:pt>
                <c:pt idx="6">
                  <c:v>6.7677946324387392E-5</c:v>
                </c:pt>
                <c:pt idx="7">
                  <c:v>1.6659186787541512E-4</c:v>
                </c:pt>
                <c:pt idx="8">
                  <c:v>2.689166143075128E-4</c:v>
                </c:pt>
                <c:pt idx="9">
                  <c:v>2.9467731801454089E-4</c:v>
                </c:pt>
                <c:pt idx="10">
                  <c:v>3.5876492235885468E-4</c:v>
                </c:pt>
                <c:pt idx="11">
                  <c:v>3.8560272865990485E-4</c:v>
                </c:pt>
                <c:pt idx="12">
                  <c:v>5.4232115609011762E-4</c:v>
                </c:pt>
                <c:pt idx="13">
                  <c:v>7.3458396912305895E-4</c:v>
                </c:pt>
                <c:pt idx="14">
                  <c:v>9.6391706310026027E-4</c:v>
                </c:pt>
                <c:pt idx="15">
                  <c:v>1.0619333991562696E-3</c:v>
                </c:pt>
                <c:pt idx="16">
                  <c:v>7.6689704694372137E-4</c:v>
                </c:pt>
                <c:pt idx="17">
                  <c:v>7.0451485503994255E-4</c:v>
                </c:pt>
                <c:pt idx="18">
                  <c:v>5.1000807826945521E-4</c:v>
                </c:pt>
                <c:pt idx="19">
                  <c:v>4.3954761691051072E-4</c:v>
                </c:pt>
                <c:pt idx="20">
                  <c:v>3.5131496275020197E-4</c:v>
                </c:pt>
                <c:pt idx="21">
                  <c:v>3.5652095862130867E-4</c:v>
                </c:pt>
                <c:pt idx="22">
                  <c:v>3.9502737635759808E-4</c:v>
                </c:pt>
                <c:pt idx="23">
                  <c:v>3.9206534422403733E-4</c:v>
                </c:pt>
                <c:pt idx="24">
                  <c:v>4.4403554438560274E-4</c:v>
                </c:pt>
                <c:pt idx="25">
                  <c:v>4.8460640876043441E-4</c:v>
                </c:pt>
                <c:pt idx="26">
                  <c:v>5.465398079167041E-4</c:v>
                </c:pt>
                <c:pt idx="27">
                  <c:v>4.9474912485414238E-4</c:v>
                </c:pt>
                <c:pt idx="28">
                  <c:v>4.2357059509918321E-4</c:v>
                </c:pt>
                <c:pt idx="29">
                  <c:v>4.1127367381743114E-4</c:v>
                </c:pt>
                <c:pt idx="30">
                  <c:v>2.853424288663495E-4</c:v>
                </c:pt>
                <c:pt idx="31">
                  <c:v>2.1595907010142716E-4</c:v>
                </c:pt>
                <c:pt idx="32">
                  <c:v>1.611165963558029E-4</c:v>
                </c:pt>
                <c:pt idx="33">
                  <c:v>1.1569877030787183E-4</c:v>
                </c:pt>
                <c:pt idx="34">
                  <c:v>9.7028992011489101E-5</c:v>
                </c:pt>
                <c:pt idx="35">
                  <c:v>7.2524907997486754E-5</c:v>
                </c:pt>
                <c:pt idx="36">
                  <c:v>5.520150794363163E-5</c:v>
                </c:pt>
                <c:pt idx="37">
                  <c:v>3.689076384525626E-5</c:v>
                </c:pt>
                <c:pt idx="38">
                  <c:v>4.0122071627322501E-5</c:v>
                </c:pt>
                <c:pt idx="39">
                  <c:v>5.9420159770218116E-5</c:v>
                </c:pt>
                <c:pt idx="40">
                  <c:v>5.2149717260569072E-5</c:v>
                </c:pt>
                <c:pt idx="41">
                  <c:v>8.0244143254645003E-5</c:v>
                </c:pt>
                <c:pt idx="42">
                  <c:v>1.5474373934117223E-4</c:v>
                </c:pt>
                <c:pt idx="43">
                  <c:v>2.0070011668611436E-4</c:v>
                </c:pt>
                <c:pt idx="44">
                  <c:v>4.5256260658827754E-4</c:v>
                </c:pt>
                <c:pt idx="45">
                  <c:v>1.1205457319809712E-3</c:v>
                </c:pt>
                <c:pt idx="46">
                  <c:v>2.420788080064626E-3</c:v>
                </c:pt>
                <c:pt idx="47">
                  <c:v>4.3369535948299077E-3</c:v>
                </c:pt>
                <c:pt idx="48">
                  <c:v>4.5890853603805766E-3</c:v>
                </c:pt>
                <c:pt idx="49">
                  <c:v>6.3884750022439639E-3</c:v>
                </c:pt>
                <c:pt idx="50">
                  <c:v>7.1806839601472041E-3</c:v>
                </c:pt>
                <c:pt idx="51">
                  <c:v>5.1996230140920925E-3</c:v>
                </c:pt>
                <c:pt idx="52">
                  <c:v>2.7923884750022439E-3</c:v>
                </c:pt>
                <c:pt idx="53">
                  <c:v>2.4428686832420787E-3</c:v>
                </c:pt>
                <c:pt idx="54">
                  <c:v>1.066780360829369E-3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FA91-4F6C-9A00-B3BCADFB724F}"/>
            </c:ext>
          </c:extLst>
        </c:ser>
        <c:ser>
          <c:idx val="27"/>
          <c:order val="27"/>
          <c:tx>
            <c:strRef>
              <c:f>'2020&amp;2021'!$BO$1</c:f>
              <c:strCache>
                <c:ptCount val="1"/>
                <c:pt idx="0">
                  <c:v>WB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'2020&amp;2021'!$BO$2:$BO$56</c:f>
              <c:numCache>
                <c:formatCode>General</c:formatCode>
                <c:ptCount val="55"/>
                <c:pt idx="0">
                  <c:v>3.241285369326977E-5</c:v>
                </c:pt>
                <c:pt idx="1">
                  <c:v>4.8944337811900195E-5</c:v>
                </c:pt>
                <c:pt idx="2">
                  <c:v>5.6910820795409988E-5</c:v>
                </c:pt>
                <c:pt idx="3">
                  <c:v>5.2648958784801764E-5</c:v>
                </c:pt>
                <c:pt idx="4">
                  <c:v>6.1492580438775725E-5</c:v>
                </c:pt>
                <c:pt idx="5">
                  <c:v>7.9510040657957201E-5</c:v>
                </c:pt>
                <c:pt idx="6">
                  <c:v>1.3153984273419603E-4</c:v>
                </c:pt>
                <c:pt idx="7">
                  <c:v>1.9039068788310321E-4</c:v>
                </c:pt>
                <c:pt idx="8">
                  <c:v>2.1289703423936599E-4</c:v>
                </c:pt>
                <c:pt idx="9">
                  <c:v>2.6299713124058367E-4</c:v>
                </c:pt>
                <c:pt idx="10">
                  <c:v>2.8088044083957649E-4</c:v>
                </c:pt>
                <c:pt idx="11">
                  <c:v>2.8790786948176584E-4</c:v>
                </c:pt>
                <c:pt idx="12">
                  <c:v>2.5614513033248715E-4</c:v>
                </c:pt>
                <c:pt idx="13">
                  <c:v>2.3996450168204238E-4</c:v>
                </c:pt>
                <c:pt idx="14">
                  <c:v>2.4706416527356406E-4</c:v>
                </c:pt>
                <c:pt idx="15">
                  <c:v>2.5768270282541843E-4</c:v>
                </c:pt>
                <c:pt idx="16">
                  <c:v>2.7399748209605183E-4</c:v>
                </c:pt>
                <c:pt idx="17">
                  <c:v>2.9775246114791654E-4</c:v>
                </c:pt>
                <c:pt idx="18">
                  <c:v>3.3005180277794979E-4</c:v>
                </c:pt>
                <c:pt idx="19">
                  <c:v>3.721544589602295E-4</c:v>
                </c:pt>
                <c:pt idx="20">
                  <c:v>3.7934699605803561E-4</c:v>
                </c:pt>
                <c:pt idx="21">
                  <c:v>3.5669617980310815E-4</c:v>
                </c:pt>
                <c:pt idx="22">
                  <c:v>3.0249932924689908E-4</c:v>
                </c:pt>
                <c:pt idx="23">
                  <c:v>2.6011805254576602E-4</c:v>
                </c:pt>
                <c:pt idx="24">
                  <c:v>2.4994324396838171E-4</c:v>
                </c:pt>
                <c:pt idx="25">
                  <c:v>2.4508286380616265E-4</c:v>
                </c:pt>
                <c:pt idx="26">
                  <c:v>2.1322725115059955E-4</c:v>
                </c:pt>
                <c:pt idx="27">
                  <c:v>1.6766763667884341E-4</c:v>
                </c:pt>
                <c:pt idx="28">
                  <c:v>1.2367655253544673E-4</c:v>
                </c:pt>
                <c:pt idx="29">
                  <c:v>1.1986873877778466E-4</c:v>
                </c:pt>
                <c:pt idx="30">
                  <c:v>8.508245103502363E-5</c:v>
                </c:pt>
                <c:pt idx="31">
                  <c:v>7.4536148432501593E-5</c:v>
                </c:pt>
                <c:pt idx="32">
                  <c:v>6.6765731740036743E-5</c:v>
                </c:pt>
                <c:pt idx="33">
                  <c:v>5.8933399376715577E-5</c:v>
                </c:pt>
                <c:pt idx="34">
                  <c:v>5.5930489340185338E-5</c:v>
                </c:pt>
                <c:pt idx="35">
                  <c:v>4.7798897901058761E-5</c:v>
                </c:pt>
                <c:pt idx="36">
                  <c:v>4.086434276515386E-5</c:v>
                </c:pt>
                <c:pt idx="37">
                  <c:v>3.5498317957608401E-5</c:v>
                </c:pt>
                <c:pt idx="38">
                  <c:v>3.3981384021629206E-5</c:v>
                </c:pt>
                <c:pt idx="39">
                  <c:v>3.2557323591934451E-5</c:v>
                </c:pt>
                <c:pt idx="40">
                  <c:v>3.2474769364126059E-5</c:v>
                </c:pt>
                <c:pt idx="41">
                  <c:v>3.6881101273398963E-5</c:v>
                </c:pt>
                <c:pt idx="42">
                  <c:v>5.3164922708604213E-5</c:v>
                </c:pt>
                <c:pt idx="43">
                  <c:v>6.7209460714506841E-5</c:v>
                </c:pt>
                <c:pt idx="44">
                  <c:v>1.6623325697067261E-4</c:v>
                </c:pt>
                <c:pt idx="45">
                  <c:v>3.8161723732276637E-4</c:v>
                </c:pt>
                <c:pt idx="46">
                  <c:v>7.09945720595216E-4</c:v>
                </c:pt>
                <c:pt idx="47">
                  <c:v>1.1376075784781127E-3</c:v>
                </c:pt>
                <c:pt idx="48">
                  <c:v>1.203836707737395E-3</c:v>
                </c:pt>
                <c:pt idx="49">
                  <c:v>1.2916021711761913E-3</c:v>
                </c:pt>
                <c:pt idx="50">
                  <c:v>1.3616081563577074E-3</c:v>
                </c:pt>
                <c:pt idx="51">
                  <c:v>1.3589251439539347E-3</c:v>
                </c:pt>
                <c:pt idx="52">
                  <c:v>1.0566734773904609E-3</c:v>
                </c:pt>
                <c:pt idx="53">
                  <c:v>8.1122943883763649E-4</c:v>
                </c:pt>
                <c:pt idx="54">
                  <c:v>2.0561162363527541E-4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FA91-4F6C-9A00-B3BCADFB724F}"/>
            </c:ext>
          </c:extLst>
        </c:ser>
        <c:ser>
          <c:idx val="28"/>
          <c:order val="28"/>
          <c:tx>
            <c:strRef>
              <c:f>'2020&amp;2021'!$BP$1</c:f>
              <c:strCache>
                <c:ptCount val="1"/>
                <c:pt idx="0">
                  <c:v>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'2020&amp;2021'!$BP$2:$BP$56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2.0151133501259446E-5</c:v>
                </c:pt>
                <c:pt idx="3">
                  <c:v>2.7707808564231737E-5</c:v>
                </c:pt>
                <c:pt idx="4">
                  <c:v>1.2594458438287153E-4</c:v>
                </c:pt>
                <c:pt idx="5">
                  <c:v>1.889168765743073E-4</c:v>
                </c:pt>
                <c:pt idx="6">
                  <c:v>1.1586901763224182E-4</c:v>
                </c:pt>
                <c:pt idx="7">
                  <c:v>1.4357682619647356E-4</c:v>
                </c:pt>
                <c:pt idx="8">
                  <c:v>1.0125944584382872E-3</c:v>
                </c:pt>
                <c:pt idx="9">
                  <c:v>2.0931989924433251E-3</c:v>
                </c:pt>
                <c:pt idx="10">
                  <c:v>2.906801007556675E-3</c:v>
                </c:pt>
                <c:pt idx="11">
                  <c:v>2.0277078085642317E-3</c:v>
                </c:pt>
                <c:pt idx="12">
                  <c:v>9.1183879093198993E-4</c:v>
                </c:pt>
                <c:pt idx="13">
                  <c:v>7.7329974811083128E-4</c:v>
                </c:pt>
                <c:pt idx="14">
                  <c:v>5.1385390428211586E-4</c:v>
                </c:pt>
                <c:pt idx="15">
                  <c:v>4.0302267002518893E-4</c:v>
                </c:pt>
                <c:pt idx="16">
                  <c:v>4.3324937027707807E-4</c:v>
                </c:pt>
                <c:pt idx="17">
                  <c:v>4.7858942065491186E-4</c:v>
                </c:pt>
                <c:pt idx="18">
                  <c:v>4.7858942065491186E-4</c:v>
                </c:pt>
                <c:pt idx="19">
                  <c:v>4.7858942065491186E-4</c:v>
                </c:pt>
                <c:pt idx="20">
                  <c:v>4.2317380352644834E-4</c:v>
                </c:pt>
                <c:pt idx="21">
                  <c:v>4.2569269521410577E-4</c:v>
                </c:pt>
                <c:pt idx="22">
                  <c:v>3.6523929471032744E-4</c:v>
                </c:pt>
                <c:pt idx="23">
                  <c:v>3.5264483627204033E-4</c:v>
                </c:pt>
                <c:pt idx="24">
                  <c:v>2.292191435768262E-4</c:v>
                </c:pt>
                <c:pt idx="25">
                  <c:v>1.7632241813602016E-4</c:v>
                </c:pt>
                <c:pt idx="26">
                  <c:v>2.3425692695214106E-4</c:v>
                </c:pt>
                <c:pt idx="27">
                  <c:v>1.6120906801007557E-4</c:v>
                </c:pt>
                <c:pt idx="28">
                  <c:v>1.4357682619647356E-4</c:v>
                </c:pt>
                <c:pt idx="29">
                  <c:v>1.3602015113350126E-4</c:v>
                </c:pt>
                <c:pt idx="30">
                  <c:v>7.808564231738035E-5</c:v>
                </c:pt>
                <c:pt idx="31">
                  <c:v>5.5415617128463475E-5</c:v>
                </c:pt>
                <c:pt idx="32">
                  <c:v>5.7934508816120908E-5</c:v>
                </c:pt>
                <c:pt idx="33">
                  <c:v>1.2594458438287154E-5</c:v>
                </c:pt>
                <c:pt idx="34">
                  <c:v>0</c:v>
                </c:pt>
                <c:pt idx="35">
                  <c:v>2.7707808564231737E-5</c:v>
                </c:pt>
                <c:pt idx="36">
                  <c:v>2.2670025188916875E-5</c:v>
                </c:pt>
                <c:pt idx="37">
                  <c:v>1.0075566750629723E-5</c:v>
                </c:pt>
                <c:pt idx="38">
                  <c:v>1.5113350125944585E-5</c:v>
                </c:pt>
                <c:pt idx="39">
                  <c:v>1.7632241813602016E-5</c:v>
                </c:pt>
                <c:pt idx="40">
                  <c:v>7.5566750629722926E-6</c:v>
                </c:pt>
                <c:pt idx="41">
                  <c:v>2.0151133501259446E-5</c:v>
                </c:pt>
                <c:pt idx="42">
                  <c:v>3.5264483627204033E-5</c:v>
                </c:pt>
                <c:pt idx="43">
                  <c:v>1.0579345088161208E-4</c:v>
                </c:pt>
                <c:pt idx="44">
                  <c:v>1.5113350125944583E-4</c:v>
                </c:pt>
                <c:pt idx="45">
                  <c:v>2.9471032745591937E-4</c:v>
                </c:pt>
                <c:pt idx="46">
                  <c:v>3.853904282115869E-4</c:v>
                </c:pt>
                <c:pt idx="47">
                  <c:v>4.1561712846347609E-4</c:v>
                </c:pt>
                <c:pt idx="48">
                  <c:v>5.1637279596977335E-4</c:v>
                </c:pt>
                <c:pt idx="49">
                  <c:v>5.3148614609571784E-4</c:v>
                </c:pt>
                <c:pt idx="50">
                  <c:v>5.4408060453400506E-4</c:v>
                </c:pt>
                <c:pt idx="51">
                  <c:v>7.0025188916876578E-4</c:v>
                </c:pt>
                <c:pt idx="52">
                  <c:v>5.0629722921914362E-4</c:v>
                </c:pt>
                <c:pt idx="53">
                  <c:v>3.9042821158690176E-4</c:v>
                </c:pt>
                <c:pt idx="54">
                  <c:v>2.367758186397985E-4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C-FA91-4F6C-9A00-B3BCADFB724F}"/>
            </c:ext>
          </c:extLst>
        </c:ser>
        <c:ser>
          <c:idx val="29"/>
          <c:order val="29"/>
          <c:tx>
            <c:strRef>
              <c:f>'2020&amp;2021'!$BQ$1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'2020&amp;2021'!$BQ$2:$BQ$56</c:f>
              <c:numCache>
                <c:formatCode>General</c:formatCode>
                <c:ptCount val="55"/>
                <c:pt idx="0">
                  <c:v>6.7005937234944872E-5</c:v>
                </c:pt>
                <c:pt idx="1">
                  <c:v>2.5445292620865138E-5</c:v>
                </c:pt>
                <c:pt idx="2">
                  <c:v>4.2408821034775233E-5</c:v>
                </c:pt>
                <c:pt idx="3">
                  <c:v>7.0398642917726882E-5</c:v>
                </c:pt>
                <c:pt idx="4">
                  <c:v>3.1382527565733672E-5</c:v>
                </c:pt>
                <c:pt idx="5">
                  <c:v>8.3121289228159454E-5</c:v>
                </c:pt>
                <c:pt idx="6">
                  <c:v>1.2637828668363019E-4</c:v>
                </c:pt>
                <c:pt idx="7">
                  <c:v>2.0441051738761661E-4</c:v>
                </c:pt>
                <c:pt idx="8">
                  <c:v>3.2061068702290079E-4</c:v>
                </c:pt>
                <c:pt idx="9">
                  <c:v>4.4868532654792199E-4</c:v>
                </c:pt>
                <c:pt idx="10">
                  <c:v>7.3027989821882952E-4</c:v>
                </c:pt>
                <c:pt idx="11">
                  <c:v>1.0771840542832909E-3</c:v>
                </c:pt>
                <c:pt idx="12">
                  <c:v>1.6446140797285835E-3</c:v>
                </c:pt>
                <c:pt idx="13">
                  <c:v>1.9796437659033079E-3</c:v>
                </c:pt>
                <c:pt idx="14">
                  <c:v>2.5368956743002545E-3</c:v>
                </c:pt>
                <c:pt idx="15">
                  <c:v>2.0797285835453773E-3</c:v>
                </c:pt>
                <c:pt idx="16">
                  <c:v>1.5979643765903309E-3</c:v>
                </c:pt>
                <c:pt idx="17">
                  <c:v>1.1806615776081425E-3</c:v>
                </c:pt>
                <c:pt idx="18">
                  <c:v>8.8549618320610691E-4</c:v>
                </c:pt>
                <c:pt idx="19">
                  <c:v>6.0390161153519933E-4</c:v>
                </c:pt>
                <c:pt idx="20">
                  <c:v>5.241730279898219E-4</c:v>
                </c:pt>
                <c:pt idx="21">
                  <c:v>7.4300254452926205E-4</c:v>
                </c:pt>
                <c:pt idx="22">
                  <c:v>9.2281594571670905E-4</c:v>
                </c:pt>
                <c:pt idx="23">
                  <c:v>9.2790500424088209E-4</c:v>
                </c:pt>
                <c:pt idx="24">
                  <c:v>9.2111959287531804E-4</c:v>
                </c:pt>
                <c:pt idx="25">
                  <c:v>8.1594571670907544E-4</c:v>
                </c:pt>
                <c:pt idx="26">
                  <c:v>5.2502120441051735E-4</c:v>
                </c:pt>
                <c:pt idx="27">
                  <c:v>3.0873621713316371E-4</c:v>
                </c:pt>
                <c:pt idx="28">
                  <c:v>3.2739609838846478E-4</c:v>
                </c:pt>
                <c:pt idx="29">
                  <c:v>3.1552162849872776E-4</c:v>
                </c:pt>
                <c:pt idx="30">
                  <c:v>2.0186598812553012E-4</c:v>
                </c:pt>
                <c:pt idx="31">
                  <c:v>2.2561492790500423E-4</c:v>
                </c:pt>
                <c:pt idx="32">
                  <c:v>1.1620016963528414E-4</c:v>
                </c:pt>
                <c:pt idx="33">
                  <c:v>1.3486005089058525E-4</c:v>
                </c:pt>
                <c:pt idx="34">
                  <c:v>1.4927905004240882E-4</c:v>
                </c:pt>
                <c:pt idx="35">
                  <c:v>1.4334181509754028E-4</c:v>
                </c:pt>
                <c:pt idx="36">
                  <c:v>1.094147582697201E-4</c:v>
                </c:pt>
                <c:pt idx="37">
                  <c:v>1.7387616624257846E-4</c:v>
                </c:pt>
                <c:pt idx="38">
                  <c:v>3.6471586089906698E-4</c:v>
                </c:pt>
                <c:pt idx="39">
                  <c:v>6.1492790500424085E-4</c:v>
                </c:pt>
                <c:pt idx="40">
                  <c:v>9.889737065309585E-4</c:v>
                </c:pt>
                <c:pt idx="41">
                  <c:v>1.6785411365564037E-3</c:v>
                </c:pt>
                <c:pt idx="42">
                  <c:v>2.3290924512298556E-3</c:v>
                </c:pt>
                <c:pt idx="43">
                  <c:v>2.5029686174724342E-3</c:v>
                </c:pt>
                <c:pt idx="44">
                  <c:v>2.642069550466497E-3</c:v>
                </c:pt>
                <c:pt idx="45">
                  <c:v>2.8592027141645464E-3</c:v>
                </c:pt>
                <c:pt idx="46">
                  <c:v>3.6242578456318914E-3</c:v>
                </c:pt>
                <c:pt idx="47">
                  <c:v>5.6420695504664975E-3</c:v>
                </c:pt>
                <c:pt idx="48">
                  <c:v>6.1255301102629348E-3</c:v>
                </c:pt>
                <c:pt idx="49">
                  <c:v>7.2137404580152669E-3</c:v>
                </c:pt>
                <c:pt idx="50">
                  <c:v>6.6556403731976247E-3</c:v>
                </c:pt>
                <c:pt idx="51">
                  <c:v>4.4656488549618322E-3</c:v>
                </c:pt>
                <c:pt idx="52">
                  <c:v>2.0916030534351144E-3</c:v>
                </c:pt>
                <c:pt idx="53">
                  <c:v>1.2561492790500424E-3</c:v>
                </c:pt>
                <c:pt idx="54">
                  <c:v>5.8100084817642073E-4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D-FA91-4F6C-9A00-B3BCADFB724F}"/>
            </c:ext>
          </c:extLst>
        </c:ser>
        <c:ser>
          <c:idx val="30"/>
          <c:order val="30"/>
          <c:tx>
            <c:strRef>
              <c:f>'2020&amp;2021'!$BR$1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'2020&amp;2021'!$BR$2:$BR$56</c:f>
              <c:numCache>
                <c:formatCode>General</c:formatCode>
                <c:ptCount val="55"/>
                <c:pt idx="0">
                  <c:v>2.0855057351407717E-6</c:v>
                </c:pt>
                <c:pt idx="1">
                  <c:v>2.0855057351407717E-5</c:v>
                </c:pt>
                <c:pt idx="2">
                  <c:v>3.7539103232533891E-5</c:v>
                </c:pt>
                <c:pt idx="3">
                  <c:v>8.8633993743482796E-5</c:v>
                </c:pt>
                <c:pt idx="4">
                  <c:v>1.2408759124087591E-4</c:v>
                </c:pt>
                <c:pt idx="5">
                  <c:v>1.0948905109489051E-4</c:v>
                </c:pt>
                <c:pt idx="6">
                  <c:v>7.1949947862356623E-5</c:v>
                </c:pt>
                <c:pt idx="7">
                  <c:v>1.3138686131386861E-4</c:v>
                </c:pt>
                <c:pt idx="8">
                  <c:v>2.2732012513034411E-4</c:v>
                </c:pt>
                <c:pt idx="9">
                  <c:v>1.9395203336809177E-4</c:v>
                </c:pt>
                <c:pt idx="10">
                  <c:v>2.3566214807090719E-4</c:v>
                </c:pt>
                <c:pt idx="11">
                  <c:v>2.3879040667361835E-4</c:v>
                </c:pt>
                <c:pt idx="12">
                  <c:v>1.6371220020855058E-4</c:v>
                </c:pt>
                <c:pt idx="13">
                  <c:v>1.6058394160583942E-4</c:v>
                </c:pt>
                <c:pt idx="14">
                  <c:v>1.470281543274244E-4</c:v>
                </c:pt>
                <c:pt idx="15">
                  <c:v>1.2095933263816475E-4</c:v>
                </c:pt>
                <c:pt idx="16">
                  <c:v>4.5881126173096978E-5</c:v>
                </c:pt>
                <c:pt idx="17">
                  <c:v>6.5693430656934304E-5</c:v>
                </c:pt>
                <c:pt idx="18">
                  <c:v>4.4838373305526587E-5</c:v>
                </c:pt>
                <c:pt idx="19">
                  <c:v>2.6068821689259645E-5</c:v>
                </c:pt>
                <c:pt idx="20">
                  <c:v>1.8769551616266945E-5</c:v>
                </c:pt>
                <c:pt idx="21">
                  <c:v>1.3555787278415016E-5</c:v>
                </c:pt>
                <c:pt idx="22">
                  <c:v>1.251303441084463E-5</c:v>
                </c:pt>
                <c:pt idx="23">
                  <c:v>2.5026068821689261E-5</c:v>
                </c:pt>
                <c:pt idx="24">
                  <c:v>6.2565172054223152E-6</c:v>
                </c:pt>
                <c:pt idx="25">
                  <c:v>1.251303441084463E-5</c:v>
                </c:pt>
                <c:pt idx="26">
                  <c:v>1.1470281543274244E-5</c:v>
                </c:pt>
                <c:pt idx="27">
                  <c:v>2.0855057351407717E-6</c:v>
                </c:pt>
                <c:pt idx="28">
                  <c:v>7.299270072992701E-6</c:v>
                </c:pt>
                <c:pt idx="29">
                  <c:v>1.3555787278415016E-5</c:v>
                </c:pt>
                <c:pt idx="30">
                  <c:v>8.3420229405630869E-6</c:v>
                </c:pt>
                <c:pt idx="31">
                  <c:v>1.1470281543274244E-5</c:v>
                </c:pt>
                <c:pt idx="32">
                  <c:v>1.0427528675703859E-5</c:v>
                </c:pt>
                <c:pt idx="33">
                  <c:v>9.3847758081334727E-6</c:v>
                </c:pt>
                <c:pt idx="34">
                  <c:v>6.2565172054223152E-6</c:v>
                </c:pt>
                <c:pt idx="35">
                  <c:v>3.1282586027111576E-6</c:v>
                </c:pt>
                <c:pt idx="36">
                  <c:v>5.2137643378519293E-6</c:v>
                </c:pt>
                <c:pt idx="37">
                  <c:v>2.0855057351407717E-6</c:v>
                </c:pt>
                <c:pt idx="38">
                  <c:v>4.1710114702815434E-6</c:v>
                </c:pt>
                <c:pt idx="39">
                  <c:v>1.7726798748696558E-5</c:v>
                </c:pt>
                <c:pt idx="40">
                  <c:v>3.1282586027111572E-5</c:v>
                </c:pt>
                <c:pt idx="41">
                  <c:v>5.4223149113660065E-5</c:v>
                </c:pt>
                <c:pt idx="42">
                  <c:v>1.5641293013555788E-4</c:v>
                </c:pt>
                <c:pt idx="43">
                  <c:v>1.8143899895724713E-4</c:v>
                </c:pt>
                <c:pt idx="44">
                  <c:v>2.127215849843587E-4</c:v>
                </c:pt>
                <c:pt idx="45">
                  <c:v>7.6538060479666324E-4</c:v>
                </c:pt>
                <c:pt idx="46">
                  <c:v>1.8394160583941606E-3</c:v>
                </c:pt>
                <c:pt idx="47">
                  <c:v>2.3065693430656935E-3</c:v>
                </c:pt>
                <c:pt idx="48">
                  <c:v>2.096976016684046E-3</c:v>
                </c:pt>
                <c:pt idx="49">
                  <c:v>1.6819603753910324E-3</c:v>
                </c:pt>
                <c:pt idx="50">
                  <c:v>9.927007299270073E-4</c:v>
                </c:pt>
                <c:pt idx="51">
                  <c:v>6.0375391032325336E-4</c:v>
                </c:pt>
                <c:pt idx="52">
                  <c:v>3.3055265901981232E-4</c:v>
                </c:pt>
                <c:pt idx="53">
                  <c:v>2.9405630865484881E-4</c:v>
                </c:pt>
                <c:pt idx="54">
                  <c:v>1.8039624608967675E-4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FA91-4F6C-9A00-B3BCADFB724F}"/>
            </c:ext>
          </c:extLst>
        </c:ser>
        <c:ser>
          <c:idx val="31"/>
          <c:order val="31"/>
          <c:tx>
            <c:strRef>
              <c:f>'2020&amp;2021'!$BS$1</c:f>
              <c:strCache>
                <c:ptCount val="1"/>
                <c:pt idx="0">
                  <c:v>DL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'2020&amp;2021'!$BS$2:$BS$56</c:f>
              <c:numCache>
                <c:formatCode>General</c:formatCode>
                <c:ptCount val="55"/>
                <c:pt idx="0">
                  <c:v>5.8367820732815184E-4</c:v>
                </c:pt>
                <c:pt idx="1">
                  <c:v>8.939133945694963E-4</c:v>
                </c:pt>
                <c:pt idx="2">
                  <c:v>1.2618350661148684E-3</c:v>
                </c:pt>
                <c:pt idx="3">
                  <c:v>1.2021802765721206E-3</c:v>
                </c:pt>
                <c:pt idx="4">
                  <c:v>1.3630261431311194E-3</c:v>
                </c:pt>
                <c:pt idx="5">
                  <c:v>1.1836075502170184E-3</c:v>
                </c:pt>
                <c:pt idx="6">
                  <c:v>8.987079842535581E-4</c:v>
                </c:pt>
                <c:pt idx="7">
                  <c:v>7.5471888563641873E-4</c:v>
                </c:pt>
                <c:pt idx="8">
                  <c:v>5.3477339255072174E-4</c:v>
                </c:pt>
                <c:pt idx="9">
                  <c:v>5.3835671747249421E-4</c:v>
                </c:pt>
                <c:pt idx="10">
                  <c:v>5.7984253558090245E-4</c:v>
                </c:pt>
                <c:pt idx="11">
                  <c:v>5.85141818915918E-4</c:v>
                </c:pt>
                <c:pt idx="12">
                  <c:v>8.0094882406379323E-4</c:v>
                </c:pt>
                <c:pt idx="13">
                  <c:v>1.1293529827394772E-3</c:v>
                </c:pt>
                <c:pt idx="14">
                  <c:v>1.5033309780962956E-3</c:v>
                </c:pt>
                <c:pt idx="15">
                  <c:v>1.5959927324114263E-3</c:v>
                </c:pt>
                <c:pt idx="16">
                  <c:v>1.3494498839204602E-3</c:v>
                </c:pt>
                <c:pt idx="17">
                  <c:v>1.1220349248006461E-3</c:v>
                </c:pt>
                <c:pt idx="18">
                  <c:v>1.1408599979812254E-3</c:v>
                </c:pt>
                <c:pt idx="19">
                  <c:v>1.2736953669122842E-3</c:v>
                </c:pt>
                <c:pt idx="20">
                  <c:v>1.7246896134046634E-3</c:v>
                </c:pt>
                <c:pt idx="21">
                  <c:v>2.1124962147976178E-3</c:v>
                </c:pt>
                <c:pt idx="22">
                  <c:v>2.0182699101645302E-3</c:v>
                </c:pt>
                <c:pt idx="23">
                  <c:v>2.0294741092157062E-3</c:v>
                </c:pt>
                <c:pt idx="24">
                  <c:v>1.6033612597153527E-3</c:v>
                </c:pt>
                <c:pt idx="25">
                  <c:v>1.1259715352780861E-3</c:v>
                </c:pt>
                <c:pt idx="26">
                  <c:v>7.3079640658120525E-4</c:v>
                </c:pt>
                <c:pt idx="27">
                  <c:v>4.4084990410820632E-4</c:v>
                </c:pt>
                <c:pt idx="28">
                  <c:v>2.7813667104067833E-4</c:v>
                </c:pt>
                <c:pt idx="29">
                  <c:v>2.704148581810841E-4</c:v>
                </c:pt>
                <c:pt idx="30">
                  <c:v>1.9072373069546785E-4</c:v>
                </c:pt>
                <c:pt idx="31">
                  <c:v>1.4106187544160695E-4</c:v>
                </c:pt>
                <c:pt idx="32">
                  <c:v>1.0396689209649742E-4</c:v>
                </c:pt>
                <c:pt idx="33">
                  <c:v>7.8277985262945391E-5</c:v>
                </c:pt>
                <c:pt idx="34">
                  <c:v>6.3843746845664676E-5</c:v>
                </c:pt>
                <c:pt idx="35">
                  <c:v>5.5314424144544261E-5</c:v>
                </c:pt>
                <c:pt idx="36">
                  <c:v>5.2286262238821038E-5</c:v>
                </c:pt>
                <c:pt idx="37">
                  <c:v>5.253860906429797E-5</c:v>
                </c:pt>
                <c:pt idx="38">
                  <c:v>7.0858988593923484E-5</c:v>
                </c:pt>
                <c:pt idx="39">
                  <c:v>8.7312001615019689E-5</c:v>
                </c:pt>
                <c:pt idx="40">
                  <c:v>1.1713939638639345E-4</c:v>
                </c:pt>
                <c:pt idx="41">
                  <c:v>1.9854648228525285E-4</c:v>
                </c:pt>
                <c:pt idx="42">
                  <c:v>4.0536994044614917E-4</c:v>
                </c:pt>
                <c:pt idx="43">
                  <c:v>5.2982739477137376E-4</c:v>
                </c:pt>
                <c:pt idx="44">
                  <c:v>1.1699303522761683E-3</c:v>
                </c:pt>
                <c:pt idx="45">
                  <c:v>2.7409407489653779E-3</c:v>
                </c:pt>
                <c:pt idx="46">
                  <c:v>4.6239022913091756E-3</c:v>
                </c:pt>
                <c:pt idx="47">
                  <c:v>4.9448369839507423E-3</c:v>
                </c:pt>
                <c:pt idx="48">
                  <c:v>4.8827596648834161E-3</c:v>
                </c:pt>
                <c:pt idx="49">
                  <c:v>4.4366104774401938E-3</c:v>
                </c:pt>
                <c:pt idx="50">
                  <c:v>3.3458665589986879E-3</c:v>
                </c:pt>
                <c:pt idx="51">
                  <c:v>1.5800948824063793E-3</c:v>
                </c:pt>
                <c:pt idx="52">
                  <c:v>6.5786817401837082E-4</c:v>
                </c:pt>
                <c:pt idx="53">
                  <c:v>5.1367719794084994E-4</c:v>
                </c:pt>
                <c:pt idx="54">
                  <c:v>2.5042898960331078E-4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F-FA91-4F6C-9A00-B3BCADFB724F}"/>
            </c:ext>
          </c:extLst>
        </c:ser>
        <c:ser>
          <c:idx val="32"/>
          <c:order val="32"/>
          <c:tx>
            <c:strRef>
              <c:f>'2020&amp;2021'!$BT$1</c:f>
              <c:strCache>
                <c:ptCount val="1"/>
                <c:pt idx="0">
                  <c:v>JK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'2020&amp;2021'!$BT$2:$BT$56</c:f>
              <c:numCache>
                <c:formatCode>General</c:formatCode>
                <c:ptCount val="55"/>
                <c:pt idx="0">
                  <c:v>1.2300234795122321E-4</c:v>
                </c:pt>
                <c:pt idx="1">
                  <c:v>2.2085889570552146E-4</c:v>
                </c:pt>
                <c:pt idx="2">
                  <c:v>1.9344088464742863E-4</c:v>
                </c:pt>
                <c:pt idx="3">
                  <c:v>1.872301749602363E-4</c:v>
                </c:pt>
                <c:pt idx="4">
                  <c:v>2.070741498144361E-4</c:v>
                </c:pt>
                <c:pt idx="5">
                  <c:v>2.6849958342800876E-4</c:v>
                </c:pt>
                <c:pt idx="6">
                  <c:v>3.8801787472544116E-4</c:v>
                </c:pt>
                <c:pt idx="7">
                  <c:v>5.1738241308793456E-4</c:v>
                </c:pt>
                <c:pt idx="8">
                  <c:v>5.8418541240627133E-4</c:v>
                </c:pt>
                <c:pt idx="9">
                  <c:v>5.501779898507915E-4</c:v>
                </c:pt>
                <c:pt idx="10">
                  <c:v>5.1639778838142843E-4</c:v>
                </c:pt>
                <c:pt idx="11">
                  <c:v>5.2828902522154061E-4</c:v>
                </c:pt>
                <c:pt idx="12">
                  <c:v>6.0758918427630088E-4</c:v>
                </c:pt>
                <c:pt idx="13">
                  <c:v>8.982049534196773E-4</c:v>
                </c:pt>
                <c:pt idx="14">
                  <c:v>1.4146784821631446E-3</c:v>
                </c:pt>
                <c:pt idx="15">
                  <c:v>1.6272816784064228E-3</c:v>
                </c:pt>
                <c:pt idx="16">
                  <c:v>1.2431265621449671E-3</c:v>
                </c:pt>
                <c:pt idx="17">
                  <c:v>8.6965083693100055E-4</c:v>
                </c:pt>
                <c:pt idx="18">
                  <c:v>6.8605619934863286E-4</c:v>
                </c:pt>
                <c:pt idx="19">
                  <c:v>6.0228735893357575E-4</c:v>
                </c:pt>
                <c:pt idx="20">
                  <c:v>4.7913353025827465E-4</c:v>
                </c:pt>
                <c:pt idx="21">
                  <c:v>4.3005377565704766E-4</c:v>
                </c:pt>
                <c:pt idx="22">
                  <c:v>4.3081117927743694E-4</c:v>
                </c:pt>
                <c:pt idx="23">
                  <c:v>4.317200636219041E-4</c:v>
                </c:pt>
                <c:pt idx="24">
                  <c:v>3.7173369688707112E-4</c:v>
                </c:pt>
                <c:pt idx="25">
                  <c:v>3.7832310838445805E-4</c:v>
                </c:pt>
                <c:pt idx="26">
                  <c:v>3.3583276528061806E-4</c:v>
                </c:pt>
                <c:pt idx="27">
                  <c:v>2.7614935999394075E-4</c:v>
                </c:pt>
                <c:pt idx="28">
                  <c:v>2.2790274937514201E-4</c:v>
                </c:pt>
                <c:pt idx="29">
                  <c:v>2.2843293190941453E-4</c:v>
                </c:pt>
                <c:pt idx="30">
                  <c:v>1.6973415132924335E-4</c:v>
                </c:pt>
                <c:pt idx="31">
                  <c:v>1.0815723699159281E-4</c:v>
                </c:pt>
                <c:pt idx="32">
                  <c:v>8.3162917518745741E-5</c:v>
                </c:pt>
                <c:pt idx="33">
                  <c:v>6.2334317958039837E-5</c:v>
                </c:pt>
                <c:pt idx="34">
                  <c:v>5.3699916685601757E-5</c:v>
                </c:pt>
                <c:pt idx="35">
                  <c:v>4.4914034689085816E-5</c:v>
                </c:pt>
                <c:pt idx="36">
                  <c:v>4.6731803378020146E-5</c:v>
                </c:pt>
                <c:pt idx="37">
                  <c:v>5.5669166098613953E-5</c:v>
                </c:pt>
                <c:pt idx="38">
                  <c:v>6.2788760130273418E-5</c:v>
                </c:pt>
                <c:pt idx="39">
                  <c:v>6.596985533590851E-5</c:v>
                </c:pt>
                <c:pt idx="40">
                  <c:v>7.0968719230477925E-5</c:v>
                </c:pt>
                <c:pt idx="41">
                  <c:v>1.011891236840112E-4</c:v>
                </c:pt>
                <c:pt idx="42">
                  <c:v>1.5981216390214347E-4</c:v>
                </c:pt>
                <c:pt idx="43">
                  <c:v>2.176778004998864E-4</c:v>
                </c:pt>
                <c:pt idx="44">
                  <c:v>4.2588805574490644E-4</c:v>
                </c:pt>
                <c:pt idx="45">
                  <c:v>7.604332348708627E-4</c:v>
                </c:pt>
                <c:pt idx="46">
                  <c:v>1.2189653866545482E-3</c:v>
                </c:pt>
                <c:pt idx="47">
                  <c:v>1.9801560251458002E-3</c:v>
                </c:pt>
                <c:pt idx="48">
                  <c:v>2.2981898053472697E-3</c:v>
                </c:pt>
                <c:pt idx="49">
                  <c:v>3.5245777474816331E-3</c:v>
                </c:pt>
                <c:pt idx="50">
                  <c:v>3.8987351359539499E-3</c:v>
                </c:pt>
                <c:pt idx="51">
                  <c:v>3.7215784291448912E-3</c:v>
                </c:pt>
                <c:pt idx="52">
                  <c:v>2.9731879118382186E-3</c:v>
                </c:pt>
                <c:pt idx="53">
                  <c:v>2.5203362872074529E-3</c:v>
                </c:pt>
                <c:pt idx="54">
                  <c:v>1.6524274786033476E-3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0-FA91-4F6C-9A00-B3BCADFB724F}"/>
            </c:ext>
          </c:extLst>
        </c:ser>
        <c:ser>
          <c:idx val="33"/>
          <c:order val="33"/>
          <c:tx>
            <c:strRef>
              <c:f>'2020&amp;2021'!$BU$1</c:f>
              <c:strCache>
                <c:ptCount val="1"/>
                <c:pt idx="0">
                  <c:v>LD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'2020&amp;2021'!$BU$2:$BU$56</c:f>
              <c:numCache>
                <c:formatCode>General</c:formatCode>
                <c:ptCount val="55"/>
                <c:pt idx="0">
                  <c:v>1.0238907849829352E-4</c:v>
                </c:pt>
                <c:pt idx="1">
                  <c:v>1.7747440273037542E-4</c:v>
                </c:pt>
                <c:pt idx="2">
                  <c:v>1.6109215017064847E-3</c:v>
                </c:pt>
                <c:pt idx="3">
                  <c:v>2.4232081911262798E-3</c:v>
                </c:pt>
                <c:pt idx="4">
                  <c:v>1.0068259385665529E-3</c:v>
                </c:pt>
                <c:pt idx="5">
                  <c:v>5.3924914675767914E-4</c:v>
                </c:pt>
                <c:pt idx="6">
                  <c:v>6.0409556313993174E-4</c:v>
                </c:pt>
                <c:pt idx="7">
                  <c:v>6.3481228668941982E-4</c:v>
                </c:pt>
                <c:pt idx="8">
                  <c:v>1.1843003412969283E-3</c:v>
                </c:pt>
                <c:pt idx="9">
                  <c:v>1.4197952218430033E-3</c:v>
                </c:pt>
                <c:pt idx="10">
                  <c:v>2.0204778156996585E-3</c:v>
                </c:pt>
                <c:pt idx="11">
                  <c:v>2.4573378839590444E-3</c:v>
                </c:pt>
                <c:pt idx="12">
                  <c:v>2.4573378839590444E-3</c:v>
                </c:pt>
                <c:pt idx="13">
                  <c:v>2.6587030716723548E-3</c:v>
                </c:pt>
                <c:pt idx="14">
                  <c:v>3.2013651877133105E-3</c:v>
                </c:pt>
                <c:pt idx="15">
                  <c:v>3.5085324232081911E-3</c:v>
                </c:pt>
                <c:pt idx="16">
                  <c:v>3.6416382252559727E-3</c:v>
                </c:pt>
                <c:pt idx="17">
                  <c:v>4.3993174061433445E-3</c:v>
                </c:pt>
                <c:pt idx="18">
                  <c:v>3.4744027303754265E-3</c:v>
                </c:pt>
                <c:pt idx="19">
                  <c:v>2.8737201365187713E-3</c:v>
                </c:pt>
                <c:pt idx="20">
                  <c:v>1.9897610921501708E-3</c:v>
                </c:pt>
                <c:pt idx="21">
                  <c:v>2.6109215017064845E-3</c:v>
                </c:pt>
                <c:pt idx="22">
                  <c:v>3.1467576791808873E-3</c:v>
                </c:pt>
                <c:pt idx="23">
                  <c:v>3.1672354948805463E-3</c:v>
                </c:pt>
                <c:pt idx="24">
                  <c:v>2.7064846416382251E-3</c:v>
                </c:pt>
                <c:pt idx="25">
                  <c:v>2.7064846416382251E-3</c:v>
                </c:pt>
                <c:pt idx="26">
                  <c:v>2.1433447098976109E-3</c:v>
                </c:pt>
                <c:pt idx="27">
                  <c:v>9.2150170648464165E-4</c:v>
                </c:pt>
                <c:pt idx="28">
                  <c:v>6.6894197952218433E-4</c:v>
                </c:pt>
                <c:pt idx="29">
                  <c:v>8.3959044368600686E-4</c:v>
                </c:pt>
                <c:pt idx="30">
                  <c:v>6.9283276450511947E-4</c:v>
                </c:pt>
                <c:pt idx="31">
                  <c:v>3.5494880546075084E-4</c:v>
                </c:pt>
                <c:pt idx="32">
                  <c:v>2.3208191126279865E-4</c:v>
                </c:pt>
                <c:pt idx="33">
                  <c:v>2.3208191126279865E-4</c:v>
                </c:pt>
                <c:pt idx="34">
                  <c:v>2.3208191126279865E-4</c:v>
                </c:pt>
                <c:pt idx="35">
                  <c:v>2.4232081911262798E-4</c:v>
                </c:pt>
                <c:pt idx="36">
                  <c:v>1.6382252559726964E-4</c:v>
                </c:pt>
                <c:pt idx="37">
                  <c:v>1.2627986348122866E-4</c:v>
                </c:pt>
                <c:pt idx="38">
                  <c:v>1.5699658703071672E-4</c:v>
                </c:pt>
                <c:pt idx="39">
                  <c:v>1.5017064846416383E-4</c:v>
                </c:pt>
                <c:pt idx="40">
                  <c:v>1.1604095563139932E-4</c:v>
                </c:pt>
                <c:pt idx="41">
                  <c:v>2.8327645051194541E-4</c:v>
                </c:pt>
                <c:pt idx="42">
                  <c:v>4.6075085324232082E-4</c:v>
                </c:pt>
                <c:pt idx="43">
                  <c:v>9.1126279863481228E-4</c:v>
                </c:pt>
                <c:pt idx="44">
                  <c:v>1.7235494880546076E-3</c:v>
                </c:pt>
                <c:pt idx="45">
                  <c:v>3.9761092150170652E-3</c:v>
                </c:pt>
                <c:pt idx="46">
                  <c:v>6.9658703071672351E-3</c:v>
                </c:pt>
                <c:pt idx="47">
                  <c:v>5.4505119453924916E-3</c:v>
                </c:pt>
                <c:pt idx="48">
                  <c:v>4.7781569965870303E-3</c:v>
                </c:pt>
                <c:pt idx="49">
                  <c:v>4.8191126279863482E-3</c:v>
                </c:pt>
                <c:pt idx="50">
                  <c:v>5.2866894197952218E-3</c:v>
                </c:pt>
                <c:pt idx="51">
                  <c:v>5.1740614334470992E-3</c:v>
                </c:pt>
                <c:pt idx="52">
                  <c:v>5.4709897610921501E-3</c:v>
                </c:pt>
                <c:pt idx="53">
                  <c:v>5.3959044368600681E-3</c:v>
                </c:pt>
                <c:pt idx="54">
                  <c:v>3.2116040955631401E-3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1-FA91-4F6C-9A00-B3BCADFB724F}"/>
            </c:ext>
          </c:extLst>
        </c:ser>
        <c:ser>
          <c:idx val="34"/>
          <c:order val="34"/>
          <c:tx>
            <c:strRef>
              <c:f>'2020&amp;2021'!$BV$1</c:f>
              <c:strCache>
                <c:ptCount val="1"/>
                <c:pt idx="0">
                  <c:v>LK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'2020&amp;2021'!$BV$2:$BV$56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7.3529411764705881E-4</c:v>
                </c:pt>
                <c:pt idx="33">
                  <c:v>8.2352941176470592E-4</c:v>
                </c:pt>
                <c:pt idx="34">
                  <c:v>6.3235294117647061E-4</c:v>
                </c:pt>
                <c:pt idx="35">
                  <c:v>1.1470588235294118E-3</c:v>
                </c:pt>
                <c:pt idx="36">
                  <c:v>1.338235294117647E-3</c:v>
                </c:pt>
                <c:pt idx="37">
                  <c:v>1.176470588235294E-3</c:v>
                </c:pt>
                <c:pt idx="38">
                  <c:v>1.8823529411764706E-3</c:v>
                </c:pt>
                <c:pt idx="39">
                  <c:v>2.4117647058823528E-3</c:v>
                </c:pt>
                <c:pt idx="40">
                  <c:v>2.7794117647058822E-3</c:v>
                </c:pt>
                <c:pt idx="41">
                  <c:v>1.6029411764705882E-3</c:v>
                </c:pt>
                <c:pt idx="42">
                  <c:v>6.6176470588235291E-4</c:v>
                </c:pt>
                <c:pt idx="43">
                  <c:v>5.4411764705882351E-4</c:v>
                </c:pt>
                <c:pt idx="44">
                  <c:v>8.5294117647058821E-4</c:v>
                </c:pt>
                <c:pt idx="45">
                  <c:v>2.1470588235294116E-3</c:v>
                </c:pt>
                <c:pt idx="46">
                  <c:v>1.1808823529411764E-2</c:v>
                </c:pt>
                <c:pt idx="47">
                  <c:v>1.876470588235294E-2</c:v>
                </c:pt>
                <c:pt idx="48">
                  <c:v>2.1147058823529411E-2</c:v>
                </c:pt>
                <c:pt idx="49">
                  <c:v>1.5279411764705882E-2</c:v>
                </c:pt>
                <c:pt idx="50">
                  <c:v>1.6911764705882352E-2</c:v>
                </c:pt>
                <c:pt idx="51">
                  <c:v>2.9411764705882353E-2</c:v>
                </c:pt>
                <c:pt idx="52">
                  <c:v>2.9088235294117647E-2</c:v>
                </c:pt>
                <c:pt idx="53">
                  <c:v>2.3044117647058823E-2</c:v>
                </c:pt>
                <c:pt idx="54">
                  <c:v>1.3088235294117647E-2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2-FA91-4F6C-9A00-B3BCADFB724F}"/>
            </c:ext>
          </c:extLst>
        </c:ser>
        <c:ser>
          <c:idx val="35"/>
          <c:order val="35"/>
          <c:tx>
            <c:strRef>
              <c:f>'2020&amp;2021'!$BW$1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'2020&amp;2021'!$AL$2:$AM$56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'2020&amp;2021'!$BW$2:$BW$56</c:f>
              <c:numCache>
                <c:formatCode>General</c:formatCode>
                <c:ptCount val="55"/>
                <c:pt idx="0">
                  <c:v>3.5904255319148934E-5</c:v>
                </c:pt>
                <c:pt idx="1">
                  <c:v>4.9867021276595742E-5</c:v>
                </c:pt>
                <c:pt idx="2">
                  <c:v>6.8484042553191484E-5</c:v>
                </c:pt>
                <c:pt idx="3">
                  <c:v>1.5026595744680851E-4</c:v>
                </c:pt>
                <c:pt idx="4">
                  <c:v>2.8324468085106383E-4</c:v>
                </c:pt>
                <c:pt idx="5">
                  <c:v>3.6768617021276596E-4</c:v>
                </c:pt>
                <c:pt idx="6">
                  <c:v>4.5611702127659574E-4</c:v>
                </c:pt>
                <c:pt idx="7">
                  <c:v>5.9840425531914893E-4</c:v>
                </c:pt>
                <c:pt idx="8">
                  <c:v>9.0226063829787235E-4</c:v>
                </c:pt>
                <c:pt idx="9">
                  <c:v>1.3224734042553191E-3</c:v>
                </c:pt>
                <c:pt idx="10">
                  <c:v>2.0106382978723404E-3</c:v>
                </c:pt>
                <c:pt idx="11">
                  <c:v>2.4295212765957446E-3</c:v>
                </c:pt>
                <c:pt idx="12">
                  <c:v>3.2253989361702129E-3</c:v>
                </c:pt>
                <c:pt idx="13">
                  <c:v>3.2121010638297871E-3</c:v>
                </c:pt>
                <c:pt idx="14">
                  <c:v>3.1077127659574467E-3</c:v>
                </c:pt>
                <c:pt idx="15">
                  <c:v>3.1628989361702129E-3</c:v>
                </c:pt>
                <c:pt idx="16">
                  <c:v>3.3204787234042553E-3</c:v>
                </c:pt>
                <c:pt idx="17">
                  <c:v>3.1429521276595744E-3</c:v>
                </c:pt>
                <c:pt idx="18">
                  <c:v>3.0259308510638297E-3</c:v>
                </c:pt>
                <c:pt idx="19">
                  <c:v>2.6855053191489364E-3</c:v>
                </c:pt>
                <c:pt idx="20">
                  <c:v>2.1070478723404255E-3</c:v>
                </c:pt>
                <c:pt idx="21">
                  <c:v>7.7792553191489359E-4</c:v>
                </c:pt>
                <c:pt idx="22">
                  <c:v>6.5425531914893619E-4</c:v>
                </c:pt>
                <c:pt idx="23">
                  <c:v>3.7167553191489361E-4</c:v>
                </c:pt>
                <c:pt idx="24">
                  <c:v>2.9188829787234042E-4</c:v>
                </c:pt>
                <c:pt idx="25">
                  <c:v>2.579787234042553E-4</c:v>
                </c:pt>
                <c:pt idx="26">
                  <c:v>1.9680851063829787E-4</c:v>
                </c:pt>
                <c:pt idx="27">
                  <c:v>2.3936170212765956E-4</c:v>
                </c:pt>
                <c:pt idx="28">
                  <c:v>2.553191489361702E-4</c:v>
                </c:pt>
                <c:pt idx="29">
                  <c:v>2.4335106382978724E-4</c:v>
                </c:pt>
                <c:pt idx="30">
                  <c:v>2.2805851063829787E-4</c:v>
                </c:pt>
                <c:pt idx="31">
                  <c:v>1.9547872340425532E-4</c:v>
                </c:pt>
                <c:pt idx="32">
                  <c:v>1.9547872340425532E-4</c:v>
                </c:pt>
                <c:pt idx="33">
                  <c:v>1.961436170212766E-4</c:v>
                </c:pt>
                <c:pt idx="34">
                  <c:v>1.8949468085106383E-4</c:v>
                </c:pt>
                <c:pt idx="35">
                  <c:v>2.0545212765957446E-4</c:v>
                </c:pt>
                <c:pt idx="36">
                  <c:v>1.5691489361702128E-4</c:v>
                </c:pt>
                <c:pt idx="37">
                  <c:v>1.1569148936170212E-4</c:v>
                </c:pt>
                <c:pt idx="38">
                  <c:v>1.1768617021276596E-4</c:v>
                </c:pt>
                <c:pt idx="39">
                  <c:v>1.136968085106383E-4</c:v>
                </c:pt>
                <c:pt idx="40">
                  <c:v>1.2367021276595745E-4</c:v>
                </c:pt>
                <c:pt idx="41">
                  <c:v>2.7393617021276593E-4</c:v>
                </c:pt>
                <c:pt idx="42">
                  <c:v>6.5890957446808514E-4</c:v>
                </c:pt>
                <c:pt idx="43">
                  <c:v>8.5771276595744683E-4</c:v>
                </c:pt>
                <c:pt idx="44">
                  <c:v>1.3297872340425532E-3</c:v>
                </c:pt>
                <c:pt idx="45">
                  <c:v>2.1728723404255321E-3</c:v>
                </c:pt>
                <c:pt idx="46">
                  <c:v>3.9381648936170216E-3</c:v>
                </c:pt>
                <c:pt idx="47">
                  <c:v>5.9767287234042555E-3</c:v>
                </c:pt>
                <c:pt idx="48">
                  <c:v>6.8238031914893615E-3</c:v>
                </c:pt>
                <c:pt idx="49">
                  <c:v>9.0325797872340425E-3</c:v>
                </c:pt>
                <c:pt idx="50">
                  <c:v>1.1454787234042554E-2</c:v>
                </c:pt>
                <c:pt idx="51">
                  <c:v>1.1529255319148937E-2</c:v>
                </c:pt>
                <c:pt idx="52">
                  <c:v>8.7453457446808516E-3</c:v>
                </c:pt>
                <c:pt idx="53">
                  <c:v>7.120345744680851E-3</c:v>
                </c:pt>
                <c:pt idx="54">
                  <c:v>4.7519946808510637E-3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3-FA91-4F6C-9A00-B3BCADFB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71224"/>
        <c:axId val="510972400"/>
      </c:lineChart>
      <c:catAx>
        <c:axId val="51097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50529231124968887"/>
              <c:y val="0.951125462571233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2400"/>
        <c:crosses val="autoZero"/>
        <c:auto val="1"/>
        <c:lblAlgn val="ctr"/>
        <c:lblOffset val="100"/>
        <c:noMultiLvlLbl val="0"/>
      </c:catAx>
      <c:valAx>
        <c:axId val="510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 ACTIVE CASES /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ACTIVE CASES PER THOUSAND PEOPLE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Sheet1!$C$2:$C$56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2.0151133501259445E-2</c:v>
                </c:pt>
                <c:pt idx="3">
                  <c:v>2.7707808564231738E-2</c:v>
                </c:pt>
                <c:pt idx="4">
                  <c:v>0.12594458438287154</c:v>
                </c:pt>
                <c:pt idx="5">
                  <c:v>0.18891687657430731</c:v>
                </c:pt>
                <c:pt idx="6">
                  <c:v>0.11586901763224182</c:v>
                </c:pt>
                <c:pt idx="7">
                  <c:v>0.14357682619647355</c:v>
                </c:pt>
                <c:pt idx="8">
                  <c:v>1.0125944584382873</c:v>
                </c:pt>
                <c:pt idx="9">
                  <c:v>2.093198992443325</c:v>
                </c:pt>
                <c:pt idx="10">
                  <c:v>2.906801007556675</c:v>
                </c:pt>
                <c:pt idx="11">
                  <c:v>2.0277078085642319</c:v>
                </c:pt>
                <c:pt idx="12">
                  <c:v>0.91183879093198994</c:v>
                </c:pt>
                <c:pt idx="13">
                  <c:v>0.77329974811083124</c:v>
                </c:pt>
                <c:pt idx="14">
                  <c:v>0.51385390428211586</c:v>
                </c:pt>
                <c:pt idx="15">
                  <c:v>0.40302267002518893</c:v>
                </c:pt>
                <c:pt idx="16">
                  <c:v>0.43324937027707805</c:v>
                </c:pt>
                <c:pt idx="17">
                  <c:v>0.47858942065491183</c:v>
                </c:pt>
                <c:pt idx="18">
                  <c:v>0.47858942065491183</c:v>
                </c:pt>
                <c:pt idx="19">
                  <c:v>0.47858942065491183</c:v>
                </c:pt>
                <c:pt idx="20">
                  <c:v>0.42317380352644834</c:v>
                </c:pt>
                <c:pt idx="21">
                  <c:v>0.42569269521410574</c:v>
                </c:pt>
                <c:pt idx="22">
                  <c:v>0.36523929471032746</c:v>
                </c:pt>
                <c:pt idx="23">
                  <c:v>0.35264483627204035</c:v>
                </c:pt>
                <c:pt idx="24">
                  <c:v>0.22921914357682618</c:v>
                </c:pt>
                <c:pt idx="25">
                  <c:v>0.17632241813602018</c:v>
                </c:pt>
                <c:pt idx="26">
                  <c:v>0.23425692695214106</c:v>
                </c:pt>
                <c:pt idx="27">
                  <c:v>0.16120906801007556</c:v>
                </c:pt>
                <c:pt idx="28">
                  <c:v>0.14357682619647355</c:v>
                </c:pt>
                <c:pt idx="29">
                  <c:v>0.13602015113350127</c:v>
                </c:pt>
                <c:pt idx="30">
                  <c:v>7.8085642317380355E-2</c:v>
                </c:pt>
                <c:pt idx="31">
                  <c:v>5.5415617128463476E-2</c:v>
                </c:pt>
                <c:pt idx="32">
                  <c:v>5.793450881612091E-2</c:v>
                </c:pt>
                <c:pt idx="33">
                  <c:v>1.2594458438287154E-2</c:v>
                </c:pt>
                <c:pt idx="34">
                  <c:v>0</c:v>
                </c:pt>
                <c:pt idx="35">
                  <c:v>2.7707808564231738E-2</c:v>
                </c:pt>
                <c:pt idx="36">
                  <c:v>2.2670025188916875E-2</c:v>
                </c:pt>
                <c:pt idx="37">
                  <c:v>1.0075566750629723E-2</c:v>
                </c:pt>
                <c:pt idx="38">
                  <c:v>1.5113350125944586E-2</c:v>
                </c:pt>
                <c:pt idx="39">
                  <c:v>1.7632241813602016E-2</c:v>
                </c:pt>
                <c:pt idx="40">
                  <c:v>7.5566750629722929E-3</c:v>
                </c:pt>
                <c:pt idx="41">
                  <c:v>2.0151133501259445E-2</c:v>
                </c:pt>
                <c:pt idx="42">
                  <c:v>3.5264483627204031E-2</c:v>
                </c:pt>
                <c:pt idx="43">
                  <c:v>0.10579345088161209</c:v>
                </c:pt>
                <c:pt idx="44">
                  <c:v>0.15113350125944583</c:v>
                </c:pt>
                <c:pt idx="45">
                  <c:v>0.29471032745591935</c:v>
                </c:pt>
                <c:pt idx="46">
                  <c:v>0.38539042821158692</c:v>
                </c:pt>
                <c:pt idx="47">
                  <c:v>0.41561712846347609</c:v>
                </c:pt>
                <c:pt idx="48">
                  <c:v>0.51637279596977337</c:v>
                </c:pt>
                <c:pt idx="49">
                  <c:v>0.53148614609571787</c:v>
                </c:pt>
                <c:pt idx="50">
                  <c:v>0.54408060453400509</c:v>
                </c:pt>
                <c:pt idx="51">
                  <c:v>0.7002518891687658</c:v>
                </c:pt>
                <c:pt idx="52">
                  <c:v>0.50629722921914366</c:v>
                </c:pt>
                <c:pt idx="53">
                  <c:v>0.39042821158690177</c:v>
                </c:pt>
                <c:pt idx="54">
                  <c:v>0.23677581863979849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360-461B-8A9C-221A36AB386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Sheet1!$D$2:$D$56</c:f>
              <c:numCache>
                <c:formatCode>General</c:formatCode>
                <c:ptCount val="55"/>
                <c:pt idx="0">
                  <c:v>2.3706937821949003E-2</c:v>
                </c:pt>
                <c:pt idx="1">
                  <c:v>3.8815802071963397E-2</c:v>
                </c:pt>
                <c:pt idx="2">
                  <c:v>5.7160912276670299E-2</c:v>
                </c:pt>
                <c:pt idx="3">
                  <c:v>9.2414928860037146E-2</c:v>
                </c:pt>
                <c:pt idx="4">
                  <c:v>0.15455468106700371</c:v>
                </c:pt>
                <c:pt idx="5">
                  <c:v>0.20861339307941248</c:v>
                </c:pt>
                <c:pt idx="6">
                  <c:v>0.35658068593094733</c:v>
                </c:pt>
                <c:pt idx="7">
                  <c:v>0.60824189502307502</c:v>
                </c:pt>
                <c:pt idx="8">
                  <c:v>1.3823557572624041</c:v>
                </c:pt>
                <c:pt idx="9">
                  <c:v>1.6370042703127095</c:v>
                </c:pt>
                <c:pt idx="10">
                  <c:v>1.6877884376017311</c:v>
                </c:pt>
                <c:pt idx="11">
                  <c:v>1.7117443174201949</c:v>
                </c:pt>
                <c:pt idx="12">
                  <c:v>1.9381091897895484</c:v>
                </c:pt>
                <c:pt idx="13">
                  <c:v>1.8530667739032192</c:v>
                </c:pt>
                <c:pt idx="14">
                  <c:v>1.7685030926255723</c:v>
                </c:pt>
                <c:pt idx="15">
                  <c:v>1.368510752379311</c:v>
                </c:pt>
                <c:pt idx="16">
                  <c:v>1.0711399628501943</c:v>
                </c:pt>
                <c:pt idx="17">
                  <c:v>0.93182819172363607</c:v>
                </c:pt>
                <c:pt idx="18">
                  <c:v>0.76687539495605217</c:v>
                </c:pt>
                <c:pt idx="19">
                  <c:v>0.61770169089063787</c:v>
                </c:pt>
                <c:pt idx="20">
                  <c:v>0.45322762873173628</c:v>
                </c:pt>
                <c:pt idx="21">
                  <c:v>0.40342008004442659</c:v>
                </c:pt>
                <c:pt idx="22">
                  <c:v>0.35730836253614445</c:v>
                </c:pt>
                <c:pt idx="23">
                  <c:v>0.27285957756458129</c:v>
                </c:pt>
                <c:pt idx="24">
                  <c:v>0.14222247754734688</c:v>
                </c:pt>
                <c:pt idx="25">
                  <c:v>0.10396200762145497</c:v>
                </c:pt>
                <c:pt idx="26">
                  <c:v>8.9236131058386473E-2</c:v>
                </c:pt>
                <c:pt idx="27">
                  <c:v>7.6176250933532474E-2</c:v>
                </c:pt>
                <c:pt idx="28">
                  <c:v>6.2465291740870538E-2</c:v>
                </c:pt>
                <c:pt idx="29">
                  <c:v>6.2005706516535489E-2</c:v>
                </c:pt>
                <c:pt idx="30">
                  <c:v>5.4231056471534443E-2</c:v>
                </c:pt>
                <c:pt idx="31">
                  <c:v>4.2109496179697829E-2</c:v>
                </c:pt>
                <c:pt idx="32">
                  <c:v>2.8494283908772334E-2</c:v>
                </c:pt>
                <c:pt idx="33">
                  <c:v>2.504739472625955E-2</c:v>
                </c:pt>
                <c:pt idx="34">
                  <c:v>2.3783535359338196E-2</c:v>
                </c:pt>
                <c:pt idx="35">
                  <c:v>1.8421707742096092E-2</c:v>
                </c:pt>
                <c:pt idx="36">
                  <c:v>1.3308822121368798E-2</c:v>
                </c:pt>
                <c:pt idx="37">
                  <c:v>1.1298136764903008E-2</c:v>
                </c:pt>
                <c:pt idx="38">
                  <c:v>1.3883303651787596E-2</c:v>
                </c:pt>
                <c:pt idx="39">
                  <c:v>1.9321728806418876E-2</c:v>
                </c:pt>
                <c:pt idx="40">
                  <c:v>2.763256161314414E-2</c:v>
                </c:pt>
                <c:pt idx="41">
                  <c:v>4.5613833515252486E-2</c:v>
                </c:pt>
                <c:pt idx="42">
                  <c:v>0.11688784205587791</c:v>
                </c:pt>
                <c:pt idx="43">
                  <c:v>0.15591428735566151</c:v>
                </c:pt>
                <c:pt idx="44">
                  <c:v>0.28557476877118398</c:v>
                </c:pt>
                <c:pt idx="45">
                  <c:v>0.60722697765266842</c:v>
                </c:pt>
                <c:pt idx="46">
                  <c:v>1.2819363857451984</c:v>
                </c:pt>
                <c:pt idx="47">
                  <c:v>2.186055418318301</c:v>
                </c:pt>
                <c:pt idx="48">
                  <c:v>2.5038203021772847</c:v>
                </c:pt>
                <c:pt idx="49">
                  <c:v>3.5884414316079738</c:v>
                </c:pt>
                <c:pt idx="50">
                  <c:v>3.9728653223798855</c:v>
                </c:pt>
                <c:pt idx="51">
                  <c:v>4.0344497424407804</c:v>
                </c:pt>
                <c:pt idx="52">
                  <c:v>3.3247544091457462</c:v>
                </c:pt>
                <c:pt idx="53">
                  <c:v>2.8099232109687673</c:v>
                </c:pt>
                <c:pt idx="54">
                  <c:v>2.0602439631565845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60-461B-8A9C-221A36AB386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Sheet1!$E$2:$E$56</c:f>
              <c:numCache>
                <c:formatCode>General</c:formatCode>
                <c:ptCount val="55"/>
                <c:pt idx="0">
                  <c:v>1.4627659574468085E-2</c:v>
                </c:pt>
                <c:pt idx="1">
                  <c:v>3.5239361702127658E-2</c:v>
                </c:pt>
                <c:pt idx="2">
                  <c:v>5.8510638297872342E-2</c:v>
                </c:pt>
                <c:pt idx="3">
                  <c:v>8.377659574468084E-2</c:v>
                </c:pt>
                <c:pt idx="4">
                  <c:v>8.5106382978723402E-2</c:v>
                </c:pt>
                <c:pt idx="5">
                  <c:v>0.11702127659574468</c:v>
                </c:pt>
                <c:pt idx="6">
                  <c:v>0.22273936170212766</c:v>
                </c:pt>
                <c:pt idx="7">
                  <c:v>0.42021276595744683</c:v>
                </c:pt>
                <c:pt idx="8">
                  <c:v>0.4667553191489362</c:v>
                </c:pt>
                <c:pt idx="9">
                  <c:v>0.43617021276595747</c:v>
                </c:pt>
                <c:pt idx="10">
                  <c:v>0.58643617021276595</c:v>
                </c:pt>
                <c:pt idx="11">
                  <c:v>0.6582446808510638</c:v>
                </c:pt>
                <c:pt idx="12">
                  <c:v>0.81515957446808507</c:v>
                </c:pt>
                <c:pt idx="13">
                  <c:v>1.1097074468085106</c:v>
                </c:pt>
                <c:pt idx="14">
                  <c:v>1.1934840425531916</c:v>
                </c:pt>
                <c:pt idx="15">
                  <c:v>1.3464095744680851</c:v>
                </c:pt>
                <c:pt idx="16">
                  <c:v>1.9647606382978724</c:v>
                </c:pt>
                <c:pt idx="17">
                  <c:v>1.8470744680851066</c:v>
                </c:pt>
                <c:pt idx="18">
                  <c:v>2.0292553191489362</c:v>
                </c:pt>
                <c:pt idx="19">
                  <c:v>1.7539893617021278</c:v>
                </c:pt>
                <c:pt idx="20">
                  <c:v>1.177526595744681</c:v>
                </c:pt>
                <c:pt idx="21">
                  <c:v>1.0033244680851063</c:v>
                </c:pt>
                <c:pt idx="22">
                  <c:v>0.84042553191489366</c:v>
                </c:pt>
                <c:pt idx="23">
                  <c:v>0.69148936170212771</c:v>
                </c:pt>
                <c:pt idx="24">
                  <c:v>0.52260638297872342</c:v>
                </c:pt>
                <c:pt idx="25">
                  <c:v>0.46010638297872342</c:v>
                </c:pt>
                <c:pt idx="26">
                  <c:v>0.15558510638297873</c:v>
                </c:pt>
                <c:pt idx="27">
                  <c:v>0.14095744680851063</c:v>
                </c:pt>
                <c:pt idx="28">
                  <c:v>6.5824468085106391E-2</c:v>
                </c:pt>
                <c:pt idx="29">
                  <c:v>6.4494680851063829E-2</c:v>
                </c:pt>
                <c:pt idx="30">
                  <c:v>5.1196808510638299E-2</c:v>
                </c:pt>
                <c:pt idx="31">
                  <c:v>4.2553191489361701E-2</c:v>
                </c:pt>
                <c:pt idx="32">
                  <c:v>2.4601063829787235E-2</c:v>
                </c:pt>
                <c:pt idx="33">
                  <c:v>8.6436170212765961E-3</c:v>
                </c:pt>
                <c:pt idx="34">
                  <c:v>6.648936170212766E-3</c:v>
                </c:pt>
                <c:pt idx="35">
                  <c:v>3.324468085106383E-3</c:v>
                </c:pt>
                <c:pt idx="36">
                  <c:v>1.9946808510638296E-3</c:v>
                </c:pt>
                <c:pt idx="37">
                  <c:v>3.324468085106383E-3</c:v>
                </c:pt>
                <c:pt idx="38">
                  <c:v>6.6489361702127658E-4</c:v>
                </c:pt>
                <c:pt idx="39">
                  <c:v>1.9946808510638296E-3</c:v>
                </c:pt>
                <c:pt idx="40">
                  <c:v>6.6489361702127658E-4</c:v>
                </c:pt>
                <c:pt idx="41">
                  <c:v>1.3297872340425532E-3</c:v>
                </c:pt>
                <c:pt idx="42">
                  <c:v>2.6595744680851063E-3</c:v>
                </c:pt>
                <c:pt idx="43">
                  <c:v>2.6595744680851063E-3</c:v>
                </c:pt>
                <c:pt idx="44">
                  <c:v>1.9281914893617021E-2</c:v>
                </c:pt>
                <c:pt idx="45">
                  <c:v>4.3882978723404256E-2</c:v>
                </c:pt>
                <c:pt idx="46">
                  <c:v>0.25265957446808512</c:v>
                </c:pt>
                <c:pt idx="47">
                  <c:v>0.73936170212765961</c:v>
                </c:pt>
                <c:pt idx="48">
                  <c:v>0.92220744680851063</c:v>
                </c:pt>
                <c:pt idx="49">
                  <c:v>1.3311170212765957</c:v>
                </c:pt>
                <c:pt idx="50">
                  <c:v>1.4966755319148937</c:v>
                </c:pt>
                <c:pt idx="51">
                  <c:v>1.9521276595744681</c:v>
                </c:pt>
                <c:pt idx="52">
                  <c:v>2.6050531914893615</c:v>
                </c:pt>
                <c:pt idx="53">
                  <c:v>2.5079787234042556</c:v>
                </c:pt>
                <c:pt idx="54">
                  <c:v>2.197473404255319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60-461B-8A9C-221A36AB386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Sheet1!$F$2:$F$56</c:f>
              <c:numCache>
                <c:formatCode>General</c:formatCode>
                <c:ptCount val="55"/>
                <c:pt idx="0">
                  <c:v>3.4817601259732309E-2</c:v>
                </c:pt>
                <c:pt idx="1">
                  <c:v>5.9604000816493162E-2</c:v>
                </c:pt>
                <c:pt idx="2">
                  <c:v>6.1032863849765258E-2</c:v>
                </c:pt>
                <c:pt idx="3">
                  <c:v>6.6369229871985541E-2</c:v>
                </c:pt>
                <c:pt idx="4">
                  <c:v>9.0659901437611171E-2</c:v>
                </c:pt>
                <c:pt idx="5">
                  <c:v>0.15399644242265187</c:v>
                </c:pt>
                <c:pt idx="6">
                  <c:v>0.1987286035050885</c:v>
                </c:pt>
                <c:pt idx="7">
                  <c:v>0.2427609133059225</c:v>
                </c:pt>
                <c:pt idx="8">
                  <c:v>0.29685358527979472</c:v>
                </c:pt>
                <c:pt idx="9">
                  <c:v>0.49514478173388149</c:v>
                </c:pt>
                <c:pt idx="10">
                  <c:v>0.64406730236491416</c:v>
                </c:pt>
                <c:pt idx="11">
                  <c:v>0.62957454874172569</c:v>
                </c:pt>
                <c:pt idx="12">
                  <c:v>0.71483976321698306</c:v>
                </c:pt>
                <c:pt idx="13">
                  <c:v>0.85154404689003593</c:v>
                </c:pt>
                <c:pt idx="14">
                  <c:v>0.85090251654856675</c:v>
                </c:pt>
                <c:pt idx="15">
                  <c:v>0.87064415478377521</c:v>
                </c:pt>
                <c:pt idx="16">
                  <c:v>0.9962091388913189</c:v>
                </c:pt>
                <c:pt idx="17">
                  <c:v>0.89718018254454268</c:v>
                </c:pt>
                <c:pt idx="18">
                  <c:v>0.83993817980345842</c:v>
                </c:pt>
                <c:pt idx="19">
                  <c:v>0.72096346193100624</c:v>
                </c:pt>
                <c:pt idx="20">
                  <c:v>0.25667045752777534</c:v>
                </c:pt>
                <c:pt idx="21">
                  <c:v>0.19164260927886159</c:v>
                </c:pt>
                <c:pt idx="22">
                  <c:v>0.10690228326480622</c:v>
                </c:pt>
                <c:pt idx="23">
                  <c:v>9.1622196949814827E-2</c:v>
                </c:pt>
                <c:pt idx="24">
                  <c:v>0.10165339865278629</c:v>
                </c:pt>
                <c:pt idx="25">
                  <c:v>0.10424868048872947</c:v>
                </c:pt>
                <c:pt idx="26">
                  <c:v>0.10322806403639227</c:v>
                </c:pt>
                <c:pt idx="27">
                  <c:v>0.10156591724258596</c:v>
                </c:pt>
                <c:pt idx="28">
                  <c:v>9.4946490537427458E-2</c:v>
                </c:pt>
                <c:pt idx="29">
                  <c:v>5.4325955734406434E-2</c:v>
                </c:pt>
                <c:pt idx="30">
                  <c:v>4.9426996763187819E-2</c:v>
                </c:pt>
                <c:pt idx="31">
                  <c:v>4.7123319627912406E-2</c:v>
                </c:pt>
                <c:pt idx="32">
                  <c:v>3.3097133525792438E-2</c:v>
                </c:pt>
                <c:pt idx="33">
                  <c:v>1.775872627066748E-2</c:v>
                </c:pt>
                <c:pt idx="34">
                  <c:v>1.3880383751786077E-2</c:v>
                </c:pt>
                <c:pt idx="35">
                  <c:v>9.4479923016359026E-3</c:v>
                </c:pt>
                <c:pt idx="36">
                  <c:v>7.785845507829587E-3</c:v>
                </c:pt>
                <c:pt idx="37">
                  <c:v>7.465080337095034E-3</c:v>
                </c:pt>
                <c:pt idx="38">
                  <c:v>8.2815734989648039E-3</c:v>
                </c:pt>
                <c:pt idx="39">
                  <c:v>8.0774502084973616E-3</c:v>
                </c:pt>
                <c:pt idx="40">
                  <c:v>7.7275245676960303E-3</c:v>
                </c:pt>
                <c:pt idx="41">
                  <c:v>9.4188318315691251E-3</c:v>
                </c:pt>
                <c:pt idx="42">
                  <c:v>1.3676260461318637E-2</c:v>
                </c:pt>
                <c:pt idx="43">
                  <c:v>1.5659172425859506E-2</c:v>
                </c:pt>
                <c:pt idx="44">
                  <c:v>2.9831160878313358E-2</c:v>
                </c:pt>
                <c:pt idx="45">
                  <c:v>0.10535677835126703</c:v>
                </c:pt>
                <c:pt idx="46">
                  <c:v>0.30825532907590469</c:v>
                </c:pt>
                <c:pt idx="47">
                  <c:v>0.67372350042282692</c:v>
                </c:pt>
                <c:pt idx="48">
                  <c:v>0.72979908436123997</c:v>
                </c:pt>
                <c:pt idx="49">
                  <c:v>1.0730761379873444</c:v>
                </c:pt>
                <c:pt idx="50">
                  <c:v>1.2832939666987433</c:v>
                </c:pt>
                <c:pt idx="51">
                  <c:v>1.576356690869857</c:v>
                </c:pt>
                <c:pt idx="52">
                  <c:v>1.6023095092292889</c:v>
                </c:pt>
                <c:pt idx="53">
                  <c:v>1.4968944099378882</c:v>
                </c:pt>
                <c:pt idx="54">
                  <c:v>1.4334703875426471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60-461B-8A9C-221A36AB386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Sheet1!$G$2:$G$56</c:f>
              <c:numCache>
                <c:formatCode>General</c:formatCode>
                <c:ptCount val="55"/>
                <c:pt idx="0">
                  <c:v>1.8247991967871486E-2</c:v>
                </c:pt>
                <c:pt idx="1">
                  <c:v>2.2372824631860778E-2</c:v>
                </c:pt>
                <c:pt idx="2">
                  <c:v>2.0063587684069611E-2</c:v>
                </c:pt>
                <c:pt idx="3">
                  <c:v>1.7352744310575634E-2</c:v>
                </c:pt>
                <c:pt idx="4">
                  <c:v>1.9410977242302545E-2</c:v>
                </c:pt>
                <c:pt idx="5">
                  <c:v>3.0421686746987954E-2</c:v>
                </c:pt>
                <c:pt idx="6">
                  <c:v>5.4241967871485948E-2</c:v>
                </c:pt>
                <c:pt idx="7">
                  <c:v>8.3509036144578316E-2</c:v>
                </c:pt>
                <c:pt idx="8">
                  <c:v>0.15664323962516735</c:v>
                </c:pt>
                <c:pt idx="9">
                  <c:v>0.22333500669344045</c:v>
                </c:pt>
                <c:pt idx="10">
                  <c:v>0.27371987951807225</c:v>
                </c:pt>
                <c:pt idx="11">
                  <c:v>0.20025937081659972</c:v>
                </c:pt>
                <c:pt idx="12">
                  <c:v>0.1334839357429719</c:v>
                </c:pt>
                <c:pt idx="13">
                  <c:v>0.13252175368139221</c:v>
                </c:pt>
                <c:pt idx="14">
                  <c:v>0.11488453815261043</c:v>
                </c:pt>
                <c:pt idx="15">
                  <c:v>0.11324464524765729</c:v>
                </c:pt>
                <c:pt idx="16">
                  <c:v>0.10460174029451139</c:v>
                </c:pt>
                <c:pt idx="17">
                  <c:v>9.5247657295850066E-2</c:v>
                </c:pt>
                <c:pt idx="18">
                  <c:v>9.2453145917001336E-2</c:v>
                </c:pt>
                <c:pt idx="19">
                  <c:v>9.2670682730923701E-2</c:v>
                </c:pt>
                <c:pt idx="20">
                  <c:v>6.2223895582329318E-2</c:v>
                </c:pt>
                <c:pt idx="21">
                  <c:v>5.63169344042838E-2</c:v>
                </c:pt>
                <c:pt idx="22">
                  <c:v>4.9088018741633196E-2</c:v>
                </c:pt>
                <c:pt idx="23">
                  <c:v>4.8435408299866131E-2</c:v>
                </c:pt>
                <c:pt idx="24">
                  <c:v>4.5716198125836681E-2</c:v>
                </c:pt>
                <c:pt idx="25">
                  <c:v>4.3147590361445783E-2</c:v>
                </c:pt>
                <c:pt idx="26">
                  <c:v>4.1156291834002677E-2</c:v>
                </c:pt>
                <c:pt idx="27">
                  <c:v>3.9574966532797858E-2</c:v>
                </c:pt>
                <c:pt idx="28">
                  <c:v>3.9399263721552877E-2</c:v>
                </c:pt>
                <c:pt idx="29">
                  <c:v>3.9867804551539487E-2</c:v>
                </c:pt>
                <c:pt idx="30">
                  <c:v>3.3885542168674697E-2</c:v>
                </c:pt>
                <c:pt idx="31">
                  <c:v>3.3308232931726904E-2</c:v>
                </c:pt>
                <c:pt idx="32">
                  <c:v>2.1803882195448463E-2</c:v>
                </c:pt>
                <c:pt idx="33">
                  <c:v>1.1002342704149935E-2</c:v>
                </c:pt>
                <c:pt idx="34">
                  <c:v>9.6552878179384204E-3</c:v>
                </c:pt>
                <c:pt idx="35">
                  <c:v>6.5512048192771085E-3</c:v>
                </c:pt>
                <c:pt idx="36">
                  <c:v>4.9113119143239627E-3</c:v>
                </c:pt>
                <c:pt idx="37">
                  <c:v>4.6854082998661305E-3</c:v>
                </c:pt>
                <c:pt idx="38">
                  <c:v>3.0873493975903618E-3</c:v>
                </c:pt>
                <c:pt idx="39">
                  <c:v>2.4180053547523429E-3</c:v>
                </c:pt>
                <c:pt idx="40">
                  <c:v>2.7359437751004016E-3</c:v>
                </c:pt>
                <c:pt idx="41">
                  <c:v>4.6854082998661305E-3</c:v>
                </c:pt>
                <c:pt idx="42">
                  <c:v>1.2441432396251674E-2</c:v>
                </c:pt>
                <c:pt idx="43">
                  <c:v>1.5955488621151273E-2</c:v>
                </c:pt>
                <c:pt idx="44">
                  <c:v>6.2784471218206156E-2</c:v>
                </c:pt>
                <c:pt idx="45">
                  <c:v>0.24328982597054888</c:v>
                </c:pt>
                <c:pt idx="46">
                  <c:v>0.58457161981258365</c:v>
                </c:pt>
                <c:pt idx="47">
                  <c:v>0.84354919678714857</c:v>
                </c:pt>
                <c:pt idx="48">
                  <c:v>0.9053045515394913</c:v>
                </c:pt>
                <c:pt idx="49">
                  <c:v>0.94524765729585014</c:v>
                </c:pt>
                <c:pt idx="50">
                  <c:v>0.69014390896921018</c:v>
                </c:pt>
                <c:pt idx="51">
                  <c:v>0.37572791164658637</c:v>
                </c:pt>
                <c:pt idx="52">
                  <c:v>0.17640562248995983</c:v>
                </c:pt>
                <c:pt idx="53">
                  <c:v>0.11922690763052209</c:v>
                </c:pt>
                <c:pt idx="54">
                  <c:v>6.6072623828647925E-2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60-461B-8A9C-221A36AB3869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Sheet1!$H$2:$H$56</c:f>
              <c:numCache>
                <c:formatCode>General</c:formatCode>
                <c:ptCount val="55"/>
                <c:pt idx="0">
                  <c:v>6.7005937234944871E-2</c:v>
                </c:pt>
                <c:pt idx="1">
                  <c:v>2.5445292620865138E-2</c:v>
                </c:pt>
                <c:pt idx="2">
                  <c:v>4.2408821034775231E-2</c:v>
                </c:pt>
                <c:pt idx="3">
                  <c:v>7.0398642917726878E-2</c:v>
                </c:pt>
                <c:pt idx="4">
                  <c:v>3.1382527565733669E-2</c:v>
                </c:pt>
                <c:pt idx="5">
                  <c:v>8.3121289228159451E-2</c:v>
                </c:pt>
                <c:pt idx="6">
                  <c:v>0.12637828668363019</c:v>
                </c:pt>
                <c:pt idx="7">
                  <c:v>0.20441051738761662</c:v>
                </c:pt>
                <c:pt idx="8">
                  <c:v>0.3206106870229008</c:v>
                </c:pt>
                <c:pt idx="9">
                  <c:v>0.44868532654792198</c:v>
                </c:pt>
                <c:pt idx="10">
                  <c:v>0.73027989821882955</c:v>
                </c:pt>
                <c:pt idx="11">
                  <c:v>1.0771840542832909</c:v>
                </c:pt>
                <c:pt idx="12">
                  <c:v>1.6446140797285835</c:v>
                </c:pt>
                <c:pt idx="13">
                  <c:v>1.9796437659033079</c:v>
                </c:pt>
                <c:pt idx="14">
                  <c:v>2.5368956743002546</c:v>
                </c:pt>
                <c:pt idx="15">
                  <c:v>2.0797285835453772</c:v>
                </c:pt>
                <c:pt idx="16">
                  <c:v>1.5979643765903309</c:v>
                </c:pt>
                <c:pt idx="17">
                  <c:v>1.1806615776081424</c:v>
                </c:pt>
                <c:pt idx="18">
                  <c:v>0.8854961832061069</c:v>
                </c:pt>
                <c:pt idx="19">
                  <c:v>0.60390161153519928</c:v>
                </c:pt>
                <c:pt idx="20">
                  <c:v>0.5241730279898219</c:v>
                </c:pt>
                <c:pt idx="21">
                  <c:v>0.74300254452926207</c:v>
                </c:pt>
                <c:pt idx="22">
                  <c:v>0.92281594571670911</c:v>
                </c:pt>
                <c:pt idx="23">
                  <c:v>0.92790500424088207</c:v>
                </c:pt>
                <c:pt idx="24">
                  <c:v>0.92111959287531808</c:v>
                </c:pt>
                <c:pt idx="25">
                  <c:v>0.81594571670907545</c:v>
                </c:pt>
                <c:pt idx="26">
                  <c:v>0.52502120441051736</c:v>
                </c:pt>
                <c:pt idx="27">
                  <c:v>0.30873621713316374</c:v>
                </c:pt>
                <c:pt idx="28">
                  <c:v>0.32739609838846478</c:v>
                </c:pt>
                <c:pt idx="29">
                  <c:v>0.31552162849872778</c:v>
                </c:pt>
                <c:pt idx="30">
                  <c:v>0.20186598812553011</c:v>
                </c:pt>
                <c:pt idx="31">
                  <c:v>0.22561492790500423</c:v>
                </c:pt>
                <c:pt idx="32">
                  <c:v>0.11620016963528414</c:v>
                </c:pt>
                <c:pt idx="33">
                  <c:v>0.13486005089058525</c:v>
                </c:pt>
                <c:pt idx="34">
                  <c:v>0.14927905004240882</c:v>
                </c:pt>
                <c:pt idx="35">
                  <c:v>0.14334181509754029</c:v>
                </c:pt>
                <c:pt idx="36">
                  <c:v>0.10941475826972011</c:v>
                </c:pt>
                <c:pt idx="37">
                  <c:v>0.17387616624257846</c:v>
                </c:pt>
                <c:pt idx="38">
                  <c:v>0.36471586089906699</c:v>
                </c:pt>
                <c:pt idx="39">
                  <c:v>0.61492790500424088</c:v>
                </c:pt>
                <c:pt idx="40">
                  <c:v>0.98897370653095851</c:v>
                </c:pt>
                <c:pt idx="41">
                  <c:v>1.6785411365564038</c:v>
                </c:pt>
                <c:pt idx="42">
                  <c:v>2.3290924512298554</c:v>
                </c:pt>
                <c:pt idx="43">
                  <c:v>2.5029686174724342</c:v>
                </c:pt>
                <c:pt idx="44">
                  <c:v>2.6420695504664971</c:v>
                </c:pt>
                <c:pt idx="45">
                  <c:v>2.8592027141645464</c:v>
                </c:pt>
                <c:pt idx="46">
                  <c:v>3.6242578456318912</c:v>
                </c:pt>
                <c:pt idx="47">
                  <c:v>5.6420695504664975</c:v>
                </c:pt>
                <c:pt idx="48">
                  <c:v>6.1255301102629351</c:v>
                </c:pt>
                <c:pt idx="49">
                  <c:v>7.2137404580152671</c:v>
                </c:pt>
                <c:pt idx="50">
                  <c:v>6.6556403731976248</c:v>
                </c:pt>
                <c:pt idx="51">
                  <c:v>4.4656488549618318</c:v>
                </c:pt>
                <c:pt idx="52">
                  <c:v>2.0916030534351147</c:v>
                </c:pt>
                <c:pt idx="53">
                  <c:v>1.2561492790500424</c:v>
                </c:pt>
                <c:pt idx="54">
                  <c:v>0.58100084817642073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360-461B-8A9C-221A36AB3869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Sheet1!$I$2:$I$56</c:f>
              <c:numCache>
                <c:formatCode>General</c:formatCode>
                <c:ptCount val="55"/>
                <c:pt idx="0">
                  <c:v>1.4795989416515805E-2</c:v>
                </c:pt>
                <c:pt idx="1">
                  <c:v>2.9870491574989555E-2</c:v>
                </c:pt>
                <c:pt idx="2">
                  <c:v>3.0044562038713273E-2</c:v>
                </c:pt>
                <c:pt idx="3">
                  <c:v>2.795571647402869E-2</c:v>
                </c:pt>
                <c:pt idx="4">
                  <c:v>2.1689179779974931E-2</c:v>
                </c:pt>
                <c:pt idx="5">
                  <c:v>2.356914078819106E-2</c:v>
                </c:pt>
                <c:pt idx="6">
                  <c:v>4.2194680406628604E-2</c:v>
                </c:pt>
                <c:pt idx="7">
                  <c:v>6.057652137585294E-2</c:v>
                </c:pt>
                <c:pt idx="8">
                  <c:v>9.6156524160980361E-2</c:v>
                </c:pt>
                <c:pt idx="9">
                  <c:v>0.1108132572065172</c:v>
                </c:pt>
                <c:pt idx="10">
                  <c:v>0.16937056120317504</c:v>
                </c:pt>
                <c:pt idx="11">
                  <c:v>0.26563152764238962</c:v>
                </c:pt>
                <c:pt idx="12">
                  <c:v>0.54076730260409422</c:v>
                </c:pt>
                <c:pt idx="13">
                  <c:v>0.93702130622475976</c:v>
                </c:pt>
                <c:pt idx="14">
                  <c:v>1.2516014482662583</c:v>
                </c:pt>
                <c:pt idx="15">
                  <c:v>1.3298287146636958</c:v>
                </c:pt>
                <c:pt idx="16">
                  <c:v>1.0607157777468319</c:v>
                </c:pt>
                <c:pt idx="17">
                  <c:v>0.95484612171006822</c:v>
                </c:pt>
                <c:pt idx="18">
                  <c:v>0.96410667038016995</c:v>
                </c:pt>
                <c:pt idx="19">
                  <c:v>0.8786380726918257</c:v>
                </c:pt>
                <c:pt idx="20">
                  <c:v>0.77029661607018518</c:v>
                </c:pt>
                <c:pt idx="21">
                  <c:v>0.77847792786519976</c:v>
                </c:pt>
                <c:pt idx="22">
                  <c:v>0.66449658821891111</c:v>
                </c:pt>
                <c:pt idx="23">
                  <c:v>0.74477788608828854</c:v>
                </c:pt>
                <c:pt idx="24">
                  <c:v>0.67306085503411783</c:v>
                </c:pt>
                <c:pt idx="25">
                  <c:v>0.67943183400640583</c:v>
                </c:pt>
                <c:pt idx="26">
                  <c:v>0.61401615373903351</c:v>
                </c:pt>
                <c:pt idx="27">
                  <c:v>0.55281297869377533</c:v>
                </c:pt>
                <c:pt idx="28">
                  <c:v>0.39809915053613698</c:v>
                </c:pt>
                <c:pt idx="29">
                  <c:v>0.39493106809636541</c:v>
                </c:pt>
                <c:pt idx="30">
                  <c:v>0.31489346887620112</c:v>
                </c:pt>
                <c:pt idx="31">
                  <c:v>0.24101796407185627</c:v>
                </c:pt>
                <c:pt idx="32">
                  <c:v>0.18479320428909624</c:v>
                </c:pt>
                <c:pt idx="33">
                  <c:v>0.15171981618159031</c:v>
                </c:pt>
                <c:pt idx="34">
                  <c:v>0.14357331847932042</c:v>
                </c:pt>
                <c:pt idx="35">
                  <c:v>0.14587104860047348</c:v>
                </c:pt>
                <c:pt idx="36">
                  <c:v>0.10580002785127419</c:v>
                </c:pt>
                <c:pt idx="37">
                  <c:v>0.10437265004873973</c:v>
                </c:pt>
                <c:pt idx="38">
                  <c:v>0.10026458710486005</c:v>
                </c:pt>
                <c:pt idx="39">
                  <c:v>0.10162233672190502</c:v>
                </c:pt>
                <c:pt idx="40">
                  <c:v>0.1426681520679571</c:v>
                </c:pt>
                <c:pt idx="41">
                  <c:v>0.32046372371535997</c:v>
                </c:pt>
                <c:pt idx="42">
                  <c:v>0.70258320568165999</c:v>
                </c:pt>
                <c:pt idx="43">
                  <c:v>1.0091561063918675</c:v>
                </c:pt>
                <c:pt idx="44">
                  <c:v>2.3717100682356218</c:v>
                </c:pt>
                <c:pt idx="45">
                  <c:v>4.2392772594346191</c:v>
                </c:pt>
                <c:pt idx="46">
                  <c:v>4.231827043587244</c:v>
                </c:pt>
                <c:pt idx="47">
                  <c:v>4.104929675532655</c:v>
                </c:pt>
                <c:pt idx="48">
                  <c:v>4.2159518172956414</c:v>
                </c:pt>
                <c:pt idx="49">
                  <c:v>4.5557373624843338</c:v>
                </c:pt>
                <c:pt idx="50">
                  <c:v>3.8435106531123799</c:v>
                </c:pt>
                <c:pt idx="51">
                  <c:v>2.455786102214176</c:v>
                </c:pt>
                <c:pt idx="52">
                  <c:v>1.494011976047904</c:v>
                </c:pt>
                <c:pt idx="53">
                  <c:v>1.1532864503551039</c:v>
                </c:pt>
                <c:pt idx="54">
                  <c:v>0.6778651998328924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360-461B-8A9C-221A36AB3869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Sheet1!$J$2:$J$56</c:f>
              <c:numCache>
                <c:formatCode>General</c:formatCode>
                <c:ptCount val="55"/>
                <c:pt idx="0">
                  <c:v>2.0855057351407717E-3</c:v>
                </c:pt>
                <c:pt idx="1">
                  <c:v>2.0855057351407719E-2</c:v>
                </c:pt>
                <c:pt idx="2">
                  <c:v>3.7539103232533892E-2</c:v>
                </c:pt>
                <c:pt idx="3">
                  <c:v>8.8633993743482797E-2</c:v>
                </c:pt>
                <c:pt idx="4">
                  <c:v>0.12408759124087591</c:v>
                </c:pt>
                <c:pt idx="5">
                  <c:v>0.1094890510948905</c:v>
                </c:pt>
                <c:pt idx="6">
                  <c:v>7.1949947862356617E-2</c:v>
                </c:pt>
                <c:pt idx="7">
                  <c:v>0.13138686131386862</c:v>
                </c:pt>
                <c:pt idx="8">
                  <c:v>0.22732012513034411</c:v>
                </c:pt>
                <c:pt idx="9">
                  <c:v>0.19395203336809178</c:v>
                </c:pt>
                <c:pt idx="10">
                  <c:v>0.23566214807090718</c:v>
                </c:pt>
                <c:pt idx="11">
                  <c:v>0.23879040667361834</c:v>
                </c:pt>
                <c:pt idx="12">
                  <c:v>0.16371220020855057</c:v>
                </c:pt>
                <c:pt idx="13">
                  <c:v>0.16058394160583941</c:v>
                </c:pt>
                <c:pt idx="14">
                  <c:v>0.14702815432742442</c:v>
                </c:pt>
                <c:pt idx="15">
                  <c:v>0.12095933263816475</c:v>
                </c:pt>
                <c:pt idx="16">
                  <c:v>4.5881126173096975E-2</c:v>
                </c:pt>
                <c:pt idx="17">
                  <c:v>6.569343065693431E-2</c:v>
                </c:pt>
                <c:pt idx="18">
                  <c:v>4.4838373305526584E-2</c:v>
                </c:pt>
                <c:pt idx="19">
                  <c:v>2.6068821689259645E-2</c:v>
                </c:pt>
                <c:pt idx="20">
                  <c:v>1.8769551616266946E-2</c:v>
                </c:pt>
                <c:pt idx="21">
                  <c:v>1.3555787278415016E-2</c:v>
                </c:pt>
                <c:pt idx="22">
                  <c:v>1.251303441084463E-2</c:v>
                </c:pt>
                <c:pt idx="23">
                  <c:v>2.502606882168926E-2</c:v>
                </c:pt>
                <c:pt idx="24">
                  <c:v>6.2565172054223151E-3</c:v>
                </c:pt>
                <c:pt idx="25">
                  <c:v>1.251303441084463E-2</c:v>
                </c:pt>
                <c:pt idx="26">
                  <c:v>1.1470281543274244E-2</c:v>
                </c:pt>
                <c:pt idx="27">
                  <c:v>2.0855057351407717E-3</c:v>
                </c:pt>
                <c:pt idx="28">
                  <c:v>7.2992700729927014E-3</c:v>
                </c:pt>
                <c:pt idx="29">
                  <c:v>1.3555787278415016E-2</c:v>
                </c:pt>
                <c:pt idx="30">
                  <c:v>8.3420229405630868E-3</c:v>
                </c:pt>
                <c:pt idx="31">
                  <c:v>1.1470281543274244E-2</c:v>
                </c:pt>
                <c:pt idx="32">
                  <c:v>1.0427528675703859E-2</c:v>
                </c:pt>
                <c:pt idx="33">
                  <c:v>9.384775808133473E-3</c:v>
                </c:pt>
                <c:pt idx="34">
                  <c:v>6.2565172054223151E-3</c:v>
                </c:pt>
                <c:pt idx="35">
                  <c:v>3.1282586027111575E-3</c:v>
                </c:pt>
                <c:pt idx="36">
                  <c:v>5.2137643378519297E-3</c:v>
                </c:pt>
                <c:pt idx="37">
                  <c:v>2.0855057351407717E-3</c:v>
                </c:pt>
                <c:pt idx="38">
                  <c:v>4.1710114702815434E-3</c:v>
                </c:pt>
                <c:pt idx="39">
                  <c:v>1.7726798748696558E-2</c:v>
                </c:pt>
                <c:pt idx="40">
                  <c:v>3.1282586027111571E-2</c:v>
                </c:pt>
                <c:pt idx="41">
                  <c:v>5.4223149113660066E-2</c:v>
                </c:pt>
                <c:pt idx="42">
                  <c:v>0.15641293013555788</c:v>
                </c:pt>
                <c:pt idx="43">
                  <c:v>0.18143899895724713</c:v>
                </c:pt>
                <c:pt idx="44">
                  <c:v>0.2127215849843587</c:v>
                </c:pt>
                <c:pt idx="45">
                  <c:v>0.76538060479666326</c:v>
                </c:pt>
                <c:pt idx="46">
                  <c:v>1.8394160583941606</c:v>
                </c:pt>
                <c:pt idx="47">
                  <c:v>2.3065693430656937</c:v>
                </c:pt>
                <c:pt idx="48">
                  <c:v>2.0969760166840459</c:v>
                </c:pt>
                <c:pt idx="49">
                  <c:v>1.6819603753910324</c:v>
                </c:pt>
                <c:pt idx="50">
                  <c:v>0.99270072992700731</c:v>
                </c:pt>
                <c:pt idx="51">
                  <c:v>0.60375391032325332</c:v>
                </c:pt>
                <c:pt idx="52">
                  <c:v>0.33055265901981229</c:v>
                </c:pt>
                <c:pt idx="53">
                  <c:v>0.29405630865484883</c:v>
                </c:pt>
                <c:pt idx="54">
                  <c:v>0.18039624608967675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360-461B-8A9C-221A36AB3869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DL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Sheet1!$K$2:$K$56</c:f>
              <c:numCache>
                <c:formatCode>General</c:formatCode>
                <c:ptCount val="55"/>
                <c:pt idx="0">
                  <c:v>2.0855057351407717E-3</c:v>
                </c:pt>
                <c:pt idx="1">
                  <c:v>2.0855057351407719E-2</c:v>
                </c:pt>
                <c:pt idx="2">
                  <c:v>3.7539103232533892E-2</c:v>
                </c:pt>
                <c:pt idx="3">
                  <c:v>8.8633993743482797E-2</c:v>
                </c:pt>
                <c:pt idx="4">
                  <c:v>0.12408759124087591</c:v>
                </c:pt>
                <c:pt idx="5">
                  <c:v>0.1094890510948905</c:v>
                </c:pt>
                <c:pt idx="6">
                  <c:v>7.1949947862356617E-2</c:v>
                </c:pt>
                <c:pt idx="7">
                  <c:v>0.13138686131386862</c:v>
                </c:pt>
                <c:pt idx="8">
                  <c:v>0.22732012513034411</c:v>
                </c:pt>
                <c:pt idx="9">
                  <c:v>0.19395203336809178</c:v>
                </c:pt>
                <c:pt idx="10">
                  <c:v>0.23566214807090718</c:v>
                </c:pt>
                <c:pt idx="11">
                  <c:v>0.23879040667361834</c:v>
                </c:pt>
                <c:pt idx="12">
                  <c:v>0.16371220020855057</c:v>
                </c:pt>
                <c:pt idx="13">
                  <c:v>0.16058394160583941</c:v>
                </c:pt>
                <c:pt idx="14">
                  <c:v>0.14702815432742442</c:v>
                </c:pt>
                <c:pt idx="15">
                  <c:v>0.12095933263816475</c:v>
                </c:pt>
                <c:pt idx="16">
                  <c:v>4.5881126173096975E-2</c:v>
                </c:pt>
                <c:pt idx="17">
                  <c:v>6.569343065693431E-2</c:v>
                </c:pt>
                <c:pt idx="18">
                  <c:v>4.4838373305526584E-2</c:v>
                </c:pt>
                <c:pt idx="19">
                  <c:v>2.6068821689259645E-2</c:v>
                </c:pt>
                <c:pt idx="20">
                  <c:v>1.8769551616266946E-2</c:v>
                </c:pt>
                <c:pt idx="21">
                  <c:v>1.3555787278415016E-2</c:v>
                </c:pt>
                <c:pt idx="22">
                  <c:v>1.251303441084463E-2</c:v>
                </c:pt>
                <c:pt idx="23">
                  <c:v>2.502606882168926E-2</c:v>
                </c:pt>
                <c:pt idx="24">
                  <c:v>6.2565172054223151E-3</c:v>
                </c:pt>
                <c:pt idx="25">
                  <c:v>1.251303441084463E-2</c:v>
                </c:pt>
                <c:pt idx="26">
                  <c:v>1.1470281543274244E-2</c:v>
                </c:pt>
                <c:pt idx="27">
                  <c:v>2.0855057351407717E-3</c:v>
                </c:pt>
                <c:pt idx="28">
                  <c:v>7.2992700729927014E-3</c:v>
                </c:pt>
                <c:pt idx="29">
                  <c:v>0.27041485818108413</c:v>
                </c:pt>
                <c:pt idx="30">
                  <c:v>0.19072373069546786</c:v>
                </c:pt>
                <c:pt idx="31">
                  <c:v>0.14106187544160695</c:v>
                </c:pt>
                <c:pt idx="32">
                  <c:v>0.10396689209649743</c:v>
                </c:pt>
                <c:pt idx="33">
                  <c:v>7.8277985262945396E-2</c:v>
                </c:pt>
                <c:pt idx="34">
                  <c:v>6.384374684566467E-2</c:v>
                </c:pt>
                <c:pt idx="35">
                  <c:v>5.5314424144544259E-2</c:v>
                </c:pt>
                <c:pt idx="36">
                  <c:v>5.2286262238821039E-2</c:v>
                </c:pt>
                <c:pt idx="37">
                  <c:v>5.253860906429797E-2</c:v>
                </c:pt>
                <c:pt idx="38">
                  <c:v>7.0858988593923478E-2</c:v>
                </c:pt>
                <c:pt idx="39">
                  <c:v>8.7312001615019688E-2</c:v>
                </c:pt>
                <c:pt idx="40">
                  <c:v>0.11713939638639345</c:v>
                </c:pt>
                <c:pt idx="41">
                  <c:v>0.19854648228525285</c:v>
                </c:pt>
                <c:pt idx="42">
                  <c:v>0.40536994044614916</c:v>
                </c:pt>
                <c:pt idx="43">
                  <c:v>0.52982739477137375</c:v>
                </c:pt>
                <c:pt idx="44">
                  <c:v>1.1699303522761684</c:v>
                </c:pt>
                <c:pt idx="45">
                  <c:v>2.7409407489653779</c:v>
                </c:pt>
                <c:pt idx="46">
                  <c:v>4.6239022913091752</c:v>
                </c:pt>
                <c:pt idx="47">
                  <c:v>4.9448369839507427</c:v>
                </c:pt>
                <c:pt idx="48">
                  <c:v>4.882759664883416</c:v>
                </c:pt>
                <c:pt idx="49">
                  <c:v>4.436610477440194</c:v>
                </c:pt>
                <c:pt idx="50">
                  <c:v>3.3458665589986878</c:v>
                </c:pt>
                <c:pt idx="51">
                  <c:v>1.5800948824063792</c:v>
                </c:pt>
                <c:pt idx="52">
                  <c:v>0.65786817401837083</c:v>
                </c:pt>
                <c:pt idx="53">
                  <c:v>0.51367719794084998</c:v>
                </c:pt>
                <c:pt idx="54">
                  <c:v>0.25042898960331078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360-461B-8A9C-221A36AB3869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Sheet1!$L$2:$L$56</c:f>
              <c:numCache>
                <c:formatCode>General</c:formatCode>
                <c:ptCount val="55"/>
                <c:pt idx="0">
                  <c:v>1.4935064935064935E-2</c:v>
                </c:pt>
                <c:pt idx="1">
                  <c:v>0.17077922077922078</c:v>
                </c:pt>
                <c:pt idx="2">
                  <c:v>0.32922077922077925</c:v>
                </c:pt>
                <c:pt idx="3">
                  <c:v>0.4616883116883117</c:v>
                </c:pt>
                <c:pt idx="4">
                  <c:v>0.462987012987013</c:v>
                </c:pt>
                <c:pt idx="5">
                  <c:v>0.53506493506493502</c:v>
                </c:pt>
                <c:pt idx="6">
                  <c:v>0.81753246753246755</c:v>
                </c:pt>
                <c:pt idx="7">
                  <c:v>1.0435064935064935</c:v>
                </c:pt>
                <c:pt idx="8">
                  <c:v>1.1746753246753245</c:v>
                </c:pt>
                <c:pt idx="9">
                  <c:v>1.5142857142857142</c:v>
                </c:pt>
                <c:pt idx="10">
                  <c:v>2.4370129870129871</c:v>
                </c:pt>
                <c:pt idx="11">
                  <c:v>2.3577922077922078</c:v>
                </c:pt>
                <c:pt idx="12">
                  <c:v>2.5727272727272728</c:v>
                </c:pt>
                <c:pt idx="13">
                  <c:v>2.9214285714285713</c:v>
                </c:pt>
                <c:pt idx="14">
                  <c:v>3.3129870129870129</c:v>
                </c:pt>
                <c:pt idx="15">
                  <c:v>3.5798701298701299</c:v>
                </c:pt>
                <c:pt idx="16">
                  <c:v>3.2318181818181815</c:v>
                </c:pt>
                <c:pt idx="17">
                  <c:v>3.0623376623376624</c:v>
                </c:pt>
                <c:pt idx="18">
                  <c:v>2.6519480519480521</c:v>
                </c:pt>
                <c:pt idx="19">
                  <c:v>1.9422077922077923</c:v>
                </c:pt>
                <c:pt idx="20">
                  <c:v>1.4571428571428571</c:v>
                </c:pt>
                <c:pt idx="21">
                  <c:v>1.2831168831168831</c:v>
                </c:pt>
                <c:pt idx="22">
                  <c:v>1.0292207792207793</c:v>
                </c:pt>
                <c:pt idx="23">
                  <c:v>0.75974025974025972</c:v>
                </c:pt>
                <c:pt idx="24">
                  <c:v>0.88701298701298703</c:v>
                </c:pt>
                <c:pt idx="25">
                  <c:v>0.85064935064935066</c:v>
                </c:pt>
                <c:pt idx="26">
                  <c:v>0.64610389610389618</c:v>
                </c:pt>
                <c:pt idx="27">
                  <c:v>0.614935064935065</c:v>
                </c:pt>
                <c:pt idx="28">
                  <c:v>0.6097402597402598</c:v>
                </c:pt>
                <c:pt idx="29">
                  <c:v>0.60389610389610393</c:v>
                </c:pt>
                <c:pt idx="30">
                  <c:v>0.56948051948051948</c:v>
                </c:pt>
                <c:pt idx="31">
                  <c:v>0.56233766233766236</c:v>
                </c:pt>
                <c:pt idx="32">
                  <c:v>0.55454545454545456</c:v>
                </c:pt>
                <c:pt idx="33">
                  <c:v>0.48181818181818181</c:v>
                </c:pt>
                <c:pt idx="34">
                  <c:v>0.47012987012987012</c:v>
                </c:pt>
                <c:pt idx="35">
                  <c:v>0.47597402597402599</c:v>
                </c:pt>
                <c:pt idx="36">
                  <c:v>0.34090909090909094</c:v>
                </c:pt>
                <c:pt idx="37">
                  <c:v>0.30129870129870134</c:v>
                </c:pt>
                <c:pt idx="38">
                  <c:v>0.37857142857142856</c:v>
                </c:pt>
                <c:pt idx="39">
                  <c:v>0.41038961038961036</c:v>
                </c:pt>
                <c:pt idx="40">
                  <c:v>0.50324675324675316</c:v>
                </c:pt>
                <c:pt idx="41">
                  <c:v>0.66038961038961042</c:v>
                </c:pt>
                <c:pt idx="42">
                  <c:v>0.92792207792207793</c:v>
                </c:pt>
                <c:pt idx="43">
                  <c:v>1.1142857142857143</c:v>
                </c:pt>
                <c:pt idx="44">
                  <c:v>2.162987012987013</c:v>
                </c:pt>
                <c:pt idx="45">
                  <c:v>3.6896103896103898</c:v>
                </c:pt>
                <c:pt idx="46">
                  <c:v>6.6415584415584412</c:v>
                </c:pt>
                <c:pt idx="47">
                  <c:v>13.57012987012987</c:v>
                </c:pt>
                <c:pt idx="48">
                  <c:v>15.50909090909091</c:v>
                </c:pt>
                <c:pt idx="49">
                  <c:v>21.03051948051948</c:v>
                </c:pt>
                <c:pt idx="50">
                  <c:v>19.983116883116885</c:v>
                </c:pt>
                <c:pt idx="51">
                  <c:v>11.846103896103896</c:v>
                </c:pt>
                <c:pt idx="52">
                  <c:v>9.7766233766233768</c:v>
                </c:pt>
                <c:pt idx="53">
                  <c:v>7.7058441558441562</c:v>
                </c:pt>
                <c:pt idx="54">
                  <c:v>3.8305194805194804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5360-461B-8A9C-221A36AB3869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GJ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Sheet1!$M$2:$M$56</c:f>
              <c:numCache>
                <c:formatCode>General</c:formatCode>
                <c:ptCount val="55"/>
                <c:pt idx="0">
                  <c:v>7.9103862458784729E-2</c:v>
                </c:pt>
                <c:pt idx="1">
                  <c:v>7.8456194065002358E-2</c:v>
                </c:pt>
                <c:pt idx="2">
                  <c:v>8.7229156853509182E-2</c:v>
                </c:pt>
                <c:pt idx="3">
                  <c:v>9.2410504003768254E-2</c:v>
                </c:pt>
                <c:pt idx="4">
                  <c:v>0.10908796514366462</c:v>
                </c:pt>
                <c:pt idx="5">
                  <c:v>0.13411151672162033</c:v>
                </c:pt>
                <c:pt idx="6">
                  <c:v>0.16517016015073011</c:v>
                </c:pt>
                <c:pt idx="7">
                  <c:v>0.17753473857748467</c:v>
                </c:pt>
                <c:pt idx="8">
                  <c:v>0.21088966085727745</c:v>
                </c:pt>
                <c:pt idx="9">
                  <c:v>0.21240579368817711</c:v>
                </c:pt>
                <c:pt idx="10">
                  <c:v>0.20988871879415921</c:v>
                </c:pt>
                <c:pt idx="11">
                  <c:v>0.21252355157795572</c:v>
                </c:pt>
                <c:pt idx="12">
                  <c:v>0.23104097974564297</c:v>
                </c:pt>
                <c:pt idx="13">
                  <c:v>0.23921043334903438</c:v>
                </c:pt>
                <c:pt idx="14">
                  <c:v>0.23976978332548279</c:v>
                </c:pt>
                <c:pt idx="15">
                  <c:v>0.23996113989637308</c:v>
                </c:pt>
                <c:pt idx="16">
                  <c:v>0.24459785680640603</c:v>
                </c:pt>
                <c:pt idx="17">
                  <c:v>0.24121231747527086</c:v>
                </c:pt>
                <c:pt idx="18">
                  <c:v>0.21643900141309469</c:v>
                </c:pt>
                <c:pt idx="19">
                  <c:v>0.20641486104569004</c:v>
                </c:pt>
                <c:pt idx="20">
                  <c:v>0.18742640131888835</c:v>
                </c:pt>
                <c:pt idx="21">
                  <c:v>0.1801695713612812</c:v>
                </c:pt>
                <c:pt idx="22">
                  <c:v>0.18362870937352802</c:v>
                </c:pt>
                <c:pt idx="23">
                  <c:v>0.19871643900141309</c:v>
                </c:pt>
                <c:pt idx="24">
                  <c:v>0.21763130004710315</c:v>
                </c:pt>
                <c:pt idx="25">
                  <c:v>0.20860810174281677</c:v>
                </c:pt>
                <c:pt idx="26">
                  <c:v>0.18813294865756006</c:v>
                </c:pt>
                <c:pt idx="27">
                  <c:v>0.16628886010362695</c:v>
                </c:pt>
                <c:pt idx="28">
                  <c:v>0.14335551106924163</c:v>
                </c:pt>
                <c:pt idx="29">
                  <c:v>0.14076483749411209</c:v>
                </c:pt>
                <c:pt idx="30">
                  <c:v>0.11847915685350918</c:v>
                </c:pt>
                <c:pt idx="31">
                  <c:v>9.9358219500706543E-2</c:v>
                </c:pt>
                <c:pt idx="32">
                  <c:v>7.5659444182760244E-2</c:v>
                </c:pt>
                <c:pt idx="33">
                  <c:v>5.135715967969854E-2</c:v>
                </c:pt>
                <c:pt idx="34">
                  <c:v>4.7706665096561469E-2</c:v>
                </c:pt>
                <c:pt idx="35">
                  <c:v>3.17946302402261E-2</c:v>
                </c:pt>
                <c:pt idx="36">
                  <c:v>2.5141309467734338E-2</c:v>
                </c:pt>
                <c:pt idx="37">
                  <c:v>2.5494583137070183E-2</c:v>
                </c:pt>
                <c:pt idx="38">
                  <c:v>3.5754239284032034E-2</c:v>
                </c:pt>
                <c:pt idx="39">
                  <c:v>4.7279792746113991E-2</c:v>
                </c:pt>
                <c:pt idx="40">
                  <c:v>6.9432995760715974E-2</c:v>
                </c:pt>
                <c:pt idx="41">
                  <c:v>0.11550577013659914</c:v>
                </c:pt>
                <c:pt idx="42">
                  <c:v>0.17724034385303813</c:v>
                </c:pt>
                <c:pt idx="43">
                  <c:v>0.19129769194536037</c:v>
                </c:pt>
                <c:pt idx="44">
                  <c:v>0.30135715967969856</c:v>
                </c:pt>
                <c:pt idx="45">
                  <c:v>0.65205487517663674</c:v>
                </c:pt>
                <c:pt idx="46">
                  <c:v>1.35545219029675</c:v>
                </c:pt>
                <c:pt idx="47">
                  <c:v>2.0282913330193124</c:v>
                </c:pt>
                <c:pt idx="48">
                  <c:v>2.1364077955723033</c:v>
                </c:pt>
                <c:pt idx="49">
                  <c:v>2.111119288742346</c:v>
                </c:pt>
                <c:pt idx="50">
                  <c:v>1.6377620113047573</c:v>
                </c:pt>
                <c:pt idx="51">
                  <c:v>1.1794483042863873</c:v>
                </c:pt>
                <c:pt idx="52">
                  <c:v>0.56969795101271792</c:v>
                </c:pt>
                <c:pt idx="53">
                  <c:v>0.42709314649081487</c:v>
                </c:pt>
                <c:pt idx="54">
                  <c:v>0.21673339613754122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360-461B-8A9C-221A36AB3869}"/>
            </c:ext>
          </c:extLst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Sheet1!$N$2:$N$56</c:f>
              <c:numCache>
                <c:formatCode>General</c:formatCode>
                <c:ptCount val="55"/>
                <c:pt idx="0">
                  <c:v>4.4642857142857144E-2</c:v>
                </c:pt>
                <c:pt idx="1">
                  <c:v>0.108642578125</c:v>
                </c:pt>
                <c:pt idx="2">
                  <c:v>0.14149693080357145</c:v>
                </c:pt>
                <c:pt idx="3">
                  <c:v>0.1722935267857143</c:v>
                </c:pt>
                <c:pt idx="4">
                  <c:v>0.14655412946428573</c:v>
                </c:pt>
                <c:pt idx="5">
                  <c:v>0.15004185267857142</c:v>
                </c:pt>
                <c:pt idx="6">
                  <c:v>0.185546875</c:v>
                </c:pt>
                <c:pt idx="7">
                  <c:v>0.21334402901785715</c:v>
                </c:pt>
                <c:pt idx="8">
                  <c:v>0.21798270089285715</c:v>
                </c:pt>
                <c:pt idx="9">
                  <c:v>0.22105189732142858</c:v>
                </c:pt>
                <c:pt idx="10">
                  <c:v>0.24215262276785715</c:v>
                </c:pt>
                <c:pt idx="11">
                  <c:v>0.302734375</c:v>
                </c:pt>
                <c:pt idx="12">
                  <c:v>0.41451590401785715</c:v>
                </c:pt>
                <c:pt idx="13">
                  <c:v>0.5890764508928571</c:v>
                </c:pt>
                <c:pt idx="14">
                  <c:v>0.7125418526785714</c:v>
                </c:pt>
                <c:pt idx="15">
                  <c:v>0.6936383928571429</c:v>
                </c:pt>
                <c:pt idx="16">
                  <c:v>0.46986607142857145</c:v>
                </c:pt>
                <c:pt idx="17">
                  <c:v>0.3790108816964286</c:v>
                </c:pt>
                <c:pt idx="18">
                  <c:v>0.36146763392857145</c:v>
                </c:pt>
                <c:pt idx="19">
                  <c:v>0.34908621651785715</c:v>
                </c:pt>
                <c:pt idx="20">
                  <c:v>0.44063895089285715</c:v>
                </c:pt>
                <c:pt idx="21">
                  <c:v>0.5736607142857143</c:v>
                </c:pt>
                <c:pt idx="22">
                  <c:v>0.68209402901785721</c:v>
                </c:pt>
                <c:pt idx="23">
                  <c:v>0.7095424107142857</c:v>
                </c:pt>
                <c:pt idx="24">
                  <c:v>0.6188616071428571</c:v>
                </c:pt>
                <c:pt idx="25">
                  <c:v>0.41667829241071425</c:v>
                </c:pt>
                <c:pt idx="26">
                  <c:v>0.287109375</c:v>
                </c:pt>
                <c:pt idx="27">
                  <c:v>0.18788364955357142</c:v>
                </c:pt>
                <c:pt idx="28">
                  <c:v>0.12440708705357142</c:v>
                </c:pt>
                <c:pt idx="29">
                  <c:v>0.11558314732142858</c:v>
                </c:pt>
                <c:pt idx="30">
                  <c:v>8.7227957589285712E-2</c:v>
                </c:pt>
                <c:pt idx="31">
                  <c:v>7.6171875E-2</c:v>
                </c:pt>
                <c:pt idx="32">
                  <c:v>5.5280412946428568E-2</c:v>
                </c:pt>
                <c:pt idx="33">
                  <c:v>4.1573660714285712E-2</c:v>
                </c:pt>
                <c:pt idx="34">
                  <c:v>3.7702287946428568E-2</c:v>
                </c:pt>
                <c:pt idx="35">
                  <c:v>3.0343191964285716E-2</c:v>
                </c:pt>
                <c:pt idx="36">
                  <c:v>3.1494140625E-2</c:v>
                </c:pt>
                <c:pt idx="37">
                  <c:v>3.0482700892857144E-2</c:v>
                </c:pt>
                <c:pt idx="38">
                  <c:v>4.4921875E-2</c:v>
                </c:pt>
                <c:pt idx="39">
                  <c:v>7.2649274553571438E-2</c:v>
                </c:pt>
                <c:pt idx="40">
                  <c:v>0.11202566964285714</c:v>
                </c:pt>
                <c:pt idx="41">
                  <c:v>0.19873046875</c:v>
                </c:pt>
                <c:pt idx="42">
                  <c:v>0.3247767857142857</c:v>
                </c:pt>
                <c:pt idx="43">
                  <c:v>0.3613978794642857</c:v>
                </c:pt>
                <c:pt idx="44">
                  <c:v>0.597412109375</c:v>
                </c:pt>
                <c:pt idx="45">
                  <c:v>1.0643833705357142</c:v>
                </c:pt>
                <c:pt idx="46">
                  <c:v>2.043701171875</c:v>
                </c:pt>
                <c:pt idx="47">
                  <c:v>3.249686104910714</c:v>
                </c:pt>
                <c:pt idx="48">
                  <c:v>3.5754743303571432</c:v>
                </c:pt>
                <c:pt idx="49">
                  <c:v>4.049560546875</c:v>
                </c:pt>
                <c:pt idx="50">
                  <c:v>3.3463309151785716</c:v>
                </c:pt>
                <c:pt idx="51">
                  <c:v>1.6738630022321428</c:v>
                </c:pt>
                <c:pt idx="52">
                  <c:v>0.80545479910714279</c:v>
                </c:pt>
                <c:pt idx="53">
                  <c:v>0.5678013392857143</c:v>
                </c:pt>
                <c:pt idx="54">
                  <c:v>0.26266043526785715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360-461B-8A9C-221A36AB3869}"/>
            </c:ext>
          </c:extLst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Sheet1!$O$2:$O$56</c:f>
              <c:numCache>
                <c:formatCode>General</c:formatCode>
                <c:ptCount val="55"/>
                <c:pt idx="0">
                  <c:v>2.9178082191780821E-2</c:v>
                </c:pt>
                <c:pt idx="1">
                  <c:v>2.5479452054794523E-2</c:v>
                </c:pt>
                <c:pt idx="2">
                  <c:v>2.6438356164383562E-2</c:v>
                </c:pt>
                <c:pt idx="3">
                  <c:v>3.7671232876712334E-2</c:v>
                </c:pt>
                <c:pt idx="4">
                  <c:v>4.6164383561643839E-2</c:v>
                </c:pt>
                <c:pt idx="5">
                  <c:v>3.4931506849315071E-2</c:v>
                </c:pt>
                <c:pt idx="6">
                  <c:v>4.7808219178082194E-2</c:v>
                </c:pt>
                <c:pt idx="7">
                  <c:v>8.0958904109589044E-2</c:v>
                </c:pt>
                <c:pt idx="8">
                  <c:v>0.15095890410958904</c:v>
                </c:pt>
                <c:pt idx="9">
                  <c:v>0.15643835616438356</c:v>
                </c:pt>
                <c:pt idx="10">
                  <c:v>0.17904109589041095</c:v>
                </c:pt>
                <c:pt idx="11">
                  <c:v>0.20232876712328768</c:v>
                </c:pt>
                <c:pt idx="12">
                  <c:v>0.2089041095890411</c:v>
                </c:pt>
                <c:pt idx="13">
                  <c:v>0.31712328767123288</c:v>
                </c:pt>
                <c:pt idx="14">
                  <c:v>0.52082191780821918</c:v>
                </c:pt>
                <c:pt idx="15">
                  <c:v>0.56493150684931503</c:v>
                </c:pt>
                <c:pt idx="16">
                  <c:v>0.46794520547945206</c:v>
                </c:pt>
                <c:pt idx="17">
                  <c:v>0.40315068493150685</c:v>
                </c:pt>
                <c:pt idx="18">
                  <c:v>0.3635616438356164</c:v>
                </c:pt>
                <c:pt idx="19">
                  <c:v>0.3593150684931507</c:v>
                </c:pt>
                <c:pt idx="20">
                  <c:v>0.40739726027397261</c:v>
                </c:pt>
                <c:pt idx="21">
                  <c:v>0.64520547945205486</c:v>
                </c:pt>
                <c:pt idx="22">
                  <c:v>0.94191780821917814</c:v>
                </c:pt>
                <c:pt idx="23">
                  <c:v>0.96328767123287673</c:v>
                </c:pt>
                <c:pt idx="24">
                  <c:v>1.1257534246575343</c:v>
                </c:pt>
                <c:pt idx="25">
                  <c:v>1.037945205479452</c:v>
                </c:pt>
                <c:pt idx="26">
                  <c:v>0.93041095890410952</c:v>
                </c:pt>
                <c:pt idx="27">
                  <c:v>0.65630136986301368</c:v>
                </c:pt>
                <c:pt idx="28">
                  <c:v>0.35821917808219178</c:v>
                </c:pt>
                <c:pt idx="29">
                  <c:v>0.32794520547945205</c:v>
                </c:pt>
                <c:pt idx="30">
                  <c:v>0.16191780821917809</c:v>
                </c:pt>
                <c:pt idx="31">
                  <c:v>0.10506849315068494</c:v>
                </c:pt>
                <c:pt idx="32">
                  <c:v>7.0684931506849319E-2</c:v>
                </c:pt>
                <c:pt idx="33">
                  <c:v>4.6986301369863009E-2</c:v>
                </c:pt>
                <c:pt idx="34">
                  <c:v>5.1780821917808216E-2</c:v>
                </c:pt>
                <c:pt idx="35">
                  <c:v>6.2739726027397261E-2</c:v>
                </c:pt>
                <c:pt idx="36">
                  <c:v>5.4520547945205479E-2</c:v>
                </c:pt>
                <c:pt idx="37">
                  <c:v>3.1095890410958907E-2</c:v>
                </c:pt>
                <c:pt idx="38">
                  <c:v>5.9452054794520551E-2</c:v>
                </c:pt>
                <c:pt idx="39">
                  <c:v>8.4520547945205485E-2</c:v>
                </c:pt>
                <c:pt idx="40">
                  <c:v>0.1036986301369863</c:v>
                </c:pt>
                <c:pt idx="41">
                  <c:v>0.18972602739726027</c:v>
                </c:pt>
                <c:pt idx="42">
                  <c:v>0.36082191780821915</c:v>
                </c:pt>
                <c:pt idx="43">
                  <c:v>0.44123287671232875</c:v>
                </c:pt>
                <c:pt idx="44">
                  <c:v>0.61821917808219184</c:v>
                </c:pt>
                <c:pt idx="45">
                  <c:v>1.0084931506849315</c:v>
                </c:pt>
                <c:pt idx="46">
                  <c:v>1.6245205479452054</c:v>
                </c:pt>
                <c:pt idx="47">
                  <c:v>2.4431506849315068</c:v>
                </c:pt>
                <c:pt idx="48">
                  <c:v>2.7298630136986302</c:v>
                </c:pt>
                <c:pt idx="49">
                  <c:v>4.3689041095890406</c:v>
                </c:pt>
                <c:pt idx="50">
                  <c:v>5.4212328767123283</c:v>
                </c:pt>
                <c:pt idx="51">
                  <c:v>3.9435616438356167</c:v>
                </c:pt>
                <c:pt idx="52">
                  <c:v>2.3272602739726027</c:v>
                </c:pt>
                <c:pt idx="53">
                  <c:v>1.6997260273972601</c:v>
                </c:pt>
                <c:pt idx="54">
                  <c:v>0.95657534246575349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360-461B-8A9C-221A36AB3869}"/>
            </c:ext>
          </c:extLst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JK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Sheet1!$P$2:$P$56</c:f>
              <c:numCache>
                <c:formatCode>General</c:formatCode>
                <c:ptCount val="55"/>
                <c:pt idx="0">
                  <c:v>0.12300234795122321</c:v>
                </c:pt>
                <c:pt idx="1">
                  <c:v>0.22085889570552147</c:v>
                </c:pt>
                <c:pt idx="2">
                  <c:v>0.19344088464742862</c:v>
                </c:pt>
                <c:pt idx="3">
                  <c:v>0.18723017496023631</c:v>
                </c:pt>
                <c:pt idx="4">
                  <c:v>0.20707414981443611</c:v>
                </c:pt>
                <c:pt idx="5">
                  <c:v>0.26849958342800878</c:v>
                </c:pt>
                <c:pt idx="6">
                  <c:v>0.38801787472544114</c:v>
                </c:pt>
                <c:pt idx="7">
                  <c:v>0.51738241308793453</c:v>
                </c:pt>
                <c:pt idx="8">
                  <c:v>0.58418541240627131</c:v>
                </c:pt>
                <c:pt idx="9">
                  <c:v>0.55017798985079147</c:v>
                </c:pt>
                <c:pt idx="10">
                  <c:v>0.51639778838142847</c:v>
                </c:pt>
                <c:pt idx="11">
                  <c:v>0.52828902522154064</c:v>
                </c:pt>
                <c:pt idx="12">
                  <c:v>0.60758918427630093</c:v>
                </c:pt>
                <c:pt idx="13">
                  <c:v>0.89820495341967732</c:v>
                </c:pt>
                <c:pt idx="14">
                  <c:v>1.4146784821631446</c:v>
                </c:pt>
                <c:pt idx="15">
                  <c:v>1.6272816784064228</c:v>
                </c:pt>
                <c:pt idx="16">
                  <c:v>1.243126562144967</c:v>
                </c:pt>
                <c:pt idx="17">
                  <c:v>0.86965083693100054</c:v>
                </c:pt>
                <c:pt idx="18">
                  <c:v>0.68605619934863282</c:v>
                </c:pt>
                <c:pt idx="19">
                  <c:v>0.60228735893357577</c:v>
                </c:pt>
                <c:pt idx="20">
                  <c:v>0.47913353025827465</c:v>
                </c:pt>
                <c:pt idx="21">
                  <c:v>0.43005377565704767</c:v>
                </c:pt>
                <c:pt idx="22">
                  <c:v>0.43081117927743695</c:v>
                </c:pt>
                <c:pt idx="23">
                  <c:v>0.43172006362190407</c:v>
                </c:pt>
                <c:pt idx="24">
                  <c:v>0.37173369688707114</c:v>
                </c:pt>
                <c:pt idx="25">
                  <c:v>0.37832310838445804</c:v>
                </c:pt>
                <c:pt idx="26">
                  <c:v>0.33583276528061806</c:v>
                </c:pt>
                <c:pt idx="27">
                  <c:v>0.27614935999394075</c:v>
                </c:pt>
                <c:pt idx="28">
                  <c:v>0.22790274937514202</c:v>
                </c:pt>
                <c:pt idx="29">
                  <c:v>0.22843293190941452</c:v>
                </c:pt>
                <c:pt idx="30">
                  <c:v>0.16973415132924335</c:v>
                </c:pt>
                <c:pt idx="31">
                  <c:v>0.10815723699159281</c:v>
                </c:pt>
                <c:pt idx="32">
                  <c:v>8.3162917518745744E-2</c:v>
                </c:pt>
                <c:pt idx="33">
                  <c:v>6.2334317958039835E-2</c:v>
                </c:pt>
                <c:pt idx="34">
                  <c:v>5.3699916685601756E-2</c:v>
                </c:pt>
                <c:pt idx="35">
                  <c:v>4.4914034689085815E-2</c:v>
                </c:pt>
                <c:pt idx="36">
                  <c:v>4.6731803378020145E-2</c:v>
                </c:pt>
                <c:pt idx="37">
                  <c:v>5.5669166098613956E-2</c:v>
                </c:pt>
                <c:pt idx="38">
                  <c:v>6.2788760130273416E-2</c:v>
                </c:pt>
                <c:pt idx="39">
                  <c:v>6.5969855335908503E-2</c:v>
                </c:pt>
                <c:pt idx="40">
                  <c:v>7.0968719230477928E-2</c:v>
                </c:pt>
                <c:pt idx="41">
                  <c:v>0.1011891236840112</c:v>
                </c:pt>
                <c:pt idx="42">
                  <c:v>0.15981216390214348</c:v>
                </c:pt>
                <c:pt idx="43">
                  <c:v>0.21767780049988639</c:v>
                </c:pt>
                <c:pt idx="44">
                  <c:v>0.42588805574490646</c:v>
                </c:pt>
                <c:pt idx="45">
                  <c:v>0.76043323487086267</c:v>
                </c:pt>
                <c:pt idx="46">
                  <c:v>1.2189653866545482</c:v>
                </c:pt>
                <c:pt idx="47">
                  <c:v>1.9801560251458001</c:v>
                </c:pt>
                <c:pt idx="48">
                  <c:v>2.2981898053472696</c:v>
                </c:pt>
                <c:pt idx="49">
                  <c:v>3.5245777474816329</c:v>
                </c:pt>
                <c:pt idx="50">
                  <c:v>3.8987351359539497</c:v>
                </c:pt>
                <c:pt idx="51">
                  <c:v>3.7215784291448912</c:v>
                </c:pt>
                <c:pt idx="52">
                  <c:v>2.9731879118382185</c:v>
                </c:pt>
                <c:pt idx="53">
                  <c:v>2.5203362872074528</c:v>
                </c:pt>
                <c:pt idx="54">
                  <c:v>1.6524274786033477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360-461B-8A9C-221A36AB3869}"/>
            </c:ext>
          </c:extLst>
        </c:ser>
        <c:ser>
          <c:idx val="14"/>
          <c:order val="14"/>
          <c:tx>
            <c:strRef>
              <c:f>Sheet1!$Q$1</c:f>
              <c:strCache>
                <c:ptCount val="1"/>
                <c:pt idx="0">
                  <c:v>JR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Sheet1!$Q$2:$Q$56</c:f>
              <c:numCache>
                <c:formatCode>General</c:formatCode>
                <c:ptCount val="55"/>
                <c:pt idx="0">
                  <c:v>9.6248963986845966E-3</c:v>
                </c:pt>
                <c:pt idx="1">
                  <c:v>2.042616902387509E-2</c:v>
                </c:pt>
                <c:pt idx="2">
                  <c:v>2.0960885490468678E-2</c:v>
                </c:pt>
                <c:pt idx="3">
                  <c:v>1.764564339758843E-2</c:v>
                </c:pt>
                <c:pt idx="4">
                  <c:v>1.5480041707884393E-2</c:v>
                </c:pt>
                <c:pt idx="5">
                  <c:v>2.518514557655803E-2</c:v>
                </c:pt>
                <c:pt idx="6">
                  <c:v>5.4514343769216371E-2</c:v>
                </c:pt>
                <c:pt idx="7">
                  <c:v>9.5446889286955591E-2</c:v>
                </c:pt>
                <c:pt idx="8">
                  <c:v>0.19990375103601316</c:v>
                </c:pt>
                <c:pt idx="9">
                  <c:v>0.24016790097051038</c:v>
                </c:pt>
                <c:pt idx="10">
                  <c:v>0.22089137234981152</c:v>
                </c:pt>
                <c:pt idx="11">
                  <c:v>0.25685105472823033</c:v>
                </c:pt>
                <c:pt idx="12">
                  <c:v>0.40788172071758955</c:v>
                </c:pt>
                <c:pt idx="13">
                  <c:v>0.41274764056359114</c:v>
                </c:pt>
                <c:pt idx="14">
                  <c:v>0.3774563537684143</c:v>
                </c:pt>
                <c:pt idx="15">
                  <c:v>0.35505173381814292</c:v>
                </c:pt>
                <c:pt idx="16">
                  <c:v>0.30698072347137934</c:v>
                </c:pt>
                <c:pt idx="17">
                  <c:v>0.24789455391278772</c:v>
                </c:pt>
                <c:pt idx="18">
                  <c:v>0.18429003021148035</c:v>
                </c:pt>
                <c:pt idx="19">
                  <c:v>0.16367671042429752</c:v>
                </c:pt>
                <c:pt idx="20">
                  <c:v>0.13980162019089379</c:v>
                </c:pt>
                <c:pt idx="21">
                  <c:v>0.11953586610699676</c:v>
                </c:pt>
                <c:pt idx="22">
                  <c:v>7.8924150469213694E-2</c:v>
                </c:pt>
                <c:pt idx="23">
                  <c:v>6.1198299601636232E-2</c:v>
                </c:pt>
                <c:pt idx="24">
                  <c:v>5.2535892842820092E-2</c:v>
                </c:pt>
                <c:pt idx="25">
                  <c:v>4.6867898296928057E-2</c:v>
                </c:pt>
                <c:pt idx="26">
                  <c:v>4.218912921423415E-2</c:v>
                </c:pt>
                <c:pt idx="27">
                  <c:v>4.3713071144025881E-2</c:v>
                </c:pt>
                <c:pt idx="28">
                  <c:v>4.4354730903938183E-2</c:v>
                </c:pt>
                <c:pt idx="29">
                  <c:v>4.496965484052081E-2</c:v>
                </c:pt>
                <c:pt idx="30">
                  <c:v>3.9167981177980378E-2</c:v>
                </c:pt>
                <c:pt idx="31">
                  <c:v>3.4462476271956789E-2</c:v>
                </c:pt>
                <c:pt idx="32">
                  <c:v>2.614763521642649E-2</c:v>
                </c:pt>
                <c:pt idx="33">
                  <c:v>1.6790097051038688E-2</c:v>
                </c:pt>
                <c:pt idx="34">
                  <c:v>1.3715477368125551E-2</c:v>
                </c:pt>
                <c:pt idx="35">
                  <c:v>1.1710290618399594E-2</c:v>
                </c:pt>
                <c:pt idx="36">
                  <c:v>1.2458893671630618E-2</c:v>
                </c:pt>
                <c:pt idx="37">
                  <c:v>1.2004384675026068E-2</c:v>
                </c:pt>
                <c:pt idx="38">
                  <c:v>1.2993610138224206E-2</c:v>
                </c:pt>
                <c:pt idx="39">
                  <c:v>1.2646044434938374E-2</c:v>
                </c:pt>
                <c:pt idx="40">
                  <c:v>1.4891853594631448E-2</c:v>
                </c:pt>
                <c:pt idx="41">
                  <c:v>2.1308451193754512E-2</c:v>
                </c:pt>
                <c:pt idx="42">
                  <c:v>5.2642836136138807E-2</c:v>
                </c:pt>
                <c:pt idx="43">
                  <c:v>8.9618479801085477E-2</c:v>
                </c:pt>
                <c:pt idx="44">
                  <c:v>0.24727962997620515</c:v>
                </c:pt>
                <c:pt idx="45">
                  <c:v>0.55212148758121005</c:v>
                </c:pt>
                <c:pt idx="46">
                  <c:v>1.0946180787637354</c:v>
                </c:pt>
                <c:pt idx="47">
                  <c:v>1.4939176001924979</c:v>
                </c:pt>
                <c:pt idx="48">
                  <c:v>1.5623613079164773</c:v>
                </c:pt>
                <c:pt idx="49">
                  <c:v>1.6360987086597332</c:v>
                </c:pt>
                <c:pt idx="50">
                  <c:v>1.1064887843221132</c:v>
                </c:pt>
                <c:pt idx="51">
                  <c:v>0.60332058925754617</c:v>
                </c:pt>
                <c:pt idx="52">
                  <c:v>0.29262358634334146</c:v>
                </c:pt>
                <c:pt idx="53">
                  <c:v>0.21543726439055691</c:v>
                </c:pt>
                <c:pt idx="54">
                  <c:v>0.13632596315803544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360-461B-8A9C-221A36AB3869}"/>
            </c:ext>
          </c:extLst>
        </c:ser>
        <c:ser>
          <c:idx val="15"/>
          <c:order val="15"/>
          <c:tx>
            <c:strRef>
              <c:f>Sheet1!$R$1</c:f>
              <c:strCache>
                <c:ptCount val="1"/>
                <c:pt idx="0">
                  <c:v>KA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Sheet1!$R$2:$R$56</c:f>
              <c:numCache>
                <c:formatCode>General</c:formatCode>
                <c:ptCount val="55"/>
                <c:pt idx="0">
                  <c:v>3.0943189762606762E-2</c:v>
                </c:pt>
                <c:pt idx="1">
                  <c:v>4.9439192680628595E-2</c:v>
                </c:pt>
                <c:pt idx="2">
                  <c:v>4.5411714641782425E-2</c:v>
                </c:pt>
                <c:pt idx="3">
                  <c:v>5.3542660871151102E-2</c:v>
                </c:pt>
                <c:pt idx="4">
                  <c:v>0.12450226450651995</c:v>
                </c:pt>
                <c:pt idx="5">
                  <c:v>0.25113225325997751</c:v>
                </c:pt>
                <c:pt idx="6">
                  <c:v>0.4232651448372291</c:v>
                </c:pt>
                <c:pt idx="7">
                  <c:v>0.71531049575974959</c:v>
                </c:pt>
                <c:pt idx="8">
                  <c:v>1.1127693850876927</c:v>
                </c:pt>
                <c:pt idx="9">
                  <c:v>1.212286087723031</c:v>
                </c:pt>
                <c:pt idx="10">
                  <c:v>1.2352351135292865</c:v>
                </c:pt>
                <c:pt idx="11">
                  <c:v>1.256527554028998</c:v>
                </c:pt>
                <c:pt idx="12">
                  <c:v>1.3830055624791027</c:v>
                </c:pt>
                <c:pt idx="13">
                  <c:v>1.4729627040335573</c:v>
                </c:pt>
                <c:pt idx="14">
                  <c:v>1.4975531171160217</c:v>
                </c:pt>
                <c:pt idx="15">
                  <c:v>1.4157421198212712</c:v>
                </c:pt>
                <c:pt idx="16">
                  <c:v>1.678044925377671</c:v>
                </c:pt>
                <c:pt idx="17">
                  <c:v>1.7803428675643638</c:v>
                </c:pt>
                <c:pt idx="18">
                  <c:v>1.7255539682057206</c:v>
                </c:pt>
                <c:pt idx="19">
                  <c:v>1.4123073649655005</c:v>
                </c:pt>
                <c:pt idx="20">
                  <c:v>0.7688987507219065</c:v>
                </c:pt>
                <c:pt idx="21">
                  <c:v>0.51183926563117421</c:v>
                </c:pt>
                <c:pt idx="22">
                  <c:v>0.41256573148120002</c:v>
                </c:pt>
                <c:pt idx="23">
                  <c:v>0.3779446183774583</c:v>
                </c:pt>
                <c:pt idx="24">
                  <c:v>0.36033010121888204</c:v>
                </c:pt>
                <c:pt idx="25">
                  <c:v>0.38017872883674275</c:v>
                </c:pt>
                <c:pt idx="26">
                  <c:v>0.23777318459527644</c:v>
                </c:pt>
                <c:pt idx="27">
                  <c:v>0.2126660384814128</c:v>
                </c:pt>
                <c:pt idx="28">
                  <c:v>0.17129699990881181</c:v>
                </c:pt>
                <c:pt idx="29">
                  <c:v>0.16805981944739962</c:v>
                </c:pt>
                <c:pt idx="30">
                  <c:v>0.14330222803124715</c:v>
                </c:pt>
                <c:pt idx="31">
                  <c:v>0.13359068664701054</c:v>
                </c:pt>
                <c:pt idx="32">
                  <c:v>0.10615824189185082</c:v>
                </c:pt>
                <c:pt idx="33">
                  <c:v>9.2115261862062675E-2</c:v>
                </c:pt>
                <c:pt idx="34">
                  <c:v>9.0337092312836265E-2</c:v>
                </c:pt>
                <c:pt idx="35">
                  <c:v>9.0185112009483578E-2</c:v>
                </c:pt>
                <c:pt idx="36">
                  <c:v>8.7723031095170073E-2</c:v>
                </c:pt>
                <c:pt idx="37">
                  <c:v>9.2115261862062675E-2</c:v>
                </c:pt>
                <c:pt idx="38">
                  <c:v>8.851332867260403E-2</c:v>
                </c:pt>
                <c:pt idx="39">
                  <c:v>0.10357457673485516</c:v>
                </c:pt>
                <c:pt idx="40">
                  <c:v>0.13465454877047933</c:v>
                </c:pt>
                <c:pt idx="41">
                  <c:v>0.21683029879327639</c:v>
                </c:pt>
                <c:pt idx="42">
                  <c:v>0.36245782546581962</c:v>
                </c:pt>
                <c:pt idx="43">
                  <c:v>0.46908720629806377</c:v>
                </c:pt>
                <c:pt idx="44">
                  <c:v>0.81149882975166421</c:v>
                </c:pt>
                <c:pt idx="45">
                  <c:v>1.4675370072038663</c:v>
                </c:pt>
                <c:pt idx="46">
                  <c:v>2.9824006808717591</c:v>
                </c:pt>
                <c:pt idx="47">
                  <c:v>5.311650810055017</c:v>
                </c:pt>
                <c:pt idx="48">
                  <c:v>6.1562357518465607</c:v>
                </c:pt>
                <c:pt idx="49">
                  <c:v>8.3413021672391245</c:v>
                </c:pt>
                <c:pt idx="50">
                  <c:v>9.2023161798230948</c:v>
                </c:pt>
                <c:pt idx="51">
                  <c:v>7.3437490501231037</c:v>
                </c:pt>
                <c:pt idx="52">
                  <c:v>5.3203136873461201</c:v>
                </c:pt>
                <c:pt idx="53">
                  <c:v>4.5335572509802731</c:v>
                </c:pt>
                <c:pt idx="54">
                  <c:v>3.4196176175567645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5360-461B-8A9C-221A36AB3869}"/>
            </c:ext>
          </c:extLst>
        </c:ser>
        <c:ser>
          <c:idx val="16"/>
          <c:order val="16"/>
          <c:tx>
            <c:strRef>
              <c:f>Sheet1!$S$1</c:f>
              <c:strCache>
                <c:ptCount val="1"/>
                <c:pt idx="0">
                  <c:v>KL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Sheet1!$S$2:$S$56</c:f>
              <c:numCache>
                <c:formatCode>General</c:formatCode>
                <c:ptCount val="55"/>
                <c:pt idx="0">
                  <c:v>2.0156583629893237E-2</c:v>
                </c:pt>
                <c:pt idx="1">
                  <c:v>3.3423487544483987E-2</c:v>
                </c:pt>
                <c:pt idx="2">
                  <c:v>3.8377224199288254E-2</c:v>
                </c:pt>
                <c:pt idx="3">
                  <c:v>4.3843416370106761E-2</c:v>
                </c:pt>
                <c:pt idx="4">
                  <c:v>6.0640569395017795E-2</c:v>
                </c:pt>
                <c:pt idx="5">
                  <c:v>7.4163701067615662E-2</c:v>
                </c:pt>
                <c:pt idx="6">
                  <c:v>0.13893238434163699</c:v>
                </c:pt>
                <c:pt idx="7">
                  <c:v>0.25104626334519575</c:v>
                </c:pt>
                <c:pt idx="8">
                  <c:v>0.30923843416370106</c:v>
                </c:pt>
                <c:pt idx="9">
                  <c:v>0.34474021352313167</c:v>
                </c:pt>
                <c:pt idx="10">
                  <c:v>0.42394306049822067</c:v>
                </c:pt>
                <c:pt idx="11">
                  <c:v>0.55624199288256226</c:v>
                </c:pt>
                <c:pt idx="12">
                  <c:v>0.64091103202846977</c:v>
                </c:pt>
                <c:pt idx="13">
                  <c:v>0.66098220640569394</c:v>
                </c:pt>
                <c:pt idx="14">
                  <c:v>0.88703202846975093</c:v>
                </c:pt>
                <c:pt idx="15">
                  <c:v>1.1496654804270463</c:v>
                </c:pt>
                <c:pt idx="16">
                  <c:v>2.0594733096085411</c:v>
                </c:pt>
                <c:pt idx="17">
                  <c:v>2.5787615658362988</c:v>
                </c:pt>
                <c:pt idx="18">
                  <c:v>2.690875444839858</c:v>
                </c:pt>
                <c:pt idx="19">
                  <c:v>2.6559715302491105</c:v>
                </c:pt>
                <c:pt idx="20">
                  <c:v>2.5530249110320287</c:v>
                </c:pt>
                <c:pt idx="21">
                  <c:v>2.3294804270462635</c:v>
                </c:pt>
                <c:pt idx="22">
                  <c:v>2.1296227758007116</c:v>
                </c:pt>
                <c:pt idx="23">
                  <c:v>1.8749039145907473</c:v>
                </c:pt>
                <c:pt idx="24">
                  <c:v>1.7392740213523132</c:v>
                </c:pt>
                <c:pt idx="25">
                  <c:v>1.7005551601423488</c:v>
                </c:pt>
                <c:pt idx="26">
                  <c:v>1.6442135231316726</c:v>
                </c:pt>
                <c:pt idx="27">
                  <c:v>1.749864768683274</c:v>
                </c:pt>
                <c:pt idx="28">
                  <c:v>1.856170818505338</c:v>
                </c:pt>
                <c:pt idx="29">
                  <c:v>1.8519572953736654</c:v>
                </c:pt>
                <c:pt idx="30">
                  <c:v>1.8287259786476868</c:v>
                </c:pt>
                <c:pt idx="31">
                  <c:v>1.9214804270462633</c:v>
                </c:pt>
                <c:pt idx="32">
                  <c:v>2.0040142348754446</c:v>
                </c:pt>
                <c:pt idx="33">
                  <c:v>2.0565124555160144</c:v>
                </c:pt>
                <c:pt idx="34">
                  <c:v>1.9701921708185051</c:v>
                </c:pt>
                <c:pt idx="35">
                  <c:v>1.8622064056939502</c:v>
                </c:pt>
                <c:pt idx="36">
                  <c:v>1.7445409252669037</c:v>
                </c:pt>
                <c:pt idx="37">
                  <c:v>1.5790462633451956</c:v>
                </c:pt>
                <c:pt idx="38">
                  <c:v>1.3626761565836298</c:v>
                </c:pt>
                <c:pt idx="39">
                  <c:v>1.1169252669039145</c:v>
                </c:pt>
                <c:pt idx="40">
                  <c:v>0.77019217081850533</c:v>
                </c:pt>
                <c:pt idx="41">
                  <c:v>0.6854661921708185</c:v>
                </c:pt>
                <c:pt idx="42">
                  <c:v>0.6895088967971531</c:v>
                </c:pt>
                <c:pt idx="43">
                  <c:v>0.74582206405693952</c:v>
                </c:pt>
                <c:pt idx="44">
                  <c:v>0.95706761565836296</c:v>
                </c:pt>
                <c:pt idx="45">
                  <c:v>1.8119857651245552</c:v>
                </c:pt>
                <c:pt idx="46">
                  <c:v>4.4476014234875443</c:v>
                </c:pt>
                <c:pt idx="47">
                  <c:v>8.0877437722419927</c:v>
                </c:pt>
                <c:pt idx="48">
                  <c:v>9.2191886120996447</c:v>
                </c:pt>
                <c:pt idx="49">
                  <c:v>11.87464768683274</c:v>
                </c:pt>
                <c:pt idx="50">
                  <c:v>12.678434163701068</c:v>
                </c:pt>
                <c:pt idx="51">
                  <c:v>8.2357010676156577</c:v>
                </c:pt>
                <c:pt idx="52">
                  <c:v>6.6343060498220643</c:v>
                </c:pt>
                <c:pt idx="53">
                  <c:v>5.7726405693950182</c:v>
                </c:pt>
                <c:pt idx="54">
                  <c:v>4.0782633451957295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5360-461B-8A9C-221A36AB3869}"/>
            </c:ext>
          </c:extLst>
        </c:ser>
        <c:ser>
          <c:idx val="17"/>
          <c:order val="17"/>
          <c:tx>
            <c:strRef>
              <c:f>Sheet1!$T$1</c:f>
              <c:strCache>
                <c:ptCount val="1"/>
                <c:pt idx="0">
                  <c:v>LD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Sheet1!$T$2:$T$56</c:f>
              <c:numCache>
                <c:formatCode>General</c:formatCode>
                <c:ptCount val="55"/>
                <c:pt idx="0">
                  <c:v>0.102389078498294</c:v>
                </c:pt>
                <c:pt idx="1">
                  <c:v>0.17747440273037543</c:v>
                </c:pt>
                <c:pt idx="2">
                  <c:v>1.6109215017064846</c:v>
                </c:pt>
                <c:pt idx="3">
                  <c:v>2.4232081911262799</c:v>
                </c:pt>
                <c:pt idx="4">
                  <c:v>1.0068259385665528</c:v>
                </c:pt>
                <c:pt idx="5">
                  <c:v>0.5392491467576791</c:v>
                </c:pt>
                <c:pt idx="6">
                  <c:v>0.60409556313993173</c:v>
                </c:pt>
                <c:pt idx="7">
                  <c:v>0.6348122866894198</c:v>
                </c:pt>
                <c:pt idx="8">
                  <c:v>1.1843003412969284</c:v>
                </c:pt>
                <c:pt idx="9">
                  <c:v>1.4197952218430034</c:v>
                </c:pt>
                <c:pt idx="10">
                  <c:v>2.0204778156996586</c:v>
                </c:pt>
                <c:pt idx="11">
                  <c:v>2.4573378839590445</c:v>
                </c:pt>
                <c:pt idx="12">
                  <c:v>2.4573378839590445</c:v>
                </c:pt>
                <c:pt idx="13">
                  <c:v>2.6587030716723548</c:v>
                </c:pt>
                <c:pt idx="14">
                  <c:v>3.2013651877133102</c:v>
                </c:pt>
                <c:pt idx="15">
                  <c:v>3.5085324232081909</c:v>
                </c:pt>
                <c:pt idx="16">
                  <c:v>3.6416382252559729</c:v>
                </c:pt>
                <c:pt idx="17">
                  <c:v>4.3993174061433447</c:v>
                </c:pt>
                <c:pt idx="18">
                  <c:v>3.4744027303754264</c:v>
                </c:pt>
                <c:pt idx="19">
                  <c:v>2.8737201365187715</c:v>
                </c:pt>
                <c:pt idx="20">
                  <c:v>1.9897610921501707</c:v>
                </c:pt>
                <c:pt idx="21">
                  <c:v>2.6109215017064846</c:v>
                </c:pt>
                <c:pt idx="22">
                  <c:v>3.1467576791808876</c:v>
                </c:pt>
                <c:pt idx="23">
                  <c:v>3.1672354948805461</c:v>
                </c:pt>
                <c:pt idx="24">
                  <c:v>2.7064846416382249</c:v>
                </c:pt>
                <c:pt idx="25">
                  <c:v>2.7064846416382249</c:v>
                </c:pt>
                <c:pt idx="26">
                  <c:v>2.1433447098976108</c:v>
                </c:pt>
                <c:pt idx="27">
                  <c:v>0.92150170648464169</c:v>
                </c:pt>
                <c:pt idx="28">
                  <c:v>0.66894197952218437</c:v>
                </c:pt>
                <c:pt idx="29">
                  <c:v>0.83959044368600688</c:v>
                </c:pt>
                <c:pt idx="30">
                  <c:v>0.69283276450511944</c:v>
                </c:pt>
                <c:pt idx="31">
                  <c:v>0.35494880546075086</c:v>
                </c:pt>
                <c:pt idx="32">
                  <c:v>0.23208191126279865</c:v>
                </c:pt>
                <c:pt idx="33">
                  <c:v>0.23208191126279865</c:v>
                </c:pt>
                <c:pt idx="34">
                  <c:v>0.23208191126279865</c:v>
                </c:pt>
                <c:pt idx="35">
                  <c:v>0.24232081911262798</c:v>
                </c:pt>
                <c:pt idx="36">
                  <c:v>0.16382252559726965</c:v>
                </c:pt>
                <c:pt idx="37">
                  <c:v>0.12627986348122866</c:v>
                </c:pt>
                <c:pt idx="38">
                  <c:v>0.15699658703071673</c:v>
                </c:pt>
                <c:pt idx="39">
                  <c:v>0.15017064846416384</c:v>
                </c:pt>
                <c:pt idx="40">
                  <c:v>0.11604095563139932</c:v>
                </c:pt>
                <c:pt idx="41">
                  <c:v>0.28327645051194539</c:v>
                </c:pt>
                <c:pt idx="42">
                  <c:v>0.46075085324232085</c:v>
                </c:pt>
                <c:pt idx="43">
                  <c:v>0.9112627986348123</c:v>
                </c:pt>
                <c:pt idx="44">
                  <c:v>1.7235494880546076</c:v>
                </c:pt>
                <c:pt idx="45">
                  <c:v>3.9761092150170652</c:v>
                </c:pt>
                <c:pt idx="46">
                  <c:v>6.9658703071672354</c:v>
                </c:pt>
                <c:pt idx="47">
                  <c:v>5.450511945392492</c:v>
                </c:pt>
                <c:pt idx="48">
                  <c:v>4.7781569965870307</c:v>
                </c:pt>
                <c:pt idx="49">
                  <c:v>4.8191126279863479</c:v>
                </c:pt>
                <c:pt idx="50">
                  <c:v>5.2866894197952217</c:v>
                </c:pt>
                <c:pt idx="51">
                  <c:v>5.1740614334470996</c:v>
                </c:pt>
                <c:pt idx="52">
                  <c:v>5.4709897610921505</c:v>
                </c:pt>
                <c:pt idx="53">
                  <c:v>5.3959044368600679</c:v>
                </c:pt>
                <c:pt idx="54">
                  <c:v>3.21160409556314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5360-461B-8A9C-221A36AB3869}"/>
            </c:ext>
          </c:extLst>
        </c:ser>
        <c:ser>
          <c:idx val="18"/>
          <c:order val="18"/>
          <c:tx>
            <c:strRef>
              <c:f>Sheet1!$U$1</c:f>
              <c:strCache>
                <c:ptCount val="1"/>
                <c:pt idx="0">
                  <c:v>LK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Sheet1!$U$2:$U$56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0.73529411764705876</c:v>
                </c:pt>
                <c:pt idx="33">
                  <c:v>0.82352941176470595</c:v>
                </c:pt>
                <c:pt idx="34">
                  <c:v>0.63235294117647056</c:v>
                </c:pt>
                <c:pt idx="35">
                  <c:v>1.1470588235294119</c:v>
                </c:pt>
                <c:pt idx="36">
                  <c:v>1.338235294117647</c:v>
                </c:pt>
                <c:pt idx="37">
                  <c:v>1.1764705882352939</c:v>
                </c:pt>
                <c:pt idx="38">
                  <c:v>1.8823529411764706</c:v>
                </c:pt>
                <c:pt idx="39">
                  <c:v>2.4117647058823528</c:v>
                </c:pt>
                <c:pt idx="40">
                  <c:v>2.7794117647058822</c:v>
                </c:pt>
                <c:pt idx="41">
                  <c:v>1.6029411764705883</c:v>
                </c:pt>
                <c:pt idx="42">
                  <c:v>0.66176470588235292</c:v>
                </c:pt>
                <c:pt idx="43">
                  <c:v>0.54411764705882348</c:v>
                </c:pt>
                <c:pt idx="44">
                  <c:v>0.8529411764705882</c:v>
                </c:pt>
                <c:pt idx="45">
                  <c:v>2.1470588235294117</c:v>
                </c:pt>
                <c:pt idx="46">
                  <c:v>11.808823529411764</c:v>
                </c:pt>
                <c:pt idx="47">
                  <c:v>18.764705882352942</c:v>
                </c:pt>
                <c:pt idx="48">
                  <c:v>21.147058823529409</c:v>
                </c:pt>
                <c:pt idx="49">
                  <c:v>15.279411764705882</c:v>
                </c:pt>
                <c:pt idx="50">
                  <c:v>16.911764705882351</c:v>
                </c:pt>
                <c:pt idx="51">
                  <c:v>29.411764705882351</c:v>
                </c:pt>
                <c:pt idx="52">
                  <c:v>29.088235294117649</c:v>
                </c:pt>
                <c:pt idx="53">
                  <c:v>23.044117647058822</c:v>
                </c:pt>
                <c:pt idx="54">
                  <c:v>13.088235294117647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5360-461B-8A9C-221A36AB3869}"/>
            </c:ext>
          </c:extLst>
        </c:ser>
        <c:ser>
          <c:idx val="19"/>
          <c:order val="19"/>
          <c:tx>
            <c:strRef>
              <c:f>Sheet1!$V$1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Sheet1!$V$2:$V$56</c:f>
              <c:numCache>
                <c:formatCode>General</c:formatCode>
                <c:ptCount val="55"/>
                <c:pt idx="0">
                  <c:v>3.5533612219087456E-2</c:v>
                </c:pt>
                <c:pt idx="1">
                  <c:v>3.2688004669714957E-2</c:v>
                </c:pt>
                <c:pt idx="2">
                  <c:v>3.1216558030936863E-2</c:v>
                </c:pt>
                <c:pt idx="3">
                  <c:v>2.8480396925770989E-2</c:v>
                </c:pt>
                <c:pt idx="4">
                  <c:v>3.1921879560268505E-2</c:v>
                </c:pt>
                <c:pt idx="5">
                  <c:v>4.1589648798521263E-2</c:v>
                </c:pt>
                <c:pt idx="6">
                  <c:v>6.1448098064014009E-2</c:v>
                </c:pt>
                <c:pt idx="7">
                  <c:v>8.799494114213445E-2</c:v>
                </c:pt>
                <c:pt idx="8">
                  <c:v>0.10663731880533125</c:v>
                </c:pt>
                <c:pt idx="9">
                  <c:v>0.1073426403346629</c:v>
                </c:pt>
                <c:pt idx="10">
                  <c:v>0.12143691020527288</c:v>
                </c:pt>
                <c:pt idx="11">
                  <c:v>0.13694182313454617</c:v>
                </c:pt>
                <c:pt idx="12">
                  <c:v>0.17112559587508511</c:v>
                </c:pt>
                <c:pt idx="13">
                  <c:v>0.20922511917501702</c:v>
                </c:pt>
                <c:pt idx="14">
                  <c:v>0.26291468041638288</c:v>
                </c:pt>
                <c:pt idx="15">
                  <c:v>0.27539157505593925</c:v>
                </c:pt>
                <c:pt idx="16">
                  <c:v>0.24896633913804847</c:v>
                </c:pt>
                <c:pt idx="17">
                  <c:v>0.20415410059344294</c:v>
                </c:pt>
                <c:pt idx="18">
                  <c:v>0.17215925673703666</c:v>
                </c:pt>
                <c:pt idx="19">
                  <c:v>0.14770405681486526</c:v>
                </c:pt>
                <c:pt idx="20">
                  <c:v>0.10382819340402763</c:v>
                </c:pt>
                <c:pt idx="21">
                  <c:v>9.6410156630022378E-2</c:v>
                </c:pt>
                <c:pt idx="22">
                  <c:v>0.11122190874598696</c:v>
                </c:pt>
                <c:pt idx="23">
                  <c:v>0.1430708240101177</c:v>
                </c:pt>
                <c:pt idx="24">
                  <c:v>0.17553993579141941</c:v>
                </c:pt>
                <c:pt idx="25">
                  <c:v>0.16149430878490126</c:v>
                </c:pt>
                <c:pt idx="26">
                  <c:v>0.15220352174336024</c:v>
                </c:pt>
                <c:pt idx="27">
                  <c:v>0.133694911956416</c:v>
                </c:pt>
                <c:pt idx="28">
                  <c:v>0.11375133767876253</c:v>
                </c:pt>
                <c:pt idx="29">
                  <c:v>0.11214612316373188</c:v>
                </c:pt>
                <c:pt idx="30">
                  <c:v>0.10122580017511432</c:v>
                </c:pt>
                <c:pt idx="31">
                  <c:v>8.4602101371728758E-2</c:v>
                </c:pt>
                <c:pt idx="32">
                  <c:v>5.4467847066835294E-2</c:v>
                </c:pt>
                <c:pt idx="33">
                  <c:v>3.4366183480883356E-2</c:v>
                </c:pt>
                <c:pt idx="34">
                  <c:v>3.1058468722638385E-2</c:v>
                </c:pt>
                <c:pt idx="35">
                  <c:v>2.4820021402860201E-2</c:v>
                </c:pt>
                <c:pt idx="36">
                  <c:v>2.2460842494406073E-2</c:v>
                </c:pt>
                <c:pt idx="37">
                  <c:v>2.5586146512306646E-2</c:v>
                </c:pt>
                <c:pt idx="38">
                  <c:v>3.527823718260531E-2</c:v>
                </c:pt>
                <c:pt idx="39">
                  <c:v>4.4240684891526411E-2</c:v>
                </c:pt>
                <c:pt idx="40">
                  <c:v>6.1095437299348195E-2</c:v>
                </c:pt>
                <c:pt idx="41">
                  <c:v>0.10448487206926743</c:v>
                </c:pt>
                <c:pt idx="42">
                  <c:v>0.18423484774783538</c:v>
                </c:pt>
                <c:pt idx="43">
                  <c:v>0.21958604922657846</c:v>
                </c:pt>
                <c:pt idx="44">
                  <c:v>0.34122969160424166</c:v>
                </c:pt>
                <c:pt idx="45">
                  <c:v>0.67727891818270258</c:v>
                </c:pt>
                <c:pt idx="46">
                  <c:v>1.0331379511625645</c:v>
                </c:pt>
                <c:pt idx="47">
                  <c:v>1.1197222492460355</c:v>
                </c:pt>
                <c:pt idx="48">
                  <c:v>1.0763571359081623</c:v>
                </c:pt>
                <c:pt idx="49">
                  <c:v>1.2463031423290203</c:v>
                </c:pt>
                <c:pt idx="50">
                  <c:v>1.2157067808152544</c:v>
                </c:pt>
                <c:pt idx="51">
                  <c:v>0.75460891137270159</c:v>
                </c:pt>
                <c:pt idx="52">
                  <c:v>0.37575396439342351</c:v>
                </c:pt>
                <c:pt idx="53">
                  <c:v>0.24689901741414536</c:v>
                </c:pt>
                <c:pt idx="54">
                  <c:v>9.7078996011285154E-2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3-5360-461B-8A9C-221A36AB3869}"/>
            </c:ext>
          </c:extLst>
        </c:ser>
        <c:ser>
          <c:idx val="20"/>
          <c:order val="20"/>
          <c:tx>
            <c:strRef>
              <c:f>Sheet1!$W$1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Sheet1!$W$2:$W$56</c:f>
              <c:numCache>
                <c:formatCode>General</c:formatCode>
                <c:ptCount val="55"/>
                <c:pt idx="0">
                  <c:v>0.30734406850425289</c:v>
                </c:pt>
                <c:pt idx="1">
                  <c:v>0.36335579150737191</c:v>
                </c:pt>
                <c:pt idx="2">
                  <c:v>0.41385803050273018</c:v>
                </c:pt>
                <c:pt idx="3">
                  <c:v>0.50586559478686566</c:v>
                </c:pt>
                <c:pt idx="4">
                  <c:v>0.64734390477515902</c:v>
                </c:pt>
                <c:pt idx="5">
                  <c:v>0.74549949653303638</c:v>
                </c:pt>
                <c:pt idx="6">
                  <c:v>0.91525382102772757</c:v>
                </c:pt>
                <c:pt idx="7">
                  <c:v>1.12138056371927</c:v>
                </c:pt>
                <c:pt idx="8">
                  <c:v>1.2215336504220118</c:v>
                </c:pt>
                <c:pt idx="9">
                  <c:v>1.2038017895589956</c:v>
                </c:pt>
                <c:pt idx="10">
                  <c:v>1.2804351919314303</c:v>
                </c:pt>
                <c:pt idx="11">
                  <c:v>1.3877350535803459</c:v>
                </c:pt>
                <c:pt idx="12">
                  <c:v>1.6251995448331191</c:v>
                </c:pt>
                <c:pt idx="13">
                  <c:v>1.9929596489648227</c:v>
                </c:pt>
                <c:pt idx="14">
                  <c:v>2.3887829197809305</c:v>
                </c:pt>
                <c:pt idx="15">
                  <c:v>2.2300721226658373</c:v>
                </c:pt>
                <c:pt idx="16">
                  <c:v>2.1203408839733777</c:v>
                </c:pt>
                <c:pt idx="17">
                  <c:v>1.9810074251144059</c:v>
                </c:pt>
                <c:pt idx="18">
                  <c:v>1.5755568835804279</c:v>
                </c:pt>
                <c:pt idx="19">
                  <c:v>1.2280582548115886</c:v>
                </c:pt>
                <c:pt idx="20">
                  <c:v>1.0241991600697486</c:v>
                </c:pt>
                <c:pt idx="21">
                  <c:v>0.78894501158383334</c:v>
                </c:pt>
                <c:pt idx="22">
                  <c:v>0.69517735954090365</c:v>
                </c:pt>
                <c:pt idx="23">
                  <c:v>0.66729429485972513</c:v>
                </c:pt>
                <c:pt idx="24">
                  <c:v>0.72939674015374156</c:v>
                </c:pt>
                <c:pt idx="25">
                  <c:v>0.60067292657568783</c:v>
                </c:pt>
                <c:pt idx="26">
                  <c:v>0.58415266100709773</c:v>
                </c:pt>
                <c:pt idx="27">
                  <c:v>0.4778924791040744</c:v>
                </c:pt>
                <c:pt idx="28">
                  <c:v>0.4330798261197023</c:v>
                </c:pt>
                <c:pt idx="29">
                  <c:v>0.42638330618159193</c:v>
                </c:pt>
                <c:pt idx="30">
                  <c:v>0.42436943832734358</c:v>
                </c:pt>
                <c:pt idx="31">
                  <c:v>0.42693998510065245</c:v>
                </c:pt>
                <c:pt idx="32">
                  <c:v>0.36778466349577987</c:v>
                </c:pt>
                <c:pt idx="33">
                  <c:v>0.35322096059859359</c:v>
                </c:pt>
                <c:pt idx="34">
                  <c:v>0.35775625649799836</c:v>
                </c:pt>
                <c:pt idx="35">
                  <c:v>0.2842337069085491</c:v>
                </c:pt>
                <c:pt idx="36">
                  <c:v>0.29635784630749962</c:v>
                </c:pt>
                <c:pt idx="37">
                  <c:v>0.43480716805972836</c:v>
                </c:pt>
                <c:pt idx="38">
                  <c:v>0.63541624028881816</c:v>
                </c:pt>
                <c:pt idx="39">
                  <c:v>0.79930087676929751</c:v>
                </c:pt>
                <c:pt idx="40">
                  <c:v>1.0687171006852063</c:v>
                </c:pt>
                <c:pt idx="41">
                  <c:v>1.7620606943750869</c:v>
                </c:pt>
                <c:pt idx="42">
                  <c:v>2.7554296660745132</c:v>
                </c:pt>
                <c:pt idx="43">
                  <c:v>3.0006057976472129</c:v>
                </c:pt>
                <c:pt idx="44">
                  <c:v>4.2677380007040346</c:v>
                </c:pt>
                <c:pt idx="45">
                  <c:v>5.076093096362758</c:v>
                </c:pt>
                <c:pt idx="46">
                  <c:v>5.7293558078802809</c:v>
                </c:pt>
                <c:pt idx="47">
                  <c:v>5.4873887665468715</c:v>
                </c:pt>
                <c:pt idx="48">
                  <c:v>5.4338247934966803</c:v>
                </c:pt>
                <c:pt idx="49">
                  <c:v>5.1428372614671769</c:v>
                </c:pt>
                <c:pt idx="50">
                  <c:v>4.0443705844310003</c:v>
                </c:pt>
                <c:pt idx="51">
                  <c:v>2.8836541059163507</c:v>
                </c:pt>
                <c:pt idx="52">
                  <c:v>2.26415233354891</c:v>
                </c:pt>
                <c:pt idx="53">
                  <c:v>1.8884595548205938</c:v>
                </c:pt>
                <c:pt idx="54">
                  <c:v>1.3747267770746521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4-5360-461B-8A9C-221A36AB3869}"/>
            </c:ext>
          </c:extLst>
        </c:ser>
        <c:ser>
          <c:idx val="21"/>
          <c:order val="21"/>
          <c:tx>
            <c:strRef>
              <c:f>Sheet1!$X$1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Sheet1!$X$2:$X$56</c:f>
              <c:numCache>
                <c:formatCode>General</c:formatCode>
                <c:ptCount val="55"/>
                <c:pt idx="0">
                  <c:v>2.3203351595230425E-2</c:v>
                </c:pt>
                <c:pt idx="1">
                  <c:v>6.8965517241379309E-2</c:v>
                </c:pt>
                <c:pt idx="2">
                  <c:v>0.10924911376087657</c:v>
                </c:pt>
                <c:pt idx="3">
                  <c:v>0.2088301643570738</c:v>
                </c:pt>
                <c:pt idx="4">
                  <c:v>0.21946503383822108</c:v>
                </c:pt>
                <c:pt idx="5">
                  <c:v>0.20689655172413793</c:v>
                </c:pt>
                <c:pt idx="6">
                  <c:v>0.19980663873670643</c:v>
                </c:pt>
                <c:pt idx="7">
                  <c:v>0.20689655172413793</c:v>
                </c:pt>
                <c:pt idx="8">
                  <c:v>0.33870447953593297</c:v>
                </c:pt>
                <c:pt idx="9">
                  <c:v>0.54753464389300677</c:v>
                </c:pt>
                <c:pt idx="10">
                  <c:v>0.62552368675475345</c:v>
                </c:pt>
                <c:pt idx="11">
                  <c:v>0.53399935546245569</c:v>
                </c:pt>
                <c:pt idx="12">
                  <c:v>0.61392201095713828</c:v>
                </c:pt>
                <c:pt idx="13">
                  <c:v>0.54173380599419918</c:v>
                </c:pt>
                <c:pt idx="14">
                  <c:v>0.56300354495649374</c:v>
                </c:pt>
                <c:pt idx="15">
                  <c:v>0.75249758298420888</c:v>
                </c:pt>
                <c:pt idx="16">
                  <c:v>0.77473412826297128</c:v>
                </c:pt>
                <c:pt idx="17">
                  <c:v>0.9278117950370609</c:v>
                </c:pt>
                <c:pt idx="18">
                  <c:v>1.0296487270383501</c:v>
                </c:pt>
                <c:pt idx="19">
                  <c:v>1.3222687721559783</c:v>
                </c:pt>
                <c:pt idx="20">
                  <c:v>1.1330970029004188</c:v>
                </c:pt>
                <c:pt idx="21">
                  <c:v>1.0019336126329359</c:v>
                </c:pt>
                <c:pt idx="22">
                  <c:v>0.98582017402513711</c:v>
                </c:pt>
                <c:pt idx="23">
                  <c:v>1.0145020947470191</c:v>
                </c:pt>
                <c:pt idx="24">
                  <c:v>1.043506284241057</c:v>
                </c:pt>
                <c:pt idx="25">
                  <c:v>0.94134708346761198</c:v>
                </c:pt>
                <c:pt idx="26">
                  <c:v>0.6725749274895263</c:v>
                </c:pt>
                <c:pt idx="27">
                  <c:v>0.47051240734772798</c:v>
                </c:pt>
                <c:pt idx="28">
                  <c:v>0.37286496938446662</c:v>
                </c:pt>
                <c:pt idx="29">
                  <c:v>0.35771833709313566</c:v>
                </c:pt>
                <c:pt idx="30">
                  <c:v>0.15533354817918144</c:v>
                </c:pt>
                <c:pt idx="31">
                  <c:v>0.1411537222043184</c:v>
                </c:pt>
                <c:pt idx="32">
                  <c:v>6.413148565903963E-2</c:v>
                </c:pt>
                <c:pt idx="33">
                  <c:v>4.6406703190460849E-2</c:v>
                </c:pt>
                <c:pt idx="34">
                  <c:v>4.5439896873992906E-2</c:v>
                </c:pt>
                <c:pt idx="35">
                  <c:v>2.7392845633258139E-2</c:v>
                </c:pt>
                <c:pt idx="36">
                  <c:v>2.4492426683854335E-2</c:v>
                </c:pt>
                <c:pt idx="37">
                  <c:v>1.5791169835642927E-2</c:v>
                </c:pt>
                <c:pt idx="38">
                  <c:v>9.6680631646793424E-3</c:v>
                </c:pt>
                <c:pt idx="39">
                  <c:v>9.3457943925233655E-3</c:v>
                </c:pt>
                <c:pt idx="40">
                  <c:v>7.7344505317434743E-3</c:v>
                </c:pt>
                <c:pt idx="41">
                  <c:v>1.0634869481147276E-2</c:v>
                </c:pt>
                <c:pt idx="42">
                  <c:v>2.1592007734450532E-2</c:v>
                </c:pt>
                <c:pt idx="43">
                  <c:v>2.0625201417982596E-2</c:v>
                </c:pt>
                <c:pt idx="44">
                  <c:v>2.8037383177570093E-2</c:v>
                </c:pt>
                <c:pt idx="45">
                  <c:v>4.5439896873992906E-2</c:v>
                </c:pt>
                <c:pt idx="46">
                  <c:v>0.16532388011601676</c:v>
                </c:pt>
                <c:pt idx="47">
                  <c:v>0.39477924589107316</c:v>
                </c:pt>
                <c:pt idx="48">
                  <c:v>0.53238801160167581</c:v>
                </c:pt>
                <c:pt idx="49">
                  <c:v>1.2410570415726716</c:v>
                </c:pt>
                <c:pt idx="50">
                  <c:v>2.002900418949404</c:v>
                </c:pt>
                <c:pt idx="51">
                  <c:v>2.0592974540767002</c:v>
                </c:pt>
                <c:pt idx="52">
                  <c:v>2.5878182404125041</c:v>
                </c:pt>
                <c:pt idx="53">
                  <c:v>2.8817273606187559</c:v>
                </c:pt>
                <c:pt idx="54">
                  <c:v>2.9458588462777957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360-461B-8A9C-221A36AB3869}"/>
            </c:ext>
          </c:extLst>
        </c:ser>
        <c:ser>
          <c:idx val="22"/>
          <c:order val="22"/>
          <c:tx>
            <c:strRef>
              <c:f>Sheet1!$Y$1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Sheet1!$Y$2:$Y$56</c:f>
              <c:numCache>
                <c:formatCode>General</c:formatCode>
                <c:ptCount val="55"/>
                <c:pt idx="0">
                  <c:v>4.6526054590570716E-3</c:v>
                </c:pt>
                <c:pt idx="1">
                  <c:v>7.7543424317617869E-3</c:v>
                </c:pt>
                <c:pt idx="2">
                  <c:v>5.2729528535980143E-3</c:v>
                </c:pt>
                <c:pt idx="3">
                  <c:v>2.1712158808932999E-3</c:v>
                </c:pt>
                <c:pt idx="4">
                  <c:v>3.7220843672456576E-3</c:v>
                </c:pt>
                <c:pt idx="5">
                  <c:v>1.6439205955334987E-2</c:v>
                </c:pt>
                <c:pt idx="6">
                  <c:v>8.9640198511166252E-2</c:v>
                </c:pt>
                <c:pt idx="7">
                  <c:v>0.13430521091811415</c:v>
                </c:pt>
                <c:pt idx="8">
                  <c:v>0.18579404466501243</c:v>
                </c:pt>
                <c:pt idx="9">
                  <c:v>0.18424317617866004</c:v>
                </c:pt>
                <c:pt idx="10">
                  <c:v>0.2140198511166253</c:v>
                </c:pt>
                <c:pt idx="11">
                  <c:v>0.32102977667493798</c:v>
                </c:pt>
                <c:pt idx="12">
                  <c:v>0.37003722084367241</c:v>
                </c:pt>
                <c:pt idx="13">
                  <c:v>0.41656327543424315</c:v>
                </c:pt>
                <c:pt idx="14">
                  <c:v>0.56389578163771714</c:v>
                </c:pt>
                <c:pt idx="15">
                  <c:v>0.6339950372208436</c:v>
                </c:pt>
                <c:pt idx="16">
                  <c:v>0.54280397022332505</c:v>
                </c:pt>
                <c:pt idx="17">
                  <c:v>0.73480148883374685</c:v>
                </c:pt>
                <c:pt idx="18">
                  <c:v>0.75837468982630274</c:v>
                </c:pt>
                <c:pt idx="19">
                  <c:v>0.51519851116625315</c:v>
                </c:pt>
                <c:pt idx="20">
                  <c:v>0.32723325062034742</c:v>
                </c:pt>
                <c:pt idx="21">
                  <c:v>0.3207196029776675</c:v>
                </c:pt>
                <c:pt idx="22">
                  <c:v>0.30117866004962779</c:v>
                </c:pt>
                <c:pt idx="23">
                  <c:v>0.27729528535980147</c:v>
                </c:pt>
                <c:pt idx="24">
                  <c:v>0.20750620347394541</c:v>
                </c:pt>
                <c:pt idx="25">
                  <c:v>0.18672456575682383</c:v>
                </c:pt>
                <c:pt idx="26">
                  <c:v>0.2140198511166253</c:v>
                </c:pt>
                <c:pt idx="27">
                  <c:v>0.13337468982630274</c:v>
                </c:pt>
                <c:pt idx="28">
                  <c:v>5.7071960297766754E-2</c:v>
                </c:pt>
                <c:pt idx="29">
                  <c:v>5.7071960297766754E-2</c:v>
                </c:pt>
                <c:pt idx="30">
                  <c:v>4.807692307692308E-2</c:v>
                </c:pt>
                <c:pt idx="31">
                  <c:v>4.9937965260545905E-2</c:v>
                </c:pt>
                <c:pt idx="32">
                  <c:v>3.9702233250620347E-2</c:v>
                </c:pt>
                <c:pt idx="33">
                  <c:v>2.5744416873449132E-2</c:v>
                </c:pt>
                <c:pt idx="34">
                  <c:v>1.9230769230769232E-2</c:v>
                </c:pt>
                <c:pt idx="35">
                  <c:v>4.156327543424318E-2</c:v>
                </c:pt>
                <c:pt idx="36">
                  <c:v>3.9702233250620347E-2</c:v>
                </c:pt>
                <c:pt idx="37">
                  <c:v>6.8238213399503724E-3</c:v>
                </c:pt>
                <c:pt idx="38">
                  <c:v>5.2729528535980143E-3</c:v>
                </c:pt>
                <c:pt idx="39">
                  <c:v>3.7220843672456576E-3</c:v>
                </c:pt>
                <c:pt idx="40">
                  <c:v>8.9950372208436723E-3</c:v>
                </c:pt>
                <c:pt idx="41">
                  <c:v>8.9950372208436723E-3</c:v>
                </c:pt>
                <c:pt idx="42">
                  <c:v>8.0645161290322578E-3</c:v>
                </c:pt>
                <c:pt idx="43">
                  <c:v>1.5508684863523574E-2</c:v>
                </c:pt>
                <c:pt idx="44">
                  <c:v>4.0632754342431764E-2</c:v>
                </c:pt>
                <c:pt idx="45">
                  <c:v>0.14174937965260545</c:v>
                </c:pt>
                <c:pt idx="46">
                  <c:v>0.35142679900744417</c:v>
                </c:pt>
                <c:pt idx="47">
                  <c:v>0.47487593052109178</c:v>
                </c:pt>
                <c:pt idx="48">
                  <c:v>0.51457816377171217</c:v>
                </c:pt>
                <c:pt idx="49">
                  <c:v>0.83064516129032251</c:v>
                </c:pt>
                <c:pt idx="50">
                  <c:v>1.3455334987593053</c:v>
                </c:pt>
                <c:pt idx="51">
                  <c:v>2.3120347394540945</c:v>
                </c:pt>
                <c:pt idx="52">
                  <c:v>2.4010545905707197</c:v>
                </c:pt>
                <c:pt idx="53">
                  <c:v>2.0490074441687347</c:v>
                </c:pt>
                <c:pt idx="54">
                  <c:v>1.5272952853598014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360-461B-8A9C-221A36AB3869}"/>
            </c:ext>
          </c:extLst>
        </c:ser>
        <c:ser>
          <c:idx val="23"/>
          <c:order val="23"/>
          <c:tx>
            <c:strRef>
              <c:f>Sheet1!$Z$1</c:f>
              <c:strCache>
                <c:ptCount val="1"/>
                <c:pt idx="0">
                  <c:v>MZ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Sheet1!$Z$2:$Z$56</c:f>
              <c:numCache>
                <c:formatCode>General</c:formatCode>
                <c:ptCount val="55"/>
                <c:pt idx="0">
                  <c:v>0</c:v>
                </c:pt>
                <c:pt idx="1">
                  <c:v>3.4395973154362415E-2</c:v>
                </c:pt>
                <c:pt idx="2">
                  <c:v>9.7315436241610737E-2</c:v>
                </c:pt>
                <c:pt idx="3">
                  <c:v>0.10906040268456375</c:v>
                </c:pt>
                <c:pt idx="4">
                  <c:v>3.1040268456375836E-2</c:v>
                </c:pt>
                <c:pt idx="5">
                  <c:v>5.0335570469798654E-2</c:v>
                </c:pt>
                <c:pt idx="6">
                  <c:v>6.6275167785234901E-2</c:v>
                </c:pt>
                <c:pt idx="7">
                  <c:v>0.11577181208053691</c:v>
                </c:pt>
                <c:pt idx="8">
                  <c:v>0.13422818791946309</c:v>
                </c:pt>
                <c:pt idx="9">
                  <c:v>0.22734899328859062</c:v>
                </c:pt>
                <c:pt idx="10">
                  <c:v>0.29949664429530204</c:v>
                </c:pt>
                <c:pt idx="11">
                  <c:v>0.40436241610738255</c:v>
                </c:pt>
                <c:pt idx="12">
                  <c:v>0.33724832214765099</c:v>
                </c:pt>
                <c:pt idx="13">
                  <c:v>0.31711409395973156</c:v>
                </c:pt>
                <c:pt idx="14">
                  <c:v>0.45805369127516782</c:v>
                </c:pt>
                <c:pt idx="15">
                  <c:v>0.56040268456375841</c:v>
                </c:pt>
                <c:pt idx="16">
                  <c:v>0.24916107382550334</c:v>
                </c:pt>
                <c:pt idx="17">
                  <c:v>0.18791946308724833</c:v>
                </c:pt>
                <c:pt idx="18">
                  <c:v>8.305369127516779E-2</c:v>
                </c:pt>
                <c:pt idx="19">
                  <c:v>0.13926174496644295</c:v>
                </c:pt>
                <c:pt idx="20">
                  <c:v>0.3825503355704698</c:v>
                </c:pt>
                <c:pt idx="21">
                  <c:v>0.39429530201342283</c:v>
                </c:pt>
                <c:pt idx="22">
                  <c:v>0.44798657718120805</c:v>
                </c:pt>
                <c:pt idx="23">
                  <c:v>0.39597315436241609</c:v>
                </c:pt>
                <c:pt idx="24">
                  <c:v>0.22567114093959734</c:v>
                </c:pt>
                <c:pt idx="25">
                  <c:v>0.16610738255033558</c:v>
                </c:pt>
                <c:pt idx="26">
                  <c:v>0.125</c:v>
                </c:pt>
                <c:pt idx="27">
                  <c:v>0.1174496644295302</c:v>
                </c:pt>
                <c:pt idx="28">
                  <c:v>8.2214765100671147E-2</c:v>
                </c:pt>
                <c:pt idx="29">
                  <c:v>9.0604026845637592E-2</c:v>
                </c:pt>
                <c:pt idx="30">
                  <c:v>5.5369127516778527E-2</c:v>
                </c:pt>
                <c:pt idx="31">
                  <c:v>7.4664429530201346E-2</c:v>
                </c:pt>
                <c:pt idx="32">
                  <c:v>4.8657718120805368E-2</c:v>
                </c:pt>
                <c:pt idx="33">
                  <c:v>3.0201342281879196E-2</c:v>
                </c:pt>
                <c:pt idx="34">
                  <c:v>2.5167785234899327E-2</c:v>
                </c:pt>
                <c:pt idx="35">
                  <c:v>1.7617449664429529E-2</c:v>
                </c:pt>
                <c:pt idx="36">
                  <c:v>1.2583892617449664E-2</c:v>
                </c:pt>
                <c:pt idx="37">
                  <c:v>1.6778523489932886E-2</c:v>
                </c:pt>
                <c:pt idx="38">
                  <c:v>1.4261744966442953E-2</c:v>
                </c:pt>
                <c:pt idx="39">
                  <c:v>5.0335570469798663E-3</c:v>
                </c:pt>
                <c:pt idx="40">
                  <c:v>8.389261744966443E-3</c:v>
                </c:pt>
                <c:pt idx="41">
                  <c:v>1.3422818791946308E-2</c:v>
                </c:pt>
                <c:pt idx="42">
                  <c:v>2.1812080536912751E-2</c:v>
                </c:pt>
                <c:pt idx="43">
                  <c:v>2.4328859060402684E-2</c:v>
                </c:pt>
                <c:pt idx="44">
                  <c:v>4.7818791946308725E-2</c:v>
                </c:pt>
                <c:pt idx="45">
                  <c:v>0.19546979865771813</c:v>
                </c:pt>
                <c:pt idx="46">
                  <c:v>0.45805369127516782</c:v>
                </c:pt>
                <c:pt idx="47">
                  <c:v>0.82550335570469802</c:v>
                </c:pt>
                <c:pt idx="48">
                  <c:v>0.99916107382550334</c:v>
                </c:pt>
                <c:pt idx="49">
                  <c:v>1.4949664429530201</c:v>
                </c:pt>
                <c:pt idx="50">
                  <c:v>1.6593959731543624</c:v>
                </c:pt>
                <c:pt idx="51">
                  <c:v>1.8783557046979866</c:v>
                </c:pt>
                <c:pt idx="52">
                  <c:v>2.3162751677852351</c:v>
                </c:pt>
                <c:pt idx="53">
                  <c:v>2.5251677852348995</c:v>
                </c:pt>
                <c:pt idx="54">
                  <c:v>2.6577181208053693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360-461B-8A9C-221A36AB3869}"/>
            </c:ext>
          </c:extLst>
        </c:ser>
        <c:ser>
          <c:idx val="24"/>
          <c:order val="24"/>
          <c:tx>
            <c:strRef>
              <c:f>Sheet1!$AA$1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Sheet1!$AA$2:$AA$56</c:f>
              <c:numCache>
                <c:formatCode>General</c:formatCode>
                <c:ptCount val="55"/>
                <c:pt idx="0">
                  <c:v>0.02</c:v>
                </c:pt>
                <c:pt idx="1">
                  <c:v>5.3023255813953486E-2</c:v>
                </c:pt>
                <c:pt idx="2">
                  <c:v>4.13953488372093E-2</c:v>
                </c:pt>
                <c:pt idx="3">
                  <c:v>6.4651162790697672E-2</c:v>
                </c:pt>
                <c:pt idx="4">
                  <c:v>0.14837209302325582</c:v>
                </c:pt>
                <c:pt idx="5">
                  <c:v>0.16418604651162791</c:v>
                </c:pt>
                <c:pt idx="6">
                  <c:v>0.25767441860465118</c:v>
                </c:pt>
                <c:pt idx="7">
                  <c:v>0.2781395348837209</c:v>
                </c:pt>
                <c:pt idx="8">
                  <c:v>0.55023255813953487</c:v>
                </c:pt>
                <c:pt idx="9">
                  <c:v>0.83023255813953489</c:v>
                </c:pt>
                <c:pt idx="10">
                  <c:v>0.93255813953488376</c:v>
                </c:pt>
                <c:pt idx="11">
                  <c:v>0.67581395348837203</c:v>
                </c:pt>
                <c:pt idx="12">
                  <c:v>0.36930232558139536</c:v>
                </c:pt>
                <c:pt idx="13">
                  <c:v>0.23069767441860464</c:v>
                </c:pt>
                <c:pt idx="14">
                  <c:v>0.5902325581395349</c:v>
                </c:pt>
                <c:pt idx="15">
                  <c:v>0.49860465116279074</c:v>
                </c:pt>
                <c:pt idx="16">
                  <c:v>0.50139534883720926</c:v>
                </c:pt>
                <c:pt idx="17">
                  <c:v>0.53441860465116287</c:v>
                </c:pt>
                <c:pt idx="18">
                  <c:v>0.67348837209302326</c:v>
                </c:pt>
                <c:pt idx="19">
                  <c:v>0.8386046511627907</c:v>
                </c:pt>
                <c:pt idx="20">
                  <c:v>0.69720930232558143</c:v>
                </c:pt>
                <c:pt idx="21">
                  <c:v>0.45813953488372089</c:v>
                </c:pt>
                <c:pt idx="22">
                  <c:v>0.42604651162790702</c:v>
                </c:pt>
                <c:pt idx="23">
                  <c:v>0.65395348837209311</c:v>
                </c:pt>
                <c:pt idx="24">
                  <c:v>0.39069767441860465</c:v>
                </c:pt>
                <c:pt idx="25">
                  <c:v>0.29209302325581393</c:v>
                </c:pt>
                <c:pt idx="26">
                  <c:v>0.27534883720930237</c:v>
                </c:pt>
                <c:pt idx="27">
                  <c:v>0.19395348837209303</c:v>
                </c:pt>
                <c:pt idx="28">
                  <c:v>8.8372093023255813E-2</c:v>
                </c:pt>
                <c:pt idx="29">
                  <c:v>8.8372093023255813E-2</c:v>
                </c:pt>
                <c:pt idx="30">
                  <c:v>5.9069767441860467E-2</c:v>
                </c:pt>
                <c:pt idx="31">
                  <c:v>4.8372093023255819E-2</c:v>
                </c:pt>
                <c:pt idx="32">
                  <c:v>4.8372093023255819E-2</c:v>
                </c:pt>
                <c:pt idx="33">
                  <c:v>2.4651162790697675E-2</c:v>
                </c:pt>
                <c:pt idx="34">
                  <c:v>2.5116279069767444E-2</c:v>
                </c:pt>
                <c:pt idx="35">
                  <c:v>3.9069767441860463E-2</c:v>
                </c:pt>
                <c:pt idx="36">
                  <c:v>2.6976744186046508E-2</c:v>
                </c:pt>
                <c:pt idx="37">
                  <c:v>5.5813953488372094E-3</c:v>
                </c:pt>
                <c:pt idx="38">
                  <c:v>3.2558139534883722E-3</c:v>
                </c:pt>
                <c:pt idx="39">
                  <c:v>8.8372093023255816E-3</c:v>
                </c:pt>
                <c:pt idx="40">
                  <c:v>6.5116279069767444E-3</c:v>
                </c:pt>
                <c:pt idx="41">
                  <c:v>9.3023255813953483E-4</c:v>
                </c:pt>
                <c:pt idx="42">
                  <c:v>3.7209302325581393E-3</c:v>
                </c:pt>
                <c:pt idx="43">
                  <c:v>5.4883720930232562E-2</c:v>
                </c:pt>
                <c:pt idx="44">
                  <c:v>6.8837209302325592E-2</c:v>
                </c:pt>
                <c:pt idx="45">
                  <c:v>5.6279069767441861E-2</c:v>
                </c:pt>
                <c:pt idx="46">
                  <c:v>0.1786046511627907</c:v>
                </c:pt>
                <c:pt idx="47">
                  <c:v>0.49860465116279074</c:v>
                </c:pt>
                <c:pt idx="48">
                  <c:v>0.62930232558139543</c:v>
                </c:pt>
                <c:pt idx="49">
                  <c:v>1.2609302325581395</c:v>
                </c:pt>
                <c:pt idx="50">
                  <c:v>1.8534883720930233</c:v>
                </c:pt>
                <c:pt idx="51">
                  <c:v>2.1427906976744184</c:v>
                </c:pt>
                <c:pt idx="52">
                  <c:v>2.3172093023255815</c:v>
                </c:pt>
                <c:pt idx="53">
                  <c:v>2.2037209302325582</c:v>
                </c:pt>
                <c:pt idx="54">
                  <c:v>2.1748837209302323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360-461B-8A9C-221A36AB3869}"/>
            </c:ext>
          </c:extLst>
        </c:ser>
        <c:ser>
          <c:idx val="25"/>
          <c:order val="25"/>
          <c:tx>
            <c:strRef>
              <c:f>Sheet1!$AB$1</c:f>
              <c:strCache>
                <c:ptCount val="1"/>
                <c:pt idx="0">
                  <c:v>OD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Sheet1!$AB$2:$AB$56</c:f>
              <c:numCache>
                <c:formatCode>General</c:formatCode>
                <c:ptCount val="55"/>
                <c:pt idx="0">
                  <c:v>1.9463717341027226E-2</c:v>
                </c:pt>
                <c:pt idx="1">
                  <c:v>2.2669506079549356E-2</c:v>
                </c:pt>
                <c:pt idx="2">
                  <c:v>2.7180508804469785E-2</c:v>
                </c:pt>
                <c:pt idx="3">
                  <c:v>3.2492958714020748E-2</c:v>
                </c:pt>
                <c:pt idx="4">
                  <c:v>4.419408760962653E-2</c:v>
                </c:pt>
                <c:pt idx="5">
                  <c:v>8.1449932449451576E-2</c:v>
                </c:pt>
                <c:pt idx="6">
                  <c:v>9.8944379565386639E-2</c:v>
                </c:pt>
                <c:pt idx="7">
                  <c:v>0.1361544274232328</c:v>
                </c:pt>
                <c:pt idx="8">
                  <c:v>0.27432392205353667</c:v>
                </c:pt>
                <c:pt idx="9">
                  <c:v>0.31242701105997112</c:v>
                </c:pt>
                <c:pt idx="10">
                  <c:v>0.36667353621396348</c:v>
                </c:pt>
                <c:pt idx="11">
                  <c:v>0.52226878248723407</c:v>
                </c:pt>
                <c:pt idx="12">
                  <c:v>0.57784342011861412</c:v>
                </c:pt>
                <c:pt idx="13">
                  <c:v>0.65432438002335647</c:v>
                </c:pt>
                <c:pt idx="14">
                  <c:v>0.73765198873394244</c:v>
                </c:pt>
                <c:pt idx="15">
                  <c:v>0.78596780472166883</c:v>
                </c:pt>
                <c:pt idx="16">
                  <c:v>0.72684390098692497</c:v>
                </c:pt>
                <c:pt idx="17">
                  <c:v>0.59836046804515586</c:v>
                </c:pt>
                <c:pt idx="18">
                  <c:v>0.51141489775823767</c:v>
                </c:pt>
                <c:pt idx="19">
                  <c:v>0.40768473357605733</c:v>
                </c:pt>
                <c:pt idx="20">
                  <c:v>0.29486386847106777</c:v>
                </c:pt>
                <c:pt idx="21">
                  <c:v>0.27313320052208562</c:v>
                </c:pt>
                <c:pt idx="22">
                  <c:v>0.21105539144970348</c:v>
                </c:pt>
                <c:pt idx="23">
                  <c:v>0.14780975933685972</c:v>
                </c:pt>
                <c:pt idx="24">
                  <c:v>0.10469190080373703</c:v>
                </c:pt>
                <c:pt idx="25">
                  <c:v>7.1122713013212421E-2</c:v>
                </c:pt>
                <c:pt idx="26">
                  <c:v>6.1161869432804376E-2</c:v>
                </c:pt>
                <c:pt idx="27">
                  <c:v>6.1253463396762159E-2</c:v>
                </c:pt>
                <c:pt idx="28">
                  <c:v>5.181928510911131E-2</c:v>
                </c:pt>
                <c:pt idx="29">
                  <c:v>5.0468274140734126E-2</c:v>
                </c:pt>
                <c:pt idx="30">
                  <c:v>4.394220420874264E-2</c:v>
                </c:pt>
                <c:pt idx="31">
                  <c:v>4.3736117789837645E-2</c:v>
                </c:pt>
                <c:pt idx="32">
                  <c:v>2.9928327723203044E-2</c:v>
                </c:pt>
                <c:pt idx="33">
                  <c:v>2.443268988573653E-2</c:v>
                </c:pt>
                <c:pt idx="34">
                  <c:v>2.1822261912939938E-2</c:v>
                </c:pt>
                <c:pt idx="35">
                  <c:v>1.5983146710631769E-2</c:v>
                </c:pt>
                <c:pt idx="36">
                  <c:v>1.5135902544022349E-2</c:v>
                </c:pt>
                <c:pt idx="37">
                  <c:v>1.309793684596185E-2</c:v>
                </c:pt>
                <c:pt idx="38">
                  <c:v>1.5273293489959011E-2</c:v>
                </c:pt>
                <c:pt idx="39">
                  <c:v>1.5227496507980125E-2</c:v>
                </c:pt>
                <c:pt idx="40">
                  <c:v>1.2754459481120193E-2</c:v>
                </c:pt>
                <c:pt idx="41">
                  <c:v>1.7975315426713382E-2</c:v>
                </c:pt>
                <c:pt idx="42">
                  <c:v>3.7072656911909509E-2</c:v>
                </c:pt>
                <c:pt idx="43">
                  <c:v>4.8659293352568064E-2</c:v>
                </c:pt>
                <c:pt idx="44">
                  <c:v>0.10670696801080809</c:v>
                </c:pt>
                <c:pt idx="45">
                  <c:v>0.31563279979849329</c:v>
                </c:pt>
                <c:pt idx="46">
                  <c:v>0.75358933846259535</c:v>
                </c:pt>
                <c:pt idx="47">
                  <c:v>1.2143298756611938</c:v>
                </c:pt>
                <c:pt idx="48">
                  <c:v>1.4071580682833003</c:v>
                </c:pt>
                <c:pt idx="49">
                  <c:v>1.8930411485883079</c:v>
                </c:pt>
                <c:pt idx="50">
                  <c:v>2.191156602779877</c:v>
                </c:pt>
                <c:pt idx="51">
                  <c:v>2.2678207506125347</c:v>
                </c:pt>
                <c:pt idx="52">
                  <c:v>1.963728790272721</c:v>
                </c:pt>
                <c:pt idx="53">
                  <c:v>1.8057978979185272</c:v>
                </c:pt>
                <c:pt idx="54">
                  <c:v>1.4960958072863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9-5360-461B-8A9C-221A36AB3869}"/>
            </c:ext>
          </c:extLst>
        </c:ser>
        <c:ser>
          <c:idx val="26"/>
          <c:order val="26"/>
          <c:tx>
            <c:strRef>
              <c:f>Sheet1!$AC$1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Sheet1!$AC$2:$AC$56</c:f>
              <c:numCache>
                <c:formatCode>General</c:formatCode>
                <c:ptCount val="55"/>
                <c:pt idx="0">
                  <c:v>3.5904255319148932E-2</c:v>
                </c:pt>
                <c:pt idx="1">
                  <c:v>4.9867021276595744E-2</c:v>
                </c:pt>
                <c:pt idx="2">
                  <c:v>6.8484042553191488E-2</c:v>
                </c:pt>
                <c:pt idx="3">
                  <c:v>0.15026595744680851</c:v>
                </c:pt>
                <c:pt idx="4">
                  <c:v>0.2832446808510638</c:v>
                </c:pt>
                <c:pt idx="5">
                  <c:v>0.36768617021276595</c:v>
                </c:pt>
                <c:pt idx="6">
                  <c:v>0.45611702127659576</c:v>
                </c:pt>
                <c:pt idx="7">
                  <c:v>0.59840425531914898</c:v>
                </c:pt>
                <c:pt idx="8">
                  <c:v>0.9022606382978724</c:v>
                </c:pt>
                <c:pt idx="9">
                  <c:v>1.322473404255319</c:v>
                </c:pt>
                <c:pt idx="10">
                  <c:v>2.0106382978723403</c:v>
                </c:pt>
                <c:pt idx="11">
                  <c:v>2.4295212765957448</c:v>
                </c:pt>
                <c:pt idx="12">
                  <c:v>3.2253989361702131</c:v>
                </c:pt>
                <c:pt idx="13">
                  <c:v>3.2121010638297873</c:v>
                </c:pt>
                <c:pt idx="14">
                  <c:v>3.1077127659574466</c:v>
                </c:pt>
                <c:pt idx="15">
                  <c:v>3.1628989361702127</c:v>
                </c:pt>
                <c:pt idx="16">
                  <c:v>3.3204787234042552</c:v>
                </c:pt>
                <c:pt idx="17">
                  <c:v>3.1429521276595742</c:v>
                </c:pt>
                <c:pt idx="18">
                  <c:v>3.0259308510638299</c:v>
                </c:pt>
                <c:pt idx="19">
                  <c:v>2.6855053191489362</c:v>
                </c:pt>
                <c:pt idx="20">
                  <c:v>2.1070478723404253</c:v>
                </c:pt>
                <c:pt idx="21">
                  <c:v>0.77792553191489355</c:v>
                </c:pt>
                <c:pt idx="22">
                  <c:v>0.6542553191489362</c:v>
                </c:pt>
                <c:pt idx="23">
                  <c:v>0.37167553191489361</c:v>
                </c:pt>
                <c:pt idx="24">
                  <c:v>0.29188829787234044</c:v>
                </c:pt>
                <c:pt idx="25">
                  <c:v>0.25797872340425532</c:v>
                </c:pt>
                <c:pt idx="26">
                  <c:v>0.19680851063829788</c:v>
                </c:pt>
                <c:pt idx="27">
                  <c:v>0.23936170212765956</c:v>
                </c:pt>
                <c:pt idx="28">
                  <c:v>0.25531914893617019</c:v>
                </c:pt>
                <c:pt idx="29">
                  <c:v>0.24335106382978725</c:v>
                </c:pt>
                <c:pt idx="30">
                  <c:v>0.22805851063829788</c:v>
                </c:pt>
                <c:pt idx="31">
                  <c:v>0.19547872340425532</c:v>
                </c:pt>
                <c:pt idx="32">
                  <c:v>0.19547872340425532</c:v>
                </c:pt>
                <c:pt idx="33">
                  <c:v>0.19614361702127658</c:v>
                </c:pt>
                <c:pt idx="34">
                  <c:v>0.18949468085106383</c:v>
                </c:pt>
                <c:pt idx="35">
                  <c:v>0.20545212765957446</c:v>
                </c:pt>
                <c:pt idx="36">
                  <c:v>0.15691489361702127</c:v>
                </c:pt>
                <c:pt idx="37">
                  <c:v>0.11569148936170212</c:v>
                </c:pt>
                <c:pt idx="38">
                  <c:v>0.11768617021276596</c:v>
                </c:pt>
                <c:pt idx="39">
                  <c:v>0.11369680851063829</c:v>
                </c:pt>
                <c:pt idx="40">
                  <c:v>0.12367021276595745</c:v>
                </c:pt>
                <c:pt idx="41">
                  <c:v>0.27393617021276595</c:v>
                </c:pt>
                <c:pt idx="42">
                  <c:v>0.65890957446808518</c:v>
                </c:pt>
                <c:pt idx="43">
                  <c:v>0.85771276595744683</c:v>
                </c:pt>
                <c:pt idx="44">
                  <c:v>1.3297872340425532</c:v>
                </c:pt>
                <c:pt idx="45">
                  <c:v>2.1728723404255321</c:v>
                </c:pt>
                <c:pt idx="46">
                  <c:v>3.9381648936170217</c:v>
                </c:pt>
                <c:pt idx="47">
                  <c:v>5.9767287234042552</c:v>
                </c:pt>
                <c:pt idx="48">
                  <c:v>6.8238031914893611</c:v>
                </c:pt>
                <c:pt idx="49">
                  <c:v>9.0325797872340416</c:v>
                </c:pt>
                <c:pt idx="50">
                  <c:v>11.454787234042554</c:v>
                </c:pt>
                <c:pt idx="51">
                  <c:v>11.529255319148938</c:v>
                </c:pt>
                <c:pt idx="52">
                  <c:v>8.7453457446808507</c:v>
                </c:pt>
                <c:pt idx="53">
                  <c:v>7.1203457446808507</c:v>
                </c:pt>
                <c:pt idx="54">
                  <c:v>4.7519946808510634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5360-461B-8A9C-221A36AB3869}"/>
            </c:ext>
          </c:extLst>
        </c:ser>
        <c:ser>
          <c:idx val="27"/>
          <c:order val="27"/>
          <c:tx>
            <c:strRef>
              <c:f>Sheet1!$AD$1</c:f>
              <c:strCache>
                <c:ptCount val="1"/>
                <c:pt idx="0">
                  <c:v>PJ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Sheet1!$AD$2:$AD$56</c:f>
              <c:numCache>
                <c:formatCode>General</c:formatCode>
                <c:ptCount val="55"/>
                <c:pt idx="0">
                  <c:v>8.6071201312837003E-3</c:v>
                </c:pt>
                <c:pt idx="1">
                  <c:v>1.6142536588633242E-2</c:v>
                </c:pt>
                <c:pt idx="2">
                  <c:v>2.5218527077263138E-2</c:v>
                </c:pt>
                <c:pt idx="3">
                  <c:v>4.383937841186912E-2</c:v>
                </c:pt>
                <c:pt idx="4">
                  <c:v>5.1240831909976893E-2</c:v>
                </c:pt>
                <c:pt idx="5">
                  <c:v>6.3665896379651032E-2</c:v>
                </c:pt>
                <c:pt idx="6">
                  <c:v>9.0793395626109386E-2</c:v>
                </c:pt>
                <c:pt idx="7">
                  <c:v>0.11356709869721023</c:v>
                </c:pt>
                <c:pt idx="8">
                  <c:v>0.18697880036169998</c:v>
                </c:pt>
                <c:pt idx="9">
                  <c:v>0.25138149301718077</c:v>
                </c:pt>
                <c:pt idx="10">
                  <c:v>0.34853812920727417</c:v>
                </c:pt>
                <c:pt idx="11">
                  <c:v>0.51257577279882116</c:v>
                </c:pt>
                <c:pt idx="12">
                  <c:v>0.53079473525570187</c:v>
                </c:pt>
                <c:pt idx="13">
                  <c:v>0.54355470712348031</c:v>
                </c:pt>
                <c:pt idx="14">
                  <c:v>0.70846310995009887</c:v>
                </c:pt>
                <c:pt idx="15">
                  <c:v>0.71295086908469807</c:v>
                </c:pt>
                <c:pt idx="16">
                  <c:v>0.52791453163200375</c:v>
                </c:pt>
                <c:pt idx="17">
                  <c:v>0.36086272145751697</c:v>
                </c:pt>
                <c:pt idx="18">
                  <c:v>0.23744934525603673</c:v>
                </c:pt>
                <c:pt idx="19">
                  <c:v>0.14956964399343581</c:v>
                </c:pt>
                <c:pt idx="20">
                  <c:v>0.14049365350480594</c:v>
                </c:pt>
                <c:pt idx="21">
                  <c:v>0.16443953246927223</c:v>
                </c:pt>
                <c:pt idx="22">
                  <c:v>0.19320807796644227</c:v>
                </c:pt>
                <c:pt idx="23">
                  <c:v>0.2251917344854148</c:v>
                </c:pt>
                <c:pt idx="24">
                  <c:v>0.25566830771291738</c:v>
                </c:pt>
                <c:pt idx="25">
                  <c:v>0.24361164138115812</c:v>
                </c:pt>
                <c:pt idx="26">
                  <c:v>0.21775679024749656</c:v>
                </c:pt>
                <c:pt idx="27">
                  <c:v>0.16922870826216552</c:v>
                </c:pt>
                <c:pt idx="28">
                  <c:v>0.1234133762014803</c:v>
                </c:pt>
                <c:pt idx="29">
                  <c:v>0.11778693191332597</c:v>
                </c:pt>
                <c:pt idx="30">
                  <c:v>0.10070665461000033</c:v>
                </c:pt>
                <c:pt idx="31">
                  <c:v>9.1731136340801767E-2</c:v>
                </c:pt>
                <c:pt idx="32">
                  <c:v>7.783247931946817E-2</c:v>
                </c:pt>
                <c:pt idx="33">
                  <c:v>7.0799423959275257E-2</c:v>
                </c:pt>
                <c:pt idx="34">
                  <c:v>7.0364044341739512E-2</c:v>
                </c:pt>
                <c:pt idx="35">
                  <c:v>7.0732442479654364E-2</c:v>
                </c:pt>
                <c:pt idx="36">
                  <c:v>7.8937673733212768E-2</c:v>
                </c:pt>
                <c:pt idx="37">
                  <c:v>0.10606517297967112</c:v>
                </c:pt>
                <c:pt idx="38">
                  <c:v>0.16253056030007704</c:v>
                </c:pt>
                <c:pt idx="39">
                  <c:v>0.26859573327974817</c:v>
                </c:pt>
                <c:pt idx="40">
                  <c:v>0.39994641481630333</c:v>
                </c:pt>
                <c:pt idx="41">
                  <c:v>0.62386550118892126</c:v>
                </c:pt>
                <c:pt idx="42">
                  <c:v>0.8085669312435112</c:v>
                </c:pt>
                <c:pt idx="43">
                  <c:v>0.82534579188854285</c:v>
                </c:pt>
                <c:pt idx="44">
                  <c:v>0.88378713285776489</c:v>
                </c:pt>
                <c:pt idx="45">
                  <c:v>1.0058273887270168</c:v>
                </c:pt>
                <c:pt idx="46">
                  <c:v>1.3591881844669949</c:v>
                </c:pt>
                <c:pt idx="47">
                  <c:v>1.8404501155430524</c:v>
                </c:pt>
                <c:pt idx="48">
                  <c:v>1.9501322884222512</c:v>
                </c:pt>
                <c:pt idx="49">
                  <c:v>2.4095917478817106</c:v>
                </c:pt>
                <c:pt idx="50">
                  <c:v>2.6052111591145048</c:v>
                </c:pt>
                <c:pt idx="51">
                  <c:v>2.049733748618507</c:v>
                </c:pt>
                <c:pt idx="52">
                  <c:v>1.4125389329850295</c:v>
                </c:pt>
                <c:pt idx="53">
                  <c:v>1.120064302220436</c:v>
                </c:pt>
                <c:pt idx="54">
                  <c:v>0.62111926052446498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360-461B-8A9C-221A36AB3869}"/>
            </c:ext>
          </c:extLst>
        </c:ser>
        <c:ser>
          <c:idx val="28"/>
          <c:order val="28"/>
          <c:tx>
            <c:strRef>
              <c:f>Sheet1!$AE$1</c:f>
              <c:strCache>
                <c:ptCount val="1"/>
                <c:pt idx="0">
                  <c:v>RJ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Sheet1!$AE$2:$AE$56</c:f>
              <c:numCache>
                <c:formatCode>General</c:formatCode>
                <c:ptCount val="55"/>
                <c:pt idx="0">
                  <c:v>3.4789811555187407E-2</c:v>
                </c:pt>
                <c:pt idx="1">
                  <c:v>3.2524849865396568E-2</c:v>
                </c:pt>
                <c:pt idx="2">
                  <c:v>3.7468937668254293E-2</c:v>
                </c:pt>
                <c:pt idx="3">
                  <c:v>3.8387864982398018E-2</c:v>
                </c:pt>
                <c:pt idx="4">
                  <c:v>4.2930731000207077E-2</c:v>
                </c:pt>
                <c:pt idx="5">
                  <c:v>6.1024539242079109E-2</c:v>
                </c:pt>
                <c:pt idx="6">
                  <c:v>8.2897597846344998E-2</c:v>
                </c:pt>
                <c:pt idx="7">
                  <c:v>0.10854990681300476</c:v>
                </c:pt>
                <c:pt idx="8">
                  <c:v>0.15377148477945743</c:v>
                </c:pt>
                <c:pt idx="9">
                  <c:v>0.17326309794988609</c:v>
                </c:pt>
                <c:pt idx="10">
                  <c:v>0.17942379374611719</c:v>
                </c:pt>
                <c:pt idx="11">
                  <c:v>0.18347483951128596</c:v>
                </c:pt>
                <c:pt idx="12">
                  <c:v>0.18080865603644647</c:v>
                </c:pt>
                <c:pt idx="13">
                  <c:v>0.19530441085110789</c:v>
                </c:pt>
                <c:pt idx="14">
                  <c:v>0.21693155932905361</c:v>
                </c:pt>
                <c:pt idx="15">
                  <c:v>0.24091426796438187</c:v>
                </c:pt>
                <c:pt idx="16">
                  <c:v>0.26929747359701806</c:v>
                </c:pt>
                <c:pt idx="17">
                  <c:v>0.27673949057775937</c:v>
                </c:pt>
                <c:pt idx="18">
                  <c:v>0.27939273141437149</c:v>
                </c:pt>
                <c:pt idx="19">
                  <c:v>0.23738092772830813</c:v>
                </c:pt>
                <c:pt idx="20">
                  <c:v>0.19743994615862495</c:v>
                </c:pt>
                <c:pt idx="21">
                  <c:v>0.21194864361151378</c:v>
                </c:pt>
                <c:pt idx="22">
                  <c:v>0.23732915717539863</c:v>
                </c:pt>
                <c:pt idx="23">
                  <c:v>0.30013978049285567</c:v>
                </c:pt>
                <c:pt idx="24">
                  <c:v>0.36205736177262371</c:v>
                </c:pt>
                <c:pt idx="25">
                  <c:v>0.2701775729964796</c:v>
                </c:pt>
                <c:pt idx="26">
                  <c:v>0.20074031890660593</c:v>
                </c:pt>
                <c:pt idx="27">
                  <c:v>0.15014754607579209</c:v>
                </c:pt>
                <c:pt idx="28">
                  <c:v>0.12373162145371712</c:v>
                </c:pt>
                <c:pt idx="29">
                  <c:v>0.11936995237109133</c:v>
                </c:pt>
                <c:pt idx="30">
                  <c:v>9.5801408159039134E-2</c:v>
                </c:pt>
                <c:pt idx="31">
                  <c:v>7.2582315179126111E-2</c:v>
                </c:pt>
                <c:pt idx="32">
                  <c:v>4.8133671567612342E-2</c:v>
                </c:pt>
                <c:pt idx="33">
                  <c:v>3.0997618554566165E-2</c:v>
                </c:pt>
                <c:pt idx="34">
                  <c:v>2.5212259266928969E-2</c:v>
                </c:pt>
                <c:pt idx="35">
                  <c:v>1.9025678194243112E-2</c:v>
                </c:pt>
                <c:pt idx="36">
                  <c:v>1.7666701180368605E-2</c:v>
                </c:pt>
                <c:pt idx="37">
                  <c:v>1.560882170221578E-2</c:v>
                </c:pt>
                <c:pt idx="38">
                  <c:v>1.6877200248498654E-2</c:v>
                </c:pt>
                <c:pt idx="39">
                  <c:v>2.4370987782149515E-2</c:v>
                </c:pt>
                <c:pt idx="40">
                  <c:v>3.3288465520811765E-2</c:v>
                </c:pt>
                <c:pt idx="41">
                  <c:v>5.1848208738869334E-2</c:v>
                </c:pt>
                <c:pt idx="42">
                  <c:v>0.10087492234417064</c:v>
                </c:pt>
                <c:pt idx="43">
                  <c:v>0.12377044936839925</c:v>
                </c:pt>
                <c:pt idx="44">
                  <c:v>0.2735038310209153</c:v>
                </c:pt>
                <c:pt idx="45">
                  <c:v>0.63776144129219303</c:v>
                </c:pt>
                <c:pt idx="46">
                  <c:v>1.3868942845309586</c:v>
                </c:pt>
                <c:pt idx="47">
                  <c:v>2.1940230896665978</c:v>
                </c:pt>
                <c:pt idx="48">
                  <c:v>2.359455891488921</c:v>
                </c:pt>
                <c:pt idx="49">
                  <c:v>2.579558397183682</c:v>
                </c:pt>
                <c:pt idx="50">
                  <c:v>2.7009732863946985</c:v>
                </c:pt>
                <c:pt idx="51">
                  <c:v>1.5832729343549388</c:v>
                </c:pt>
                <c:pt idx="52">
                  <c:v>0.7329157175398634</c:v>
                </c:pt>
                <c:pt idx="53">
                  <c:v>0.48505125284738043</c:v>
                </c:pt>
                <c:pt idx="54">
                  <c:v>0.17633050320977428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C-5360-461B-8A9C-221A36AB3869}"/>
            </c:ext>
          </c:extLst>
        </c:ser>
        <c:ser>
          <c:idx val="29"/>
          <c:order val="29"/>
          <c:tx>
            <c:strRef>
              <c:f>Sheet1!$AF$1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Sheet1!$AF$2:$AF$56</c:f>
              <c:numCache>
                <c:formatCode>General</c:formatCode>
                <c:ptCount val="55"/>
                <c:pt idx="0">
                  <c:v>1.506024096385542E-3</c:v>
                </c:pt>
                <c:pt idx="1">
                  <c:v>1.0542168674698794E-2</c:v>
                </c:pt>
                <c:pt idx="2">
                  <c:v>9.638554216867469E-2</c:v>
                </c:pt>
                <c:pt idx="3">
                  <c:v>7.3795180722891568E-2</c:v>
                </c:pt>
                <c:pt idx="4">
                  <c:v>5.5722891566265059E-2</c:v>
                </c:pt>
                <c:pt idx="5">
                  <c:v>7.3795180722891568E-2</c:v>
                </c:pt>
                <c:pt idx="6">
                  <c:v>0.18373493975903615</c:v>
                </c:pt>
                <c:pt idx="7">
                  <c:v>0.4909638554216868</c:v>
                </c:pt>
                <c:pt idx="8">
                  <c:v>0.57228915662650603</c:v>
                </c:pt>
                <c:pt idx="9">
                  <c:v>0.6656626506024097</c:v>
                </c:pt>
                <c:pt idx="10">
                  <c:v>0.73192771084337349</c:v>
                </c:pt>
                <c:pt idx="11">
                  <c:v>0.76355421686746994</c:v>
                </c:pt>
                <c:pt idx="12">
                  <c:v>0.64608433734939752</c:v>
                </c:pt>
                <c:pt idx="13">
                  <c:v>0.81024096385542177</c:v>
                </c:pt>
                <c:pt idx="14">
                  <c:v>0.6987951807228916</c:v>
                </c:pt>
                <c:pt idx="15">
                  <c:v>0.83734939759036153</c:v>
                </c:pt>
                <c:pt idx="16">
                  <c:v>0.95632530120481929</c:v>
                </c:pt>
                <c:pt idx="17">
                  <c:v>0.81927710843373491</c:v>
                </c:pt>
                <c:pt idx="18">
                  <c:v>0.46987951807228917</c:v>
                </c:pt>
                <c:pt idx="19">
                  <c:v>0.38253012048192775</c:v>
                </c:pt>
                <c:pt idx="20">
                  <c:v>0.358433734939759</c:v>
                </c:pt>
                <c:pt idx="21">
                  <c:v>0.41114457831325302</c:v>
                </c:pt>
                <c:pt idx="22">
                  <c:v>0.42771084337349397</c:v>
                </c:pt>
                <c:pt idx="23">
                  <c:v>0.41867469879518077</c:v>
                </c:pt>
                <c:pt idx="24">
                  <c:v>0.42921686746987953</c:v>
                </c:pt>
                <c:pt idx="25">
                  <c:v>0.54819277108433728</c:v>
                </c:pt>
                <c:pt idx="26">
                  <c:v>0.44277108433734941</c:v>
                </c:pt>
                <c:pt idx="27">
                  <c:v>0.56927710843373491</c:v>
                </c:pt>
                <c:pt idx="28">
                  <c:v>0.79668674698795172</c:v>
                </c:pt>
                <c:pt idx="29">
                  <c:v>0.80572289156626509</c:v>
                </c:pt>
                <c:pt idx="30">
                  <c:v>0.59186746987951799</c:v>
                </c:pt>
                <c:pt idx="31">
                  <c:v>0.2454819277108434</c:v>
                </c:pt>
                <c:pt idx="32">
                  <c:v>0.21084337349397589</c:v>
                </c:pt>
                <c:pt idx="33">
                  <c:v>0.1460843373493976</c:v>
                </c:pt>
                <c:pt idx="34">
                  <c:v>0.12650602409638553</c:v>
                </c:pt>
                <c:pt idx="35">
                  <c:v>0.10090361445783133</c:v>
                </c:pt>
                <c:pt idx="36">
                  <c:v>8.1325301204819275E-2</c:v>
                </c:pt>
                <c:pt idx="37">
                  <c:v>7.3795180722891568E-2</c:v>
                </c:pt>
                <c:pt idx="38">
                  <c:v>6.7771084337349394E-2</c:v>
                </c:pt>
                <c:pt idx="39">
                  <c:v>7.5301204819277115E-2</c:v>
                </c:pt>
                <c:pt idx="40">
                  <c:v>6.1746987951807226E-2</c:v>
                </c:pt>
                <c:pt idx="41">
                  <c:v>7.3795180722891568E-2</c:v>
                </c:pt>
                <c:pt idx="42">
                  <c:v>6.4759036144578314E-2</c:v>
                </c:pt>
                <c:pt idx="43">
                  <c:v>6.9277108433734941E-2</c:v>
                </c:pt>
                <c:pt idx="44">
                  <c:v>0.1460843373493976</c:v>
                </c:pt>
                <c:pt idx="45">
                  <c:v>0.34487951807228917</c:v>
                </c:pt>
                <c:pt idx="46">
                  <c:v>0.96385542168674698</c:v>
                </c:pt>
                <c:pt idx="47">
                  <c:v>1.8780120481927711</c:v>
                </c:pt>
                <c:pt idx="48">
                  <c:v>2.4804216867469879</c:v>
                </c:pt>
                <c:pt idx="49">
                  <c:v>3.8072289156626504</c:v>
                </c:pt>
                <c:pt idx="50">
                  <c:v>4.5331325301204819</c:v>
                </c:pt>
                <c:pt idx="51">
                  <c:v>4.8102409638554224</c:v>
                </c:pt>
                <c:pt idx="52">
                  <c:v>5.7710843373493974</c:v>
                </c:pt>
                <c:pt idx="53">
                  <c:v>6.0120481927710845</c:v>
                </c:pt>
                <c:pt idx="54">
                  <c:v>6.1596385542168672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D-5360-461B-8A9C-221A36AB3869}"/>
            </c:ext>
          </c:extLst>
        </c:ser>
        <c:ser>
          <c:idx val="30"/>
          <c:order val="30"/>
          <c:tx>
            <c:strRef>
              <c:f>Sheet1!$AG$1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Sheet1!$AG$2:$AG$56</c:f>
              <c:numCache>
                <c:formatCode>General</c:formatCode>
                <c:ptCount val="55"/>
                <c:pt idx="0">
                  <c:v>0.13393222802034482</c:v>
                </c:pt>
                <c:pt idx="1">
                  <c:v>0.20361978994649579</c:v>
                </c:pt>
                <c:pt idx="2">
                  <c:v>0.27321487548715234</c:v>
                </c:pt>
                <c:pt idx="3">
                  <c:v>0.35908580487482661</c:v>
                </c:pt>
                <c:pt idx="4">
                  <c:v>0.52657374991743178</c:v>
                </c:pt>
                <c:pt idx="5">
                  <c:v>0.61408283241957851</c:v>
                </c:pt>
                <c:pt idx="6">
                  <c:v>0.62544421692317864</c:v>
                </c:pt>
                <c:pt idx="7">
                  <c:v>0.68386287073122398</c:v>
                </c:pt>
                <c:pt idx="8">
                  <c:v>0.74956073716890148</c:v>
                </c:pt>
                <c:pt idx="9">
                  <c:v>0.70653279608956998</c:v>
                </c:pt>
                <c:pt idx="10">
                  <c:v>0.71620318382984349</c:v>
                </c:pt>
                <c:pt idx="11">
                  <c:v>0.70955809498645883</c:v>
                </c:pt>
                <c:pt idx="12">
                  <c:v>0.69197437083030588</c:v>
                </c:pt>
                <c:pt idx="13">
                  <c:v>0.66335953497589006</c:v>
                </c:pt>
                <c:pt idx="14">
                  <c:v>0.61834995706453533</c:v>
                </c:pt>
                <c:pt idx="15">
                  <c:v>0.61232578109518465</c:v>
                </c:pt>
                <c:pt idx="16">
                  <c:v>0.61257678842724095</c:v>
                </c:pt>
                <c:pt idx="17">
                  <c:v>0.58705330603078143</c:v>
                </c:pt>
                <c:pt idx="18">
                  <c:v>0.55316731620318382</c:v>
                </c:pt>
                <c:pt idx="19">
                  <c:v>0.45178677587687427</c:v>
                </c:pt>
                <c:pt idx="20">
                  <c:v>0.2773498910099742</c:v>
                </c:pt>
                <c:pt idx="21">
                  <c:v>0.24960697536164875</c:v>
                </c:pt>
                <c:pt idx="22">
                  <c:v>0.21720060770196181</c:v>
                </c:pt>
                <c:pt idx="23">
                  <c:v>0.16569126098157078</c:v>
                </c:pt>
                <c:pt idx="24">
                  <c:v>0.14505581610410198</c:v>
                </c:pt>
                <c:pt idx="25">
                  <c:v>0.13987713851641456</c:v>
                </c:pt>
                <c:pt idx="26">
                  <c:v>0.13146178743642251</c:v>
                </c:pt>
                <c:pt idx="27">
                  <c:v>0.12406367659686902</c:v>
                </c:pt>
                <c:pt idx="28">
                  <c:v>0.1123059647268644</c:v>
                </c:pt>
                <c:pt idx="29">
                  <c:v>0.11070744434903229</c:v>
                </c:pt>
                <c:pt idx="30">
                  <c:v>9.8183499570645358E-2</c:v>
                </c:pt>
                <c:pt idx="31">
                  <c:v>8.3215536032763063E-2</c:v>
                </c:pt>
                <c:pt idx="32">
                  <c:v>6.7018957659026351E-2</c:v>
                </c:pt>
                <c:pt idx="33">
                  <c:v>6.0783407094259854E-2</c:v>
                </c:pt>
                <c:pt idx="34">
                  <c:v>5.9871854151529166E-2</c:v>
                </c:pt>
                <c:pt idx="35">
                  <c:v>5.7520311777528241E-2</c:v>
                </c:pt>
                <c:pt idx="36">
                  <c:v>5.5908580487482658E-2</c:v>
                </c:pt>
                <c:pt idx="37">
                  <c:v>5.4045841865380799E-2</c:v>
                </c:pt>
                <c:pt idx="38">
                  <c:v>5.2962547063874765E-2</c:v>
                </c:pt>
                <c:pt idx="39">
                  <c:v>5.3081445273796157E-2</c:v>
                </c:pt>
                <c:pt idx="40">
                  <c:v>6.8022986987251469E-2</c:v>
                </c:pt>
                <c:pt idx="41">
                  <c:v>0.11386485236805602</c:v>
                </c:pt>
                <c:pt idx="42">
                  <c:v>0.18472818548120748</c:v>
                </c:pt>
                <c:pt idx="43">
                  <c:v>0.22515357685448179</c:v>
                </c:pt>
                <c:pt idx="44">
                  <c:v>0.39805799590461721</c:v>
                </c:pt>
                <c:pt idx="45">
                  <c:v>0.76751436686703212</c:v>
                </c:pt>
                <c:pt idx="46">
                  <c:v>1.1814254574278356</c:v>
                </c:pt>
                <c:pt idx="47">
                  <c:v>1.4869674351013937</c:v>
                </c:pt>
                <c:pt idx="48">
                  <c:v>1.5510271484245988</c:v>
                </c:pt>
                <c:pt idx="49">
                  <c:v>1.8416143734724884</c:v>
                </c:pt>
                <c:pt idx="50">
                  <c:v>2.7450822379285293</c:v>
                </c:pt>
                <c:pt idx="51">
                  <c:v>3.7555717022260389</c:v>
                </c:pt>
                <c:pt idx="52">
                  <c:v>4.097456899398904</c:v>
                </c:pt>
                <c:pt idx="53">
                  <c:v>3.9121606446925159</c:v>
                </c:pt>
                <c:pt idx="54">
                  <c:v>2.8878393553074839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360-461B-8A9C-221A36AB3869}"/>
            </c:ext>
          </c:extLst>
        </c:ser>
        <c:ser>
          <c:idx val="31"/>
          <c:order val="31"/>
          <c:tx>
            <c:strRef>
              <c:f>Sheet1!$AH$1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Sheet1!$AH$2:$AH$56</c:f>
              <c:numCache>
                <c:formatCode>General</c:formatCode>
                <c:ptCount val="55"/>
                <c:pt idx="0">
                  <c:v>3.2590005373455133E-2</c:v>
                </c:pt>
                <c:pt idx="1">
                  <c:v>4.9919398173025251E-2</c:v>
                </c:pt>
                <c:pt idx="2">
                  <c:v>6.0182697474476091E-2</c:v>
                </c:pt>
                <c:pt idx="3">
                  <c:v>0.11961311123052122</c:v>
                </c:pt>
                <c:pt idx="4">
                  <c:v>0.24202041912950029</c:v>
                </c:pt>
                <c:pt idx="5">
                  <c:v>0.32060720042987639</c:v>
                </c:pt>
                <c:pt idx="6">
                  <c:v>0.34811929070392261</c:v>
                </c:pt>
                <c:pt idx="7">
                  <c:v>0.2997044599677593</c:v>
                </c:pt>
                <c:pt idx="8">
                  <c:v>0.47700161203653951</c:v>
                </c:pt>
                <c:pt idx="9">
                  <c:v>0.60634067705534656</c:v>
                </c:pt>
                <c:pt idx="10">
                  <c:v>0.62813003761418595</c:v>
                </c:pt>
                <c:pt idx="11">
                  <c:v>0.60145083288554535</c:v>
                </c:pt>
                <c:pt idx="12">
                  <c:v>0.85166577109081132</c:v>
                </c:pt>
                <c:pt idx="13">
                  <c:v>0.85088662009672211</c:v>
                </c:pt>
                <c:pt idx="14">
                  <c:v>0.81676518001074683</c:v>
                </c:pt>
                <c:pt idx="15">
                  <c:v>0.79658785599140247</c:v>
                </c:pt>
                <c:pt idx="16">
                  <c:v>0.78070929607737771</c:v>
                </c:pt>
                <c:pt idx="17">
                  <c:v>0.70843632455668992</c:v>
                </c:pt>
                <c:pt idx="18">
                  <c:v>0.6234013970983342</c:v>
                </c:pt>
                <c:pt idx="19">
                  <c:v>0.5422622246104245</c:v>
                </c:pt>
                <c:pt idx="20">
                  <c:v>0.4900859752821064</c:v>
                </c:pt>
                <c:pt idx="21">
                  <c:v>0.53439011284255766</c:v>
                </c:pt>
                <c:pt idx="22">
                  <c:v>0.41442772702847935</c:v>
                </c:pt>
                <c:pt idx="23">
                  <c:v>0.31281569048898444</c:v>
                </c:pt>
                <c:pt idx="24">
                  <c:v>0.25865126276195594</c:v>
                </c:pt>
                <c:pt idx="25">
                  <c:v>0.20677055346587858</c:v>
                </c:pt>
                <c:pt idx="26">
                  <c:v>0.19537882858678132</c:v>
                </c:pt>
                <c:pt idx="27">
                  <c:v>0.17649113379903278</c:v>
                </c:pt>
                <c:pt idx="28">
                  <c:v>0.16050510478237506</c:v>
                </c:pt>
                <c:pt idx="29">
                  <c:v>0.15623320795271359</c:v>
                </c:pt>
                <c:pt idx="30">
                  <c:v>0.13433637829124129</c:v>
                </c:pt>
                <c:pt idx="31">
                  <c:v>0.11934443847393875</c:v>
                </c:pt>
                <c:pt idx="32">
                  <c:v>0.10158516926383664</c:v>
                </c:pt>
                <c:pt idx="33">
                  <c:v>6.8162278344975819E-2</c:v>
                </c:pt>
                <c:pt idx="34">
                  <c:v>5.620634067705535E-2</c:v>
                </c:pt>
                <c:pt idx="35">
                  <c:v>4.9489521762493285E-2</c:v>
                </c:pt>
                <c:pt idx="36">
                  <c:v>4.5029554003224073E-2</c:v>
                </c:pt>
                <c:pt idx="37">
                  <c:v>4.5701235894680274E-2</c:v>
                </c:pt>
                <c:pt idx="38">
                  <c:v>5.1101558301988183E-2</c:v>
                </c:pt>
                <c:pt idx="39">
                  <c:v>4.8549167114454596E-2</c:v>
                </c:pt>
                <c:pt idx="40">
                  <c:v>5.3277807630306283E-2</c:v>
                </c:pt>
                <c:pt idx="41">
                  <c:v>7.9473401397098326E-2</c:v>
                </c:pt>
                <c:pt idx="42">
                  <c:v>0.12313272434175175</c:v>
                </c:pt>
                <c:pt idx="43">
                  <c:v>0.14806555615260614</c:v>
                </c:pt>
                <c:pt idx="44">
                  <c:v>0.35900053734551318</c:v>
                </c:pt>
                <c:pt idx="45">
                  <c:v>0.74854916711445463</c:v>
                </c:pt>
                <c:pt idx="46">
                  <c:v>1.3374798495432565</c:v>
                </c:pt>
                <c:pt idx="47">
                  <c:v>2.0435249865663621</c:v>
                </c:pt>
                <c:pt idx="48">
                  <c:v>2.1195056421278884</c:v>
                </c:pt>
                <c:pt idx="49">
                  <c:v>1.8393874261149918</c:v>
                </c:pt>
                <c:pt idx="50">
                  <c:v>1.4259000537345512</c:v>
                </c:pt>
                <c:pt idx="51">
                  <c:v>1.1541912950026867</c:v>
                </c:pt>
                <c:pt idx="52">
                  <c:v>0.99185921547555067</c:v>
                </c:pt>
                <c:pt idx="53">
                  <c:v>0.89344438473938748</c:v>
                </c:pt>
                <c:pt idx="54">
                  <c:v>0.65303600214938207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F-5360-461B-8A9C-221A36AB3869}"/>
            </c:ext>
          </c:extLst>
        </c:ser>
        <c:ser>
          <c:idx val="32"/>
          <c:order val="32"/>
          <c:tx>
            <c:strRef>
              <c:f>Sheet1!$AI$1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Sheet1!$AI$2:$AI$56</c:f>
              <c:numCache>
                <c:formatCode>General</c:formatCode>
                <c:ptCount val="55"/>
                <c:pt idx="0">
                  <c:v>6.2625250501001997E-2</c:v>
                </c:pt>
                <c:pt idx="1">
                  <c:v>0.16232464929859719</c:v>
                </c:pt>
                <c:pt idx="2">
                  <c:v>0.16407815631262526</c:v>
                </c:pt>
                <c:pt idx="3">
                  <c:v>0.11447895791583167</c:v>
                </c:pt>
                <c:pt idx="4">
                  <c:v>7.6903807615230468E-2</c:v>
                </c:pt>
                <c:pt idx="5">
                  <c:v>0.1089679358717435</c:v>
                </c:pt>
                <c:pt idx="6">
                  <c:v>0.16533066132264529</c:v>
                </c:pt>
                <c:pt idx="7">
                  <c:v>0.35345691382765532</c:v>
                </c:pt>
                <c:pt idx="8">
                  <c:v>0.43687374749498997</c:v>
                </c:pt>
                <c:pt idx="9">
                  <c:v>0.46968937875751499</c:v>
                </c:pt>
                <c:pt idx="10">
                  <c:v>0.44914829659318639</c:v>
                </c:pt>
                <c:pt idx="11">
                  <c:v>0.56037074148296584</c:v>
                </c:pt>
                <c:pt idx="12">
                  <c:v>1.0936873747494991</c:v>
                </c:pt>
                <c:pt idx="13">
                  <c:v>1.6628256513026054</c:v>
                </c:pt>
                <c:pt idx="14">
                  <c:v>1.8940380761523046</c:v>
                </c:pt>
                <c:pt idx="15">
                  <c:v>1.6783567134268536</c:v>
                </c:pt>
                <c:pt idx="16">
                  <c:v>1.4256012024048095</c:v>
                </c:pt>
                <c:pt idx="17">
                  <c:v>1.0994488977955912</c:v>
                </c:pt>
                <c:pt idx="18">
                  <c:v>0.83116232464929862</c:v>
                </c:pt>
                <c:pt idx="19">
                  <c:v>0.58592184368737477</c:v>
                </c:pt>
                <c:pt idx="20">
                  <c:v>0.35070140280561124</c:v>
                </c:pt>
                <c:pt idx="21">
                  <c:v>0.32615230460921846</c:v>
                </c:pt>
                <c:pt idx="22">
                  <c:v>0.27680360721442887</c:v>
                </c:pt>
                <c:pt idx="23">
                  <c:v>0.217935871743487</c:v>
                </c:pt>
                <c:pt idx="24">
                  <c:v>0.14829659318637273</c:v>
                </c:pt>
                <c:pt idx="25">
                  <c:v>0.10696392785571142</c:v>
                </c:pt>
                <c:pt idx="26">
                  <c:v>7.8657314629258526E-2</c:v>
                </c:pt>
                <c:pt idx="27">
                  <c:v>5.3356713426853705E-2</c:v>
                </c:pt>
                <c:pt idx="28">
                  <c:v>3.2064128256513023E-2</c:v>
                </c:pt>
                <c:pt idx="29">
                  <c:v>2.6052104208416832E-2</c:v>
                </c:pt>
                <c:pt idx="30">
                  <c:v>1.4779559118236474E-2</c:v>
                </c:pt>
                <c:pt idx="31">
                  <c:v>1.1272545090180362E-2</c:v>
                </c:pt>
                <c:pt idx="32">
                  <c:v>8.7675350701402806E-3</c:v>
                </c:pt>
                <c:pt idx="33">
                  <c:v>5.2605210420841684E-3</c:v>
                </c:pt>
                <c:pt idx="34">
                  <c:v>4.7595190380761519E-3</c:v>
                </c:pt>
                <c:pt idx="35">
                  <c:v>2.004008016032064E-3</c:v>
                </c:pt>
                <c:pt idx="36">
                  <c:v>5.0100200400801599E-4</c:v>
                </c:pt>
                <c:pt idx="37">
                  <c:v>1.0270541082164329E-2</c:v>
                </c:pt>
                <c:pt idx="38">
                  <c:v>9.7695390781563137E-3</c:v>
                </c:pt>
                <c:pt idx="39">
                  <c:v>7.5150300601202411E-3</c:v>
                </c:pt>
                <c:pt idx="40">
                  <c:v>3.0060120240480962E-3</c:v>
                </c:pt>
                <c:pt idx="41">
                  <c:v>7.5150300601202411E-3</c:v>
                </c:pt>
                <c:pt idx="42">
                  <c:v>1.2274549098196393E-2</c:v>
                </c:pt>
                <c:pt idx="43">
                  <c:v>1.5030060120240482E-2</c:v>
                </c:pt>
                <c:pt idx="44">
                  <c:v>3.106212424849699E-2</c:v>
                </c:pt>
                <c:pt idx="45">
                  <c:v>7.8907815631262535E-2</c:v>
                </c:pt>
                <c:pt idx="46">
                  <c:v>0.15105210420841683</c:v>
                </c:pt>
                <c:pt idx="47">
                  <c:v>0.27655310621242485</c:v>
                </c:pt>
                <c:pt idx="48">
                  <c:v>0.32540080160320639</c:v>
                </c:pt>
                <c:pt idx="49">
                  <c:v>0.64328657314629256</c:v>
                </c:pt>
                <c:pt idx="50">
                  <c:v>1.0683867735470942</c:v>
                </c:pt>
                <c:pt idx="51">
                  <c:v>1.8471943887775553</c:v>
                </c:pt>
                <c:pt idx="52">
                  <c:v>1.7424849699398799</c:v>
                </c:pt>
                <c:pt idx="53">
                  <c:v>1.6492985971943888</c:v>
                </c:pt>
                <c:pt idx="54">
                  <c:v>1.5167835671342684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360-461B-8A9C-221A36AB3869}"/>
            </c:ext>
          </c:extLst>
        </c:ser>
        <c:ser>
          <c:idx val="33"/>
          <c:order val="33"/>
          <c:tx>
            <c:strRef>
              <c:f>Sheet1!$AJ$1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Sheet1!$AJ$2:$AJ$56</c:f>
              <c:numCache>
                <c:formatCode>General</c:formatCode>
                <c:ptCount val="55"/>
                <c:pt idx="0">
                  <c:v>1.381906755741647E-2</c:v>
                </c:pt>
                <c:pt idx="1">
                  <c:v>1.9201792167268944E-2</c:v>
                </c:pt>
                <c:pt idx="2">
                  <c:v>2.2508767484965265E-2</c:v>
                </c:pt>
                <c:pt idx="3">
                  <c:v>2.7344774401166332E-2</c:v>
                </c:pt>
                <c:pt idx="4">
                  <c:v>2.982056103014059E-2</c:v>
                </c:pt>
                <c:pt idx="5">
                  <c:v>4.4359695793829645E-2</c:v>
                </c:pt>
                <c:pt idx="6">
                  <c:v>6.5019401810835681E-2</c:v>
                </c:pt>
                <c:pt idx="7">
                  <c:v>9.2564194880411066E-2</c:v>
                </c:pt>
                <c:pt idx="8">
                  <c:v>0.16017939452126642</c:v>
                </c:pt>
                <c:pt idx="9">
                  <c:v>0.20525026780277272</c:v>
                </c:pt>
                <c:pt idx="10">
                  <c:v>0.22863022771014183</c:v>
                </c:pt>
                <c:pt idx="11">
                  <c:v>0.21466003493659408</c:v>
                </c:pt>
                <c:pt idx="12">
                  <c:v>0.2468585956911534</c:v>
                </c:pt>
                <c:pt idx="13">
                  <c:v>0.28116401975295474</c:v>
                </c:pt>
                <c:pt idx="14">
                  <c:v>0.29929460082941078</c:v>
                </c:pt>
                <c:pt idx="15">
                  <c:v>0.28068397494877301</c:v>
                </c:pt>
                <c:pt idx="16">
                  <c:v>0.22392312171358217</c:v>
                </c:pt>
                <c:pt idx="17">
                  <c:v>0.18913765284759912</c:v>
                </c:pt>
                <c:pt idx="18">
                  <c:v>0.16132616822014501</c:v>
                </c:pt>
                <c:pt idx="19">
                  <c:v>0.12948319620942397</c:v>
                </c:pt>
                <c:pt idx="20">
                  <c:v>0.10366745340676241</c:v>
                </c:pt>
                <c:pt idx="21">
                  <c:v>0.10333853381871197</c:v>
                </c:pt>
                <c:pt idx="22">
                  <c:v>0.10208508349668191</c:v>
                </c:pt>
                <c:pt idx="23">
                  <c:v>0.10581432044768622</c:v>
                </c:pt>
                <c:pt idx="24">
                  <c:v>0.10520981958316108</c:v>
                </c:pt>
                <c:pt idx="25">
                  <c:v>9.5004422635001487E-2</c:v>
                </c:pt>
                <c:pt idx="26">
                  <c:v>6.8370825721511777E-2</c:v>
                </c:pt>
                <c:pt idx="27">
                  <c:v>7.4153587668182364E-2</c:v>
                </c:pt>
                <c:pt idx="28">
                  <c:v>6.2916983362891643E-2</c:v>
                </c:pt>
                <c:pt idx="29">
                  <c:v>6.1481293809644448E-2</c:v>
                </c:pt>
                <c:pt idx="30">
                  <c:v>5.1271452002186871E-2</c:v>
                </c:pt>
                <c:pt idx="31">
                  <c:v>4.258619693393606E-2</c:v>
                </c:pt>
                <c:pt idx="32">
                  <c:v>3.3460900795185322E-2</c:v>
                </c:pt>
                <c:pt idx="33">
                  <c:v>2.6304677325439264E-2</c:v>
                </c:pt>
                <c:pt idx="34">
                  <c:v>2.3571088857182228E-2</c:v>
                </c:pt>
                <c:pt idx="35">
                  <c:v>1.5299205703643451E-2</c:v>
                </c:pt>
                <c:pt idx="36">
                  <c:v>1.3219011552189314E-2</c:v>
                </c:pt>
                <c:pt idx="37">
                  <c:v>1.0534316536210045E-2</c:v>
                </c:pt>
                <c:pt idx="38">
                  <c:v>9.2364176212002009E-3</c:v>
                </c:pt>
                <c:pt idx="39">
                  <c:v>7.2629000928975595E-3</c:v>
                </c:pt>
                <c:pt idx="40">
                  <c:v>8.1696513896852598E-3</c:v>
                </c:pt>
                <c:pt idx="41">
                  <c:v>1.5094742175936419E-2</c:v>
                </c:pt>
                <c:pt idx="42">
                  <c:v>3.8532485254179273E-2</c:v>
                </c:pt>
                <c:pt idx="43">
                  <c:v>5.2973833113312795E-2</c:v>
                </c:pt>
                <c:pt idx="44">
                  <c:v>0.17485187506389485</c:v>
                </c:pt>
                <c:pt idx="45">
                  <c:v>0.57715609012396707</c:v>
                </c:pt>
                <c:pt idx="46">
                  <c:v>1.1548188942079038</c:v>
                </c:pt>
                <c:pt idx="47">
                  <c:v>1.3745149547291082</c:v>
                </c:pt>
                <c:pt idx="48">
                  <c:v>1.3416052164868721</c:v>
                </c:pt>
                <c:pt idx="49">
                  <c:v>1.0922619444481485</c:v>
                </c:pt>
                <c:pt idx="50">
                  <c:v>0.78959814027086972</c:v>
                </c:pt>
                <c:pt idx="51">
                  <c:v>0.41995919619164457</c:v>
                </c:pt>
                <c:pt idx="52">
                  <c:v>0.2053569444259242</c:v>
                </c:pt>
                <c:pt idx="53">
                  <c:v>0.14430235710888573</c:v>
                </c:pt>
                <c:pt idx="54">
                  <c:v>6.2525835744669508E-2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1-5360-461B-8A9C-221A36AB3869}"/>
            </c:ext>
          </c:extLst>
        </c:ser>
        <c:ser>
          <c:idx val="34"/>
          <c:order val="34"/>
          <c:tx>
            <c:strRef>
              <c:f>Sheet1!$AK$1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Sheet1!$AK$2:$AK$56</c:f>
              <c:numCache>
                <c:formatCode>General</c:formatCode>
                <c:ptCount val="55"/>
                <c:pt idx="0">
                  <c:v>6.5433982586841397E-2</c:v>
                </c:pt>
                <c:pt idx="1">
                  <c:v>6.0766538012745716E-2</c:v>
                </c:pt>
                <c:pt idx="2">
                  <c:v>5.5650300691140832E-2</c:v>
                </c:pt>
                <c:pt idx="3">
                  <c:v>7.5217664482541954E-2</c:v>
                </c:pt>
                <c:pt idx="4">
                  <c:v>5.0444304820034112E-2</c:v>
                </c:pt>
                <c:pt idx="5">
                  <c:v>4.7931065433982588E-2</c:v>
                </c:pt>
                <c:pt idx="6">
                  <c:v>6.7677946324387395E-2</c:v>
                </c:pt>
                <c:pt idx="7">
                  <c:v>0.16659186787541513</c:v>
                </c:pt>
                <c:pt idx="8">
                  <c:v>0.26891661430751279</c:v>
                </c:pt>
                <c:pt idx="9">
                  <c:v>0.29467731801454089</c:v>
                </c:pt>
                <c:pt idx="10">
                  <c:v>0.35876492235885465</c:v>
                </c:pt>
                <c:pt idx="11">
                  <c:v>0.38560272865990486</c:v>
                </c:pt>
                <c:pt idx="12">
                  <c:v>0.54232115609011766</c:v>
                </c:pt>
                <c:pt idx="13">
                  <c:v>0.7345839691230589</c:v>
                </c:pt>
                <c:pt idx="14">
                  <c:v>0.96391706310026026</c:v>
                </c:pt>
                <c:pt idx="15">
                  <c:v>1.0619333991562696</c:v>
                </c:pt>
                <c:pt idx="16">
                  <c:v>0.76689704694372141</c:v>
                </c:pt>
                <c:pt idx="17">
                  <c:v>0.7045148550399426</c:v>
                </c:pt>
                <c:pt idx="18">
                  <c:v>0.51000807826945516</c:v>
                </c:pt>
                <c:pt idx="19">
                  <c:v>0.4395476169105107</c:v>
                </c:pt>
                <c:pt idx="20">
                  <c:v>0.35131496275020196</c:v>
                </c:pt>
                <c:pt idx="21">
                  <c:v>0.35652095862130867</c:v>
                </c:pt>
                <c:pt idx="22">
                  <c:v>0.3950273763575981</c:v>
                </c:pt>
                <c:pt idx="23">
                  <c:v>0.39206534422403733</c:v>
                </c:pt>
                <c:pt idx="24">
                  <c:v>0.44403554438560272</c:v>
                </c:pt>
                <c:pt idx="25">
                  <c:v>0.48460640876043443</c:v>
                </c:pt>
                <c:pt idx="26">
                  <c:v>0.54653980791670409</c:v>
                </c:pt>
                <c:pt idx="27">
                  <c:v>0.49474912485414241</c:v>
                </c:pt>
                <c:pt idx="28">
                  <c:v>0.42357059509918321</c:v>
                </c:pt>
                <c:pt idx="29">
                  <c:v>0.41127367381743113</c:v>
                </c:pt>
                <c:pt idx="30">
                  <c:v>0.28534242886634953</c:v>
                </c:pt>
                <c:pt idx="31">
                  <c:v>0.21595907010142715</c:v>
                </c:pt>
                <c:pt idx="32">
                  <c:v>0.16111659635580289</c:v>
                </c:pt>
                <c:pt idx="33">
                  <c:v>0.11569877030787183</c:v>
                </c:pt>
                <c:pt idx="34">
                  <c:v>9.7028992011489096E-2</c:v>
                </c:pt>
                <c:pt idx="35">
                  <c:v>7.2524907997486759E-2</c:v>
                </c:pt>
                <c:pt idx="36">
                  <c:v>5.5201507943631628E-2</c:v>
                </c:pt>
                <c:pt idx="37">
                  <c:v>3.6890763845256261E-2</c:v>
                </c:pt>
                <c:pt idx="38">
                  <c:v>4.0122071627322502E-2</c:v>
                </c:pt>
                <c:pt idx="39">
                  <c:v>5.9420159770218119E-2</c:v>
                </c:pt>
                <c:pt idx="40">
                  <c:v>5.2149717260569071E-2</c:v>
                </c:pt>
                <c:pt idx="41">
                  <c:v>8.0244143254645003E-2</c:v>
                </c:pt>
                <c:pt idx="42">
                  <c:v>0.15474373934117222</c:v>
                </c:pt>
                <c:pt idx="43">
                  <c:v>0.20070011668611434</c:v>
                </c:pt>
                <c:pt idx="44">
                  <c:v>0.45256260658827752</c:v>
                </c:pt>
                <c:pt idx="45">
                  <c:v>1.1205457319809713</c:v>
                </c:pt>
                <c:pt idx="46">
                  <c:v>2.420788080064626</c:v>
                </c:pt>
                <c:pt idx="47">
                  <c:v>4.3369535948299074</c:v>
                </c:pt>
                <c:pt idx="48">
                  <c:v>4.5890853603805768</c:v>
                </c:pt>
                <c:pt idx="49">
                  <c:v>6.3884750022439638</c:v>
                </c:pt>
                <c:pt idx="50">
                  <c:v>7.1806839601472046</c:v>
                </c:pt>
                <c:pt idx="51">
                  <c:v>5.1996230140920927</c:v>
                </c:pt>
                <c:pt idx="52">
                  <c:v>2.7923884750022441</c:v>
                </c:pt>
                <c:pt idx="53">
                  <c:v>2.4428686832420787</c:v>
                </c:pt>
                <c:pt idx="54">
                  <c:v>1.0667803608293691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2-5360-461B-8A9C-221A36AB3869}"/>
            </c:ext>
          </c:extLst>
        </c:ser>
        <c:ser>
          <c:idx val="35"/>
          <c:order val="35"/>
          <c:tx>
            <c:strRef>
              <c:f>Sheet1!$AL$1</c:f>
              <c:strCache>
                <c:ptCount val="1"/>
                <c:pt idx="0">
                  <c:v>WB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Sheet1!$A$2:$B$56</c:f>
              <c:multiLvlStrCache>
                <c:ptCount val="55"/>
                <c:lvl>
                  <c:pt idx="0">
                    <c:v>1</c:v>
                  </c:pt>
                  <c:pt idx="1">
                    <c:v>8</c:v>
                  </c:pt>
                  <c:pt idx="2">
                    <c:v>15</c:v>
                  </c:pt>
                  <c:pt idx="3">
                    <c:v>22</c:v>
                  </c:pt>
                  <c:pt idx="4">
                    <c:v>1</c:v>
                  </c:pt>
                  <c:pt idx="5">
                    <c:v>8</c:v>
                  </c:pt>
                  <c:pt idx="6">
                    <c:v>15</c:v>
                  </c:pt>
                  <c:pt idx="7">
                    <c:v>22</c:v>
                  </c:pt>
                  <c:pt idx="8">
                    <c:v>1</c:v>
                  </c:pt>
                  <c:pt idx="9">
                    <c:v>8</c:v>
                  </c:pt>
                  <c:pt idx="10">
                    <c:v>15</c:v>
                  </c:pt>
                  <c:pt idx="11">
                    <c:v>22</c:v>
                  </c:pt>
                  <c:pt idx="12">
                    <c:v>1</c:v>
                  </c:pt>
                  <c:pt idx="13">
                    <c:v>8</c:v>
                  </c:pt>
                  <c:pt idx="14">
                    <c:v>15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8</c:v>
                  </c:pt>
                  <c:pt idx="18">
                    <c:v>15</c:v>
                  </c:pt>
                  <c:pt idx="19">
                    <c:v>22</c:v>
                  </c:pt>
                  <c:pt idx="20">
                    <c:v>1</c:v>
                  </c:pt>
                  <c:pt idx="21">
                    <c:v>8</c:v>
                  </c:pt>
                  <c:pt idx="22">
                    <c:v>15</c:v>
                  </c:pt>
                  <c:pt idx="23">
                    <c:v>22</c:v>
                  </c:pt>
                  <c:pt idx="24">
                    <c:v>1</c:v>
                  </c:pt>
                  <c:pt idx="25">
                    <c:v>8</c:v>
                  </c:pt>
                  <c:pt idx="26">
                    <c:v>15</c:v>
                  </c:pt>
                  <c:pt idx="27">
                    <c:v>22</c:v>
                  </c:pt>
                  <c:pt idx="28">
                    <c:v>31</c:v>
                  </c:pt>
                  <c:pt idx="29">
                    <c:v>1</c:v>
                  </c:pt>
                  <c:pt idx="30">
                    <c:v>8</c:v>
                  </c:pt>
                  <c:pt idx="31">
                    <c:v>15</c:v>
                  </c:pt>
                  <c:pt idx="32">
                    <c:v>22</c:v>
                  </c:pt>
                  <c:pt idx="33">
                    <c:v>29</c:v>
                  </c:pt>
                  <c:pt idx="34">
                    <c:v>1</c:v>
                  </c:pt>
                  <c:pt idx="35">
                    <c:v>8</c:v>
                  </c:pt>
                  <c:pt idx="36">
                    <c:v>15</c:v>
                  </c:pt>
                  <c:pt idx="37">
                    <c:v>22</c:v>
                  </c:pt>
                  <c:pt idx="38">
                    <c:v>1</c:v>
                  </c:pt>
                  <c:pt idx="39">
                    <c:v>8</c:v>
                  </c:pt>
                  <c:pt idx="40">
                    <c:v>15</c:v>
                  </c:pt>
                  <c:pt idx="41">
                    <c:v>22</c:v>
                  </c:pt>
                  <c:pt idx="42">
                    <c:v>29</c:v>
                  </c:pt>
                  <c:pt idx="43">
                    <c:v>1</c:v>
                  </c:pt>
                  <c:pt idx="44">
                    <c:v>8</c:v>
                  </c:pt>
                  <c:pt idx="45">
                    <c:v>15</c:v>
                  </c:pt>
                  <c:pt idx="46">
                    <c:v>22</c:v>
                  </c:pt>
                  <c:pt idx="47">
                    <c:v>29</c:v>
                  </c:pt>
                  <c:pt idx="48">
                    <c:v>1</c:v>
                  </c:pt>
                  <c:pt idx="49">
                    <c:v>8</c:v>
                  </c:pt>
                  <c:pt idx="50">
                    <c:v>15</c:v>
                  </c:pt>
                  <c:pt idx="51">
                    <c:v>22</c:v>
                  </c:pt>
                  <c:pt idx="52">
                    <c:v>29</c:v>
                  </c:pt>
                  <c:pt idx="53">
                    <c:v>1</c:v>
                  </c:pt>
                  <c:pt idx="54">
                    <c:v>8</c:v>
                  </c:pt>
                </c:lvl>
                <c:lvl>
                  <c:pt idx="0">
                    <c:v>Unlock 1                      (Jun, 2020)</c:v>
                  </c:pt>
                  <c:pt idx="4">
                    <c:v>Unlock 2                        (Jul, 2020)</c:v>
                  </c:pt>
                  <c:pt idx="8">
                    <c:v>Unlock 3                          (Aug, 2020)</c:v>
                  </c:pt>
                  <c:pt idx="12">
                    <c:v>Unlock 4                                (Sep, 2020)</c:v>
                  </c:pt>
                  <c:pt idx="16">
                    <c:v>Unlock 5                                         (Oct, 2020)</c:v>
                  </c:pt>
                  <c:pt idx="20">
                    <c:v>Unlock 6                                  (Nov, 2020)</c:v>
                  </c:pt>
                  <c:pt idx="24">
                    <c:v>Unlock 7                                            (Dec, 2020)</c:v>
                  </c:pt>
                  <c:pt idx="29">
                    <c:v>Jan-21</c:v>
                  </c:pt>
                  <c:pt idx="34">
                    <c:v>Feb-21</c:v>
                  </c:pt>
                  <c:pt idx="38">
                    <c:v>Mar-21</c:v>
                  </c:pt>
                  <c:pt idx="43">
                    <c:v>Apr-21</c:v>
                  </c:pt>
                  <c:pt idx="48">
                    <c:v>May-21</c:v>
                  </c:pt>
                  <c:pt idx="53">
                    <c:v>Jun-21</c:v>
                  </c:pt>
                </c:lvl>
              </c:multiLvlStrCache>
            </c:multiLvlStrRef>
          </c:cat>
          <c:val>
            <c:numRef>
              <c:f>Sheet1!$AL$2:$AL$56</c:f>
              <c:numCache>
                <c:formatCode>General</c:formatCode>
                <c:ptCount val="55"/>
                <c:pt idx="0">
                  <c:v>3.2412853693269766E-2</c:v>
                </c:pt>
                <c:pt idx="1">
                  <c:v>4.8944337811900197E-2</c:v>
                </c:pt>
                <c:pt idx="2">
                  <c:v>5.6910820795409989E-2</c:v>
                </c:pt>
                <c:pt idx="3">
                  <c:v>5.2648958784801761E-2</c:v>
                </c:pt>
                <c:pt idx="4">
                  <c:v>6.1492580438775722E-2</c:v>
                </c:pt>
                <c:pt idx="5">
                  <c:v>7.9510040657957207E-2</c:v>
                </c:pt>
                <c:pt idx="6">
                  <c:v>0.13153984273419603</c:v>
                </c:pt>
                <c:pt idx="7">
                  <c:v>0.1903906878831032</c:v>
                </c:pt>
                <c:pt idx="8">
                  <c:v>0.21289703423936598</c:v>
                </c:pt>
                <c:pt idx="9">
                  <c:v>0.26299713124058366</c:v>
                </c:pt>
                <c:pt idx="10">
                  <c:v>0.28088044083957647</c:v>
                </c:pt>
                <c:pt idx="11">
                  <c:v>0.28790786948176583</c:v>
                </c:pt>
                <c:pt idx="12">
                  <c:v>0.25614513033248715</c:v>
                </c:pt>
                <c:pt idx="13">
                  <c:v>0.23996450168204239</c:v>
                </c:pt>
                <c:pt idx="14">
                  <c:v>0.24706416527356406</c:v>
                </c:pt>
                <c:pt idx="15">
                  <c:v>0.25768270282541844</c:v>
                </c:pt>
                <c:pt idx="16">
                  <c:v>0.27399748209605185</c:v>
                </c:pt>
                <c:pt idx="17">
                  <c:v>0.29775246114791654</c:v>
                </c:pt>
                <c:pt idx="18">
                  <c:v>0.33005180277794977</c:v>
                </c:pt>
                <c:pt idx="19">
                  <c:v>0.37215445896022947</c:v>
                </c:pt>
                <c:pt idx="20">
                  <c:v>0.37934699605803562</c:v>
                </c:pt>
                <c:pt idx="21">
                  <c:v>0.35669617980310814</c:v>
                </c:pt>
                <c:pt idx="22">
                  <c:v>0.3024993292468991</c:v>
                </c:pt>
                <c:pt idx="23">
                  <c:v>0.26011805254576603</c:v>
                </c:pt>
                <c:pt idx="24">
                  <c:v>0.24994324396838172</c:v>
                </c:pt>
                <c:pt idx="25">
                  <c:v>0.24508286380616265</c:v>
                </c:pt>
                <c:pt idx="26">
                  <c:v>0.21322725115059957</c:v>
                </c:pt>
                <c:pt idx="27">
                  <c:v>0.16766763667884341</c:v>
                </c:pt>
                <c:pt idx="28">
                  <c:v>0.12367655253544674</c:v>
                </c:pt>
                <c:pt idx="29">
                  <c:v>0.11986873877778466</c:v>
                </c:pt>
                <c:pt idx="30">
                  <c:v>8.5082451035023626E-2</c:v>
                </c:pt>
                <c:pt idx="31">
                  <c:v>7.4536148432501587E-2</c:v>
                </c:pt>
                <c:pt idx="32">
                  <c:v>6.6765731740036749E-2</c:v>
                </c:pt>
                <c:pt idx="33">
                  <c:v>5.893339937671558E-2</c:v>
                </c:pt>
                <c:pt idx="34">
                  <c:v>5.5930489340185338E-2</c:v>
                </c:pt>
                <c:pt idx="35">
                  <c:v>4.7798897901058762E-2</c:v>
                </c:pt>
                <c:pt idx="36">
                  <c:v>4.0864342765153862E-2</c:v>
                </c:pt>
                <c:pt idx="37">
                  <c:v>3.5498317957608404E-2</c:v>
                </c:pt>
                <c:pt idx="38">
                  <c:v>3.3981384021629209E-2</c:v>
                </c:pt>
                <c:pt idx="39">
                  <c:v>3.2557323591934452E-2</c:v>
                </c:pt>
                <c:pt idx="40">
                  <c:v>3.2474769364126056E-2</c:v>
                </c:pt>
                <c:pt idx="41">
                  <c:v>3.6881101273398963E-2</c:v>
                </c:pt>
                <c:pt idx="42">
                  <c:v>5.3164922708604213E-2</c:v>
                </c:pt>
                <c:pt idx="43">
                  <c:v>6.7209460714506841E-2</c:v>
                </c:pt>
                <c:pt idx="44">
                  <c:v>0.16623325697067262</c:v>
                </c:pt>
                <c:pt idx="45">
                  <c:v>0.38161723732276637</c:v>
                </c:pt>
                <c:pt idx="46">
                  <c:v>0.70994572059521599</c:v>
                </c:pt>
                <c:pt idx="47">
                  <c:v>1.1376075784781128</c:v>
                </c:pt>
                <c:pt idx="48">
                  <c:v>1.203836707737395</c:v>
                </c:pt>
                <c:pt idx="49">
                  <c:v>1.2916021711761914</c:v>
                </c:pt>
                <c:pt idx="50">
                  <c:v>1.3616081563577074</c:v>
                </c:pt>
                <c:pt idx="51">
                  <c:v>1.3589251439539347</c:v>
                </c:pt>
                <c:pt idx="52">
                  <c:v>1.0566734773904609</c:v>
                </c:pt>
                <c:pt idx="53">
                  <c:v>0.81122943883763643</c:v>
                </c:pt>
                <c:pt idx="54">
                  <c:v>0.20561162363527541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5360-461B-8A9C-221A36AB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73968"/>
        <c:axId val="510973184"/>
      </c:lineChart>
      <c:catAx>
        <c:axId val="5109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504587765172531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3184"/>
        <c:crosses val="autoZero"/>
        <c:auto val="1"/>
        <c:lblAlgn val="ctr"/>
        <c:lblOffset val="100"/>
        <c:noMultiLvlLbl val="0"/>
      </c:catAx>
      <c:valAx>
        <c:axId val="5109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ACTIVE CASES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PER THOUSAND PEOPLE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9950024987506252E-3"/>
              <c:y val="0.27377612830243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488694</xdr:colOff>
      <xdr:row>1</xdr:row>
      <xdr:rowOff>201083</xdr:rowOff>
    </xdr:from>
    <xdr:to>
      <xdr:col>71</xdr:col>
      <xdr:colOff>447054</xdr:colOff>
      <xdr:row>26</xdr:row>
      <xdr:rowOff>10946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14</xdr:row>
      <xdr:rowOff>180975</xdr:rowOff>
    </xdr:from>
    <xdr:to>
      <xdr:col>27</xdr:col>
      <xdr:colOff>133350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412749</xdr:colOff>
      <xdr:row>17</xdr:row>
      <xdr:rowOff>71581</xdr:rowOff>
    </xdr:from>
    <xdr:to>
      <xdr:col>71</xdr:col>
      <xdr:colOff>230908</xdr:colOff>
      <xdr:row>47</xdr:row>
      <xdr:rowOff>145297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</xdr:row>
      <xdr:rowOff>30480</xdr:rowOff>
    </xdr:from>
    <xdr:to>
      <xdr:col>18</xdr:col>
      <xdr:colOff>121920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32CA15-0D00-49DF-88D2-AB1CAB1E7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04"/>
  <sheetViews>
    <sheetView topLeftCell="BF1" zoomScale="90" zoomScaleNormal="90" workbookViewId="0">
      <selection activeCell="BU2" sqref="BU2:BU27"/>
    </sheetView>
  </sheetViews>
  <sheetFormatPr defaultRowHeight="15" x14ac:dyDescent="0.25"/>
  <cols>
    <col min="39" max="40" width="12" bestFit="1" customWidth="1"/>
    <col min="41" max="41" width="11" bestFit="1" customWidth="1"/>
    <col min="42" max="42" width="12" bestFit="1" customWidth="1"/>
    <col min="48" max="48" width="12" bestFit="1" customWidth="1"/>
    <col min="54" max="55" width="11" bestFit="1" customWidth="1"/>
    <col min="56" max="57" width="12" bestFit="1" customWidth="1"/>
    <col min="63" max="64" width="12" bestFit="1" customWidth="1"/>
    <col min="69" max="69" width="12" bestFit="1" customWidth="1"/>
  </cols>
  <sheetData>
    <row r="1" spans="1:74" ht="15.75" thickBo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0</v>
      </c>
      <c r="AL1" s="1" t="s">
        <v>1</v>
      </c>
      <c r="AM1" s="5" t="s">
        <v>30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44</v>
      </c>
      <c r="AS1" s="5" t="s">
        <v>43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</row>
    <row r="2" spans="1:74" ht="15.75" thickBot="1" x14ac:dyDescent="0.3">
      <c r="A2" s="3">
        <v>3238</v>
      </c>
      <c r="B2" s="3">
        <v>97</v>
      </c>
      <c r="C2" s="3">
        <v>1863</v>
      </c>
      <c r="D2" s="3">
        <v>4765</v>
      </c>
      <c r="E2" s="3">
        <v>11344</v>
      </c>
      <c r="F2" s="3">
        <v>930</v>
      </c>
      <c r="G2" s="3">
        <v>9563</v>
      </c>
      <c r="H2" s="3">
        <v>3314</v>
      </c>
      <c r="I2" s="3">
        <v>2394</v>
      </c>
      <c r="J2" s="3">
        <v>1682</v>
      </c>
      <c r="K2" s="3">
        <v>11058</v>
      </c>
      <c r="L2" s="3">
        <v>65050</v>
      </c>
      <c r="M2" s="3">
        <v>9222</v>
      </c>
      <c r="N2" s="3">
        <v>52084</v>
      </c>
      <c r="O2" s="3">
        <v>1110</v>
      </c>
      <c r="P2" s="3">
        <v>184</v>
      </c>
      <c r="Q2" s="3">
        <v>108</v>
      </c>
      <c r="R2" s="3">
        <v>190</v>
      </c>
      <c r="S2" s="3">
        <v>2204</v>
      </c>
      <c r="T2" s="3">
        <v>3517</v>
      </c>
      <c r="U2" s="3">
        <v>9223</v>
      </c>
      <c r="V2" s="3">
        <v>535</v>
      </c>
      <c r="W2" s="3">
        <v>8380</v>
      </c>
      <c r="X2" s="3">
        <v>5815</v>
      </c>
      <c r="Y2" s="3">
        <v>104</v>
      </c>
      <c r="Z2" s="3">
        <v>13832</v>
      </c>
      <c r="AA2" s="3">
        <v>4582</v>
      </c>
      <c r="AB2" s="3">
        <v>11616</v>
      </c>
      <c r="AC2" s="3">
        <v>54</v>
      </c>
      <c r="AD2" s="3">
        <v>372</v>
      </c>
      <c r="AE2" s="3">
        <v>13</v>
      </c>
      <c r="AF2" s="3">
        <v>5358</v>
      </c>
      <c r="AG2" s="3">
        <v>3016</v>
      </c>
      <c r="AH2" s="3">
        <v>246</v>
      </c>
      <c r="AI2" s="3">
        <v>0</v>
      </c>
      <c r="AJ2" s="3">
        <v>366</v>
      </c>
      <c r="AK2" s="2">
        <v>44197</v>
      </c>
      <c r="AL2" s="3">
        <v>1</v>
      </c>
      <c r="AM2">
        <f>(A2/52221000)*1000</f>
        <v>6.2005706516535489E-2</v>
      </c>
      <c r="AN2">
        <f>(B2/1504000)*1000</f>
        <v>6.4494680851063829E-2</v>
      </c>
      <c r="AO2">
        <f>(C2/34293000)*1000</f>
        <v>5.4325955734406434E-2</v>
      </c>
      <c r="AP2">
        <f>(D2/119520000)*1000</f>
        <v>3.9867804551539487E-2</v>
      </c>
      <c r="AQ2">
        <f>(E2/28724000)*1000</f>
        <v>0.39493106809636541</v>
      </c>
      <c r="AR2">
        <f>(F2/1540000)*1000</f>
        <v>0.60389610389610393</v>
      </c>
      <c r="AS2">
        <f>(G2/67936000)*1000</f>
        <v>0.14076483749411209</v>
      </c>
      <c r="AT2">
        <f>(H2/28672000)*1000</f>
        <v>0.11558314732142858</v>
      </c>
      <c r="AU2">
        <f>(I2/7300000)*1000</f>
        <v>0.32794520547945205</v>
      </c>
      <c r="AV2">
        <f>(J2/37403000)*1000</f>
        <v>4.496965484052081E-2</v>
      </c>
      <c r="AW2">
        <f>(K2/65798000)*1000</f>
        <v>0.16805981944739962</v>
      </c>
      <c r="AX2">
        <f>(L2/35125000)*1000</f>
        <v>1.8519572953736654</v>
      </c>
      <c r="AY2">
        <f>(M2/82232000)*1000</f>
        <v>0.11214612316373188</v>
      </c>
      <c r="AZ2">
        <f>(N2/122153000)*1000</f>
        <v>0.42638330618159193</v>
      </c>
      <c r="BA2">
        <f>(O2/3103000)*1000</f>
        <v>0.35771833709313566</v>
      </c>
      <c r="BB2">
        <f>(P2/3224000)*1000</f>
        <v>5.7071960297766754E-2</v>
      </c>
      <c r="BC2">
        <f>(Q2/1192000)*1000</f>
        <v>9.0604026845637592E-2</v>
      </c>
      <c r="BD2">
        <f>(R2/2150000)*1000</f>
        <v>8.8372093023255813E-2</v>
      </c>
      <c r="BE2">
        <f>(S2/43671000)*1000</f>
        <v>5.0468274140734126E-2</v>
      </c>
      <c r="BF2">
        <f>(T2/29859000)*1000</f>
        <v>0.11778693191332597</v>
      </c>
      <c r="BG2">
        <f>(U2/77264000)*1000</f>
        <v>0.11936995237109133</v>
      </c>
      <c r="BH2">
        <f>(V2/664000)*1000</f>
        <v>0.80572289156626509</v>
      </c>
      <c r="BI2">
        <f>(W2/75695000)*1000</f>
        <v>0.11070744434903229</v>
      </c>
      <c r="BJ2">
        <f>(X2/37220000)*1000</f>
        <v>0.15623320795271359</v>
      </c>
      <c r="BK2">
        <f>(Y2/3992000)*1000</f>
        <v>2.6052104208416832E-2</v>
      </c>
      <c r="BL2">
        <f>(Z2/224979000)*1000</f>
        <v>6.1481293809644448E-2</v>
      </c>
      <c r="BM2">
        <f>(AA2/11141000)*1000</f>
        <v>0.41127367381743113</v>
      </c>
      <c r="BN2">
        <f>(AB2/96906000)*1000</f>
        <v>0.11986873877778466</v>
      </c>
      <c r="BO2">
        <f>(AC2/397000)*1000</f>
        <v>0.13602015113350127</v>
      </c>
      <c r="BP2">
        <f>(AD2/1179000)*1000</f>
        <v>0.31552162849872778</v>
      </c>
      <c r="BQ2">
        <f>(AE2/959000)*1000</f>
        <v>1.3555787278415016E-2</v>
      </c>
      <c r="BR2">
        <f>(AF2/19814000)*1000</f>
        <v>0.27041485818108413</v>
      </c>
      <c r="BS2">
        <f>(AG2/13203000)*1000</f>
        <v>0.22843293190941452</v>
      </c>
      <c r="BT2">
        <f>(AH2/293000)*1000</f>
        <v>0.83959044368600688</v>
      </c>
      <c r="BU2">
        <f>(AI2/68000)*1000</f>
        <v>0</v>
      </c>
      <c r="BV2">
        <f>(AJ2/1504000)*1000</f>
        <v>0.24335106382978725</v>
      </c>
    </row>
    <row r="3" spans="1:74" ht="15.75" thickBot="1" x14ac:dyDescent="0.3">
      <c r="A3" s="3">
        <v>2832</v>
      </c>
      <c r="B3" s="3">
        <v>77</v>
      </c>
      <c r="C3" s="3">
        <v>1695</v>
      </c>
      <c r="D3" s="3">
        <v>4050</v>
      </c>
      <c r="E3" s="3">
        <v>9045</v>
      </c>
      <c r="F3" s="3">
        <v>877</v>
      </c>
      <c r="G3" s="3">
        <v>8049</v>
      </c>
      <c r="H3" s="3">
        <v>2501</v>
      </c>
      <c r="I3" s="3">
        <v>1182</v>
      </c>
      <c r="J3" s="3">
        <v>1465</v>
      </c>
      <c r="K3" s="3">
        <v>9429</v>
      </c>
      <c r="L3" s="3">
        <v>64234</v>
      </c>
      <c r="M3" s="3">
        <v>8324</v>
      </c>
      <c r="N3" s="3">
        <v>51838</v>
      </c>
      <c r="O3" s="3">
        <v>482</v>
      </c>
      <c r="P3" s="3">
        <v>155</v>
      </c>
      <c r="Q3" s="3">
        <v>66</v>
      </c>
      <c r="R3" s="3">
        <v>127</v>
      </c>
      <c r="S3" s="3">
        <v>1919</v>
      </c>
      <c r="T3" s="3">
        <v>3007</v>
      </c>
      <c r="U3" s="3">
        <v>7402</v>
      </c>
      <c r="V3" s="3">
        <v>393</v>
      </c>
      <c r="W3" s="3">
        <v>7432</v>
      </c>
      <c r="X3" s="3">
        <v>5000</v>
      </c>
      <c r="Y3" s="3">
        <v>59</v>
      </c>
      <c r="Z3" s="3">
        <v>11535</v>
      </c>
      <c r="AA3" s="3">
        <v>3179</v>
      </c>
      <c r="AB3" s="3">
        <v>8245</v>
      </c>
      <c r="AC3" s="3">
        <v>31</v>
      </c>
      <c r="AD3" s="3">
        <v>238</v>
      </c>
      <c r="AE3" s="3">
        <v>8</v>
      </c>
      <c r="AF3" s="3">
        <v>3779</v>
      </c>
      <c r="AG3" s="3">
        <v>2241</v>
      </c>
      <c r="AH3" s="3">
        <v>203</v>
      </c>
      <c r="AI3" s="3">
        <v>0</v>
      </c>
      <c r="AJ3" s="3">
        <v>343</v>
      </c>
      <c r="AK3" s="1"/>
      <c r="AL3" s="3">
        <v>8</v>
      </c>
      <c r="AM3">
        <f t="shared" ref="AM3:AM27" si="0">(A3/52221000)*1000</f>
        <v>5.4231056471534443E-2</v>
      </c>
      <c r="AN3">
        <f t="shared" ref="AN3:AN27" si="1">(B3/1504000)*1000</f>
        <v>5.1196808510638299E-2</v>
      </c>
      <c r="AO3">
        <f t="shared" ref="AO3:AO27" si="2">(C3/34293000)*1000</f>
        <v>4.9426996763187819E-2</v>
      </c>
      <c r="AP3">
        <f t="shared" ref="AP3:AP27" si="3">(D3/119520000)*1000</f>
        <v>3.3885542168674697E-2</v>
      </c>
      <c r="AQ3">
        <f t="shared" ref="AQ3:AQ27" si="4">(E3/28724000)*1000</f>
        <v>0.31489346887620112</v>
      </c>
      <c r="AR3">
        <f t="shared" ref="AR3:AR27" si="5">(F3/1540000)*1000</f>
        <v>0.56948051948051948</v>
      </c>
      <c r="AS3">
        <f t="shared" ref="AS3:AS27" si="6">(G3/67936000)*1000</f>
        <v>0.11847915685350918</v>
      </c>
      <c r="AT3">
        <f t="shared" ref="AT3:AT27" si="7">(H3/28672000)*1000</f>
        <v>8.7227957589285712E-2</v>
      </c>
      <c r="AU3">
        <f t="shared" ref="AU3:AU27" si="8">(I3/7300000)*1000</f>
        <v>0.16191780821917809</v>
      </c>
      <c r="AV3">
        <f t="shared" ref="AV3:AV27" si="9">(J3/37403000)*1000</f>
        <v>3.9167981177980378E-2</v>
      </c>
      <c r="AW3">
        <f t="shared" ref="AW3:AW27" si="10">(K3/65798000)*1000</f>
        <v>0.14330222803124715</v>
      </c>
      <c r="AX3">
        <f t="shared" ref="AX3:AX27" si="11">(L3/35125000)*1000</f>
        <v>1.8287259786476868</v>
      </c>
      <c r="AY3">
        <f t="shared" ref="AY3:AY27" si="12">(M3/82232000)*1000</f>
        <v>0.10122580017511432</v>
      </c>
      <c r="AZ3">
        <f t="shared" ref="AZ3:AZ27" si="13">(N3/122153000)*1000</f>
        <v>0.42436943832734358</v>
      </c>
      <c r="BA3">
        <f t="shared" ref="BA3:BA27" si="14">(O3/3103000)*1000</f>
        <v>0.15533354817918144</v>
      </c>
      <c r="BB3">
        <f t="shared" ref="BB3:BB27" si="15">(P3/3224000)*1000</f>
        <v>4.807692307692308E-2</v>
      </c>
      <c r="BC3">
        <f t="shared" ref="BC3:BC27" si="16">(Q3/1192000)*1000</f>
        <v>5.5369127516778527E-2</v>
      </c>
      <c r="BD3">
        <f t="shared" ref="BD3:BD27" si="17">(R3/2150000)*1000</f>
        <v>5.9069767441860467E-2</v>
      </c>
      <c r="BE3">
        <f t="shared" ref="BE3:BE27" si="18">(S3/43671000)*1000</f>
        <v>4.394220420874264E-2</v>
      </c>
      <c r="BF3">
        <f t="shared" ref="BF3:BF27" si="19">(T3/29859000)*1000</f>
        <v>0.10070665461000033</v>
      </c>
      <c r="BG3">
        <f t="shared" ref="BG3:BG27" si="20">(U3/77264000)*1000</f>
        <v>9.5801408159039134E-2</v>
      </c>
      <c r="BH3">
        <f t="shared" ref="BH3:BH27" si="21">(V3/664000)*1000</f>
        <v>0.59186746987951799</v>
      </c>
      <c r="BI3">
        <f t="shared" ref="BI3:BI27" si="22">(W3/75695000)*1000</f>
        <v>9.8183499570645358E-2</v>
      </c>
      <c r="BJ3">
        <f t="shared" ref="BJ3:BJ27" si="23">(X3/37220000)*1000</f>
        <v>0.13433637829124129</v>
      </c>
      <c r="BK3">
        <f t="shared" ref="BK3:BK27" si="24">(Y3/3992000)*1000</f>
        <v>1.4779559118236474E-2</v>
      </c>
      <c r="BL3">
        <f t="shared" ref="BL3:BL27" si="25">(Z3/224979000)*1000</f>
        <v>5.1271452002186871E-2</v>
      </c>
      <c r="BM3">
        <f t="shared" ref="BM3:BM27" si="26">(AA3/11141000)*1000</f>
        <v>0.28534242886634953</v>
      </c>
      <c r="BN3">
        <f t="shared" ref="BN3:BN27" si="27">(AB3/96906000)*1000</f>
        <v>8.5082451035023626E-2</v>
      </c>
      <c r="BO3">
        <f t="shared" ref="BO3:BO27" si="28">(AC3/397000)*1000</f>
        <v>7.8085642317380355E-2</v>
      </c>
      <c r="BP3">
        <f t="shared" ref="BP3:BP27" si="29">(AD3/1179000)*1000</f>
        <v>0.20186598812553011</v>
      </c>
      <c r="BQ3">
        <f t="shared" ref="BQ3:BQ27" si="30">(AE3/959000)*1000</f>
        <v>8.3420229405630868E-3</v>
      </c>
      <c r="BR3">
        <f t="shared" ref="BR3:BR27" si="31">(AF3/19814000)*1000</f>
        <v>0.19072373069546786</v>
      </c>
      <c r="BS3">
        <f t="shared" ref="BS3:BS27" si="32">(AG3/13203000)*1000</f>
        <v>0.16973415132924335</v>
      </c>
      <c r="BT3">
        <f t="shared" ref="BT3:BT27" si="33">(AH3/293000)*1000</f>
        <v>0.69283276450511944</v>
      </c>
      <c r="BU3">
        <f t="shared" ref="BU3:BU27" si="34">(AI3/68000)*1000</f>
        <v>0</v>
      </c>
      <c r="BV3">
        <f t="shared" ref="BV3:BV27" si="35">(AJ3/1504000)*1000</f>
        <v>0.22805851063829788</v>
      </c>
    </row>
    <row r="4" spans="1:74" ht="15.75" thickBot="1" x14ac:dyDescent="0.3">
      <c r="A4" s="3">
        <v>2199</v>
      </c>
      <c r="B4" s="3">
        <v>64</v>
      </c>
      <c r="C4" s="3">
        <v>1616</v>
      </c>
      <c r="D4" s="3">
        <v>3981</v>
      </c>
      <c r="E4" s="3">
        <v>6923</v>
      </c>
      <c r="F4" s="3">
        <v>866</v>
      </c>
      <c r="G4" s="3">
        <v>6750</v>
      </c>
      <c r="H4" s="3">
        <v>2184</v>
      </c>
      <c r="I4" s="3">
        <v>767</v>
      </c>
      <c r="J4" s="3">
        <v>1289</v>
      </c>
      <c r="K4" s="3">
        <v>8790</v>
      </c>
      <c r="L4" s="3">
        <v>67492</v>
      </c>
      <c r="M4" s="3">
        <v>6957</v>
      </c>
      <c r="N4" s="3">
        <v>52152</v>
      </c>
      <c r="O4" s="3">
        <v>438</v>
      </c>
      <c r="P4" s="3">
        <v>161</v>
      </c>
      <c r="Q4" s="3">
        <v>89</v>
      </c>
      <c r="R4" s="3">
        <v>104</v>
      </c>
      <c r="S4" s="3">
        <v>1910</v>
      </c>
      <c r="T4" s="3">
        <v>2739</v>
      </c>
      <c r="U4" s="3">
        <v>5608</v>
      </c>
      <c r="V4" s="3">
        <v>163</v>
      </c>
      <c r="W4" s="3">
        <v>6299</v>
      </c>
      <c r="X4" s="3">
        <v>4442</v>
      </c>
      <c r="Y4" s="3">
        <v>45</v>
      </c>
      <c r="Z4" s="3">
        <v>9581</v>
      </c>
      <c r="AA4" s="3">
        <v>2406</v>
      </c>
      <c r="AB4" s="3">
        <v>7223</v>
      </c>
      <c r="AC4" s="3">
        <v>22</v>
      </c>
      <c r="AD4" s="3">
        <v>266</v>
      </c>
      <c r="AE4" s="3">
        <v>11</v>
      </c>
      <c r="AF4" s="3">
        <v>2795</v>
      </c>
      <c r="AG4" s="3">
        <v>1428</v>
      </c>
      <c r="AH4" s="3">
        <v>104</v>
      </c>
      <c r="AI4" s="3">
        <v>0</v>
      </c>
      <c r="AJ4" s="3">
        <v>294</v>
      </c>
      <c r="AK4" s="1"/>
      <c r="AL4" s="3">
        <v>15</v>
      </c>
      <c r="AM4">
        <f t="shared" si="0"/>
        <v>4.2109496179697829E-2</v>
      </c>
      <c r="AN4">
        <f t="shared" si="1"/>
        <v>4.2553191489361701E-2</v>
      </c>
      <c r="AO4">
        <f t="shared" si="2"/>
        <v>4.7123319627912406E-2</v>
      </c>
      <c r="AP4">
        <f t="shared" si="3"/>
        <v>3.3308232931726904E-2</v>
      </c>
      <c r="AQ4">
        <f t="shared" si="4"/>
        <v>0.24101796407185627</v>
      </c>
      <c r="AR4">
        <f t="shared" si="5"/>
        <v>0.56233766233766236</v>
      </c>
      <c r="AS4">
        <f t="shared" si="6"/>
        <v>9.9358219500706543E-2</v>
      </c>
      <c r="AT4">
        <f t="shared" si="7"/>
        <v>7.6171875E-2</v>
      </c>
      <c r="AU4">
        <f t="shared" si="8"/>
        <v>0.10506849315068494</v>
      </c>
      <c r="AV4">
        <f t="shared" si="9"/>
        <v>3.4462476271956789E-2</v>
      </c>
      <c r="AW4">
        <f t="shared" si="10"/>
        <v>0.13359068664701054</v>
      </c>
      <c r="AX4">
        <f t="shared" si="11"/>
        <v>1.9214804270462633</v>
      </c>
      <c r="AY4">
        <f t="shared" si="12"/>
        <v>8.4602101371728758E-2</v>
      </c>
      <c r="AZ4">
        <f t="shared" si="13"/>
        <v>0.42693998510065245</v>
      </c>
      <c r="BA4">
        <f t="shared" si="14"/>
        <v>0.1411537222043184</v>
      </c>
      <c r="BB4">
        <f t="shared" si="15"/>
        <v>4.9937965260545905E-2</v>
      </c>
      <c r="BC4">
        <f t="shared" si="16"/>
        <v>7.4664429530201346E-2</v>
      </c>
      <c r="BD4">
        <f t="shared" si="17"/>
        <v>4.8372093023255819E-2</v>
      </c>
      <c r="BE4">
        <f t="shared" si="18"/>
        <v>4.3736117789837645E-2</v>
      </c>
      <c r="BF4">
        <f t="shared" si="19"/>
        <v>9.1731136340801767E-2</v>
      </c>
      <c r="BG4">
        <f t="shared" si="20"/>
        <v>7.2582315179126111E-2</v>
      </c>
      <c r="BH4">
        <f t="shared" si="21"/>
        <v>0.2454819277108434</v>
      </c>
      <c r="BI4">
        <f t="shared" si="22"/>
        <v>8.3215536032763063E-2</v>
      </c>
      <c r="BJ4">
        <f t="shared" si="23"/>
        <v>0.11934443847393875</v>
      </c>
      <c r="BK4">
        <f t="shared" si="24"/>
        <v>1.1272545090180362E-2</v>
      </c>
      <c r="BL4">
        <f t="shared" si="25"/>
        <v>4.258619693393606E-2</v>
      </c>
      <c r="BM4">
        <f t="shared" si="26"/>
        <v>0.21595907010142715</v>
      </c>
      <c r="BN4">
        <f t="shared" si="27"/>
        <v>7.4536148432501587E-2</v>
      </c>
      <c r="BO4">
        <f t="shared" si="28"/>
        <v>5.5415617128463476E-2</v>
      </c>
      <c r="BP4">
        <f t="shared" si="29"/>
        <v>0.22561492790500423</v>
      </c>
      <c r="BQ4">
        <f t="shared" si="30"/>
        <v>1.1470281543274244E-2</v>
      </c>
      <c r="BR4">
        <f t="shared" si="31"/>
        <v>0.14106187544160695</v>
      </c>
      <c r="BS4">
        <f t="shared" si="32"/>
        <v>0.10815723699159281</v>
      </c>
      <c r="BT4">
        <f t="shared" si="33"/>
        <v>0.35494880546075086</v>
      </c>
      <c r="BU4">
        <f t="shared" si="34"/>
        <v>0</v>
      </c>
      <c r="BV4">
        <f t="shared" si="35"/>
        <v>0.19547872340425532</v>
      </c>
    </row>
    <row r="5" spans="1:74" ht="15.75" thickBot="1" x14ac:dyDescent="0.3">
      <c r="A5" s="3">
        <v>1488</v>
      </c>
      <c r="B5" s="3">
        <v>37</v>
      </c>
      <c r="C5" s="3">
        <v>1135</v>
      </c>
      <c r="D5" s="3">
        <v>2606</v>
      </c>
      <c r="E5" s="3">
        <v>5308</v>
      </c>
      <c r="F5" s="3">
        <v>854</v>
      </c>
      <c r="G5" s="3">
        <v>5140</v>
      </c>
      <c r="H5" s="3">
        <v>1585</v>
      </c>
      <c r="I5" s="3">
        <v>516</v>
      </c>
      <c r="J5" s="3">
        <v>978</v>
      </c>
      <c r="K5" s="3">
        <v>6985</v>
      </c>
      <c r="L5" s="3">
        <v>70391</v>
      </c>
      <c r="M5" s="3">
        <v>4479</v>
      </c>
      <c r="N5" s="3">
        <v>44926</v>
      </c>
      <c r="O5" s="3">
        <v>199</v>
      </c>
      <c r="P5" s="3">
        <v>128</v>
      </c>
      <c r="Q5" s="3">
        <v>58</v>
      </c>
      <c r="R5" s="3">
        <v>104</v>
      </c>
      <c r="S5" s="3">
        <v>1307</v>
      </c>
      <c r="T5" s="3">
        <v>2324</v>
      </c>
      <c r="U5" s="3">
        <v>3719</v>
      </c>
      <c r="V5" s="3">
        <v>140</v>
      </c>
      <c r="W5" s="3">
        <v>5073</v>
      </c>
      <c r="X5" s="3">
        <v>3781</v>
      </c>
      <c r="Y5" s="3">
        <v>35</v>
      </c>
      <c r="Z5" s="3">
        <v>7528</v>
      </c>
      <c r="AA5" s="3">
        <v>1795</v>
      </c>
      <c r="AB5" s="3">
        <v>6470</v>
      </c>
      <c r="AC5" s="3">
        <v>23</v>
      </c>
      <c r="AD5" s="3">
        <v>137</v>
      </c>
      <c r="AE5" s="3">
        <v>10</v>
      </c>
      <c r="AF5" s="3">
        <v>2060</v>
      </c>
      <c r="AG5" s="3">
        <v>1098</v>
      </c>
      <c r="AH5" s="3">
        <v>68</v>
      </c>
      <c r="AI5" s="3">
        <v>50</v>
      </c>
      <c r="AJ5" s="3">
        <v>294</v>
      </c>
      <c r="AK5" s="1"/>
      <c r="AL5" s="3">
        <v>22</v>
      </c>
      <c r="AM5">
        <f t="shared" si="0"/>
        <v>2.8494283908772334E-2</v>
      </c>
      <c r="AN5">
        <f t="shared" si="1"/>
        <v>2.4601063829787235E-2</v>
      </c>
      <c r="AO5">
        <f t="shared" si="2"/>
        <v>3.3097133525792438E-2</v>
      </c>
      <c r="AP5">
        <f t="shared" si="3"/>
        <v>2.1803882195448463E-2</v>
      </c>
      <c r="AQ5">
        <f t="shared" si="4"/>
        <v>0.18479320428909624</v>
      </c>
      <c r="AR5">
        <f t="shared" si="5"/>
        <v>0.55454545454545456</v>
      </c>
      <c r="AS5">
        <f t="shared" si="6"/>
        <v>7.5659444182760244E-2</v>
      </c>
      <c r="AT5">
        <f t="shared" si="7"/>
        <v>5.5280412946428568E-2</v>
      </c>
      <c r="AU5">
        <f t="shared" si="8"/>
        <v>7.0684931506849319E-2</v>
      </c>
      <c r="AV5">
        <f t="shared" si="9"/>
        <v>2.614763521642649E-2</v>
      </c>
      <c r="AW5">
        <f t="shared" si="10"/>
        <v>0.10615824189185082</v>
      </c>
      <c r="AX5">
        <f t="shared" si="11"/>
        <v>2.0040142348754446</v>
      </c>
      <c r="AY5">
        <f t="shared" si="12"/>
        <v>5.4467847066835294E-2</v>
      </c>
      <c r="AZ5">
        <f t="shared" si="13"/>
        <v>0.36778466349577987</v>
      </c>
      <c r="BA5">
        <f t="shared" si="14"/>
        <v>6.413148565903963E-2</v>
      </c>
      <c r="BB5">
        <f t="shared" si="15"/>
        <v>3.9702233250620347E-2</v>
      </c>
      <c r="BC5">
        <f t="shared" si="16"/>
        <v>4.8657718120805368E-2</v>
      </c>
      <c r="BD5">
        <f t="shared" si="17"/>
        <v>4.8372093023255819E-2</v>
      </c>
      <c r="BE5">
        <f t="shared" si="18"/>
        <v>2.9928327723203044E-2</v>
      </c>
      <c r="BF5">
        <f t="shared" si="19"/>
        <v>7.783247931946817E-2</v>
      </c>
      <c r="BG5">
        <f t="shared" si="20"/>
        <v>4.8133671567612342E-2</v>
      </c>
      <c r="BH5">
        <f t="shared" si="21"/>
        <v>0.21084337349397589</v>
      </c>
      <c r="BI5">
        <f t="shared" si="22"/>
        <v>6.7018957659026351E-2</v>
      </c>
      <c r="BJ5">
        <f t="shared" si="23"/>
        <v>0.10158516926383664</v>
      </c>
      <c r="BK5">
        <f t="shared" si="24"/>
        <v>8.7675350701402806E-3</v>
      </c>
      <c r="BL5">
        <f t="shared" si="25"/>
        <v>3.3460900795185322E-2</v>
      </c>
      <c r="BM5">
        <f t="shared" si="26"/>
        <v>0.16111659635580289</v>
      </c>
      <c r="BN5">
        <f t="shared" si="27"/>
        <v>6.6765731740036749E-2</v>
      </c>
      <c r="BO5">
        <f t="shared" si="28"/>
        <v>5.793450881612091E-2</v>
      </c>
      <c r="BP5">
        <f t="shared" si="29"/>
        <v>0.11620016963528414</v>
      </c>
      <c r="BQ5">
        <f t="shared" si="30"/>
        <v>1.0427528675703859E-2</v>
      </c>
      <c r="BR5">
        <f t="shared" si="31"/>
        <v>0.10396689209649743</v>
      </c>
      <c r="BS5">
        <f t="shared" si="32"/>
        <v>8.3162917518745744E-2</v>
      </c>
      <c r="BT5">
        <f t="shared" si="33"/>
        <v>0.23208191126279865</v>
      </c>
      <c r="BU5">
        <f t="shared" si="34"/>
        <v>0.73529411764705876</v>
      </c>
      <c r="BV5">
        <f t="shared" si="35"/>
        <v>0.19547872340425532</v>
      </c>
    </row>
    <row r="6" spans="1:74" ht="15.75" thickBot="1" x14ac:dyDescent="0.3">
      <c r="A6" s="3">
        <v>1308</v>
      </c>
      <c r="B6" s="3">
        <v>13</v>
      </c>
      <c r="C6" s="3">
        <v>609</v>
      </c>
      <c r="D6" s="3">
        <v>1315</v>
      </c>
      <c r="E6" s="3">
        <v>4358</v>
      </c>
      <c r="F6" s="3">
        <v>742</v>
      </c>
      <c r="G6" s="3">
        <v>3489</v>
      </c>
      <c r="H6" s="3">
        <v>1192</v>
      </c>
      <c r="I6" s="3">
        <v>343</v>
      </c>
      <c r="J6" s="3">
        <v>628</v>
      </c>
      <c r="K6" s="3">
        <v>6061</v>
      </c>
      <c r="L6" s="3">
        <v>72235</v>
      </c>
      <c r="M6" s="3">
        <v>2826</v>
      </c>
      <c r="N6" s="3">
        <v>43147</v>
      </c>
      <c r="O6" s="3">
        <v>144</v>
      </c>
      <c r="P6" s="3">
        <v>83</v>
      </c>
      <c r="Q6" s="3">
        <v>36</v>
      </c>
      <c r="R6" s="3">
        <v>53</v>
      </c>
      <c r="S6" s="3">
        <v>1067</v>
      </c>
      <c r="T6" s="3">
        <v>2114</v>
      </c>
      <c r="U6" s="3">
        <v>2395</v>
      </c>
      <c r="V6" s="3">
        <v>97</v>
      </c>
      <c r="W6" s="3">
        <v>4601</v>
      </c>
      <c r="X6" s="3">
        <v>2537</v>
      </c>
      <c r="Y6" s="3">
        <v>21</v>
      </c>
      <c r="Z6" s="3">
        <v>5918</v>
      </c>
      <c r="AA6" s="3">
        <v>1289</v>
      </c>
      <c r="AB6" s="3">
        <v>5711</v>
      </c>
      <c r="AC6" s="3">
        <v>5</v>
      </c>
      <c r="AD6" s="3">
        <v>159</v>
      </c>
      <c r="AE6" s="3">
        <v>9</v>
      </c>
      <c r="AF6" s="3">
        <v>1551</v>
      </c>
      <c r="AG6" s="3">
        <v>823</v>
      </c>
      <c r="AH6" s="3">
        <v>68</v>
      </c>
      <c r="AI6" s="3">
        <v>56</v>
      </c>
      <c r="AJ6" s="3">
        <v>295</v>
      </c>
      <c r="AK6" s="3"/>
      <c r="AL6" s="3">
        <v>29</v>
      </c>
      <c r="AM6">
        <f t="shared" si="0"/>
        <v>2.504739472625955E-2</v>
      </c>
      <c r="AN6">
        <f t="shared" si="1"/>
        <v>8.6436170212765961E-3</v>
      </c>
      <c r="AO6">
        <f t="shared" si="2"/>
        <v>1.775872627066748E-2</v>
      </c>
      <c r="AP6">
        <f t="shared" si="3"/>
        <v>1.1002342704149935E-2</v>
      </c>
      <c r="AQ6">
        <f t="shared" si="4"/>
        <v>0.15171981618159031</v>
      </c>
      <c r="AR6">
        <f t="shared" si="5"/>
        <v>0.48181818181818181</v>
      </c>
      <c r="AS6">
        <f t="shared" si="6"/>
        <v>5.135715967969854E-2</v>
      </c>
      <c r="AT6">
        <f t="shared" si="7"/>
        <v>4.1573660714285712E-2</v>
      </c>
      <c r="AU6">
        <f t="shared" si="8"/>
        <v>4.6986301369863009E-2</v>
      </c>
      <c r="AV6">
        <f t="shared" si="9"/>
        <v>1.6790097051038688E-2</v>
      </c>
      <c r="AW6">
        <f t="shared" si="10"/>
        <v>9.2115261862062675E-2</v>
      </c>
      <c r="AX6">
        <f t="shared" si="11"/>
        <v>2.0565124555160144</v>
      </c>
      <c r="AY6">
        <f t="shared" si="12"/>
        <v>3.4366183480883356E-2</v>
      </c>
      <c r="AZ6">
        <f t="shared" si="13"/>
        <v>0.35322096059859359</v>
      </c>
      <c r="BA6">
        <f t="shared" si="14"/>
        <v>4.6406703190460849E-2</v>
      </c>
      <c r="BB6">
        <f t="shared" si="15"/>
        <v>2.5744416873449132E-2</v>
      </c>
      <c r="BC6">
        <f t="shared" si="16"/>
        <v>3.0201342281879196E-2</v>
      </c>
      <c r="BD6">
        <f t="shared" si="17"/>
        <v>2.4651162790697675E-2</v>
      </c>
      <c r="BE6">
        <f t="shared" si="18"/>
        <v>2.443268988573653E-2</v>
      </c>
      <c r="BF6">
        <f t="shared" si="19"/>
        <v>7.0799423959275257E-2</v>
      </c>
      <c r="BG6">
        <f t="shared" si="20"/>
        <v>3.0997618554566165E-2</v>
      </c>
      <c r="BH6">
        <f t="shared" si="21"/>
        <v>0.1460843373493976</v>
      </c>
      <c r="BI6">
        <f t="shared" si="22"/>
        <v>6.0783407094259854E-2</v>
      </c>
      <c r="BJ6">
        <f t="shared" si="23"/>
        <v>6.8162278344975819E-2</v>
      </c>
      <c r="BK6">
        <f t="shared" si="24"/>
        <v>5.2605210420841684E-3</v>
      </c>
      <c r="BL6">
        <f t="shared" si="25"/>
        <v>2.6304677325439264E-2</v>
      </c>
      <c r="BM6">
        <f t="shared" si="26"/>
        <v>0.11569877030787183</v>
      </c>
      <c r="BN6">
        <f t="shared" si="27"/>
        <v>5.893339937671558E-2</v>
      </c>
      <c r="BO6">
        <f t="shared" si="28"/>
        <v>1.2594458438287154E-2</v>
      </c>
      <c r="BP6">
        <f t="shared" si="29"/>
        <v>0.13486005089058525</v>
      </c>
      <c r="BQ6">
        <f t="shared" si="30"/>
        <v>9.384775808133473E-3</v>
      </c>
      <c r="BR6">
        <f t="shared" si="31"/>
        <v>7.8277985262945396E-2</v>
      </c>
      <c r="BS6">
        <f t="shared" si="32"/>
        <v>6.2334317958039835E-2</v>
      </c>
      <c r="BT6">
        <f t="shared" si="33"/>
        <v>0.23208191126279865</v>
      </c>
      <c r="BU6">
        <f t="shared" si="34"/>
        <v>0.82352941176470595</v>
      </c>
      <c r="BV6">
        <f t="shared" si="35"/>
        <v>0.19614361702127658</v>
      </c>
    </row>
    <row r="7" spans="1:74" ht="15.75" thickBot="1" x14ac:dyDescent="0.3">
      <c r="A7" s="3">
        <v>1242</v>
      </c>
      <c r="B7" s="3">
        <v>10</v>
      </c>
      <c r="C7" s="3">
        <v>476</v>
      </c>
      <c r="D7" s="3">
        <v>1154</v>
      </c>
      <c r="E7" s="3">
        <v>4124</v>
      </c>
      <c r="F7" s="3">
        <v>724</v>
      </c>
      <c r="G7" s="3">
        <v>3241</v>
      </c>
      <c r="H7" s="3">
        <v>1081</v>
      </c>
      <c r="I7" s="3">
        <v>378</v>
      </c>
      <c r="J7" s="3">
        <v>513</v>
      </c>
      <c r="K7" s="3">
        <v>5944</v>
      </c>
      <c r="L7" s="3">
        <v>69203</v>
      </c>
      <c r="M7" s="3">
        <v>2554</v>
      </c>
      <c r="N7" s="3">
        <v>43701</v>
      </c>
      <c r="O7" s="3">
        <v>141</v>
      </c>
      <c r="P7" s="3">
        <v>62</v>
      </c>
      <c r="Q7" s="3">
        <v>30</v>
      </c>
      <c r="R7" s="3">
        <v>54</v>
      </c>
      <c r="S7" s="3">
        <v>953</v>
      </c>
      <c r="T7" s="3">
        <v>2101</v>
      </c>
      <c r="U7" s="3">
        <v>1948</v>
      </c>
      <c r="V7" s="3">
        <v>84</v>
      </c>
      <c r="W7" s="3">
        <v>4532</v>
      </c>
      <c r="X7" s="3">
        <v>2092</v>
      </c>
      <c r="Y7" s="3">
        <v>19</v>
      </c>
      <c r="Z7" s="3">
        <v>5303</v>
      </c>
      <c r="AA7" s="3">
        <v>1081</v>
      </c>
      <c r="AB7" s="3">
        <v>5420</v>
      </c>
      <c r="AC7" s="3">
        <v>0</v>
      </c>
      <c r="AD7" s="3">
        <v>176</v>
      </c>
      <c r="AE7" s="3">
        <v>6</v>
      </c>
      <c r="AF7" s="3">
        <v>1265</v>
      </c>
      <c r="AG7" s="3">
        <v>709</v>
      </c>
      <c r="AH7" s="3">
        <v>68</v>
      </c>
      <c r="AI7" s="3">
        <v>43</v>
      </c>
      <c r="AJ7" s="3">
        <v>285</v>
      </c>
      <c r="AK7" s="2">
        <v>44228</v>
      </c>
      <c r="AL7" s="3">
        <v>1</v>
      </c>
      <c r="AM7">
        <f t="shared" si="0"/>
        <v>2.3783535359338196E-2</v>
      </c>
      <c r="AN7">
        <f t="shared" si="1"/>
        <v>6.648936170212766E-3</v>
      </c>
      <c r="AO7">
        <f t="shared" si="2"/>
        <v>1.3880383751786077E-2</v>
      </c>
      <c r="AP7">
        <f t="shared" si="3"/>
        <v>9.6552878179384204E-3</v>
      </c>
      <c r="AQ7">
        <f t="shared" si="4"/>
        <v>0.14357331847932042</v>
      </c>
      <c r="AR7">
        <f t="shared" si="5"/>
        <v>0.47012987012987012</v>
      </c>
      <c r="AS7">
        <f t="shared" si="6"/>
        <v>4.7706665096561469E-2</v>
      </c>
      <c r="AT7">
        <f t="shared" si="7"/>
        <v>3.7702287946428568E-2</v>
      </c>
      <c r="AU7">
        <f t="shared" si="8"/>
        <v>5.1780821917808216E-2</v>
      </c>
      <c r="AV7">
        <f t="shared" si="9"/>
        <v>1.3715477368125551E-2</v>
      </c>
      <c r="AW7">
        <f t="shared" si="10"/>
        <v>9.0337092312836265E-2</v>
      </c>
      <c r="AX7">
        <f t="shared" si="11"/>
        <v>1.9701921708185051</v>
      </c>
      <c r="AY7">
        <f t="shared" si="12"/>
        <v>3.1058468722638385E-2</v>
      </c>
      <c r="AZ7">
        <f t="shared" si="13"/>
        <v>0.35775625649799836</v>
      </c>
      <c r="BA7">
        <f t="shared" si="14"/>
        <v>4.5439896873992906E-2</v>
      </c>
      <c r="BB7">
        <f t="shared" si="15"/>
        <v>1.9230769230769232E-2</v>
      </c>
      <c r="BC7">
        <f t="shared" si="16"/>
        <v>2.5167785234899327E-2</v>
      </c>
      <c r="BD7">
        <f t="shared" si="17"/>
        <v>2.5116279069767444E-2</v>
      </c>
      <c r="BE7">
        <f t="shared" si="18"/>
        <v>2.1822261912939938E-2</v>
      </c>
      <c r="BF7">
        <f t="shared" si="19"/>
        <v>7.0364044341739512E-2</v>
      </c>
      <c r="BG7">
        <f t="shared" si="20"/>
        <v>2.5212259266928969E-2</v>
      </c>
      <c r="BH7">
        <f t="shared" si="21"/>
        <v>0.12650602409638553</v>
      </c>
      <c r="BI7">
        <f t="shared" si="22"/>
        <v>5.9871854151529166E-2</v>
      </c>
      <c r="BJ7">
        <f t="shared" si="23"/>
        <v>5.620634067705535E-2</v>
      </c>
      <c r="BK7">
        <f t="shared" si="24"/>
        <v>4.7595190380761519E-3</v>
      </c>
      <c r="BL7">
        <f t="shared" si="25"/>
        <v>2.3571088857182228E-2</v>
      </c>
      <c r="BM7">
        <f t="shared" si="26"/>
        <v>9.7028992011489096E-2</v>
      </c>
      <c r="BN7">
        <f t="shared" si="27"/>
        <v>5.5930489340185338E-2</v>
      </c>
      <c r="BO7">
        <f t="shared" si="28"/>
        <v>0</v>
      </c>
      <c r="BP7">
        <f t="shared" si="29"/>
        <v>0.14927905004240882</v>
      </c>
      <c r="BQ7">
        <f t="shared" si="30"/>
        <v>6.2565172054223151E-3</v>
      </c>
      <c r="BR7">
        <f t="shared" si="31"/>
        <v>6.384374684566467E-2</v>
      </c>
      <c r="BS7">
        <f t="shared" si="32"/>
        <v>5.3699916685601756E-2</v>
      </c>
      <c r="BT7">
        <f t="shared" si="33"/>
        <v>0.23208191126279865</v>
      </c>
      <c r="BU7">
        <f t="shared" si="34"/>
        <v>0.63235294117647056</v>
      </c>
      <c r="BV7">
        <f t="shared" si="35"/>
        <v>0.18949468085106383</v>
      </c>
    </row>
    <row r="8" spans="1:74" ht="15.75" thickBot="1" x14ac:dyDescent="0.3">
      <c r="A8" s="3">
        <v>962</v>
      </c>
      <c r="B8" s="3">
        <v>5</v>
      </c>
      <c r="C8" s="3">
        <v>324</v>
      </c>
      <c r="D8" s="3">
        <v>783</v>
      </c>
      <c r="E8" s="3">
        <v>4190</v>
      </c>
      <c r="F8" s="3">
        <v>733</v>
      </c>
      <c r="G8" s="3">
        <v>2160</v>
      </c>
      <c r="H8" s="3">
        <v>870</v>
      </c>
      <c r="I8" s="3">
        <v>458</v>
      </c>
      <c r="J8" s="3">
        <v>438</v>
      </c>
      <c r="K8" s="3">
        <v>5934</v>
      </c>
      <c r="L8" s="3">
        <v>65410</v>
      </c>
      <c r="M8" s="3">
        <v>2041</v>
      </c>
      <c r="N8" s="3">
        <v>34720</v>
      </c>
      <c r="O8" s="3">
        <v>85</v>
      </c>
      <c r="P8" s="3">
        <v>134</v>
      </c>
      <c r="Q8" s="3">
        <v>21</v>
      </c>
      <c r="R8" s="3">
        <v>84</v>
      </c>
      <c r="S8" s="3">
        <v>698</v>
      </c>
      <c r="T8" s="3">
        <v>2112</v>
      </c>
      <c r="U8" s="3">
        <v>1470</v>
      </c>
      <c r="V8" s="3">
        <v>67</v>
      </c>
      <c r="W8" s="3">
        <v>4354</v>
      </c>
      <c r="X8" s="3">
        <v>1842</v>
      </c>
      <c r="Y8" s="3">
        <v>8</v>
      </c>
      <c r="Z8" s="3">
        <v>3442</v>
      </c>
      <c r="AA8" s="3">
        <v>808</v>
      </c>
      <c r="AB8" s="3">
        <v>4632</v>
      </c>
      <c r="AC8" s="3">
        <v>11</v>
      </c>
      <c r="AD8" s="3">
        <v>169</v>
      </c>
      <c r="AE8" s="3">
        <v>3</v>
      </c>
      <c r="AF8" s="3">
        <v>1096</v>
      </c>
      <c r="AG8" s="3">
        <v>593</v>
      </c>
      <c r="AH8" s="3">
        <v>71</v>
      </c>
      <c r="AI8" s="3">
        <v>78</v>
      </c>
      <c r="AJ8" s="3">
        <v>309</v>
      </c>
      <c r="AK8" s="1"/>
      <c r="AL8" s="3">
        <v>8</v>
      </c>
      <c r="AM8">
        <f t="shared" si="0"/>
        <v>1.8421707742096092E-2</v>
      </c>
      <c r="AN8">
        <f t="shared" si="1"/>
        <v>3.324468085106383E-3</v>
      </c>
      <c r="AO8">
        <f t="shared" si="2"/>
        <v>9.4479923016359026E-3</v>
      </c>
      <c r="AP8">
        <f t="shared" si="3"/>
        <v>6.5512048192771085E-3</v>
      </c>
      <c r="AQ8">
        <f t="shared" si="4"/>
        <v>0.14587104860047348</v>
      </c>
      <c r="AR8">
        <f t="shared" si="5"/>
        <v>0.47597402597402599</v>
      </c>
      <c r="AS8">
        <f t="shared" si="6"/>
        <v>3.17946302402261E-2</v>
      </c>
      <c r="AT8">
        <f t="shared" si="7"/>
        <v>3.0343191964285716E-2</v>
      </c>
      <c r="AU8">
        <f t="shared" si="8"/>
        <v>6.2739726027397261E-2</v>
      </c>
      <c r="AV8">
        <f t="shared" si="9"/>
        <v>1.1710290618399594E-2</v>
      </c>
      <c r="AW8">
        <f t="shared" si="10"/>
        <v>9.0185112009483578E-2</v>
      </c>
      <c r="AX8">
        <f t="shared" si="11"/>
        <v>1.8622064056939502</v>
      </c>
      <c r="AY8">
        <f t="shared" si="12"/>
        <v>2.4820021402860201E-2</v>
      </c>
      <c r="AZ8">
        <f t="shared" si="13"/>
        <v>0.2842337069085491</v>
      </c>
      <c r="BA8">
        <f t="shared" si="14"/>
        <v>2.7392845633258139E-2</v>
      </c>
      <c r="BB8">
        <f t="shared" si="15"/>
        <v>4.156327543424318E-2</v>
      </c>
      <c r="BC8">
        <f t="shared" si="16"/>
        <v>1.7617449664429529E-2</v>
      </c>
      <c r="BD8">
        <f t="shared" si="17"/>
        <v>3.9069767441860463E-2</v>
      </c>
      <c r="BE8">
        <f t="shared" si="18"/>
        <v>1.5983146710631769E-2</v>
      </c>
      <c r="BF8">
        <f t="shared" si="19"/>
        <v>7.0732442479654364E-2</v>
      </c>
      <c r="BG8">
        <f t="shared" si="20"/>
        <v>1.9025678194243112E-2</v>
      </c>
      <c r="BH8">
        <f t="shared" si="21"/>
        <v>0.10090361445783133</v>
      </c>
      <c r="BI8">
        <f t="shared" si="22"/>
        <v>5.7520311777528241E-2</v>
      </c>
      <c r="BJ8">
        <f t="shared" si="23"/>
        <v>4.9489521762493285E-2</v>
      </c>
      <c r="BK8">
        <f t="shared" si="24"/>
        <v>2.004008016032064E-3</v>
      </c>
      <c r="BL8">
        <f t="shared" si="25"/>
        <v>1.5299205703643451E-2</v>
      </c>
      <c r="BM8">
        <f t="shared" si="26"/>
        <v>7.2524907997486759E-2</v>
      </c>
      <c r="BN8">
        <f t="shared" si="27"/>
        <v>4.7798897901058762E-2</v>
      </c>
      <c r="BO8">
        <f t="shared" si="28"/>
        <v>2.7707808564231738E-2</v>
      </c>
      <c r="BP8">
        <f t="shared" si="29"/>
        <v>0.14334181509754029</v>
      </c>
      <c r="BQ8">
        <f t="shared" si="30"/>
        <v>3.1282586027111575E-3</v>
      </c>
      <c r="BR8">
        <f t="shared" si="31"/>
        <v>5.5314424144544259E-2</v>
      </c>
      <c r="BS8">
        <f t="shared" si="32"/>
        <v>4.4914034689085815E-2</v>
      </c>
      <c r="BT8">
        <f t="shared" si="33"/>
        <v>0.24232081911262798</v>
      </c>
      <c r="BU8">
        <f t="shared" si="34"/>
        <v>1.1470588235294119</v>
      </c>
      <c r="BV8">
        <f t="shared" si="35"/>
        <v>0.20545212765957446</v>
      </c>
    </row>
    <row r="9" spans="1:74" ht="15.75" thickBot="1" x14ac:dyDescent="0.3">
      <c r="A9" s="3">
        <v>695</v>
      </c>
      <c r="B9" s="3">
        <v>3</v>
      </c>
      <c r="C9" s="3">
        <v>267</v>
      </c>
      <c r="D9" s="3">
        <v>587</v>
      </c>
      <c r="E9" s="3">
        <v>3039</v>
      </c>
      <c r="F9" s="3">
        <v>525</v>
      </c>
      <c r="G9" s="3">
        <v>1708</v>
      </c>
      <c r="H9" s="3">
        <v>903</v>
      </c>
      <c r="I9" s="3">
        <v>398</v>
      </c>
      <c r="J9" s="3">
        <v>466</v>
      </c>
      <c r="K9" s="3">
        <v>5772</v>
      </c>
      <c r="L9" s="3">
        <v>61277</v>
      </c>
      <c r="M9" s="3">
        <v>1847</v>
      </c>
      <c r="N9" s="3">
        <v>36201</v>
      </c>
      <c r="O9" s="3">
        <v>76</v>
      </c>
      <c r="P9" s="3">
        <v>128</v>
      </c>
      <c r="Q9" s="3">
        <v>15</v>
      </c>
      <c r="R9" s="3">
        <v>58</v>
      </c>
      <c r="S9" s="3">
        <v>661</v>
      </c>
      <c r="T9" s="3">
        <v>2357</v>
      </c>
      <c r="U9" s="3">
        <v>1365</v>
      </c>
      <c r="V9" s="3">
        <v>54</v>
      </c>
      <c r="W9" s="3">
        <v>4232</v>
      </c>
      <c r="X9" s="3">
        <v>1676</v>
      </c>
      <c r="Y9" s="3">
        <v>2</v>
      </c>
      <c r="Z9" s="3">
        <v>2974</v>
      </c>
      <c r="AA9" s="3">
        <v>615</v>
      </c>
      <c r="AB9" s="3">
        <v>3960</v>
      </c>
      <c r="AC9" s="3">
        <v>9</v>
      </c>
      <c r="AD9" s="3">
        <v>129</v>
      </c>
      <c r="AE9" s="3">
        <v>5</v>
      </c>
      <c r="AF9" s="3">
        <v>1036</v>
      </c>
      <c r="AG9" s="3">
        <v>617</v>
      </c>
      <c r="AH9" s="3">
        <v>48</v>
      </c>
      <c r="AI9" s="3">
        <v>91</v>
      </c>
      <c r="AJ9" s="3">
        <v>236</v>
      </c>
      <c r="AK9" s="1"/>
      <c r="AL9" s="3">
        <v>15</v>
      </c>
      <c r="AM9">
        <f t="shared" si="0"/>
        <v>1.3308822121368798E-2</v>
      </c>
      <c r="AN9">
        <f t="shared" si="1"/>
        <v>1.9946808510638296E-3</v>
      </c>
      <c r="AO9">
        <f t="shared" si="2"/>
        <v>7.785845507829587E-3</v>
      </c>
      <c r="AP9">
        <f t="shared" si="3"/>
        <v>4.9113119143239627E-3</v>
      </c>
      <c r="AQ9">
        <f t="shared" si="4"/>
        <v>0.10580002785127419</v>
      </c>
      <c r="AR9">
        <f t="shared" si="5"/>
        <v>0.34090909090909094</v>
      </c>
      <c r="AS9">
        <f t="shared" si="6"/>
        <v>2.5141309467734338E-2</v>
      </c>
      <c r="AT9">
        <f t="shared" si="7"/>
        <v>3.1494140625E-2</v>
      </c>
      <c r="AU9">
        <f t="shared" si="8"/>
        <v>5.4520547945205479E-2</v>
      </c>
      <c r="AV9">
        <f t="shared" si="9"/>
        <v>1.2458893671630618E-2</v>
      </c>
      <c r="AW9">
        <f t="shared" si="10"/>
        <v>8.7723031095170073E-2</v>
      </c>
      <c r="AX9">
        <f t="shared" si="11"/>
        <v>1.7445409252669037</v>
      </c>
      <c r="AY9">
        <f t="shared" si="12"/>
        <v>2.2460842494406073E-2</v>
      </c>
      <c r="AZ9">
        <f t="shared" si="13"/>
        <v>0.29635784630749962</v>
      </c>
      <c r="BA9">
        <f t="shared" si="14"/>
        <v>2.4492426683854335E-2</v>
      </c>
      <c r="BB9">
        <f t="shared" si="15"/>
        <v>3.9702233250620347E-2</v>
      </c>
      <c r="BC9">
        <f t="shared" si="16"/>
        <v>1.2583892617449664E-2</v>
      </c>
      <c r="BD9">
        <f t="shared" si="17"/>
        <v>2.6976744186046508E-2</v>
      </c>
      <c r="BE9">
        <f t="shared" si="18"/>
        <v>1.5135902544022349E-2</v>
      </c>
      <c r="BF9">
        <f t="shared" si="19"/>
        <v>7.8937673733212768E-2</v>
      </c>
      <c r="BG9">
        <f t="shared" si="20"/>
        <v>1.7666701180368605E-2</v>
      </c>
      <c r="BH9">
        <f t="shared" si="21"/>
        <v>8.1325301204819275E-2</v>
      </c>
      <c r="BI9">
        <f t="shared" si="22"/>
        <v>5.5908580487482658E-2</v>
      </c>
      <c r="BJ9">
        <f t="shared" si="23"/>
        <v>4.5029554003224073E-2</v>
      </c>
      <c r="BK9">
        <f t="shared" si="24"/>
        <v>5.0100200400801599E-4</v>
      </c>
      <c r="BL9">
        <f t="shared" si="25"/>
        <v>1.3219011552189314E-2</v>
      </c>
      <c r="BM9">
        <f t="shared" si="26"/>
        <v>5.5201507943631628E-2</v>
      </c>
      <c r="BN9">
        <f t="shared" si="27"/>
        <v>4.0864342765153862E-2</v>
      </c>
      <c r="BO9">
        <f t="shared" si="28"/>
        <v>2.2670025188916875E-2</v>
      </c>
      <c r="BP9">
        <f t="shared" si="29"/>
        <v>0.10941475826972011</v>
      </c>
      <c r="BQ9">
        <f t="shared" si="30"/>
        <v>5.2137643378519297E-3</v>
      </c>
      <c r="BR9">
        <f t="shared" si="31"/>
        <v>5.2286262238821039E-2</v>
      </c>
      <c r="BS9">
        <f t="shared" si="32"/>
        <v>4.6731803378020145E-2</v>
      </c>
      <c r="BT9">
        <f t="shared" si="33"/>
        <v>0.16382252559726965</v>
      </c>
      <c r="BU9">
        <f t="shared" si="34"/>
        <v>1.338235294117647</v>
      </c>
      <c r="BV9">
        <f t="shared" si="35"/>
        <v>0.15691489361702127</v>
      </c>
    </row>
    <row r="10" spans="1:74" ht="15.75" thickBot="1" x14ac:dyDescent="0.3">
      <c r="A10" s="3">
        <v>590</v>
      </c>
      <c r="B10" s="3">
        <v>5</v>
      </c>
      <c r="C10" s="3">
        <v>256</v>
      </c>
      <c r="D10" s="3">
        <v>560</v>
      </c>
      <c r="E10" s="3">
        <v>2998</v>
      </c>
      <c r="F10" s="3">
        <v>464</v>
      </c>
      <c r="G10" s="3">
        <v>1732</v>
      </c>
      <c r="H10" s="3">
        <v>874</v>
      </c>
      <c r="I10" s="3">
        <v>227</v>
      </c>
      <c r="J10" s="3">
        <v>449</v>
      </c>
      <c r="K10" s="3">
        <v>6061</v>
      </c>
      <c r="L10" s="3">
        <v>55464</v>
      </c>
      <c r="M10" s="3">
        <v>2104</v>
      </c>
      <c r="N10" s="3">
        <v>53113</v>
      </c>
      <c r="O10" s="3">
        <v>49</v>
      </c>
      <c r="P10" s="3">
        <v>22</v>
      </c>
      <c r="Q10" s="3">
        <v>20</v>
      </c>
      <c r="R10" s="3">
        <v>12</v>
      </c>
      <c r="S10" s="3">
        <v>572</v>
      </c>
      <c r="T10" s="3">
        <v>3167</v>
      </c>
      <c r="U10" s="3">
        <v>1206</v>
      </c>
      <c r="V10" s="3">
        <v>49</v>
      </c>
      <c r="W10" s="3">
        <v>4091</v>
      </c>
      <c r="X10" s="3">
        <v>1701</v>
      </c>
      <c r="Y10" s="3">
        <v>41</v>
      </c>
      <c r="Z10" s="3">
        <v>2370</v>
      </c>
      <c r="AA10" s="3">
        <v>411</v>
      </c>
      <c r="AB10" s="3">
        <v>3440</v>
      </c>
      <c r="AC10" s="3">
        <v>4</v>
      </c>
      <c r="AD10" s="3">
        <v>205</v>
      </c>
      <c r="AE10" s="3">
        <v>2</v>
      </c>
      <c r="AF10" s="3">
        <v>1041</v>
      </c>
      <c r="AG10" s="3">
        <v>735</v>
      </c>
      <c r="AH10" s="3">
        <v>37</v>
      </c>
      <c r="AI10" s="3">
        <v>80</v>
      </c>
      <c r="AJ10" s="3">
        <v>174</v>
      </c>
      <c r="AK10" s="1"/>
      <c r="AL10" s="3">
        <v>22</v>
      </c>
      <c r="AM10">
        <f t="shared" si="0"/>
        <v>1.1298136764903008E-2</v>
      </c>
      <c r="AN10">
        <f t="shared" si="1"/>
        <v>3.324468085106383E-3</v>
      </c>
      <c r="AO10">
        <f t="shared" si="2"/>
        <v>7.465080337095034E-3</v>
      </c>
      <c r="AP10">
        <f t="shared" si="3"/>
        <v>4.6854082998661305E-3</v>
      </c>
      <c r="AQ10">
        <f t="shared" si="4"/>
        <v>0.10437265004873973</v>
      </c>
      <c r="AR10">
        <f t="shared" si="5"/>
        <v>0.30129870129870134</v>
      </c>
      <c r="AS10">
        <f t="shared" si="6"/>
        <v>2.5494583137070183E-2</v>
      </c>
      <c r="AT10">
        <f t="shared" si="7"/>
        <v>3.0482700892857144E-2</v>
      </c>
      <c r="AU10">
        <f t="shared" si="8"/>
        <v>3.1095890410958907E-2</v>
      </c>
      <c r="AV10">
        <f t="shared" si="9"/>
        <v>1.2004384675026068E-2</v>
      </c>
      <c r="AW10">
        <f t="shared" si="10"/>
        <v>9.2115261862062675E-2</v>
      </c>
      <c r="AX10">
        <f t="shared" si="11"/>
        <v>1.5790462633451956</v>
      </c>
      <c r="AY10">
        <f t="shared" si="12"/>
        <v>2.5586146512306646E-2</v>
      </c>
      <c r="AZ10">
        <f t="shared" si="13"/>
        <v>0.43480716805972836</v>
      </c>
      <c r="BA10">
        <f t="shared" si="14"/>
        <v>1.5791169835642927E-2</v>
      </c>
      <c r="BB10">
        <f t="shared" si="15"/>
        <v>6.8238213399503724E-3</v>
      </c>
      <c r="BC10">
        <f t="shared" si="16"/>
        <v>1.6778523489932886E-2</v>
      </c>
      <c r="BD10">
        <f t="shared" si="17"/>
        <v>5.5813953488372094E-3</v>
      </c>
      <c r="BE10">
        <f t="shared" si="18"/>
        <v>1.309793684596185E-2</v>
      </c>
      <c r="BF10">
        <f t="shared" si="19"/>
        <v>0.10606517297967112</v>
      </c>
      <c r="BG10">
        <f t="shared" si="20"/>
        <v>1.560882170221578E-2</v>
      </c>
      <c r="BH10">
        <f t="shared" si="21"/>
        <v>7.3795180722891568E-2</v>
      </c>
      <c r="BI10">
        <f t="shared" si="22"/>
        <v>5.4045841865380799E-2</v>
      </c>
      <c r="BJ10">
        <f t="shared" si="23"/>
        <v>4.5701235894680274E-2</v>
      </c>
      <c r="BK10">
        <f t="shared" si="24"/>
        <v>1.0270541082164329E-2</v>
      </c>
      <c r="BL10">
        <f t="shared" si="25"/>
        <v>1.0534316536210045E-2</v>
      </c>
      <c r="BM10">
        <f t="shared" si="26"/>
        <v>3.6890763845256261E-2</v>
      </c>
      <c r="BN10">
        <f t="shared" si="27"/>
        <v>3.5498317957608404E-2</v>
      </c>
      <c r="BO10">
        <f t="shared" si="28"/>
        <v>1.0075566750629723E-2</v>
      </c>
      <c r="BP10">
        <f t="shared" si="29"/>
        <v>0.17387616624257846</v>
      </c>
      <c r="BQ10">
        <f t="shared" si="30"/>
        <v>2.0855057351407717E-3</v>
      </c>
      <c r="BR10">
        <f t="shared" si="31"/>
        <v>5.253860906429797E-2</v>
      </c>
      <c r="BS10">
        <f t="shared" si="32"/>
        <v>5.5669166098613956E-2</v>
      </c>
      <c r="BT10">
        <f t="shared" si="33"/>
        <v>0.12627986348122866</v>
      </c>
      <c r="BU10">
        <f t="shared" si="34"/>
        <v>1.1764705882352939</v>
      </c>
      <c r="BV10">
        <f t="shared" si="35"/>
        <v>0.11569148936170212</v>
      </c>
    </row>
    <row r="11" spans="1:74" ht="15.75" thickBot="1" x14ac:dyDescent="0.3">
      <c r="A11" s="3">
        <v>725</v>
      </c>
      <c r="B11" s="3">
        <v>1</v>
      </c>
      <c r="C11" s="3">
        <v>284</v>
      </c>
      <c r="D11" s="3">
        <v>369</v>
      </c>
      <c r="E11" s="3">
        <v>2880</v>
      </c>
      <c r="F11" s="3">
        <v>583</v>
      </c>
      <c r="G11" s="3">
        <v>2429</v>
      </c>
      <c r="H11" s="3">
        <v>1288</v>
      </c>
      <c r="I11" s="3">
        <v>434</v>
      </c>
      <c r="J11" s="3">
        <v>486</v>
      </c>
      <c r="K11" s="3">
        <v>5824</v>
      </c>
      <c r="L11" s="3">
        <v>47864</v>
      </c>
      <c r="M11" s="3">
        <v>2901</v>
      </c>
      <c r="N11" s="3">
        <v>77618</v>
      </c>
      <c r="O11" s="3">
        <v>30</v>
      </c>
      <c r="P11" s="3">
        <v>17</v>
      </c>
      <c r="Q11" s="3">
        <v>17</v>
      </c>
      <c r="R11" s="3">
        <v>7</v>
      </c>
      <c r="S11" s="3">
        <v>667</v>
      </c>
      <c r="T11" s="3">
        <v>4853</v>
      </c>
      <c r="U11" s="3">
        <v>1304</v>
      </c>
      <c r="V11" s="3">
        <v>45</v>
      </c>
      <c r="W11" s="3">
        <v>4009</v>
      </c>
      <c r="X11" s="3">
        <v>1902</v>
      </c>
      <c r="Y11" s="3">
        <v>39</v>
      </c>
      <c r="Z11" s="3">
        <v>2078</v>
      </c>
      <c r="AA11" s="3">
        <v>447</v>
      </c>
      <c r="AB11" s="3">
        <v>3293</v>
      </c>
      <c r="AC11" s="3">
        <v>6</v>
      </c>
      <c r="AD11" s="3">
        <v>430</v>
      </c>
      <c r="AE11" s="3">
        <v>4</v>
      </c>
      <c r="AF11" s="3">
        <v>1404</v>
      </c>
      <c r="AG11" s="3">
        <v>829</v>
      </c>
      <c r="AH11" s="3">
        <v>46</v>
      </c>
      <c r="AI11" s="3">
        <v>128</v>
      </c>
      <c r="AJ11" s="3">
        <v>177</v>
      </c>
      <c r="AK11" s="2">
        <v>44256</v>
      </c>
      <c r="AL11" s="3">
        <v>1</v>
      </c>
      <c r="AM11">
        <f t="shared" si="0"/>
        <v>1.3883303651787596E-2</v>
      </c>
      <c r="AN11">
        <f t="shared" si="1"/>
        <v>6.6489361702127658E-4</v>
      </c>
      <c r="AO11">
        <f t="shared" si="2"/>
        <v>8.2815734989648039E-3</v>
      </c>
      <c r="AP11">
        <f t="shared" si="3"/>
        <v>3.0873493975903618E-3</v>
      </c>
      <c r="AQ11">
        <f t="shared" si="4"/>
        <v>0.10026458710486005</v>
      </c>
      <c r="AR11">
        <f t="shared" si="5"/>
        <v>0.37857142857142856</v>
      </c>
      <c r="AS11">
        <f t="shared" si="6"/>
        <v>3.5754239284032034E-2</v>
      </c>
      <c r="AT11">
        <f t="shared" si="7"/>
        <v>4.4921875E-2</v>
      </c>
      <c r="AU11">
        <f t="shared" si="8"/>
        <v>5.9452054794520551E-2</v>
      </c>
      <c r="AV11">
        <f t="shared" si="9"/>
        <v>1.2993610138224206E-2</v>
      </c>
      <c r="AW11">
        <f t="shared" si="10"/>
        <v>8.851332867260403E-2</v>
      </c>
      <c r="AX11">
        <f t="shared" si="11"/>
        <v>1.3626761565836298</v>
      </c>
      <c r="AY11">
        <f t="shared" si="12"/>
        <v>3.527823718260531E-2</v>
      </c>
      <c r="AZ11">
        <f t="shared" si="13"/>
        <v>0.63541624028881816</v>
      </c>
      <c r="BA11">
        <f t="shared" si="14"/>
        <v>9.6680631646793424E-3</v>
      </c>
      <c r="BB11">
        <f t="shared" si="15"/>
        <v>5.2729528535980143E-3</v>
      </c>
      <c r="BC11">
        <f t="shared" si="16"/>
        <v>1.4261744966442953E-2</v>
      </c>
      <c r="BD11">
        <f t="shared" si="17"/>
        <v>3.2558139534883722E-3</v>
      </c>
      <c r="BE11">
        <f t="shared" si="18"/>
        <v>1.5273293489959011E-2</v>
      </c>
      <c r="BF11">
        <f t="shared" si="19"/>
        <v>0.16253056030007704</v>
      </c>
      <c r="BG11">
        <f t="shared" si="20"/>
        <v>1.6877200248498654E-2</v>
      </c>
      <c r="BH11">
        <f t="shared" si="21"/>
        <v>6.7771084337349394E-2</v>
      </c>
      <c r="BI11">
        <f t="shared" si="22"/>
        <v>5.2962547063874765E-2</v>
      </c>
      <c r="BJ11">
        <f t="shared" si="23"/>
        <v>5.1101558301988183E-2</v>
      </c>
      <c r="BK11">
        <f t="shared" si="24"/>
        <v>9.7695390781563137E-3</v>
      </c>
      <c r="BL11">
        <f t="shared" si="25"/>
        <v>9.2364176212002009E-3</v>
      </c>
      <c r="BM11">
        <f t="shared" si="26"/>
        <v>4.0122071627322502E-2</v>
      </c>
      <c r="BN11">
        <f t="shared" si="27"/>
        <v>3.3981384021629209E-2</v>
      </c>
      <c r="BO11">
        <f t="shared" si="28"/>
        <v>1.5113350125944586E-2</v>
      </c>
      <c r="BP11">
        <f t="shared" si="29"/>
        <v>0.36471586089906699</v>
      </c>
      <c r="BQ11">
        <f t="shared" si="30"/>
        <v>4.1710114702815434E-3</v>
      </c>
      <c r="BR11">
        <f t="shared" si="31"/>
        <v>7.0858988593923478E-2</v>
      </c>
      <c r="BS11">
        <f t="shared" si="32"/>
        <v>6.2788760130273416E-2</v>
      </c>
      <c r="BT11">
        <f t="shared" si="33"/>
        <v>0.15699658703071673</v>
      </c>
      <c r="BU11">
        <f t="shared" si="34"/>
        <v>1.8823529411764706</v>
      </c>
      <c r="BV11">
        <f t="shared" si="35"/>
        <v>0.11768617021276596</v>
      </c>
    </row>
    <row r="12" spans="1:74" ht="15.75" thickBot="1" x14ac:dyDescent="0.3">
      <c r="A12" s="3">
        <v>1009</v>
      </c>
      <c r="B12" s="3">
        <v>3</v>
      </c>
      <c r="C12" s="3">
        <v>277</v>
      </c>
      <c r="D12" s="3">
        <v>289</v>
      </c>
      <c r="E12" s="3">
        <v>2919</v>
      </c>
      <c r="F12" s="3">
        <v>632</v>
      </c>
      <c r="G12" s="3">
        <v>3212</v>
      </c>
      <c r="H12" s="3">
        <v>2083</v>
      </c>
      <c r="I12" s="3">
        <v>617</v>
      </c>
      <c r="J12" s="3">
        <v>473</v>
      </c>
      <c r="K12" s="3">
        <v>6815</v>
      </c>
      <c r="L12" s="3">
        <v>39232</v>
      </c>
      <c r="M12" s="3">
        <v>3638</v>
      </c>
      <c r="N12" s="3">
        <v>97637</v>
      </c>
      <c r="O12" s="3">
        <v>29</v>
      </c>
      <c r="P12" s="3">
        <v>12</v>
      </c>
      <c r="Q12" s="3">
        <v>6</v>
      </c>
      <c r="R12" s="3">
        <v>19</v>
      </c>
      <c r="S12" s="3">
        <v>665</v>
      </c>
      <c r="T12" s="3">
        <v>8020</v>
      </c>
      <c r="U12" s="3">
        <v>1883</v>
      </c>
      <c r="V12" s="3">
        <v>50</v>
      </c>
      <c r="W12" s="3">
        <v>4018</v>
      </c>
      <c r="X12" s="3">
        <v>1807</v>
      </c>
      <c r="Y12" s="3">
        <v>30</v>
      </c>
      <c r="Z12" s="3">
        <v>1634</v>
      </c>
      <c r="AA12" s="3">
        <v>662</v>
      </c>
      <c r="AB12" s="3">
        <v>3155</v>
      </c>
      <c r="AC12" s="3">
        <v>7</v>
      </c>
      <c r="AD12" s="3">
        <v>725</v>
      </c>
      <c r="AE12" s="3">
        <v>17</v>
      </c>
      <c r="AF12" s="3">
        <v>1730</v>
      </c>
      <c r="AG12" s="3">
        <v>871</v>
      </c>
      <c r="AH12" s="3">
        <v>44</v>
      </c>
      <c r="AI12" s="3">
        <v>164</v>
      </c>
      <c r="AJ12" s="3">
        <v>171</v>
      </c>
      <c r="AK12" s="1"/>
      <c r="AL12" s="3">
        <v>8</v>
      </c>
      <c r="AM12">
        <f t="shared" si="0"/>
        <v>1.9321728806418876E-2</v>
      </c>
      <c r="AN12">
        <f t="shared" si="1"/>
        <v>1.9946808510638296E-3</v>
      </c>
      <c r="AO12">
        <f t="shared" si="2"/>
        <v>8.0774502084973616E-3</v>
      </c>
      <c r="AP12">
        <f t="shared" si="3"/>
        <v>2.4180053547523429E-3</v>
      </c>
      <c r="AQ12">
        <f t="shared" si="4"/>
        <v>0.10162233672190502</v>
      </c>
      <c r="AR12">
        <f t="shared" si="5"/>
        <v>0.41038961038961036</v>
      </c>
      <c r="AS12">
        <f t="shared" si="6"/>
        <v>4.7279792746113991E-2</v>
      </c>
      <c r="AT12">
        <f t="shared" si="7"/>
        <v>7.2649274553571438E-2</v>
      </c>
      <c r="AU12">
        <f t="shared" si="8"/>
        <v>8.4520547945205485E-2</v>
      </c>
      <c r="AV12">
        <f t="shared" si="9"/>
        <v>1.2646044434938374E-2</v>
      </c>
      <c r="AW12">
        <f t="shared" si="10"/>
        <v>0.10357457673485516</v>
      </c>
      <c r="AX12">
        <f t="shared" si="11"/>
        <v>1.1169252669039145</v>
      </c>
      <c r="AY12">
        <f t="shared" si="12"/>
        <v>4.4240684891526411E-2</v>
      </c>
      <c r="AZ12">
        <f t="shared" si="13"/>
        <v>0.79930087676929751</v>
      </c>
      <c r="BA12">
        <f t="shared" si="14"/>
        <v>9.3457943925233655E-3</v>
      </c>
      <c r="BB12">
        <f t="shared" si="15"/>
        <v>3.7220843672456576E-3</v>
      </c>
      <c r="BC12">
        <f t="shared" si="16"/>
        <v>5.0335570469798663E-3</v>
      </c>
      <c r="BD12">
        <f t="shared" si="17"/>
        <v>8.8372093023255816E-3</v>
      </c>
      <c r="BE12">
        <f t="shared" si="18"/>
        <v>1.5227496507980125E-2</v>
      </c>
      <c r="BF12">
        <f t="shared" si="19"/>
        <v>0.26859573327974817</v>
      </c>
      <c r="BG12">
        <f t="shared" si="20"/>
        <v>2.4370987782149515E-2</v>
      </c>
      <c r="BH12">
        <f t="shared" si="21"/>
        <v>7.5301204819277115E-2</v>
      </c>
      <c r="BI12">
        <f t="shared" si="22"/>
        <v>5.3081445273796157E-2</v>
      </c>
      <c r="BJ12">
        <f t="shared" si="23"/>
        <v>4.8549167114454596E-2</v>
      </c>
      <c r="BK12">
        <f t="shared" si="24"/>
        <v>7.5150300601202411E-3</v>
      </c>
      <c r="BL12">
        <f t="shared" si="25"/>
        <v>7.2629000928975595E-3</v>
      </c>
      <c r="BM12">
        <f t="shared" si="26"/>
        <v>5.9420159770218119E-2</v>
      </c>
      <c r="BN12">
        <f t="shared" si="27"/>
        <v>3.2557323591934452E-2</v>
      </c>
      <c r="BO12">
        <f t="shared" si="28"/>
        <v>1.7632241813602016E-2</v>
      </c>
      <c r="BP12">
        <f t="shared" si="29"/>
        <v>0.61492790500424088</v>
      </c>
      <c r="BQ12">
        <f t="shared" si="30"/>
        <v>1.7726798748696558E-2</v>
      </c>
      <c r="BR12">
        <f t="shared" si="31"/>
        <v>8.7312001615019688E-2</v>
      </c>
      <c r="BS12">
        <f t="shared" si="32"/>
        <v>6.5969855335908503E-2</v>
      </c>
      <c r="BT12">
        <f t="shared" si="33"/>
        <v>0.15017064846416384</v>
      </c>
      <c r="BU12">
        <f t="shared" si="34"/>
        <v>2.4117647058823528</v>
      </c>
      <c r="BV12">
        <f t="shared" si="35"/>
        <v>0.11369680851063829</v>
      </c>
    </row>
    <row r="13" spans="1:74" ht="15.75" thickBot="1" x14ac:dyDescent="0.3">
      <c r="A13" s="3">
        <v>1443</v>
      </c>
      <c r="B13" s="3">
        <v>1</v>
      </c>
      <c r="C13" s="3">
        <v>265</v>
      </c>
      <c r="D13" s="3">
        <v>327</v>
      </c>
      <c r="E13" s="3">
        <v>4098</v>
      </c>
      <c r="F13" s="3">
        <v>775</v>
      </c>
      <c r="G13" s="3">
        <v>4717</v>
      </c>
      <c r="H13" s="3">
        <v>3212</v>
      </c>
      <c r="I13" s="3">
        <v>757</v>
      </c>
      <c r="J13" s="3">
        <v>557</v>
      </c>
      <c r="K13" s="3">
        <v>8860</v>
      </c>
      <c r="L13" s="3">
        <v>27053</v>
      </c>
      <c r="M13" s="3">
        <v>5024</v>
      </c>
      <c r="N13" s="3">
        <v>130547</v>
      </c>
      <c r="O13" s="3">
        <v>24</v>
      </c>
      <c r="P13" s="3">
        <v>29</v>
      </c>
      <c r="Q13" s="3">
        <v>10</v>
      </c>
      <c r="R13" s="3">
        <v>14</v>
      </c>
      <c r="S13" s="3">
        <v>557</v>
      </c>
      <c r="T13" s="3">
        <v>11942</v>
      </c>
      <c r="U13" s="3">
        <v>2572</v>
      </c>
      <c r="V13" s="3">
        <v>41</v>
      </c>
      <c r="W13" s="3">
        <v>5149</v>
      </c>
      <c r="X13" s="3">
        <v>1983</v>
      </c>
      <c r="Y13" s="3">
        <v>12</v>
      </c>
      <c r="Z13" s="3">
        <v>1838</v>
      </c>
      <c r="AA13" s="3">
        <v>581</v>
      </c>
      <c r="AB13" s="3">
        <v>3147</v>
      </c>
      <c r="AC13" s="3">
        <v>3</v>
      </c>
      <c r="AD13" s="3">
        <v>1166</v>
      </c>
      <c r="AE13" s="3">
        <v>30</v>
      </c>
      <c r="AF13" s="3">
        <v>2321</v>
      </c>
      <c r="AG13" s="3">
        <v>937</v>
      </c>
      <c r="AH13" s="3">
        <v>34</v>
      </c>
      <c r="AI13" s="3">
        <v>189</v>
      </c>
      <c r="AJ13" s="3">
        <v>186</v>
      </c>
      <c r="AK13" s="1"/>
      <c r="AL13" s="3">
        <v>15</v>
      </c>
      <c r="AM13">
        <f t="shared" si="0"/>
        <v>2.763256161314414E-2</v>
      </c>
      <c r="AN13">
        <f t="shared" si="1"/>
        <v>6.6489361702127658E-4</v>
      </c>
      <c r="AO13">
        <f t="shared" si="2"/>
        <v>7.7275245676960303E-3</v>
      </c>
      <c r="AP13">
        <f t="shared" si="3"/>
        <v>2.7359437751004016E-3</v>
      </c>
      <c r="AQ13">
        <f t="shared" si="4"/>
        <v>0.1426681520679571</v>
      </c>
      <c r="AR13">
        <f t="shared" si="5"/>
        <v>0.50324675324675316</v>
      </c>
      <c r="AS13">
        <f t="shared" si="6"/>
        <v>6.9432995760715974E-2</v>
      </c>
      <c r="AT13">
        <f t="shared" si="7"/>
        <v>0.11202566964285714</v>
      </c>
      <c r="AU13">
        <f t="shared" si="8"/>
        <v>0.1036986301369863</v>
      </c>
      <c r="AV13">
        <f t="shared" si="9"/>
        <v>1.4891853594631448E-2</v>
      </c>
      <c r="AW13">
        <f t="shared" si="10"/>
        <v>0.13465454877047933</v>
      </c>
      <c r="AX13">
        <f t="shared" si="11"/>
        <v>0.77019217081850533</v>
      </c>
      <c r="AY13">
        <f t="shared" si="12"/>
        <v>6.1095437299348195E-2</v>
      </c>
      <c r="AZ13">
        <f t="shared" si="13"/>
        <v>1.0687171006852063</v>
      </c>
      <c r="BA13">
        <f t="shared" si="14"/>
        <v>7.7344505317434743E-3</v>
      </c>
      <c r="BB13">
        <f t="shared" si="15"/>
        <v>8.9950372208436723E-3</v>
      </c>
      <c r="BC13">
        <f t="shared" si="16"/>
        <v>8.389261744966443E-3</v>
      </c>
      <c r="BD13">
        <f t="shared" si="17"/>
        <v>6.5116279069767444E-3</v>
      </c>
      <c r="BE13">
        <f t="shared" si="18"/>
        <v>1.2754459481120193E-2</v>
      </c>
      <c r="BF13">
        <f t="shared" si="19"/>
        <v>0.39994641481630333</v>
      </c>
      <c r="BG13">
        <f t="shared" si="20"/>
        <v>3.3288465520811765E-2</v>
      </c>
      <c r="BH13">
        <f t="shared" si="21"/>
        <v>6.1746987951807226E-2</v>
      </c>
      <c r="BI13">
        <f t="shared" si="22"/>
        <v>6.8022986987251469E-2</v>
      </c>
      <c r="BJ13">
        <f t="shared" si="23"/>
        <v>5.3277807630306283E-2</v>
      </c>
      <c r="BK13">
        <f t="shared" si="24"/>
        <v>3.0060120240480962E-3</v>
      </c>
      <c r="BL13">
        <f t="shared" si="25"/>
        <v>8.1696513896852598E-3</v>
      </c>
      <c r="BM13">
        <f t="shared" si="26"/>
        <v>5.2149717260569071E-2</v>
      </c>
      <c r="BN13">
        <f t="shared" si="27"/>
        <v>3.2474769364126056E-2</v>
      </c>
      <c r="BO13">
        <f t="shared" si="28"/>
        <v>7.5566750629722929E-3</v>
      </c>
      <c r="BP13">
        <f t="shared" si="29"/>
        <v>0.98897370653095851</v>
      </c>
      <c r="BQ13">
        <f t="shared" si="30"/>
        <v>3.1282586027111571E-2</v>
      </c>
      <c r="BR13">
        <f t="shared" si="31"/>
        <v>0.11713939638639345</v>
      </c>
      <c r="BS13">
        <f t="shared" si="32"/>
        <v>7.0968719230477928E-2</v>
      </c>
      <c r="BT13">
        <f t="shared" si="33"/>
        <v>0.11604095563139932</v>
      </c>
      <c r="BU13">
        <f t="shared" si="34"/>
        <v>2.7794117647058822</v>
      </c>
      <c r="BV13">
        <f t="shared" si="35"/>
        <v>0.12367021276595745</v>
      </c>
    </row>
    <row r="14" spans="1:74" ht="15.75" thickBot="1" x14ac:dyDescent="0.3">
      <c r="A14" s="3">
        <v>2382</v>
      </c>
      <c r="B14" s="3">
        <v>2</v>
      </c>
      <c r="C14" s="3">
        <v>323</v>
      </c>
      <c r="D14" s="3">
        <v>560</v>
      </c>
      <c r="E14" s="3">
        <v>9205</v>
      </c>
      <c r="F14" s="3">
        <v>1017</v>
      </c>
      <c r="G14" s="3">
        <v>7847</v>
      </c>
      <c r="H14" s="3">
        <v>5698</v>
      </c>
      <c r="I14" s="3">
        <v>1385</v>
      </c>
      <c r="J14" s="3">
        <v>797</v>
      </c>
      <c r="K14" s="3">
        <v>14267</v>
      </c>
      <c r="L14" s="3">
        <v>24077</v>
      </c>
      <c r="M14" s="3">
        <v>8592</v>
      </c>
      <c r="N14" s="3">
        <v>215241</v>
      </c>
      <c r="O14" s="3">
        <v>33</v>
      </c>
      <c r="P14" s="3">
        <v>29</v>
      </c>
      <c r="Q14" s="3">
        <v>16</v>
      </c>
      <c r="R14" s="3">
        <v>2</v>
      </c>
      <c r="S14" s="3">
        <v>785</v>
      </c>
      <c r="T14" s="3">
        <v>18628</v>
      </c>
      <c r="U14" s="3">
        <v>4006</v>
      </c>
      <c r="V14" s="3">
        <v>49</v>
      </c>
      <c r="W14" s="3">
        <v>8619</v>
      </c>
      <c r="X14" s="3">
        <v>2958</v>
      </c>
      <c r="Y14" s="3">
        <v>30</v>
      </c>
      <c r="Z14" s="3">
        <v>3396</v>
      </c>
      <c r="AA14" s="3">
        <v>894</v>
      </c>
      <c r="AB14" s="3">
        <v>3574</v>
      </c>
      <c r="AC14" s="3">
        <v>8</v>
      </c>
      <c r="AD14" s="3">
        <v>1979</v>
      </c>
      <c r="AE14" s="3">
        <v>52</v>
      </c>
      <c r="AF14" s="3">
        <v>3934</v>
      </c>
      <c r="AG14" s="3">
        <v>1336</v>
      </c>
      <c r="AH14" s="3">
        <v>83</v>
      </c>
      <c r="AI14" s="3">
        <v>109</v>
      </c>
      <c r="AJ14" s="3">
        <v>412</v>
      </c>
      <c r="AK14" s="1"/>
      <c r="AL14" s="3">
        <v>22</v>
      </c>
      <c r="AM14">
        <f t="shared" si="0"/>
        <v>4.5613833515252486E-2</v>
      </c>
      <c r="AN14">
        <f t="shared" si="1"/>
        <v>1.3297872340425532E-3</v>
      </c>
      <c r="AO14">
        <f t="shared" si="2"/>
        <v>9.4188318315691251E-3</v>
      </c>
      <c r="AP14">
        <f t="shared" si="3"/>
        <v>4.6854082998661305E-3</v>
      </c>
      <c r="AQ14">
        <f t="shared" si="4"/>
        <v>0.32046372371535997</v>
      </c>
      <c r="AR14">
        <f t="shared" si="5"/>
        <v>0.66038961038961042</v>
      </c>
      <c r="AS14">
        <f t="shared" si="6"/>
        <v>0.11550577013659914</v>
      </c>
      <c r="AT14">
        <f t="shared" si="7"/>
        <v>0.19873046875</v>
      </c>
      <c r="AU14">
        <f t="shared" si="8"/>
        <v>0.18972602739726027</v>
      </c>
      <c r="AV14">
        <f t="shared" si="9"/>
        <v>2.1308451193754512E-2</v>
      </c>
      <c r="AW14">
        <f t="shared" si="10"/>
        <v>0.21683029879327639</v>
      </c>
      <c r="AX14">
        <f t="shared" si="11"/>
        <v>0.6854661921708185</v>
      </c>
      <c r="AY14">
        <f t="shared" si="12"/>
        <v>0.10448487206926743</v>
      </c>
      <c r="AZ14">
        <f t="shared" si="13"/>
        <v>1.7620606943750869</v>
      </c>
      <c r="BA14">
        <f t="shared" si="14"/>
        <v>1.0634869481147276E-2</v>
      </c>
      <c r="BB14">
        <f t="shared" si="15"/>
        <v>8.9950372208436723E-3</v>
      </c>
      <c r="BC14">
        <f t="shared" si="16"/>
        <v>1.3422818791946308E-2</v>
      </c>
      <c r="BD14">
        <f t="shared" si="17"/>
        <v>9.3023255813953483E-4</v>
      </c>
      <c r="BE14">
        <f t="shared" si="18"/>
        <v>1.7975315426713382E-2</v>
      </c>
      <c r="BF14">
        <f t="shared" si="19"/>
        <v>0.62386550118892126</v>
      </c>
      <c r="BG14">
        <f t="shared" si="20"/>
        <v>5.1848208738869334E-2</v>
      </c>
      <c r="BH14">
        <f t="shared" si="21"/>
        <v>7.3795180722891568E-2</v>
      </c>
      <c r="BI14">
        <f t="shared" si="22"/>
        <v>0.11386485236805602</v>
      </c>
      <c r="BJ14">
        <f t="shared" si="23"/>
        <v>7.9473401397098326E-2</v>
      </c>
      <c r="BK14">
        <f t="shared" si="24"/>
        <v>7.5150300601202411E-3</v>
      </c>
      <c r="BL14">
        <f t="shared" si="25"/>
        <v>1.5094742175936419E-2</v>
      </c>
      <c r="BM14">
        <f t="shared" si="26"/>
        <v>8.0244143254645003E-2</v>
      </c>
      <c r="BN14">
        <f t="shared" si="27"/>
        <v>3.6881101273398963E-2</v>
      </c>
      <c r="BO14">
        <f t="shared" si="28"/>
        <v>2.0151133501259445E-2</v>
      </c>
      <c r="BP14">
        <f t="shared" si="29"/>
        <v>1.6785411365564038</v>
      </c>
      <c r="BQ14">
        <f t="shared" si="30"/>
        <v>5.4223149113660066E-2</v>
      </c>
      <c r="BR14">
        <f t="shared" si="31"/>
        <v>0.19854648228525285</v>
      </c>
      <c r="BS14">
        <f t="shared" si="32"/>
        <v>0.1011891236840112</v>
      </c>
      <c r="BT14">
        <f t="shared" si="33"/>
        <v>0.28327645051194539</v>
      </c>
      <c r="BU14">
        <f t="shared" si="34"/>
        <v>1.6029411764705883</v>
      </c>
      <c r="BV14">
        <f t="shared" si="35"/>
        <v>0.27393617021276595</v>
      </c>
    </row>
    <row r="15" spans="1:74" ht="15.75" thickBot="1" x14ac:dyDescent="0.3">
      <c r="A15" s="3">
        <v>6104</v>
      </c>
      <c r="B15" s="3">
        <v>4</v>
      </c>
      <c r="C15" s="3">
        <v>469</v>
      </c>
      <c r="D15" s="3">
        <v>1487</v>
      </c>
      <c r="E15" s="3">
        <v>20181</v>
      </c>
      <c r="F15" s="3">
        <v>1429</v>
      </c>
      <c r="G15" s="3">
        <v>12041</v>
      </c>
      <c r="H15" s="3">
        <v>9312</v>
      </c>
      <c r="I15" s="3">
        <v>2634</v>
      </c>
      <c r="J15" s="3">
        <v>1969</v>
      </c>
      <c r="K15" s="3">
        <v>23849</v>
      </c>
      <c r="L15" s="3">
        <v>24219</v>
      </c>
      <c r="M15" s="3">
        <v>15150</v>
      </c>
      <c r="N15" s="3">
        <v>336584</v>
      </c>
      <c r="O15" s="3">
        <v>67</v>
      </c>
      <c r="P15" s="3">
        <v>26</v>
      </c>
      <c r="Q15" s="3">
        <v>26</v>
      </c>
      <c r="R15" s="3">
        <v>8</v>
      </c>
      <c r="S15" s="3">
        <v>1619</v>
      </c>
      <c r="T15" s="3">
        <v>24143</v>
      </c>
      <c r="U15" s="3">
        <v>7794</v>
      </c>
      <c r="V15" s="3">
        <v>43</v>
      </c>
      <c r="W15" s="3">
        <v>13983</v>
      </c>
      <c r="X15" s="3">
        <v>4583</v>
      </c>
      <c r="Y15" s="3">
        <v>49</v>
      </c>
      <c r="Z15" s="3">
        <v>8669</v>
      </c>
      <c r="AA15" s="3">
        <v>1724</v>
      </c>
      <c r="AB15" s="3">
        <v>5152</v>
      </c>
      <c r="AC15" s="3">
        <v>14</v>
      </c>
      <c r="AD15" s="3">
        <v>2746</v>
      </c>
      <c r="AE15" s="3">
        <v>150</v>
      </c>
      <c r="AF15" s="3">
        <v>8032</v>
      </c>
      <c r="AG15" s="3">
        <v>2110</v>
      </c>
      <c r="AH15" s="3">
        <v>135</v>
      </c>
      <c r="AI15" s="3">
        <v>45</v>
      </c>
      <c r="AJ15" s="3">
        <v>991</v>
      </c>
      <c r="AK15" s="3"/>
      <c r="AL15" s="3">
        <v>29</v>
      </c>
      <c r="AM15">
        <f t="shared" si="0"/>
        <v>0.11688784205587791</v>
      </c>
      <c r="AN15">
        <f t="shared" si="1"/>
        <v>2.6595744680851063E-3</v>
      </c>
      <c r="AO15">
        <f t="shared" si="2"/>
        <v>1.3676260461318637E-2</v>
      </c>
      <c r="AP15">
        <f t="shared" si="3"/>
        <v>1.2441432396251674E-2</v>
      </c>
      <c r="AQ15">
        <f t="shared" si="4"/>
        <v>0.70258320568165999</v>
      </c>
      <c r="AR15">
        <f t="shared" si="5"/>
        <v>0.92792207792207793</v>
      </c>
      <c r="AS15">
        <f t="shared" si="6"/>
        <v>0.17724034385303813</v>
      </c>
      <c r="AT15">
        <f t="shared" si="7"/>
        <v>0.3247767857142857</v>
      </c>
      <c r="AU15">
        <f t="shared" si="8"/>
        <v>0.36082191780821915</v>
      </c>
      <c r="AV15">
        <f t="shared" si="9"/>
        <v>5.2642836136138807E-2</v>
      </c>
      <c r="AW15">
        <f t="shared" si="10"/>
        <v>0.36245782546581962</v>
      </c>
      <c r="AX15">
        <f t="shared" si="11"/>
        <v>0.6895088967971531</v>
      </c>
      <c r="AY15">
        <f t="shared" si="12"/>
        <v>0.18423484774783538</v>
      </c>
      <c r="AZ15">
        <f t="shared" si="13"/>
        <v>2.7554296660745132</v>
      </c>
      <c r="BA15">
        <f t="shared" si="14"/>
        <v>2.1592007734450532E-2</v>
      </c>
      <c r="BB15">
        <f t="shared" si="15"/>
        <v>8.0645161290322578E-3</v>
      </c>
      <c r="BC15">
        <f t="shared" si="16"/>
        <v>2.1812080536912751E-2</v>
      </c>
      <c r="BD15">
        <f t="shared" si="17"/>
        <v>3.7209302325581393E-3</v>
      </c>
      <c r="BE15">
        <f t="shared" si="18"/>
        <v>3.7072656911909509E-2</v>
      </c>
      <c r="BF15">
        <f t="shared" si="19"/>
        <v>0.8085669312435112</v>
      </c>
      <c r="BG15">
        <f t="shared" si="20"/>
        <v>0.10087492234417064</v>
      </c>
      <c r="BH15">
        <f t="shared" si="21"/>
        <v>6.4759036144578314E-2</v>
      </c>
      <c r="BI15">
        <f t="shared" si="22"/>
        <v>0.18472818548120748</v>
      </c>
      <c r="BJ15">
        <f t="shared" si="23"/>
        <v>0.12313272434175175</v>
      </c>
      <c r="BK15">
        <f t="shared" si="24"/>
        <v>1.2274549098196393E-2</v>
      </c>
      <c r="BL15">
        <f t="shared" si="25"/>
        <v>3.8532485254179273E-2</v>
      </c>
      <c r="BM15">
        <f t="shared" si="26"/>
        <v>0.15474373934117222</v>
      </c>
      <c r="BN15">
        <f t="shared" si="27"/>
        <v>5.3164922708604213E-2</v>
      </c>
      <c r="BO15">
        <f t="shared" si="28"/>
        <v>3.5264483627204031E-2</v>
      </c>
      <c r="BP15">
        <f t="shared" si="29"/>
        <v>2.3290924512298554</v>
      </c>
      <c r="BQ15">
        <f t="shared" si="30"/>
        <v>0.15641293013555788</v>
      </c>
      <c r="BR15">
        <f t="shared" si="31"/>
        <v>0.40536994044614916</v>
      </c>
      <c r="BS15">
        <f t="shared" si="32"/>
        <v>0.15981216390214348</v>
      </c>
      <c r="BT15">
        <f t="shared" si="33"/>
        <v>0.46075085324232085</v>
      </c>
      <c r="BU15">
        <f t="shared" si="34"/>
        <v>0.66176470588235292</v>
      </c>
      <c r="BV15">
        <f t="shared" si="35"/>
        <v>0.65890957446808518</v>
      </c>
    </row>
    <row r="16" spans="1:74" ht="15.75" thickBot="1" x14ac:dyDescent="0.3">
      <c r="A16" s="3">
        <v>8142</v>
      </c>
      <c r="B16" s="3">
        <v>4</v>
      </c>
      <c r="C16" s="3">
        <v>537</v>
      </c>
      <c r="D16" s="3">
        <v>1907</v>
      </c>
      <c r="E16" s="3">
        <v>28987</v>
      </c>
      <c r="F16" s="3">
        <v>1716</v>
      </c>
      <c r="G16" s="3">
        <v>12996</v>
      </c>
      <c r="H16" s="3">
        <v>10362</v>
      </c>
      <c r="I16" s="3">
        <v>3221</v>
      </c>
      <c r="J16" s="3">
        <v>3352</v>
      </c>
      <c r="K16" s="3">
        <v>30865</v>
      </c>
      <c r="L16" s="3">
        <v>26197</v>
      </c>
      <c r="M16" s="3">
        <v>18057</v>
      </c>
      <c r="N16" s="3">
        <v>366533</v>
      </c>
      <c r="O16" s="3">
        <v>64</v>
      </c>
      <c r="P16" s="3">
        <v>50</v>
      </c>
      <c r="Q16" s="3">
        <v>29</v>
      </c>
      <c r="R16" s="3">
        <v>118</v>
      </c>
      <c r="S16" s="3">
        <v>2125</v>
      </c>
      <c r="T16" s="3">
        <v>24644</v>
      </c>
      <c r="U16" s="3">
        <v>9563</v>
      </c>
      <c r="V16" s="3">
        <v>46</v>
      </c>
      <c r="W16" s="3">
        <v>17043</v>
      </c>
      <c r="X16" s="3">
        <v>5511</v>
      </c>
      <c r="Y16" s="3">
        <v>60</v>
      </c>
      <c r="Z16" s="3">
        <v>11918</v>
      </c>
      <c r="AA16" s="3">
        <v>2236</v>
      </c>
      <c r="AB16" s="3">
        <v>6513</v>
      </c>
      <c r="AC16" s="3">
        <v>42</v>
      </c>
      <c r="AD16" s="3">
        <v>2951</v>
      </c>
      <c r="AE16" s="3">
        <v>174</v>
      </c>
      <c r="AF16" s="3">
        <v>10498</v>
      </c>
      <c r="AG16" s="3">
        <v>2874</v>
      </c>
      <c r="AH16" s="3">
        <v>267</v>
      </c>
      <c r="AI16" s="3">
        <v>37</v>
      </c>
      <c r="AJ16" s="3">
        <v>1290</v>
      </c>
      <c r="AK16" s="2">
        <v>44287</v>
      </c>
      <c r="AL16" s="3">
        <v>1</v>
      </c>
      <c r="AM16">
        <f t="shared" si="0"/>
        <v>0.15591428735566151</v>
      </c>
      <c r="AN16">
        <f t="shared" si="1"/>
        <v>2.6595744680851063E-3</v>
      </c>
      <c r="AO16">
        <f t="shared" si="2"/>
        <v>1.5659172425859506E-2</v>
      </c>
      <c r="AP16">
        <f t="shared" si="3"/>
        <v>1.5955488621151273E-2</v>
      </c>
      <c r="AQ16">
        <f t="shared" si="4"/>
        <v>1.0091561063918675</v>
      </c>
      <c r="AR16">
        <f t="shared" si="5"/>
        <v>1.1142857142857143</v>
      </c>
      <c r="AS16">
        <f t="shared" si="6"/>
        <v>0.19129769194536037</v>
      </c>
      <c r="AT16">
        <f t="shared" si="7"/>
        <v>0.3613978794642857</v>
      </c>
      <c r="AU16">
        <f t="shared" si="8"/>
        <v>0.44123287671232875</v>
      </c>
      <c r="AV16">
        <f t="shared" si="9"/>
        <v>8.9618479801085477E-2</v>
      </c>
      <c r="AW16">
        <f t="shared" si="10"/>
        <v>0.46908720629806377</v>
      </c>
      <c r="AX16">
        <f t="shared" si="11"/>
        <v>0.74582206405693952</v>
      </c>
      <c r="AY16">
        <f t="shared" si="12"/>
        <v>0.21958604922657846</v>
      </c>
      <c r="AZ16">
        <f t="shared" si="13"/>
        <v>3.0006057976472129</v>
      </c>
      <c r="BA16">
        <f t="shared" si="14"/>
        <v>2.0625201417982596E-2</v>
      </c>
      <c r="BB16">
        <f t="shared" si="15"/>
        <v>1.5508684863523574E-2</v>
      </c>
      <c r="BC16">
        <f t="shared" si="16"/>
        <v>2.4328859060402684E-2</v>
      </c>
      <c r="BD16">
        <f t="shared" si="17"/>
        <v>5.4883720930232562E-2</v>
      </c>
      <c r="BE16">
        <f t="shared" si="18"/>
        <v>4.8659293352568064E-2</v>
      </c>
      <c r="BF16">
        <f t="shared" si="19"/>
        <v>0.82534579188854285</v>
      </c>
      <c r="BG16">
        <f t="shared" si="20"/>
        <v>0.12377044936839925</v>
      </c>
      <c r="BH16">
        <f t="shared" si="21"/>
        <v>6.9277108433734941E-2</v>
      </c>
      <c r="BI16">
        <f t="shared" si="22"/>
        <v>0.22515357685448179</v>
      </c>
      <c r="BJ16">
        <f t="shared" si="23"/>
        <v>0.14806555615260614</v>
      </c>
      <c r="BK16">
        <f t="shared" si="24"/>
        <v>1.5030060120240482E-2</v>
      </c>
      <c r="BL16">
        <f t="shared" si="25"/>
        <v>5.2973833113312795E-2</v>
      </c>
      <c r="BM16">
        <f t="shared" si="26"/>
        <v>0.20070011668611434</v>
      </c>
      <c r="BN16">
        <f t="shared" si="27"/>
        <v>6.7209460714506841E-2</v>
      </c>
      <c r="BO16">
        <f t="shared" si="28"/>
        <v>0.10579345088161209</v>
      </c>
      <c r="BP16">
        <f t="shared" si="29"/>
        <v>2.5029686174724342</v>
      </c>
      <c r="BQ16">
        <f t="shared" si="30"/>
        <v>0.18143899895724713</v>
      </c>
      <c r="BR16">
        <f t="shared" si="31"/>
        <v>0.52982739477137375</v>
      </c>
      <c r="BS16">
        <f t="shared" si="32"/>
        <v>0.21767780049988639</v>
      </c>
      <c r="BT16">
        <f t="shared" si="33"/>
        <v>0.9112627986348123</v>
      </c>
      <c r="BU16">
        <f t="shared" si="34"/>
        <v>0.54411764705882348</v>
      </c>
      <c r="BV16">
        <f t="shared" si="35"/>
        <v>0.85771276595744683</v>
      </c>
    </row>
    <row r="17" spans="1:74" ht="15.75" thickBot="1" x14ac:dyDescent="0.3">
      <c r="A17" s="3">
        <v>14913</v>
      </c>
      <c r="B17" s="3">
        <v>29</v>
      </c>
      <c r="C17" s="3">
        <v>1023</v>
      </c>
      <c r="D17" s="3">
        <v>7504</v>
      </c>
      <c r="E17" s="3">
        <v>68125</v>
      </c>
      <c r="F17" s="3">
        <v>3331</v>
      </c>
      <c r="G17" s="3">
        <v>20473</v>
      </c>
      <c r="H17" s="3">
        <v>17129</v>
      </c>
      <c r="I17" s="3">
        <v>4513</v>
      </c>
      <c r="J17" s="3">
        <v>9249</v>
      </c>
      <c r="K17" s="3">
        <v>53395</v>
      </c>
      <c r="L17" s="3">
        <v>33617</v>
      </c>
      <c r="M17" s="3">
        <v>28060</v>
      </c>
      <c r="N17" s="3">
        <v>521317</v>
      </c>
      <c r="O17" s="3">
        <v>87</v>
      </c>
      <c r="P17" s="3">
        <v>131</v>
      </c>
      <c r="Q17" s="3">
        <v>57</v>
      </c>
      <c r="R17" s="3">
        <v>148</v>
      </c>
      <c r="S17" s="3">
        <v>4660</v>
      </c>
      <c r="T17" s="3">
        <v>26389</v>
      </c>
      <c r="U17" s="3">
        <v>21132</v>
      </c>
      <c r="V17" s="3">
        <v>97</v>
      </c>
      <c r="W17" s="3">
        <v>30131</v>
      </c>
      <c r="X17" s="3">
        <v>13362</v>
      </c>
      <c r="Y17" s="3">
        <v>124</v>
      </c>
      <c r="Z17" s="3">
        <v>39338</v>
      </c>
      <c r="AA17" s="3">
        <v>5042</v>
      </c>
      <c r="AB17" s="3">
        <v>16109</v>
      </c>
      <c r="AC17" s="3">
        <v>60</v>
      </c>
      <c r="AD17" s="3">
        <v>3115</v>
      </c>
      <c r="AE17" s="3">
        <v>204</v>
      </c>
      <c r="AF17" s="3">
        <v>23181</v>
      </c>
      <c r="AG17" s="3">
        <v>5623</v>
      </c>
      <c r="AH17" s="3">
        <v>505</v>
      </c>
      <c r="AI17" s="3">
        <v>58</v>
      </c>
      <c r="AJ17" s="3">
        <v>2000</v>
      </c>
      <c r="AK17" s="1"/>
      <c r="AL17" s="3">
        <v>8</v>
      </c>
      <c r="AM17">
        <f t="shared" si="0"/>
        <v>0.28557476877118398</v>
      </c>
      <c r="AN17">
        <f t="shared" si="1"/>
        <v>1.9281914893617021E-2</v>
      </c>
      <c r="AO17">
        <f t="shared" si="2"/>
        <v>2.9831160878313358E-2</v>
      </c>
      <c r="AP17">
        <f t="shared" si="3"/>
        <v>6.2784471218206156E-2</v>
      </c>
      <c r="AQ17">
        <f t="shared" si="4"/>
        <v>2.3717100682356218</v>
      </c>
      <c r="AR17">
        <f t="shared" si="5"/>
        <v>2.162987012987013</v>
      </c>
      <c r="AS17">
        <f t="shared" si="6"/>
        <v>0.30135715967969856</v>
      </c>
      <c r="AT17">
        <f t="shared" si="7"/>
        <v>0.597412109375</v>
      </c>
      <c r="AU17">
        <f t="shared" si="8"/>
        <v>0.61821917808219184</v>
      </c>
      <c r="AV17">
        <f t="shared" si="9"/>
        <v>0.24727962997620515</v>
      </c>
      <c r="AW17">
        <f t="shared" si="10"/>
        <v>0.81149882975166421</v>
      </c>
      <c r="AX17">
        <f t="shared" si="11"/>
        <v>0.95706761565836296</v>
      </c>
      <c r="AY17">
        <f t="shared" si="12"/>
        <v>0.34122969160424166</v>
      </c>
      <c r="AZ17">
        <f t="shared" si="13"/>
        <v>4.2677380007040346</v>
      </c>
      <c r="BA17">
        <f t="shared" si="14"/>
        <v>2.8037383177570093E-2</v>
      </c>
      <c r="BB17">
        <f t="shared" si="15"/>
        <v>4.0632754342431764E-2</v>
      </c>
      <c r="BC17">
        <f t="shared" si="16"/>
        <v>4.7818791946308725E-2</v>
      </c>
      <c r="BD17">
        <f t="shared" si="17"/>
        <v>6.8837209302325592E-2</v>
      </c>
      <c r="BE17">
        <f t="shared" si="18"/>
        <v>0.10670696801080809</v>
      </c>
      <c r="BF17">
        <f t="shared" si="19"/>
        <v>0.88378713285776489</v>
      </c>
      <c r="BG17">
        <f t="shared" si="20"/>
        <v>0.2735038310209153</v>
      </c>
      <c r="BH17">
        <f t="shared" si="21"/>
        <v>0.1460843373493976</v>
      </c>
      <c r="BI17">
        <f t="shared" si="22"/>
        <v>0.39805799590461721</v>
      </c>
      <c r="BJ17">
        <f t="shared" si="23"/>
        <v>0.35900053734551318</v>
      </c>
      <c r="BK17">
        <f t="shared" si="24"/>
        <v>3.106212424849699E-2</v>
      </c>
      <c r="BL17">
        <f t="shared" si="25"/>
        <v>0.17485187506389485</v>
      </c>
      <c r="BM17">
        <f t="shared" si="26"/>
        <v>0.45256260658827752</v>
      </c>
      <c r="BN17">
        <f t="shared" si="27"/>
        <v>0.16623325697067262</v>
      </c>
      <c r="BO17">
        <f t="shared" si="28"/>
        <v>0.15113350125944583</v>
      </c>
      <c r="BP17">
        <f t="shared" si="29"/>
        <v>2.6420695504664971</v>
      </c>
      <c r="BQ17">
        <f t="shared" si="30"/>
        <v>0.2127215849843587</v>
      </c>
      <c r="BR17">
        <f t="shared" si="31"/>
        <v>1.1699303522761684</v>
      </c>
      <c r="BS17">
        <f t="shared" si="32"/>
        <v>0.42588805574490646</v>
      </c>
      <c r="BT17">
        <f t="shared" si="33"/>
        <v>1.7235494880546076</v>
      </c>
      <c r="BU17">
        <f t="shared" si="34"/>
        <v>0.8529411764705882</v>
      </c>
      <c r="BV17">
        <f t="shared" si="35"/>
        <v>1.3297872340425532</v>
      </c>
    </row>
    <row r="18" spans="1:74" ht="15.75" thickBot="1" x14ac:dyDescent="0.3">
      <c r="A18" s="3">
        <v>31710</v>
      </c>
      <c r="B18" s="3">
        <v>66</v>
      </c>
      <c r="C18" s="3">
        <v>3613</v>
      </c>
      <c r="D18" s="3">
        <v>29078</v>
      </c>
      <c r="E18" s="3">
        <v>121769</v>
      </c>
      <c r="F18" s="3">
        <v>5682</v>
      </c>
      <c r="G18" s="3">
        <v>44298</v>
      </c>
      <c r="H18" s="3">
        <v>30518</v>
      </c>
      <c r="I18" s="3">
        <v>7362</v>
      </c>
      <c r="J18" s="3">
        <v>20651</v>
      </c>
      <c r="K18" s="3">
        <v>96561</v>
      </c>
      <c r="L18" s="3">
        <v>63646</v>
      </c>
      <c r="M18" s="3">
        <v>55694</v>
      </c>
      <c r="N18" s="3">
        <v>620060</v>
      </c>
      <c r="O18" s="3">
        <v>141</v>
      </c>
      <c r="P18" s="3">
        <v>457</v>
      </c>
      <c r="Q18" s="3">
        <v>233</v>
      </c>
      <c r="R18" s="3">
        <v>121</v>
      </c>
      <c r="S18" s="3">
        <v>13784</v>
      </c>
      <c r="T18" s="3">
        <v>30033</v>
      </c>
      <c r="U18" s="3">
        <v>49276</v>
      </c>
      <c r="V18" s="3">
        <v>229</v>
      </c>
      <c r="W18" s="3">
        <v>58097</v>
      </c>
      <c r="X18" s="3">
        <v>27861</v>
      </c>
      <c r="Y18" s="3">
        <v>315</v>
      </c>
      <c r="Z18" s="3">
        <v>129848</v>
      </c>
      <c r="AA18" s="3">
        <v>12484</v>
      </c>
      <c r="AB18" s="3">
        <v>36981</v>
      </c>
      <c r="AC18" s="3">
        <v>117</v>
      </c>
      <c r="AD18" s="3">
        <v>3371</v>
      </c>
      <c r="AE18" s="3">
        <v>734</v>
      </c>
      <c r="AF18" s="3">
        <v>54309</v>
      </c>
      <c r="AG18" s="3">
        <v>10040</v>
      </c>
      <c r="AH18" s="3">
        <v>1165</v>
      </c>
      <c r="AI18" s="3">
        <v>146</v>
      </c>
      <c r="AJ18" s="3">
        <v>3268</v>
      </c>
      <c r="AK18" s="1"/>
      <c r="AL18" s="3">
        <v>15</v>
      </c>
      <c r="AM18">
        <f t="shared" si="0"/>
        <v>0.60722697765266842</v>
      </c>
      <c r="AN18">
        <f t="shared" si="1"/>
        <v>4.3882978723404256E-2</v>
      </c>
      <c r="AO18">
        <f t="shared" si="2"/>
        <v>0.10535677835126703</v>
      </c>
      <c r="AP18">
        <f t="shared" si="3"/>
        <v>0.24328982597054888</v>
      </c>
      <c r="AQ18">
        <f t="shared" si="4"/>
        <v>4.2392772594346191</v>
      </c>
      <c r="AR18">
        <f t="shared" si="5"/>
        <v>3.6896103896103898</v>
      </c>
      <c r="AS18">
        <f t="shared" si="6"/>
        <v>0.65205487517663674</v>
      </c>
      <c r="AT18">
        <f t="shared" si="7"/>
        <v>1.0643833705357142</v>
      </c>
      <c r="AU18">
        <f t="shared" si="8"/>
        <v>1.0084931506849315</v>
      </c>
      <c r="AV18">
        <f t="shared" si="9"/>
        <v>0.55212148758121005</v>
      </c>
      <c r="AW18">
        <f t="shared" si="10"/>
        <v>1.4675370072038663</v>
      </c>
      <c r="AX18">
        <f t="shared" si="11"/>
        <v>1.8119857651245552</v>
      </c>
      <c r="AY18">
        <f t="shared" si="12"/>
        <v>0.67727891818270258</v>
      </c>
      <c r="AZ18">
        <f t="shared" si="13"/>
        <v>5.076093096362758</v>
      </c>
      <c r="BA18">
        <f t="shared" si="14"/>
        <v>4.5439896873992906E-2</v>
      </c>
      <c r="BB18">
        <f t="shared" si="15"/>
        <v>0.14174937965260545</v>
      </c>
      <c r="BC18">
        <f t="shared" si="16"/>
        <v>0.19546979865771813</v>
      </c>
      <c r="BD18">
        <f t="shared" si="17"/>
        <v>5.6279069767441861E-2</v>
      </c>
      <c r="BE18">
        <f t="shared" si="18"/>
        <v>0.31563279979849329</v>
      </c>
      <c r="BF18">
        <f t="shared" si="19"/>
        <v>1.0058273887270168</v>
      </c>
      <c r="BG18">
        <f t="shared" si="20"/>
        <v>0.63776144129219303</v>
      </c>
      <c r="BH18">
        <f t="shared" si="21"/>
        <v>0.34487951807228917</v>
      </c>
      <c r="BI18">
        <f t="shared" si="22"/>
        <v>0.76751436686703212</v>
      </c>
      <c r="BJ18">
        <f t="shared" si="23"/>
        <v>0.74854916711445463</v>
      </c>
      <c r="BK18">
        <f t="shared" si="24"/>
        <v>7.8907815631262535E-2</v>
      </c>
      <c r="BL18">
        <f t="shared" si="25"/>
        <v>0.57715609012396707</v>
      </c>
      <c r="BM18">
        <f t="shared" si="26"/>
        <v>1.1205457319809713</v>
      </c>
      <c r="BN18">
        <f t="shared" si="27"/>
        <v>0.38161723732276637</v>
      </c>
      <c r="BO18">
        <f t="shared" si="28"/>
        <v>0.29471032745591935</v>
      </c>
      <c r="BP18">
        <f t="shared" si="29"/>
        <v>2.8592027141645464</v>
      </c>
      <c r="BQ18">
        <f t="shared" si="30"/>
        <v>0.76538060479666326</v>
      </c>
      <c r="BR18">
        <f t="shared" si="31"/>
        <v>2.7409407489653779</v>
      </c>
      <c r="BS18">
        <f t="shared" si="32"/>
        <v>0.76043323487086267</v>
      </c>
      <c r="BT18">
        <f t="shared" si="33"/>
        <v>3.9761092150170652</v>
      </c>
      <c r="BU18">
        <f t="shared" si="34"/>
        <v>2.1470588235294117</v>
      </c>
      <c r="BV18">
        <f t="shared" si="35"/>
        <v>2.1728723404255321</v>
      </c>
    </row>
    <row r="19" spans="1:74" ht="15.75" thickBot="1" x14ac:dyDescent="0.3">
      <c r="A19" s="3">
        <v>66944</v>
      </c>
      <c r="B19" s="3">
        <v>380</v>
      </c>
      <c r="C19" s="3">
        <v>10571</v>
      </c>
      <c r="D19" s="3">
        <v>69868</v>
      </c>
      <c r="E19" s="3">
        <v>121555</v>
      </c>
      <c r="F19" s="3">
        <v>10228</v>
      </c>
      <c r="G19" s="3">
        <v>92084</v>
      </c>
      <c r="H19" s="3">
        <v>58597</v>
      </c>
      <c r="I19" s="3">
        <v>11859</v>
      </c>
      <c r="J19" s="3">
        <v>40942</v>
      </c>
      <c r="K19" s="3">
        <v>196236</v>
      </c>
      <c r="L19" s="3">
        <v>156222</v>
      </c>
      <c r="M19" s="3">
        <v>84957</v>
      </c>
      <c r="N19" s="3">
        <v>699858</v>
      </c>
      <c r="O19" s="3">
        <v>513</v>
      </c>
      <c r="P19" s="3">
        <v>1133</v>
      </c>
      <c r="Q19" s="3">
        <v>546</v>
      </c>
      <c r="R19" s="3">
        <v>384</v>
      </c>
      <c r="S19" s="3">
        <v>32910</v>
      </c>
      <c r="T19" s="3">
        <v>40584</v>
      </c>
      <c r="U19" s="3">
        <v>107157</v>
      </c>
      <c r="V19" s="3">
        <v>640</v>
      </c>
      <c r="W19" s="3">
        <v>89428</v>
      </c>
      <c r="X19" s="3">
        <v>49781</v>
      </c>
      <c r="Y19" s="3">
        <v>603</v>
      </c>
      <c r="Z19" s="3">
        <v>259810</v>
      </c>
      <c r="AA19" s="3">
        <v>26970</v>
      </c>
      <c r="AB19" s="3">
        <v>68798</v>
      </c>
      <c r="AC19" s="3">
        <v>153</v>
      </c>
      <c r="AD19" s="3">
        <v>4273</v>
      </c>
      <c r="AE19" s="3">
        <v>1764</v>
      </c>
      <c r="AF19" s="3">
        <v>91618</v>
      </c>
      <c r="AG19" s="3">
        <v>16094</v>
      </c>
      <c r="AH19" s="3">
        <v>2041</v>
      </c>
      <c r="AI19" s="3">
        <v>803</v>
      </c>
      <c r="AJ19" s="3">
        <v>5923</v>
      </c>
      <c r="AK19" s="1"/>
      <c r="AL19" s="3">
        <v>22</v>
      </c>
      <c r="AM19">
        <f t="shared" si="0"/>
        <v>1.2819363857451984</v>
      </c>
      <c r="AN19">
        <f t="shared" si="1"/>
        <v>0.25265957446808512</v>
      </c>
      <c r="AO19">
        <f t="shared" si="2"/>
        <v>0.30825532907590469</v>
      </c>
      <c r="AP19">
        <f t="shared" si="3"/>
        <v>0.58457161981258365</v>
      </c>
      <c r="AQ19">
        <f t="shared" si="4"/>
        <v>4.231827043587244</v>
      </c>
      <c r="AR19">
        <f t="shared" si="5"/>
        <v>6.6415584415584412</v>
      </c>
      <c r="AS19">
        <f t="shared" si="6"/>
        <v>1.35545219029675</v>
      </c>
      <c r="AT19">
        <f t="shared" si="7"/>
        <v>2.043701171875</v>
      </c>
      <c r="AU19">
        <f t="shared" si="8"/>
        <v>1.6245205479452054</v>
      </c>
      <c r="AV19">
        <f t="shared" si="9"/>
        <v>1.0946180787637354</v>
      </c>
      <c r="AW19">
        <f t="shared" si="10"/>
        <v>2.9824006808717591</v>
      </c>
      <c r="AX19">
        <f t="shared" si="11"/>
        <v>4.4476014234875443</v>
      </c>
      <c r="AY19">
        <f t="shared" si="12"/>
        <v>1.0331379511625645</v>
      </c>
      <c r="AZ19">
        <f t="shared" si="13"/>
        <v>5.7293558078802809</v>
      </c>
      <c r="BA19">
        <f t="shared" si="14"/>
        <v>0.16532388011601676</v>
      </c>
      <c r="BB19">
        <f t="shared" si="15"/>
        <v>0.35142679900744417</v>
      </c>
      <c r="BC19">
        <f t="shared" si="16"/>
        <v>0.45805369127516782</v>
      </c>
      <c r="BD19">
        <f t="shared" si="17"/>
        <v>0.1786046511627907</v>
      </c>
      <c r="BE19">
        <f t="shared" si="18"/>
        <v>0.75358933846259535</v>
      </c>
      <c r="BF19">
        <f t="shared" si="19"/>
        <v>1.3591881844669949</v>
      </c>
      <c r="BG19">
        <f t="shared" si="20"/>
        <v>1.3868942845309586</v>
      </c>
      <c r="BH19">
        <f t="shared" si="21"/>
        <v>0.96385542168674698</v>
      </c>
      <c r="BI19">
        <f t="shared" si="22"/>
        <v>1.1814254574278356</v>
      </c>
      <c r="BJ19">
        <f t="shared" si="23"/>
        <v>1.3374798495432565</v>
      </c>
      <c r="BK19">
        <f t="shared" si="24"/>
        <v>0.15105210420841683</v>
      </c>
      <c r="BL19">
        <f t="shared" si="25"/>
        <v>1.1548188942079038</v>
      </c>
      <c r="BM19">
        <f t="shared" si="26"/>
        <v>2.420788080064626</v>
      </c>
      <c r="BN19">
        <f t="shared" si="27"/>
        <v>0.70994572059521599</v>
      </c>
      <c r="BO19">
        <f t="shared" si="28"/>
        <v>0.38539042821158692</v>
      </c>
      <c r="BP19">
        <f t="shared" si="29"/>
        <v>3.6242578456318912</v>
      </c>
      <c r="BQ19">
        <f t="shared" si="30"/>
        <v>1.8394160583941606</v>
      </c>
      <c r="BR19">
        <f t="shared" si="31"/>
        <v>4.6239022913091752</v>
      </c>
      <c r="BS19">
        <f t="shared" si="32"/>
        <v>1.2189653866545482</v>
      </c>
      <c r="BT19">
        <f t="shared" si="33"/>
        <v>6.9658703071672354</v>
      </c>
      <c r="BU19">
        <f t="shared" si="34"/>
        <v>11.808823529411764</v>
      </c>
      <c r="BV19">
        <f t="shared" si="35"/>
        <v>3.9381648936170217</v>
      </c>
    </row>
    <row r="20" spans="1:74" ht="15.75" thickBot="1" x14ac:dyDescent="0.3">
      <c r="A20" s="3">
        <v>114158</v>
      </c>
      <c r="B20" s="3">
        <v>1112</v>
      </c>
      <c r="C20" s="3">
        <v>23104</v>
      </c>
      <c r="D20" s="3">
        <v>100821</v>
      </c>
      <c r="E20" s="3">
        <v>117910</v>
      </c>
      <c r="F20" s="3">
        <v>20898</v>
      </c>
      <c r="G20" s="3">
        <v>137794</v>
      </c>
      <c r="H20" s="3">
        <v>93175</v>
      </c>
      <c r="I20" s="3">
        <v>17835</v>
      </c>
      <c r="J20" s="3">
        <v>55877</v>
      </c>
      <c r="K20" s="3">
        <v>349496</v>
      </c>
      <c r="L20" s="3">
        <v>284082</v>
      </c>
      <c r="M20" s="3">
        <v>92077</v>
      </c>
      <c r="N20" s="3">
        <v>670301</v>
      </c>
      <c r="O20" s="3">
        <v>1225</v>
      </c>
      <c r="P20" s="3">
        <v>1531</v>
      </c>
      <c r="Q20" s="3">
        <v>984</v>
      </c>
      <c r="R20" s="3">
        <v>1072</v>
      </c>
      <c r="S20" s="3">
        <v>53031</v>
      </c>
      <c r="T20" s="3">
        <v>54954</v>
      </c>
      <c r="U20" s="3">
        <v>169519</v>
      </c>
      <c r="V20" s="3">
        <v>1247</v>
      </c>
      <c r="W20" s="3">
        <v>112556</v>
      </c>
      <c r="X20" s="3">
        <v>76060</v>
      </c>
      <c r="Y20" s="3">
        <v>1104</v>
      </c>
      <c r="Z20" s="3">
        <v>309237</v>
      </c>
      <c r="AA20" s="3">
        <v>48318</v>
      </c>
      <c r="AB20" s="3">
        <v>110241</v>
      </c>
      <c r="AC20" s="3">
        <v>165</v>
      </c>
      <c r="AD20" s="3">
        <v>6652</v>
      </c>
      <c r="AE20" s="3">
        <v>2212</v>
      </c>
      <c r="AF20" s="3">
        <v>97977</v>
      </c>
      <c r="AG20" s="3">
        <v>26144</v>
      </c>
      <c r="AH20" s="3">
        <v>1597</v>
      </c>
      <c r="AI20" s="3">
        <v>1276</v>
      </c>
      <c r="AJ20" s="3">
        <v>8989</v>
      </c>
      <c r="AK20" s="1"/>
      <c r="AL20" s="3">
        <v>29</v>
      </c>
      <c r="AM20">
        <f t="shared" si="0"/>
        <v>2.186055418318301</v>
      </c>
      <c r="AN20">
        <f t="shared" si="1"/>
        <v>0.73936170212765961</v>
      </c>
      <c r="AO20">
        <f t="shared" si="2"/>
        <v>0.67372350042282692</v>
      </c>
      <c r="AP20">
        <f t="shared" si="3"/>
        <v>0.84354919678714857</v>
      </c>
      <c r="AQ20">
        <f t="shared" si="4"/>
        <v>4.104929675532655</v>
      </c>
      <c r="AR20">
        <f t="shared" si="5"/>
        <v>13.57012987012987</v>
      </c>
      <c r="AS20">
        <f t="shared" si="6"/>
        <v>2.0282913330193124</v>
      </c>
      <c r="AT20">
        <f t="shared" si="7"/>
        <v>3.249686104910714</v>
      </c>
      <c r="AU20">
        <f t="shared" si="8"/>
        <v>2.4431506849315068</v>
      </c>
      <c r="AV20">
        <f t="shared" si="9"/>
        <v>1.4939176001924979</v>
      </c>
      <c r="AW20">
        <f t="shared" si="10"/>
        <v>5.311650810055017</v>
      </c>
      <c r="AX20">
        <f t="shared" si="11"/>
        <v>8.0877437722419927</v>
      </c>
      <c r="AY20">
        <f t="shared" si="12"/>
        <v>1.1197222492460355</v>
      </c>
      <c r="AZ20">
        <f t="shared" si="13"/>
        <v>5.4873887665468715</v>
      </c>
      <c r="BA20">
        <f t="shared" si="14"/>
        <v>0.39477924589107316</v>
      </c>
      <c r="BB20">
        <f t="shared" si="15"/>
        <v>0.47487593052109178</v>
      </c>
      <c r="BC20">
        <f t="shared" si="16"/>
        <v>0.82550335570469802</v>
      </c>
      <c r="BD20">
        <f t="shared" si="17"/>
        <v>0.49860465116279074</v>
      </c>
      <c r="BE20">
        <f t="shared" si="18"/>
        <v>1.2143298756611938</v>
      </c>
      <c r="BF20">
        <f t="shared" si="19"/>
        <v>1.8404501155430524</v>
      </c>
      <c r="BG20">
        <f t="shared" si="20"/>
        <v>2.1940230896665978</v>
      </c>
      <c r="BH20">
        <f t="shared" si="21"/>
        <v>1.8780120481927711</v>
      </c>
      <c r="BI20">
        <f t="shared" si="22"/>
        <v>1.4869674351013937</v>
      </c>
      <c r="BJ20">
        <f t="shared" si="23"/>
        <v>2.0435249865663621</v>
      </c>
      <c r="BK20">
        <f t="shared" si="24"/>
        <v>0.27655310621242485</v>
      </c>
      <c r="BL20">
        <f t="shared" si="25"/>
        <v>1.3745149547291082</v>
      </c>
      <c r="BM20">
        <f t="shared" si="26"/>
        <v>4.3369535948299074</v>
      </c>
      <c r="BN20">
        <f t="shared" si="27"/>
        <v>1.1376075784781128</v>
      </c>
      <c r="BO20">
        <f t="shared" si="28"/>
        <v>0.41561712846347609</v>
      </c>
      <c r="BP20">
        <f t="shared" si="29"/>
        <v>5.6420695504664975</v>
      </c>
      <c r="BQ20">
        <f t="shared" si="30"/>
        <v>2.3065693430656937</v>
      </c>
      <c r="BR20">
        <f t="shared" si="31"/>
        <v>4.9448369839507427</v>
      </c>
      <c r="BS20">
        <f t="shared" si="32"/>
        <v>1.9801560251458001</v>
      </c>
      <c r="BT20">
        <f t="shared" si="33"/>
        <v>5.450511945392492</v>
      </c>
      <c r="BU20">
        <f t="shared" si="34"/>
        <v>18.764705882352942</v>
      </c>
      <c r="BV20">
        <f t="shared" si="35"/>
        <v>5.9767287234042552</v>
      </c>
    </row>
    <row r="21" spans="1:74" ht="15.75" thickBot="1" x14ac:dyDescent="0.3">
      <c r="A21" s="3">
        <v>130752</v>
      </c>
      <c r="B21" s="3">
        <v>1387</v>
      </c>
      <c r="C21" s="3">
        <v>25027</v>
      </c>
      <c r="D21" s="3">
        <v>108202</v>
      </c>
      <c r="E21" s="3">
        <v>121099</v>
      </c>
      <c r="F21" s="3">
        <v>23884</v>
      </c>
      <c r="G21" s="3">
        <v>145139</v>
      </c>
      <c r="H21" s="3">
        <v>102516</v>
      </c>
      <c r="I21" s="3">
        <v>19928</v>
      </c>
      <c r="J21" s="3">
        <v>58437</v>
      </c>
      <c r="K21" s="3">
        <v>405068</v>
      </c>
      <c r="L21" s="3">
        <v>323824</v>
      </c>
      <c r="M21" s="3">
        <v>88511</v>
      </c>
      <c r="N21" s="3">
        <v>663758</v>
      </c>
      <c r="O21" s="3">
        <v>1652</v>
      </c>
      <c r="P21" s="3">
        <v>1659</v>
      </c>
      <c r="Q21" s="3">
        <v>1191</v>
      </c>
      <c r="R21" s="3">
        <v>1353</v>
      </c>
      <c r="S21" s="3">
        <v>61452</v>
      </c>
      <c r="T21" s="3">
        <v>58229</v>
      </c>
      <c r="U21" s="3">
        <v>182301</v>
      </c>
      <c r="V21" s="3">
        <v>1647</v>
      </c>
      <c r="W21" s="3">
        <v>117405</v>
      </c>
      <c r="X21" s="3">
        <v>78888</v>
      </c>
      <c r="Y21" s="3">
        <v>1299</v>
      </c>
      <c r="Z21" s="3">
        <v>301833</v>
      </c>
      <c r="AA21" s="3">
        <v>51127</v>
      </c>
      <c r="AB21" s="3">
        <v>116659</v>
      </c>
      <c r="AC21" s="3">
        <v>205</v>
      </c>
      <c r="AD21" s="3">
        <v>7222</v>
      </c>
      <c r="AE21" s="3">
        <v>2011</v>
      </c>
      <c r="AF21" s="3">
        <v>96747</v>
      </c>
      <c r="AG21" s="3">
        <v>30343</v>
      </c>
      <c r="AH21" s="3">
        <v>1400</v>
      </c>
      <c r="AI21" s="3">
        <v>1438</v>
      </c>
      <c r="AJ21" s="3">
        <v>10263</v>
      </c>
      <c r="AK21" s="4">
        <v>44317</v>
      </c>
      <c r="AL21" s="3">
        <v>1</v>
      </c>
      <c r="AM21">
        <f t="shared" si="0"/>
        <v>2.5038203021772847</v>
      </c>
      <c r="AN21">
        <f t="shared" si="1"/>
        <v>0.92220744680851063</v>
      </c>
      <c r="AO21">
        <f t="shared" si="2"/>
        <v>0.72979908436123997</v>
      </c>
      <c r="AP21">
        <f t="shared" si="3"/>
        <v>0.9053045515394913</v>
      </c>
      <c r="AQ21">
        <f t="shared" si="4"/>
        <v>4.2159518172956414</v>
      </c>
      <c r="AR21">
        <f t="shared" si="5"/>
        <v>15.50909090909091</v>
      </c>
      <c r="AS21">
        <f t="shared" si="6"/>
        <v>2.1364077955723033</v>
      </c>
      <c r="AT21">
        <f t="shared" si="7"/>
        <v>3.5754743303571432</v>
      </c>
      <c r="AU21">
        <f t="shared" si="8"/>
        <v>2.7298630136986302</v>
      </c>
      <c r="AV21">
        <f t="shared" si="9"/>
        <v>1.5623613079164773</v>
      </c>
      <c r="AW21">
        <f t="shared" si="10"/>
        <v>6.1562357518465607</v>
      </c>
      <c r="AX21">
        <f t="shared" si="11"/>
        <v>9.2191886120996447</v>
      </c>
      <c r="AY21">
        <f t="shared" si="12"/>
        <v>1.0763571359081623</v>
      </c>
      <c r="AZ21">
        <f t="shared" si="13"/>
        <v>5.4338247934966803</v>
      </c>
      <c r="BA21">
        <f t="shared" si="14"/>
        <v>0.53238801160167581</v>
      </c>
      <c r="BB21">
        <f t="shared" si="15"/>
        <v>0.51457816377171217</v>
      </c>
      <c r="BC21">
        <f t="shared" si="16"/>
        <v>0.99916107382550334</v>
      </c>
      <c r="BD21">
        <f t="shared" si="17"/>
        <v>0.62930232558139543</v>
      </c>
      <c r="BE21">
        <f t="shared" si="18"/>
        <v>1.4071580682833003</v>
      </c>
      <c r="BF21">
        <f t="shared" si="19"/>
        <v>1.9501322884222512</v>
      </c>
      <c r="BG21">
        <f t="shared" si="20"/>
        <v>2.359455891488921</v>
      </c>
      <c r="BH21">
        <f t="shared" si="21"/>
        <v>2.4804216867469879</v>
      </c>
      <c r="BI21">
        <f t="shared" si="22"/>
        <v>1.5510271484245988</v>
      </c>
      <c r="BJ21">
        <f t="shared" si="23"/>
        <v>2.1195056421278884</v>
      </c>
      <c r="BK21">
        <f t="shared" si="24"/>
        <v>0.32540080160320639</v>
      </c>
      <c r="BL21">
        <f t="shared" si="25"/>
        <v>1.3416052164868721</v>
      </c>
      <c r="BM21">
        <f t="shared" si="26"/>
        <v>4.5890853603805768</v>
      </c>
      <c r="BN21">
        <f t="shared" si="27"/>
        <v>1.203836707737395</v>
      </c>
      <c r="BO21">
        <f t="shared" si="28"/>
        <v>0.51637279596977337</v>
      </c>
      <c r="BP21">
        <f t="shared" si="29"/>
        <v>6.1255301102629351</v>
      </c>
      <c r="BQ21">
        <f t="shared" si="30"/>
        <v>2.0969760166840459</v>
      </c>
      <c r="BR21">
        <f t="shared" si="31"/>
        <v>4.882759664883416</v>
      </c>
      <c r="BS21">
        <f t="shared" si="32"/>
        <v>2.2981898053472696</v>
      </c>
      <c r="BT21">
        <f t="shared" si="33"/>
        <v>4.7781569965870307</v>
      </c>
      <c r="BU21">
        <f t="shared" si="34"/>
        <v>21.147058823529409</v>
      </c>
      <c r="BV21">
        <f t="shared" si="35"/>
        <v>6.8238031914893611</v>
      </c>
    </row>
    <row r="22" spans="1:74" ht="15.75" thickBot="1" x14ac:dyDescent="0.3">
      <c r="A22" s="3">
        <v>187392</v>
      </c>
      <c r="B22" s="3">
        <v>2002</v>
      </c>
      <c r="C22" s="3">
        <v>36799</v>
      </c>
      <c r="D22" s="3">
        <v>112976</v>
      </c>
      <c r="E22" s="3">
        <v>130859</v>
      </c>
      <c r="F22" s="3">
        <v>32387</v>
      </c>
      <c r="G22" s="3">
        <v>143421</v>
      </c>
      <c r="H22" s="3">
        <v>116109</v>
      </c>
      <c r="I22" s="3">
        <v>31893</v>
      </c>
      <c r="J22" s="3">
        <v>61195</v>
      </c>
      <c r="K22" s="3">
        <v>548841</v>
      </c>
      <c r="L22" s="3">
        <v>417097</v>
      </c>
      <c r="M22" s="3">
        <v>102486</v>
      </c>
      <c r="N22" s="3">
        <v>628213</v>
      </c>
      <c r="O22" s="3">
        <v>3851</v>
      </c>
      <c r="P22" s="3">
        <v>2678</v>
      </c>
      <c r="Q22" s="3">
        <v>1782</v>
      </c>
      <c r="R22" s="3">
        <v>2711</v>
      </c>
      <c r="S22" s="3">
        <v>82671</v>
      </c>
      <c r="T22" s="3">
        <v>71948</v>
      </c>
      <c r="U22" s="3">
        <v>199307</v>
      </c>
      <c r="V22" s="3">
        <v>2528</v>
      </c>
      <c r="W22" s="3">
        <v>139401</v>
      </c>
      <c r="X22" s="3">
        <v>68462</v>
      </c>
      <c r="Y22" s="3">
        <v>2568</v>
      </c>
      <c r="Z22" s="3">
        <v>245736</v>
      </c>
      <c r="AA22" s="3">
        <v>71174</v>
      </c>
      <c r="AB22" s="3">
        <v>125164</v>
      </c>
      <c r="AC22" s="3">
        <v>211</v>
      </c>
      <c r="AD22" s="3">
        <v>8505</v>
      </c>
      <c r="AE22" s="3">
        <v>1613</v>
      </c>
      <c r="AF22" s="3">
        <v>87907</v>
      </c>
      <c r="AG22" s="3">
        <v>46535</v>
      </c>
      <c r="AH22" s="3">
        <v>1412</v>
      </c>
      <c r="AI22" s="3">
        <v>1039</v>
      </c>
      <c r="AJ22" s="3">
        <v>13585</v>
      </c>
      <c r="AK22" s="1"/>
      <c r="AL22" s="3">
        <v>8</v>
      </c>
      <c r="AM22">
        <f t="shared" si="0"/>
        <v>3.5884414316079738</v>
      </c>
      <c r="AN22">
        <f t="shared" si="1"/>
        <v>1.3311170212765957</v>
      </c>
      <c r="AO22">
        <f t="shared" si="2"/>
        <v>1.0730761379873444</v>
      </c>
      <c r="AP22">
        <f t="shared" si="3"/>
        <v>0.94524765729585014</v>
      </c>
      <c r="AQ22">
        <f t="shared" si="4"/>
        <v>4.5557373624843338</v>
      </c>
      <c r="AR22">
        <f t="shared" si="5"/>
        <v>21.03051948051948</v>
      </c>
      <c r="AS22">
        <f t="shared" si="6"/>
        <v>2.111119288742346</v>
      </c>
      <c r="AT22">
        <f t="shared" si="7"/>
        <v>4.049560546875</v>
      </c>
      <c r="AU22">
        <f t="shared" si="8"/>
        <v>4.3689041095890406</v>
      </c>
      <c r="AV22">
        <f t="shared" si="9"/>
        <v>1.6360987086597332</v>
      </c>
      <c r="AW22">
        <f t="shared" si="10"/>
        <v>8.3413021672391245</v>
      </c>
      <c r="AX22">
        <f t="shared" si="11"/>
        <v>11.87464768683274</v>
      </c>
      <c r="AY22">
        <f t="shared" si="12"/>
        <v>1.2463031423290203</v>
      </c>
      <c r="AZ22">
        <f t="shared" si="13"/>
        <v>5.1428372614671769</v>
      </c>
      <c r="BA22">
        <f t="shared" si="14"/>
        <v>1.2410570415726716</v>
      </c>
      <c r="BB22">
        <f t="shared" si="15"/>
        <v>0.83064516129032251</v>
      </c>
      <c r="BC22">
        <f t="shared" si="16"/>
        <v>1.4949664429530201</v>
      </c>
      <c r="BD22">
        <f t="shared" si="17"/>
        <v>1.2609302325581395</v>
      </c>
      <c r="BE22">
        <f t="shared" si="18"/>
        <v>1.8930411485883079</v>
      </c>
      <c r="BF22">
        <f t="shared" si="19"/>
        <v>2.4095917478817106</v>
      </c>
      <c r="BG22">
        <f t="shared" si="20"/>
        <v>2.579558397183682</v>
      </c>
      <c r="BH22">
        <f t="shared" si="21"/>
        <v>3.8072289156626504</v>
      </c>
      <c r="BI22">
        <f t="shared" si="22"/>
        <v>1.8416143734724884</v>
      </c>
      <c r="BJ22">
        <f t="shared" si="23"/>
        <v>1.8393874261149918</v>
      </c>
      <c r="BK22">
        <f t="shared" si="24"/>
        <v>0.64328657314629256</v>
      </c>
      <c r="BL22">
        <f t="shared" si="25"/>
        <v>1.0922619444481485</v>
      </c>
      <c r="BM22">
        <f t="shared" si="26"/>
        <v>6.3884750022439638</v>
      </c>
      <c r="BN22">
        <f t="shared" si="27"/>
        <v>1.2916021711761914</v>
      </c>
      <c r="BO22">
        <f t="shared" si="28"/>
        <v>0.53148614609571787</v>
      </c>
      <c r="BP22">
        <f t="shared" si="29"/>
        <v>7.2137404580152671</v>
      </c>
      <c r="BQ22">
        <f t="shared" si="30"/>
        <v>1.6819603753910324</v>
      </c>
      <c r="BR22">
        <f t="shared" si="31"/>
        <v>4.436610477440194</v>
      </c>
      <c r="BS22">
        <f t="shared" si="32"/>
        <v>3.5245777474816329</v>
      </c>
      <c r="BT22">
        <f t="shared" si="33"/>
        <v>4.8191126279863479</v>
      </c>
      <c r="BU22">
        <f t="shared" si="34"/>
        <v>15.279411764705882</v>
      </c>
      <c r="BV22">
        <f t="shared" si="35"/>
        <v>9.0325797872340416</v>
      </c>
    </row>
    <row r="23" spans="1:74" ht="15.75" thickBot="1" x14ac:dyDescent="0.3">
      <c r="A23" s="3">
        <v>207467</v>
      </c>
      <c r="B23" s="3">
        <v>2251</v>
      </c>
      <c r="C23" s="3">
        <v>44008</v>
      </c>
      <c r="D23" s="3">
        <v>82486</v>
      </c>
      <c r="E23" s="3">
        <v>110401</v>
      </c>
      <c r="F23" s="3">
        <v>30774</v>
      </c>
      <c r="G23" s="3">
        <v>111263</v>
      </c>
      <c r="H23" s="3">
        <v>95946</v>
      </c>
      <c r="I23" s="3">
        <v>39575</v>
      </c>
      <c r="J23" s="3">
        <v>41386</v>
      </c>
      <c r="K23" s="3">
        <v>605494</v>
      </c>
      <c r="L23" s="3">
        <v>445330</v>
      </c>
      <c r="M23" s="3">
        <v>99970</v>
      </c>
      <c r="N23" s="3">
        <v>494032</v>
      </c>
      <c r="O23" s="3">
        <v>6215</v>
      </c>
      <c r="P23" s="3">
        <v>4338</v>
      </c>
      <c r="Q23" s="3">
        <v>1978</v>
      </c>
      <c r="R23" s="3">
        <v>3985</v>
      </c>
      <c r="S23" s="3">
        <v>95690</v>
      </c>
      <c r="T23" s="3">
        <v>77789</v>
      </c>
      <c r="U23" s="3">
        <v>208688</v>
      </c>
      <c r="V23" s="3">
        <v>3010</v>
      </c>
      <c r="W23" s="3">
        <v>207789</v>
      </c>
      <c r="X23" s="3">
        <v>53072</v>
      </c>
      <c r="Y23" s="3">
        <v>4265</v>
      </c>
      <c r="Z23" s="3">
        <v>177643</v>
      </c>
      <c r="AA23" s="3">
        <v>80000</v>
      </c>
      <c r="AB23" s="3">
        <v>131948</v>
      </c>
      <c r="AC23" s="3">
        <v>216</v>
      </c>
      <c r="AD23" s="3">
        <v>7847</v>
      </c>
      <c r="AE23" s="3">
        <v>952</v>
      </c>
      <c r="AF23" s="3">
        <v>66295</v>
      </c>
      <c r="AG23" s="3">
        <v>51475</v>
      </c>
      <c r="AH23" s="3">
        <v>1549</v>
      </c>
      <c r="AI23" s="3">
        <v>1150</v>
      </c>
      <c r="AJ23" s="3">
        <v>17228</v>
      </c>
      <c r="AK23" s="1"/>
      <c r="AL23" s="3">
        <v>15</v>
      </c>
      <c r="AM23">
        <f t="shared" si="0"/>
        <v>3.9728653223798855</v>
      </c>
      <c r="AN23">
        <f t="shared" si="1"/>
        <v>1.4966755319148937</v>
      </c>
      <c r="AO23">
        <f t="shared" si="2"/>
        <v>1.2832939666987433</v>
      </c>
      <c r="AP23">
        <f t="shared" si="3"/>
        <v>0.69014390896921018</v>
      </c>
      <c r="AQ23">
        <f t="shared" si="4"/>
        <v>3.8435106531123799</v>
      </c>
      <c r="AR23">
        <f t="shared" si="5"/>
        <v>19.983116883116885</v>
      </c>
      <c r="AS23">
        <f t="shared" si="6"/>
        <v>1.6377620113047573</v>
      </c>
      <c r="AT23">
        <f t="shared" si="7"/>
        <v>3.3463309151785716</v>
      </c>
      <c r="AU23">
        <f t="shared" si="8"/>
        <v>5.4212328767123283</v>
      </c>
      <c r="AV23">
        <f t="shared" si="9"/>
        <v>1.1064887843221132</v>
      </c>
      <c r="AW23">
        <f t="shared" si="10"/>
        <v>9.2023161798230948</v>
      </c>
      <c r="AX23">
        <f t="shared" si="11"/>
        <v>12.678434163701068</v>
      </c>
      <c r="AY23">
        <f t="shared" si="12"/>
        <v>1.2157067808152544</v>
      </c>
      <c r="AZ23">
        <f t="shared" si="13"/>
        <v>4.0443705844310003</v>
      </c>
      <c r="BA23">
        <f t="shared" si="14"/>
        <v>2.002900418949404</v>
      </c>
      <c r="BB23">
        <f t="shared" si="15"/>
        <v>1.3455334987593053</v>
      </c>
      <c r="BC23">
        <f t="shared" si="16"/>
        <v>1.6593959731543624</v>
      </c>
      <c r="BD23">
        <f t="shared" si="17"/>
        <v>1.8534883720930233</v>
      </c>
      <c r="BE23">
        <f t="shared" si="18"/>
        <v>2.191156602779877</v>
      </c>
      <c r="BF23">
        <f t="shared" si="19"/>
        <v>2.6052111591145048</v>
      </c>
      <c r="BG23">
        <f t="shared" si="20"/>
        <v>2.7009732863946985</v>
      </c>
      <c r="BH23">
        <f t="shared" si="21"/>
        <v>4.5331325301204819</v>
      </c>
      <c r="BI23">
        <f t="shared" si="22"/>
        <v>2.7450822379285293</v>
      </c>
      <c r="BJ23">
        <f t="shared" si="23"/>
        <v>1.4259000537345512</v>
      </c>
      <c r="BK23">
        <f t="shared" si="24"/>
        <v>1.0683867735470942</v>
      </c>
      <c r="BL23">
        <f t="shared" si="25"/>
        <v>0.78959814027086972</v>
      </c>
      <c r="BM23">
        <f t="shared" si="26"/>
        <v>7.1806839601472046</v>
      </c>
      <c r="BN23">
        <f t="shared" si="27"/>
        <v>1.3616081563577074</v>
      </c>
      <c r="BO23">
        <f t="shared" si="28"/>
        <v>0.54408060453400509</v>
      </c>
      <c r="BP23">
        <f t="shared" si="29"/>
        <v>6.6556403731976248</v>
      </c>
      <c r="BQ23">
        <f t="shared" si="30"/>
        <v>0.99270072992700731</v>
      </c>
      <c r="BR23">
        <f t="shared" si="31"/>
        <v>3.3458665589986878</v>
      </c>
      <c r="BS23">
        <f t="shared" si="32"/>
        <v>3.8987351359539497</v>
      </c>
      <c r="BT23">
        <f t="shared" si="33"/>
        <v>5.2866894197952217</v>
      </c>
      <c r="BU23">
        <f t="shared" si="34"/>
        <v>16.911764705882351</v>
      </c>
      <c r="BV23">
        <f t="shared" si="35"/>
        <v>11.454787234042554</v>
      </c>
    </row>
    <row r="24" spans="1:74" ht="15.75" thickBot="1" x14ac:dyDescent="0.3">
      <c r="A24" s="3">
        <v>210683</v>
      </c>
      <c r="B24" s="3">
        <v>2936</v>
      </c>
      <c r="C24" s="3">
        <v>54058</v>
      </c>
      <c r="D24" s="3">
        <v>44907</v>
      </c>
      <c r="E24" s="3">
        <v>70540</v>
      </c>
      <c r="F24" s="3">
        <v>18243</v>
      </c>
      <c r="G24" s="3">
        <v>80127</v>
      </c>
      <c r="H24" s="3">
        <v>47993</v>
      </c>
      <c r="I24" s="3">
        <v>28788</v>
      </c>
      <c r="J24" s="3">
        <v>22566</v>
      </c>
      <c r="K24" s="3">
        <v>483204</v>
      </c>
      <c r="L24" s="3">
        <v>289279</v>
      </c>
      <c r="M24" s="3">
        <v>62053</v>
      </c>
      <c r="N24" s="3">
        <v>352247</v>
      </c>
      <c r="O24" s="3">
        <v>6390</v>
      </c>
      <c r="P24" s="3">
        <v>7454</v>
      </c>
      <c r="Q24" s="3">
        <v>2239</v>
      </c>
      <c r="R24" s="3">
        <v>4607</v>
      </c>
      <c r="S24" s="3">
        <v>99038</v>
      </c>
      <c r="T24" s="3">
        <v>61203</v>
      </c>
      <c r="U24" s="3">
        <v>122330</v>
      </c>
      <c r="V24" s="3">
        <v>3194</v>
      </c>
      <c r="W24" s="3">
        <v>284278</v>
      </c>
      <c r="X24" s="3">
        <v>42959</v>
      </c>
      <c r="Y24" s="3">
        <v>7374</v>
      </c>
      <c r="Z24" s="3">
        <v>94482</v>
      </c>
      <c r="AA24" s="3">
        <v>57929</v>
      </c>
      <c r="AB24" s="3">
        <v>131688</v>
      </c>
      <c r="AC24" s="3">
        <v>278</v>
      </c>
      <c r="AD24" s="3">
        <v>5265</v>
      </c>
      <c r="AE24" s="3">
        <v>579</v>
      </c>
      <c r="AF24" s="3">
        <v>31308</v>
      </c>
      <c r="AG24" s="3">
        <v>49136</v>
      </c>
      <c r="AH24" s="3">
        <v>1516</v>
      </c>
      <c r="AI24" s="3">
        <v>2000</v>
      </c>
      <c r="AJ24" s="3">
        <v>17340</v>
      </c>
      <c r="AK24" s="1"/>
      <c r="AL24" s="3">
        <v>22</v>
      </c>
      <c r="AM24">
        <f t="shared" si="0"/>
        <v>4.0344497424407804</v>
      </c>
      <c r="AN24">
        <f t="shared" si="1"/>
        <v>1.9521276595744681</v>
      </c>
      <c r="AO24">
        <f t="shared" si="2"/>
        <v>1.576356690869857</v>
      </c>
      <c r="AP24">
        <f t="shared" si="3"/>
        <v>0.37572791164658637</v>
      </c>
      <c r="AQ24">
        <f t="shared" si="4"/>
        <v>2.455786102214176</v>
      </c>
      <c r="AR24">
        <f t="shared" si="5"/>
        <v>11.846103896103896</v>
      </c>
      <c r="AS24">
        <f t="shared" si="6"/>
        <v>1.1794483042863873</v>
      </c>
      <c r="AT24">
        <f t="shared" si="7"/>
        <v>1.6738630022321428</v>
      </c>
      <c r="AU24">
        <f t="shared" si="8"/>
        <v>3.9435616438356167</v>
      </c>
      <c r="AV24">
        <f t="shared" si="9"/>
        <v>0.60332058925754617</v>
      </c>
      <c r="AW24">
        <f t="shared" si="10"/>
        <v>7.3437490501231037</v>
      </c>
      <c r="AX24">
        <f t="shared" si="11"/>
        <v>8.2357010676156577</v>
      </c>
      <c r="AY24">
        <f t="shared" si="12"/>
        <v>0.75460891137270159</v>
      </c>
      <c r="AZ24">
        <f t="shared" si="13"/>
        <v>2.8836541059163507</v>
      </c>
      <c r="BA24">
        <f t="shared" si="14"/>
        <v>2.0592974540767002</v>
      </c>
      <c r="BB24">
        <f t="shared" si="15"/>
        <v>2.3120347394540945</v>
      </c>
      <c r="BC24">
        <f t="shared" si="16"/>
        <v>1.8783557046979866</v>
      </c>
      <c r="BD24">
        <f t="shared" si="17"/>
        <v>2.1427906976744184</v>
      </c>
      <c r="BE24">
        <f t="shared" si="18"/>
        <v>2.2678207506125347</v>
      </c>
      <c r="BF24">
        <f t="shared" si="19"/>
        <v>2.049733748618507</v>
      </c>
      <c r="BG24">
        <f t="shared" si="20"/>
        <v>1.5832729343549388</v>
      </c>
      <c r="BH24">
        <f t="shared" si="21"/>
        <v>4.8102409638554224</v>
      </c>
      <c r="BI24">
        <f t="shared" si="22"/>
        <v>3.7555717022260389</v>
      </c>
      <c r="BJ24">
        <f t="shared" si="23"/>
        <v>1.1541912950026867</v>
      </c>
      <c r="BK24">
        <f t="shared" si="24"/>
        <v>1.8471943887775553</v>
      </c>
      <c r="BL24">
        <f t="shared" si="25"/>
        <v>0.41995919619164457</v>
      </c>
      <c r="BM24">
        <f t="shared" si="26"/>
        <v>5.1996230140920927</v>
      </c>
      <c r="BN24">
        <f t="shared" si="27"/>
        <v>1.3589251439539347</v>
      </c>
      <c r="BO24">
        <f t="shared" si="28"/>
        <v>0.7002518891687658</v>
      </c>
      <c r="BP24">
        <f t="shared" si="29"/>
        <v>4.4656488549618318</v>
      </c>
      <c r="BQ24">
        <f t="shared" si="30"/>
        <v>0.60375391032325332</v>
      </c>
      <c r="BR24">
        <f t="shared" si="31"/>
        <v>1.5800948824063792</v>
      </c>
      <c r="BS24">
        <f t="shared" si="32"/>
        <v>3.7215784291448912</v>
      </c>
      <c r="BT24">
        <f t="shared" si="33"/>
        <v>5.1740614334470996</v>
      </c>
      <c r="BU24">
        <f t="shared" si="34"/>
        <v>29.411764705882351</v>
      </c>
      <c r="BV24">
        <f t="shared" si="35"/>
        <v>11.529255319148938</v>
      </c>
    </row>
    <row r="25" spans="1:74" ht="15.75" thickBot="1" x14ac:dyDescent="0.3">
      <c r="A25" s="3">
        <v>173622</v>
      </c>
      <c r="B25" s="3">
        <v>3918</v>
      </c>
      <c r="C25" s="3">
        <v>54948</v>
      </c>
      <c r="D25" s="3">
        <v>21084</v>
      </c>
      <c r="E25" s="3">
        <v>42914</v>
      </c>
      <c r="F25" s="3">
        <v>15056</v>
      </c>
      <c r="G25" s="3">
        <v>38703</v>
      </c>
      <c r="H25" s="3">
        <v>23094</v>
      </c>
      <c r="I25" s="3">
        <v>16989</v>
      </c>
      <c r="J25" s="3">
        <v>10945</v>
      </c>
      <c r="K25" s="3">
        <v>350066</v>
      </c>
      <c r="L25" s="3">
        <v>233030</v>
      </c>
      <c r="M25" s="3">
        <v>30899</v>
      </c>
      <c r="N25" s="3">
        <v>276573</v>
      </c>
      <c r="O25" s="3">
        <v>8030</v>
      </c>
      <c r="P25" s="3">
        <v>7741</v>
      </c>
      <c r="Q25" s="3">
        <v>2761</v>
      </c>
      <c r="R25" s="3">
        <v>4982</v>
      </c>
      <c r="S25" s="3">
        <v>85758</v>
      </c>
      <c r="T25" s="3">
        <v>42177</v>
      </c>
      <c r="U25" s="3">
        <v>56628</v>
      </c>
      <c r="V25" s="3">
        <v>3832</v>
      </c>
      <c r="W25" s="3">
        <v>310157</v>
      </c>
      <c r="X25" s="3">
        <v>36917</v>
      </c>
      <c r="Y25" s="3">
        <v>6956</v>
      </c>
      <c r="Z25" s="3">
        <v>46201</v>
      </c>
      <c r="AA25" s="3">
        <v>31110</v>
      </c>
      <c r="AB25" s="3">
        <v>102398</v>
      </c>
      <c r="AC25" s="3">
        <v>201</v>
      </c>
      <c r="AD25" s="3">
        <v>2466</v>
      </c>
      <c r="AE25" s="3">
        <v>317</v>
      </c>
      <c r="AF25" s="3">
        <v>13035</v>
      </c>
      <c r="AG25" s="3">
        <v>39255</v>
      </c>
      <c r="AH25" s="3">
        <v>1603</v>
      </c>
      <c r="AI25" s="3">
        <v>1978</v>
      </c>
      <c r="AJ25" s="3">
        <v>13153</v>
      </c>
      <c r="AK25" s="1"/>
      <c r="AL25" s="3">
        <v>29</v>
      </c>
      <c r="AM25">
        <f t="shared" si="0"/>
        <v>3.3247544091457462</v>
      </c>
      <c r="AN25">
        <f t="shared" si="1"/>
        <v>2.6050531914893615</v>
      </c>
      <c r="AO25">
        <f t="shared" si="2"/>
        <v>1.6023095092292889</v>
      </c>
      <c r="AP25">
        <f t="shared" si="3"/>
        <v>0.17640562248995983</v>
      </c>
      <c r="AQ25">
        <f t="shared" si="4"/>
        <v>1.494011976047904</v>
      </c>
      <c r="AR25">
        <f t="shared" si="5"/>
        <v>9.7766233766233768</v>
      </c>
      <c r="AS25">
        <f t="shared" si="6"/>
        <v>0.56969795101271792</v>
      </c>
      <c r="AT25">
        <f t="shared" si="7"/>
        <v>0.80545479910714279</v>
      </c>
      <c r="AU25">
        <f t="shared" si="8"/>
        <v>2.3272602739726027</v>
      </c>
      <c r="AV25">
        <f t="shared" si="9"/>
        <v>0.29262358634334146</v>
      </c>
      <c r="AW25">
        <f t="shared" si="10"/>
        <v>5.3203136873461201</v>
      </c>
      <c r="AX25">
        <f t="shared" si="11"/>
        <v>6.6343060498220643</v>
      </c>
      <c r="AY25">
        <f t="shared" si="12"/>
        <v>0.37575396439342351</v>
      </c>
      <c r="AZ25">
        <f t="shared" si="13"/>
        <v>2.26415233354891</v>
      </c>
      <c r="BA25">
        <f t="shared" si="14"/>
        <v>2.5878182404125041</v>
      </c>
      <c r="BB25">
        <f t="shared" si="15"/>
        <v>2.4010545905707197</v>
      </c>
      <c r="BC25">
        <f t="shared" si="16"/>
        <v>2.3162751677852351</v>
      </c>
      <c r="BD25">
        <f t="shared" si="17"/>
        <v>2.3172093023255815</v>
      </c>
      <c r="BE25">
        <f t="shared" si="18"/>
        <v>1.963728790272721</v>
      </c>
      <c r="BF25">
        <f t="shared" si="19"/>
        <v>1.4125389329850295</v>
      </c>
      <c r="BG25">
        <f t="shared" si="20"/>
        <v>0.7329157175398634</v>
      </c>
      <c r="BH25">
        <f t="shared" si="21"/>
        <v>5.7710843373493974</v>
      </c>
      <c r="BI25">
        <f t="shared" si="22"/>
        <v>4.097456899398904</v>
      </c>
      <c r="BJ25">
        <f t="shared" si="23"/>
        <v>0.99185921547555067</v>
      </c>
      <c r="BK25">
        <f t="shared" si="24"/>
        <v>1.7424849699398799</v>
      </c>
      <c r="BL25">
        <f t="shared" si="25"/>
        <v>0.2053569444259242</v>
      </c>
      <c r="BM25">
        <f t="shared" si="26"/>
        <v>2.7923884750022441</v>
      </c>
      <c r="BN25">
        <f t="shared" si="27"/>
        <v>1.0566734773904609</v>
      </c>
      <c r="BO25">
        <f t="shared" si="28"/>
        <v>0.50629722921914366</v>
      </c>
      <c r="BP25">
        <f t="shared" si="29"/>
        <v>2.0916030534351147</v>
      </c>
      <c r="BQ25">
        <f t="shared" si="30"/>
        <v>0.33055265901981229</v>
      </c>
      <c r="BR25">
        <f t="shared" si="31"/>
        <v>0.65786817401837083</v>
      </c>
      <c r="BS25">
        <f t="shared" si="32"/>
        <v>2.9731879118382185</v>
      </c>
      <c r="BT25">
        <f t="shared" si="33"/>
        <v>5.4709897610921505</v>
      </c>
      <c r="BU25">
        <f t="shared" si="34"/>
        <v>29.088235294117649</v>
      </c>
      <c r="BV25">
        <f t="shared" si="35"/>
        <v>8.7453457446808507</v>
      </c>
    </row>
    <row r="26" spans="1:74" ht="15.75" thickBot="1" x14ac:dyDescent="0.3">
      <c r="A26" s="3">
        <v>146737</v>
      </c>
      <c r="B26" s="3">
        <v>3772</v>
      </c>
      <c r="C26" s="3">
        <v>51333</v>
      </c>
      <c r="D26" s="3">
        <v>14250</v>
      </c>
      <c r="E26" s="3">
        <v>33127</v>
      </c>
      <c r="F26" s="3">
        <v>11867</v>
      </c>
      <c r="G26" s="3">
        <v>29015</v>
      </c>
      <c r="H26" s="3">
        <v>16280</v>
      </c>
      <c r="I26" s="3">
        <v>12408</v>
      </c>
      <c r="J26" s="3">
        <v>8058</v>
      </c>
      <c r="K26" s="3">
        <v>298299</v>
      </c>
      <c r="L26" s="3">
        <v>202764</v>
      </c>
      <c r="M26" s="3">
        <v>20303</v>
      </c>
      <c r="N26" s="3">
        <v>230681</v>
      </c>
      <c r="O26" s="3">
        <v>8942</v>
      </c>
      <c r="P26" s="3">
        <v>6606</v>
      </c>
      <c r="Q26" s="3">
        <v>3010</v>
      </c>
      <c r="R26" s="3">
        <v>4738</v>
      </c>
      <c r="S26" s="3">
        <v>78861</v>
      </c>
      <c r="T26" s="3">
        <v>33444</v>
      </c>
      <c r="U26" s="3">
        <v>37477</v>
      </c>
      <c r="V26" s="3">
        <v>3992</v>
      </c>
      <c r="W26" s="3">
        <v>296131</v>
      </c>
      <c r="X26" s="3">
        <v>33254</v>
      </c>
      <c r="Y26" s="3">
        <v>6584</v>
      </c>
      <c r="Z26" s="3">
        <v>32465</v>
      </c>
      <c r="AA26" s="3">
        <v>27216</v>
      </c>
      <c r="AB26" s="3">
        <v>78613</v>
      </c>
      <c r="AC26" s="3">
        <v>155</v>
      </c>
      <c r="AD26" s="3">
        <v>1481</v>
      </c>
      <c r="AE26" s="3">
        <v>282</v>
      </c>
      <c r="AF26" s="3">
        <v>10178</v>
      </c>
      <c r="AG26" s="3">
        <v>33276</v>
      </c>
      <c r="AH26" s="3">
        <v>1581</v>
      </c>
      <c r="AI26" s="3">
        <v>1567</v>
      </c>
      <c r="AJ26" s="3">
        <v>10709</v>
      </c>
      <c r="AK26" s="4">
        <v>44348</v>
      </c>
      <c r="AL26" s="3">
        <v>1</v>
      </c>
      <c r="AM26">
        <f t="shared" si="0"/>
        <v>2.8099232109687673</v>
      </c>
      <c r="AN26">
        <f t="shared" si="1"/>
        <v>2.5079787234042556</v>
      </c>
      <c r="AO26">
        <f t="shared" si="2"/>
        <v>1.4968944099378882</v>
      </c>
      <c r="AP26">
        <f t="shared" si="3"/>
        <v>0.11922690763052209</v>
      </c>
      <c r="AQ26">
        <f t="shared" si="4"/>
        <v>1.1532864503551039</v>
      </c>
      <c r="AR26">
        <f t="shared" si="5"/>
        <v>7.7058441558441562</v>
      </c>
      <c r="AS26">
        <f t="shared" si="6"/>
        <v>0.42709314649081487</v>
      </c>
      <c r="AT26">
        <f t="shared" si="7"/>
        <v>0.5678013392857143</v>
      </c>
      <c r="AU26">
        <f t="shared" si="8"/>
        <v>1.6997260273972601</v>
      </c>
      <c r="AV26">
        <f t="shared" si="9"/>
        <v>0.21543726439055691</v>
      </c>
      <c r="AW26">
        <f t="shared" si="10"/>
        <v>4.5335572509802731</v>
      </c>
      <c r="AX26">
        <f t="shared" si="11"/>
        <v>5.7726405693950182</v>
      </c>
      <c r="AY26">
        <f t="shared" si="12"/>
        <v>0.24689901741414536</v>
      </c>
      <c r="AZ26">
        <f t="shared" si="13"/>
        <v>1.8884595548205938</v>
      </c>
      <c r="BA26">
        <f t="shared" si="14"/>
        <v>2.8817273606187559</v>
      </c>
      <c r="BB26">
        <f t="shared" si="15"/>
        <v>2.0490074441687347</v>
      </c>
      <c r="BC26">
        <f t="shared" si="16"/>
        <v>2.5251677852348995</v>
      </c>
      <c r="BD26">
        <f t="shared" si="17"/>
        <v>2.2037209302325582</v>
      </c>
      <c r="BE26">
        <f t="shared" si="18"/>
        <v>1.8057978979185272</v>
      </c>
      <c r="BF26">
        <f t="shared" si="19"/>
        <v>1.120064302220436</v>
      </c>
      <c r="BG26">
        <f t="shared" si="20"/>
        <v>0.48505125284738043</v>
      </c>
      <c r="BH26">
        <f t="shared" si="21"/>
        <v>6.0120481927710845</v>
      </c>
      <c r="BI26">
        <f t="shared" si="22"/>
        <v>3.9121606446925159</v>
      </c>
      <c r="BJ26">
        <f t="shared" si="23"/>
        <v>0.89344438473938748</v>
      </c>
      <c r="BK26">
        <f t="shared" si="24"/>
        <v>1.6492985971943888</v>
      </c>
      <c r="BL26">
        <f t="shared" si="25"/>
        <v>0.14430235710888573</v>
      </c>
      <c r="BM26">
        <f t="shared" si="26"/>
        <v>2.4428686832420787</v>
      </c>
      <c r="BN26">
        <f t="shared" si="27"/>
        <v>0.81122943883763643</v>
      </c>
      <c r="BO26">
        <f t="shared" si="28"/>
        <v>0.39042821158690177</v>
      </c>
      <c r="BP26">
        <f t="shared" si="29"/>
        <v>1.2561492790500424</v>
      </c>
      <c r="BQ26">
        <f t="shared" si="30"/>
        <v>0.29405630865484883</v>
      </c>
      <c r="BR26">
        <f t="shared" si="31"/>
        <v>0.51367719794084998</v>
      </c>
      <c r="BS26">
        <f t="shared" si="32"/>
        <v>2.5203362872074528</v>
      </c>
      <c r="BT26">
        <f t="shared" si="33"/>
        <v>5.3959044368600679</v>
      </c>
      <c r="BU26">
        <f t="shared" si="34"/>
        <v>23.044117647058822</v>
      </c>
      <c r="BV26">
        <f t="shared" si="35"/>
        <v>7.1203457446808507</v>
      </c>
    </row>
    <row r="27" spans="1:74" ht="15.75" thickBot="1" x14ac:dyDescent="0.3">
      <c r="A27" s="3">
        <v>107588</v>
      </c>
      <c r="B27" s="3">
        <v>3305</v>
      </c>
      <c r="C27" s="3">
        <v>49158</v>
      </c>
      <c r="D27" s="3">
        <v>7897</v>
      </c>
      <c r="E27" s="3">
        <v>19471</v>
      </c>
      <c r="F27" s="3">
        <v>5899</v>
      </c>
      <c r="G27" s="3">
        <v>14724</v>
      </c>
      <c r="H27" s="3">
        <v>7531</v>
      </c>
      <c r="I27" s="3">
        <v>6983</v>
      </c>
      <c r="J27" s="3">
        <v>5099</v>
      </c>
      <c r="K27" s="3">
        <v>225004</v>
      </c>
      <c r="L27" s="3">
        <v>143249</v>
      </c>
      <c r="M27" s="3">
        <v>7983</v>
      </c>
      <c r="N27" s="3">
        <v>167927</v>
      </c>
      <c r="O27" s="3">
        <v>9141</v>
      </c>
      <c r="P27" s="3">
        <v>4924</v>
      </c>
      <c r="Q27" s="3">
        <v>3168</v>
      </c>
      <c r="R27" s="3">
        <v>4676</v>
      </c>
      <c r="S27" s="3">
        <v>65336</v>
      </c>
      <c r="T27" s="3">
        <v>18546</v>
      </c>
      <c r="U27" s="3">
        <v>13624</v>
      </c>
      <c r="V27" s="3">
        <v>4090</v>
      </c>
      <c r="W27" s="3">
        <v>218595</v>
      </c>
      <c r="X27" s="3">
        <v>24306</v>
      </c>
      <c r="Y27" s="3">
        <v>6055</v>
      </c>
      <c r="Z27" s="3">
        <v>14067</v>
      </c>
      <c r="AA27" s="3">
        <v>11885</v>
      </c>
      <c r="AB27" s="3">
        <v>19925</v>
      </c>
      <c r="AC27" s="3">
        <v>94</v>
      </c>
      <c r="AD27" s="3">
        <v>685</v>
      </c>
      <c r="AE27" s="3">
        <v>173</v>
      </c>
      <c r="AF27" s="3">
        <v>4962</v>
      </c>
      <c r="AG27" s="3">
        <v>21817</v>
      </c>
      <c r="AH27" s="3">
        <v>941</v>
      </c>
      <c r="AI27" s="3">
        <v>890</v>
      </c>
      <c r="AJ27" s="3">
        <v>7147</v>
      </c>
      <c r="AK27" s="1"/>
      <c r="AL27" s="3">
        <v>8</v>
      </c>
      <c r="AM27">
        <f t="shared" si="0"/>
        <v>2.0602439631565845</v>
      </c>
      <c r="AN27">
        <f t="shared" si="1"/>
        <v>2.197473404255319</v>
      </c>
      <c r="AO27">
        <f t="shared" si="2"/>
        <v>1.4334703875426471</v>
      </c>
      <c r="AP27">
        <f t="shared" si="3"/>
        <v>6.6072623828647925E-2</v>
      </c>
      <c r="AQ27">
        <f t="shared" si="4"/>
        <v>0.6778651998328924</v>
      </c>
      <c r="AR27">
        <f t="shared" si="5"/>
        <v>3.8305194805194804</v>
      </c>
      <c r="AS27">
        <f t="shared" si="6"/>
        <v>0.21673339613754122</v>
      </c>
      <c r="AT27">
        <f t="shared" si="7"/>
        <v>0.26266043526785715</v>
      </c>
      <c r="AU27">
        <f t="shared" si="8"/>
        <v>0.95657534246575349</v>
      </c>
      <c r="AV27">
        <f t="shared" si="9"/>
        <v>0.13632596315803544</v>
      </c>
      <c r="AW27">
        <f t="shared" si="10"/>
        <v>3.4196176175567645</v>
      </c>
      <c r="AX27">
        <f t="shared" si="11"/>
        <v>4.0782633451957295</v>
      </c>
      <c r="AY27">
        <f t="shared" si="12"/>
        <v>9.7078996011285154E-2</v>
      </c>
      <c r="AZ27">
        <f t="shared" si="13"/>
        <v>1.3747267770746521</v>
      </c>
      <c r="BA27">
        <f t="shared" si="14"/>
        <v>2.9458588462777957</v>
      </c>
      <c r="BB27">
        <f t="shared" si="15"/>
        <v>1.5272952853598014</v>
      </c>
      <c r="BC27">
        <f t="shared" si="16"/>
        <v>2.6577181208053693</v>
      </c>
      <c r="BD27">
        <f t="shared" si="17"/>
        <v>2.1748837209302323</v>
      </c>
      <c r="BE27">
        <f t="shared" si="18"/>
        <v>1.4960958072863</v>
      </c>
      <c r="BF27">
        <f t="shared" si="19"/>
        <v>0.62111926052446498</v>
      </c>
      <c r="BG27">
        <f t="shared" si="20"/>
        <v>0.17633050320977428</v>
      </c>
      <c r="BH27">
        <f t="shared" si="21"/>
        <v>6.1596385542168672</v>
      </c>
      <c r="BI27">
        <f t="shared" si="22"/>
        <v>2.8878393553074839</v>
      </c>
      <c r="BJ27">
        <f t="shared" si="23"/>
        <v>0.65303600214938207</v>
      </c>
      <c r="BK27">
        <f t="shared" si="24"/>
        <v>1.5167835671342684</v>
      </c>
      <c r="BL27">
        <f t="shared" si="25"/>
        <v>6.2525835744669508E-2</v>
      </c>
      <c r="BM27">
        <f t="shared" si="26"/>
        <v>1.0667803608293691</v>
      </c>
      <c r="BN27">
        <f t="shared" si="27"/>
        <v>0.20561162363527541</v>
      </c>
      <c r="BO27">
        <f t="shared" si="28"/>
        <v>0.23677581863979849</v>
      </c>
      <c r="BP27">
        <f t="shared" si="29"/>
        <v>0.58100084817642073</v>
      </c>
      <c r="BQ27">
        <f t="shared" si="30"/>
        <v>0.18039624608967675</v>
      </c>
      <c r="BR27">
        <f t="shared" si="31"/>
        <v>0.25042898960331078</v>
      </c>
      <c r="BS27">
        <f t="shared" si="32"/>
        <v>1.6524274786033477</v>
      </c>
      <c r="BT27">
        <f t="shared" si="33"/>
        <v>3.21160409556314</v>
      </c>
      <c r="BU27">
        <f t="shared" si="34"/>
        <v>13.088235294117647</v>
      </c>
      <c r="BV27">
        <f t="shared" si="35"/>
        <v>4.7519946808510634</v>
      </c>
    </row>
    <row r="28" spans="1:74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74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74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74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74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K4" sqref="K4"/>
    </sheetView>
  </sheetViews>
  <sheetFormatPr defaultRowHeight="15" x14ac:dyDescent="0.25"/>
  <cols>
    <col min="2" max="2" width="6.28515625" customWidth="1"/>
    <col min="3" max="3" width="19.140625" customWidth="1"/>
    <col min="4" max="4" width="19.5703125" customWidth="1"/>
    <col min="5" max="5" width="18.28515625" style="7" customWidth="1"/>
    <col min="6" max="6" width="11.140625" customWidth="1"/>
    <col min="7" max="7" width="21.28515625" customWidth="1"/>
    <col min="8" max="8" width="12.42578125" style="7" customWidth="1"/>
    <col min="9" max="9" width="16.28515625" customWidth="1"/>
    <col min="11" max="11" width="12.28515625" bestFit="1" customWidth="1"/>
  </cols>
  <sheetData>
    <row r="1" spans="1:13" x14ac:dyDescent="0.25">
      <c r="A1" s="6" t="s">
        <v>74</v>
      </c>
      <c r="B1" s="6" t="s">
        <v>75</v>
      </c>
      <c r="C1" s="6" t="s">
        <v>83</v>
      </c>
      <c r="D1" s="6" t="s">
        <v>78</v>
      </c>
      <c r="E1" s="10" t="s">
        <v>79</v>
      </c>
      <c r="F1" s="6" t="s">
        <v>76</v>
      </c>
      <c r="G1" s="6" t="s">
        <v>119</v>
      </c>
      <c r="H1" s="10" t="s">
        <v>120</v>
      </c>
      <c r="I1" s="6" t="s">
        <v>129</v>
      </c>
      <c r="K1" s="12" t="s">
        <v>80</v>
      </c>
      <c r="L1" s="13">
        <v>44357</v>
      </c>
      <c r="M1" s="14"/>
    </row>
    <row r="2" spans="1:13" x14ac:dyDescent="0.25">
      <c r="A2" t="s">
        <v>77</v>
      </c>
      <c r="B2" t="s">
        <v>66</v>
      </c>
      <c r="C2">
        <v>129383</v>
      </c>
      <c r="D2">
        <v>28.7</v>
      </c>
      <c r="E2" s="8">
        <v>3.9</v>
      </c>
      <c r="F2">
        <v>397000</v>
      </c>
      <c r="G2">
        <f>(F2*D2)/100</f>
        <v>113939</v>
      </c>
      <c r="H2" s="9">
        <f>(F2*E2)/100</f>
        <v>15483</v>
      </c>
      <c r="I2">
        <f>F2-G2</f>
        <v>283061</v>
      </c>
      <c r="K2" s="12" t="s">
        <v>81</v>
      </c>
      <c r="L2" s="14" t="s">
        <v>82</v>
      </c>
      <c r="M2" s="14"/>
    </row>
    <row r="3" spans="1:13" x14ac:dyDescent="0.25">
      <c r="A3" t="s">
        <v>84</v>
      </c>
      <c r="B3" t="s">
        <v>30</v>
      </c>
      <c r="C3">
        <v>11480538</v>
      </c>
      <c r="D3">
        <v>17</v>
      </c>
      <c r="E3" s="8">
        <v>5</v>
      </c>
      <c r="F3">
        <v>52221000</v>
      </c>
      <c r="G3">
        <f t="shared" ref="G3:G37" si="0">(F3*D3)/100</f>
        <v>8877570</v>
      </c>
      <c r="H3" s="9">
        <f t="shared" ref="H3:H37" si="1">(F3*E3)/100</f>
        <v>2611050</v>
      </c>
      <c r="I3">
        <f t="shared" ref="I3:I37" si="2">F3-G3</f>
        <v>43343430</v>
      </c>
    </row>
    <row r="4" spans="1:13" x14ac:dyDescent="0.25">
      <c r="A4" t="s">
        <v>85</v>
      </c>
      <c r="B4" t="s">
        <v>39</v>
      </c>
      <c r="C4">
        <v>400506</v>
      </c>
      <c r="D4">
        <v>21.4</v>
      </c>
      <c r="E4" s="8">
        <v>5.2</v>
      </c>
      <c r="F4">
        <v>1504000</v>
      </c>
      <c r="G4">
        <f t="shared" si="0"/>
        <v>321855.99999999994</v>
      </c>
      <c r="H4" s="9">
        <f t="shared" si="1"/>
        <v>78208</v>
      </c>
      <c r="I4">
        <f t="shared" si="2"/>
        <v>1182144</v>
      </c>
    </row>
    <row r="5" spans="1:13" x14ac:dyDescent="0.25">
      <c r="A5" t="s">
        <v>86</v>
      </c>
      <c r="B5" t="s">
        <v>40</v>
      </c>
      <c r="C5">
        <v>4582985</v>
      </c>
      <c r="D5">
        <v>10.8</v>
      </c>
      <c r="E5" s="8">
        <v>2.6</v>
      </c>
      <c r="F5">
        <v>34293000</v>
      </c>
      <c r="G5">
        <f t="shared" si="0"/>
        <v>3703644</v>
      </c>
      <c r="H5" s="9">
        <f t="shared" si="1"/>
        <v>891618</v>
      </c>
      <c r="I5">
        <f t="shared" si="2"/>
        <v>30589356</v>
      </c>
    </row>
    <row r="6" spans="1:13" x14ac:dyDescent="0.25">
      <c r="A6" t="s">
        <v>87</v>
      </c>
      <c r="B6" t="s">
        <v>41</v>
      </c>
      <c r="C6">
        <v>11592170</v>
      </c>
      <c r="D6">
        <v>8.1</v>
      </c>
      <c r="E6" s="8">
        <v>1.6</v>
      </c>
      <c r="F6">
        <v>119520000</v>
      </c>
      <c r="G6">
        <f t="shared" si="0"/>
        <v>9681120</v>
      </c>
      <c r="H6" s="9">
        <f t="shared" si="1"/>
        <v>1912320</v>
      </c>
      <c r="I6">
        <f t="shared" si="2"/>
        <v>109838880</v>
      </c>
    </row>
    <row r="7" spans="1:13" x14ac:dyDescent="0.25">
      <c r="A7" t="s">
        <v>88</v>
      </c>
      <c r="B7" t="s">
        <v>67</v>
      </c>
      <c r="C7">
        <v>389334</v>
      </c>
      <c r="D7">
        <v>26.6</v>
      </c>
      <c r="E7" s="8">
        <v>6.4</v>
      </c>
      <c r="F7">
        <v>1179000</v>
      </c>
      <c r="G7">
        <f t="shared" si="0"/>
        <v>313614</v>
      </c>
      <c r="H7" s="9">
        <f t="shared" si="1"/>
        <v>75456</v>
      </c>
      <c r="I7">
        <f t="shared" si="2"/>
        <v>865386</v>
      </c>
    </row>
    <row r="8" spans="1:13" x14ac:dyDescent="0.25">
      <c r="A8" t="s">
        <v>89</v>
      </c>
      <c r="B8" t="s">
        <v>42</v>
      </c>
      <c r="C8">
        <v>7179201</v>
      </c>
      <c r="D8">
        <v>21</v>
      </c>
      <c r="E8" s="8">
        <v>4</v>
      </c>
      <c r="F8">
        <v>28724000</v>
      </c>
      <c r="G8">
        <f t="shared" si="0"/>
        <v>6032040</v>
      </c>
      <c r="H8" s="9">
        <f t="shared" si="1"/>
        <v>1148960</v>
      </c>
      <c r="I8">
        <f t="shared" si="2"/>
        <v>22691960</v>
      </c>
    </row>
    <row r="9" spans="1:13" x14ac:dyDescent="0.25">
      <c r="A9" t="s">
        <v>90</v>
      </c>
      <c r="B9" t="s">
        <v>68</v>
      </c>
      <c r="C9">
        <v>245041</v>
      </c>
      <c r="D9">
        <v>22.8</v>
      </c>
      <c r="E9" s="8">
        <v>2.7</v>
      </c>
      <c r="F9">
        <v>959000</v>
      </c>
      <c r="G9">
        <f t="shared" si="0"/>
        <v>218652</v>
      </c>
      <c r="H9" s="9">
        <f t="shared" si="1"/>
        <v>25893</v>
      </c>
      <c r="I9">
        <f t="shared" si="2"/>
        <v>740348</v>
      </c>
    </row>
    <row r="10" spans="1:13" x14ac:dyDescent="0.25">
      <c r="A10" t="s">
        <v>91</v>
      </c>
      <c r="B10" t="s">
        <v>69</v>
      </c>
      <c r="C10">
        <v>5911818</v>
      </c>
      <c r="D10">
        <v>22.8</v>
      </c>
      <c r="E10" s="8">
        <v>7</v>
      </c>
      <c r="F10">
        <v>19814000</v>
      </c>
      <c r="G10">
        <f t="shared" si="0"/>
        <v>4517592</v>
      </c>
      <c r="H10" s="9">
        <f t="shared" si="1"/>
        <v>1386980</v>
      </c>
      <c r="I10">
        <f t="shared" si="2"/>
        <v>15296408</v>
      </c>
    </row>
    <row r="11" spans="1:13" x14ac:dyDescent="0.25">
      <c r="A11" t="s">
        <v>92</v>
      </c>
      <c r="B11" t="s">
        <v>44</v>
      </c>
      <c r="C11">
        <v>608379</v>
      </c>
      <c r="D11">
        <v>33.200000000000003</v>
      </c>
      <c r="E11" s="8">
        <v>6.3</v>
      </c>
      <c r="F11">
        <v>1540000</v>
      </c>
      <c r="G11">
        <f t="shared" si="0"/>
        <v>511280.00000000006</v>
      </c>
      <c r="H11" s="9">
        <f t="shared" si="1"/>
        <v>97020</v>
      </c>
      <c r="I11">
        <f t="shared" si="2"/>
        <v>1028720</v>
      </c>
    </row>
    <row r="12" spans="1:13" x14ac:dyDescent="0.25">
      <c r="A12" t="s">
        <v>93</v>
      </c>
      <c r="B12" t="s">
        <v>43</v>
      </c>
      <c r="C12">
        <v>19459282</v>
      </c>
      <c r="D12">
        <v>22.1</v>
      </c>
      <c r="E12" s="8">
        <v>6.6</v>
      </c>
      <c r="F12">
        <v>67936000</v>
      </c>
      <c r="G12">
        <f t="shared" si="0"/>
        <v>15013856</v>
      </c>
      <c r="H12" s="9">
        <f t="shared" si="1"/>
        <v>4483776</v>
      </c>
      <c r="I12">
        <f t="shared" si="2"/>
        <v>52922144</v>
      </c>
    </row>
    <row r="13" spans="1:13" x14ac:dyDescent="0.25">
      <c r="A13" t="s">
        <v>94</v>
      </c>
      <c r="B13" t="s">
        <v>45</v>
      </c>
      <c r="C13">
        <v>6545595</v>
      </c>
      <c r="D13">
        <v>19.2</v>
      </c>
      <c r="E13" s="8">
        <v>3.6</v>
      </c>
      <c r="F13">
        <v>28672000</v>
      </c>
      <c r="G13">
        <f t="shared" si="0"/>
        <v>5505024</v>
      </c>
      <c r="H13" s="9">
        <f t="shared" si="1"/>
        <v>1032192</v>
      </c>
      <c r="I13">
        <f t="shared" si="2"/>
        <v>23166976</v>
      </c>
    </row>
    <row r="14" spans="1:13" x14ac:dyDescent="0.25">
      <c r="A14" t="s">
        <v>95</v>
      </c>
      <c r="B14" t="s">
        <v>46</v>
      </c>
      <c r="C14">
        <v>2566114</v>
      </c>
      <c r="D14">
        <v>29.2</v>
      </c>
      <c r="E14" s="8">
        <v>6</v>
      </c>
      <c r="F14">
        <v>7300000</v>
      </c>
      <c r="G14">
        <f t="shared" si="0"/>
        <v>2131600</v>
      </c>
      <c r="H14" s="9">
        <f t="shared" si="1"/>
        <v>438000</v>
      </c>
      <c r="I14">
        <f t="shared" si="2"/>
        <v>5168400</v>
      </c>
    </row>
    <row r="15" spans="1:13" x14ac:dyDescent="0.25">
      <c r="A15" t="s">
        <v>96</v>
      </c>
      <c r="B15" t="s">
        <v>70</v>
      </c>
      <c r="C15">
        <v>3579994</v>
      </c>
      <c r="D15">
        <v>22.7</v>
      </c>
      <c r="E15" s="8">
        <v>4.4000000000000004</v>
      </c>
      <c r="F15">
        <v>13203000</v>
      </c>
      <c r="G15">
        <f t="shared" si="0"/>
        <v>2997081</v>
      </c>
      <c r="H15" s="9">
        <f t="shared" si="1"/>
        <v>580932.00000000012</v>
      </c>
      <c r="I15">
        <f t="shared" si="2"/>
        <v>10205919</v>
      </c>
    </row>
    <row r="16" spans="1:13" x14ac:dyDescent="0.25">
      <c r="A16" t="s">
        <v>97</v>
      </c>
      <c r="B16" t="s">
        <v>47</v>
      </c>
      <c r="C16">
        <v>4798134</v>
      </c>
      <c r="D16">
        <v>10.8</v>
      </c>
      <c r="E16" s="8">
        <v>2</v>
      </c>
      <c r="F16">
        <v>37403000</v>
      </c>
      <c r="G16">
        <f t="shared" si="0"/>
        <v>4039524</v>
      </c>
      <c r="H16" s="9">
        <f t="shared" si="1"/>
        <v>748060</v>
      </c>
      <c r="I16">
        <f t="shared" si="2"/>
        <v>33363476</v>
      </c>
    </row>
    <row r="17" spans="1:9" x14ac:dyDescent="0.25">
      <c r="A17" t="s">
        <v>98</v>
      </c>
      <c r="B17" t="s">
        <v>48</v>
      </c>
      <c r="C17">
        <v>16228253</v>
      </c>
      <c r="D17">
        <v>20.2</v>
      </c>
      <c r="E17" s="8">
        <v>4.5</v>
      </c>
      <c r="F17">
        <v>65798000</v>
      </c>
      <c r="G17">
        <f>(F17*D17)/100</f>
        <v>13291196</v>
      </c>
      <c r="H17" s="9">
        <f t="shared" si="1"/>
        <v>2960910</v>
      </c>
      <c r="I17">
        <f t="shared" si="2"/>
        <v>52506804</v>
      </c>
    </row>
    <row r="18" spans="1:9" x14ac:dyDescent="0.25">
      <c r="A18" t="s">
        <v>99</v>
      </c>
      <c r="B18" t="s">
        <v>49</v>
      </c>
      <c r="C18">
        <v>10969126</v>
      </c>
      <c r="D18">
        <v>24.9</v>
      </c>
      <c r="E18" s="8">
        <v>6.3</v>
      </c>
      <c r="F18">
        <v>35125000</v>
      </c>
      <c r="G18">
        <f t="shared" si="0"/>
        <v>8746125</v>
      </c>
      <c r="H18" s="9">
        <f t="shared" si="1"/>
        <v>2212875</v>
      </c>
      <c r="I18">
        <f t="shared" si="2"/>
        <v>26378875</v>
      </c>
    </row>
    <row r="19" spans="1:9" x14ac:dyDescent="0.25">
      <c r="A19" t="s">
        <v>100</v>
      </c>
      <c r="B19" t="s">
        <v>71</v>
      </c>
      <c r="C19">
        <v>185982</v>
      </c>
      <c r="D19">
        <v>50.7</v>
      </c>
      <c r="E19" s="8">
        <v>12.7</v>
      </c>
      <c r="F19">
        <v>293000</v>
      </c>
      <c r="G19">
        <f t="shared" si="0"/>
        <v>148551</v>
      </c>
      <c r="H19" s="9">
        <f t="shared" si="1"/>
        <v>37211</v>
      </c>
      <c r="I19">
        <f t="shared" si="2"/>
        <v>144449</v>
      </c>
    </row>
    <row r="20" spans="1:9" x14ac:dyDescent="0.25">
      <c r="A20" t="s">
        <v>101</v>
      </c>
      <c r="B20" t="s">
        <v>72</v>
      </c>
      <c r="C20">
        <v>43542</v>
      </c>
      <c r="D20">
        <v>53.7</v>
      </c>
      <c r="E20" s="8">
        <v>10.3</v>
      </c>
      <c r="F20">
        <v>68000</v>
      </c>
      <c r="G20">
        <f t="shared" si="0"/>
        <v>36516</v>
      </c>
      <c r="H20" s="9">
        <f t="shared" si="1"/>
        <v>7004</v>
      </c>
      <c r="I20">
        <f t="shared" si="2"/>
        <v>31484</v>
      </c>
    </row>
    <row r="21" spans="1:9" x14ac:dyDescent="0.25">
      <c r="A21" t="s">
        <v>102</v>
      </c>
      <c r="B21" t="s">
        <v>50</v>
      </c>
      <c r="C21">
        <v>13760927</v>
      </c>
      <c r="D21">
        <v>14.4</v>
      </c>
      <c r="E21" s="8">
        <v>2.2999999999999998</v>
      </c>
      <c r="F21">
        <v>82232000</v>
      </c>
      <c r="G21">
        <f t="shared" si="0"/>
        <v>11841408</v>
      </c>
      <c r="H21" s="9">
        <f t="shared" si="1"/>
        <v>1891336</v>
      </c>
      <c r="I21">
        <f t="shared" si="2"/>
        <v>70390592</v>
      </c>
    </row>
    <row r="22" spans="1:9" x14ac:dyDescent="0.25">
      <c r="A22" t="s">
        <v>103</v>
      </c>
      <c r="B22" t="s">
        <v>51</v>
      </c>
      <c r="C22">
        <v>25266452</v>
      </c>
      <c r="D22">
        <v>16.5</v>
      </c>
      <c r="E22" s="8">
        <v>4.0999999999999996</v>
      </c>
      <c r="F22">
        <v>122153000</v>
      </c>
      <c r="G22">
        <f t="shared" si="0"/>
        <v>20155245</v>
      </c>
      <c r="H22" s="9">
        <f t="shared" si="1"/>
        <v>5008272.9999999991</v>
      </c>
      <c r="I22">
        <f t="shared" si="2"/>
        <v>101997755</v>
      </c>
    </row>
    <row r="23" spans="1:9" x14ac:dyDescent="0.25">
      <c r="A23" t="s">
        <v>104</v>
      </c>
      <c r="B23" t="s">
        <v>52</v>
      </c>
      <c r="C23">
        <v>527352</v>
      </c>
      <c r="D23">
        <v>14.7</v>
      </c>
      <c r="E23" s="8">
        <v>2.2999999999999998</v>
      </c>
      <c r="F23">
        <v>3103000</v>
      </c>
      <c r="G23">
        <f t="shared" si="0"/>
        <v>456141</v>
      </c>
      <c r="H23" s="9">
        <f t="shared" si="1"/>
        <v>71368.999999999985</v>
      </c>
      <c r="I23">
        <f t="shared" si="2"/>
        <v>2646859</v>
      </c>
    </row>
    <row r="24" spans="1:9" x14ac:dyDescent="0.25">
      <c r="A24" t="s">
        <v>105</v>
      </c>
      <c r="B24" t="s">
        <v>53</v>
      </c>
      <c r="C24">
        <v>482593</v>
      </c>
      <c r="D24">
        <v>12.7</v>
      </c>
      <c r="E24" s="8">
        <v>2.2999999999999998</v>
      </c>
      <c r="F24">
        <v>3224000</v>
      </c>
      <c r="G24">
        <f t="shared" si="0"/>
        <v>409448</v>
      </c>
      <c r="H24" s="9">
        <f t="shared" si="1"/>
        <v>74151.999999999985</v>
      </c>
      <c r="I24">
        <f t="shared" si="2"/>
        <v>2814552</v>
      </c>
    </row>
    <row r="25" spans="1:9" x14ac:dyDescent="0.25">
      <c r="A25" t="s">
        <v>106</v>
      </c>
      <c r="B25" t="s">
        <v>54</v>
      </c>
      <c r="C25">
        <v>339575</v>
      </c>
      <c r="D25">
        <v>24.1</v>
      </c>
      <c r="E25" s="8">
        <v>4.4000000000000004</v>
      </c>
      <c r="F25">
        <v>1192000</v>
      </c>
      <c r="G25">
        <f t="shared" si="0"/>
        <v>287272</v>
      </c>
      <c r="H25" s="9">
        <f t="shared" si="1"/>
        <v>52448</v>
      </c>
      <c r="I25">
        <f t="shared" si="2"/>
        <v>904728</v>
      </c>
    </row>
    <row r="26" spans="1:9" x14ac:dyDescent="0.25">
      <c r="A26" t="s">
        <v>107</v>
      </c>
      <c r="B26" t="s">
        <v>55</v>
      </c>
      <c r="C26">
        <v>320251</v>
      </c>
      <c r="D26">
        <v>12.5</v>
      </c>
      <c r="E26" s="8">
        <v>2.4</v>
      </c>
      <c r="F26">
        <v>2150000</v>
      </c>
      <c r="G26">
        <f t="shared" si="0"/>
        <v>268750</v>
      </c>
      <c r="H26" s="9">
        <f t="shared" si="1"/>
        <v>51600</v>
      </c>
      <c r="I26">
        <f t="shared" si="2"/>
        <v>1881250</v>
      </c>
    </row>
    <row r="27" spans="1:9" x14ac:dyDescent="0.25">
      <c r="A27" t="s">
        <v>108</v>
      </c>
      <c r="B27" t="s">
        <v>56</v>
      </c>
      <c r="C27">
        <v>8799028</v>
      </c>
      <c r="D27">
        <v>16.5</v>
      </c>
      <c r="E27" s="8">
        <v>3.6</v>
      </c>
      <c r="F27">
        <v>43671000</v>
      </c>
      <c r="G27">
        <f t="shared" si="0"/>
        <v>7205715</v>
      </c>
      <c r="H27" s="9">
        <f t="shared" si="1"/>
        <v>1572156</v>
      </c>
      <c r="I27">
        <f t="shared" si="2"/>
        <v>36465285</v>
      </c>
    </row>
    <row r="28" spans="1:9" x14ac:dyDescent="0.25">
      <c r="A28" t="s">
        <v>109</v>
      </c>
      <c r="B28" t="s">
        <v>73</v>
      </c>
      <c r="C28">
        <v>311510</v>
      </c>
      <c r="D28">
        <v>17.2</v>
      </c>
      <c r="E28" s="8">
        <v>3.5</v>
      </c>
      <c r="F28">
        <v>1504000</v>
      </c>
      <c r="G28">
        <f t="shared" si="0"/>
        <v>258688</v>
      </c>
      <c r="H28" s="9">
        <f t="shared" si="1"/>
        <v>52640</v>
      </c>
      <c r="I28">
        <f t="shared" si="2"/>
        <v>1245312</v>
      </c>
    </row>
    <row r="29" spans="1:9" x14ac:dyDescent="0.25">
      <c r="A29" t="s">
        <v>110</v>
      </c>
      <c r="B29" t="s">
        <v>57</v>
      </c>
      <c r="C29">
        <v>5458124</v>
      </c>
      <c r="D29">
        <v>15.6</v>
      </c>
      <c r="E29" s="8">
        <v>2.7</v>
      </c>
      <c r="F29">
        <v>29859000</v>
      </c>
      <c r="G29">
        <f t="shared" si="0"/>
        <v>4658004</v>
      </c>
      <c r="H29" s="9">
        <f t="shared" si="1"/>
        <v>806193</v>
      </c>
      <c r="I29">
        <f t="shared" si="2"/>
        <v>25200996</v>
      </c>
    </row>
    <row r="30" spans="1:9" x14ac:dyDescent="0.25">
      <c r="A30" t="s">
        <v>111</v>
      </c>
      <c r="B30" t="s">
        <v>58</v>
      </c>
      <c r="C30">
        <v>18822045</v>
      </c>
      <c r="D30">
        <v>20.100000000000001</v>
      </c>
      <c r="E30" s="8">
        <v>4.3</v>
      </c>
      <c r="F30">
        <v>77264000</v>
      </c>
      <c r="G30">
        <f t="shared" si="0"/>
        <v>15530064</v>
      </c>
      <c r="H30" s="9">
        <f t="shared" si="1"/>
        <v>3322352</v>
      </c>
      <c r="I30">
        <f t="shared" si="2"/>
        <v>61733936</v>
      </c>
    </row>
    <row r="31" spans="1:9" x14ac:dyDescent="0.25">
      <c r="A31" t="s">
        <v>112</v>
      </c>
      <c r="B31" t="s">
        <v>59</v>
      </c>
      <c r="C31">
        <v>252272</v>
      </c>
      <c r="D31">
        <v>29</v>
      </c>
      <c r="E31" s="8">
        <v>9</v>
      </c>
      <c r="F31">
        <v>664000</v>
      </c>
      <c r="G31">
        <f t="shared" si="0"/>
        <v>192560</v>
      </c>
      <c r="H31" s="9">
        <f t="shared" si="1"/>
        <v>59760</v>
      </c>
      <c r="I31">
        <f t="shared" si="2"/>
        <v>471440</v>
      </c>
    </row>
    <row r="32" spans="1:9" x14ac:dyDescent="0.25">
      <c r="A32" t="s">
        <v>113</v>
      </c>
      <c r="B32" t="s">
        <v>60</v>
      </c>
      <c r="C32">
        <v>10260805</v>
      </c>
      <c r="D32">
        <v>10.8</v>
      </c>
      <c r="E32" s="8">
        <v>2.8</v>
      </c>
      <c r="F32">
        <v>75695000</v>
      </c>
      <c r="G32">
        <f t="shared" si="0"/>
        <v>8175060</v>
      </c>
      <c r="H32" s="9">
        <f t="shared" si="1"/>
        <v>2119460</v>
      </c>
      <c r="I32">
        <f t="shared" si="2"/>
        <v>67519940</v>
      </c>
    </row>
    <row r="33" spans="1:9" x14ac:dyDescent="0.25">
      <c r="A33" t="s">
        <v>114</v>
      </c>
      <c r="B33" t="s">
        <v>61</v>
      </c>
      <c r="C33">
        <v>7386484</v>
      </c>
      <c r="D33">
        <v>16.3</v>
      </c>
      <c r="E33" s="8">
        <v>3.6</v>
      </c>
      <c r="F33">
        <v>37220000</v>
      </c>
      <c r="G33">
        <f t="shared" si="0"/>
        <v>6066860</v>
      </c>
      <c r="H33" s="9">
        <f t="shared" si="1"/>
        <v>1339920</v>
      </c>
      <c r="I33">
        <f t="shared" si="2"/>
        <v>31153140</v>
      </c>
    </row>
    <row r="34" spans="1:9" x14ac:dyDescent="0.25">
      <c r="A34" t="s">
        <v>115</v>
      </c>
      <c r="B34" t="s">
        <v>62</v>
      </c>
      <c r="C34">
        <v>1649707</v>
      </c>
      <c r="D34">
        <v>28.6</v>
      </c>
      <c r="E34" s="8">
        <v>12.7</v>
      </c>
      <c r="F34">
        <v>3992000</v>
      </c>
      <c r="G34">
        <f t="shared" si="0"/>
        <v>1141712</v>
      </c>
      <c r="H34" s="9">
        <f t="shared" si="1"/>
        <v>506984</v>
      </c>
      <c r="I34">
        <f t="shared" si="2"/>
        <v>2850288</v>
      </c>
    </row>
    <row r="35" spans="1:9" x14ac:dyDescent="0.25">
      <c r="A35" t="s">
        <v>116</v>
      </c>
      <c r="B35" t="s">
        <v>63</v>
      </c>
      <c r="C35">
        <v>21999548</v>
      </c>
      <c r="D35">
        <v>8.1</v>
      </c>
      <c r="E35" s="8">
        <v>1.7</v>
      </c>
      <c r="F35">
        <v>224979000</v>
      </c>
      <c r="G35">
        <f t="shared" si="0"/>
        <v>18223299</v>
      </c>
      <c r="H35" s="9">
        <f t="shared" si="1"/>
        <v>3824643</v>
      </c>
      <c r="I35">
        <f t="shared" si="2"/>
        <v>206755701</v>
      </c>
    </row>
    <row r="36" spans="1:9" x14ac:dyDescent="0.25">
      <c r="A36" t="s">
        <v>117</v>
      </c>
      <c r="B36" t="s">
        <v>64</v>
      </c>
      <c r="C36">
        <v>3206521</v>
      </c>
      <c r="D36">
        <v>22.6</v>
      </c>
      <c r="E36" s="8">
        <v>6.2</v>
      </c>
      <c r="F36">
        <v>11141000</v>
      </c>
      <c r="G36">
        <f t="shared" si="0"/>
        <v>2517866.0000000005</v>
      </c>
      <c r="H36" s="9">
        <f t="shared" si="1"/>
        <v>690742</v>
      </c>
      <c r="I36">
        <f t="shared" si="2"/>
        <v>8623134</v>
      </c>
    </row>
    <row r="37" spans="1:9" x14ac:dyDescent="0.25">
      <c r="A37" t="s">
        <v>118</v>
      </c>
      <c r="B37" t="s">
        <v>65</v>
      </c>
      <c r="C37">
        <v>17130501</v>
      </c>
      <c r="D37">
        <v>13.6</v>
      </c>
      <c r="E37" s="8">
        <v>4.0999999999999996</v>
      </c>
      <c r="F37">
        <v>96906000</v>
      </c>
      <c r="G37">
        <f t="shared" si="0"/>
        <v>13179216</v>
      </c>
      <c r="H37" s="9">
        <f t="shared" si="1"/>
        <v>3973145.9999999995</v>
      </c>
      <c r="I37">
        <f t="shared" si="2"/>
        <v>83726784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2"/>
  <sheetViews>
    <sheetView topLeftCell="AK16" zoomScale="59" zoomScaleNormal="59" workbookViewId="0">
      <selection activeCell="BV44" sqref="BV44"/>
    </sheetView>
  </sheetViews>
  <sheetFormatPr defaultRowHeight="15" x14ac:dyDescent="0.25"/>
  <sheetData>
    <row r="1" spans="1:75" ht="15.75" thickBo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L1" s="1" t="s">
        <v>128</v>
      </c>
      <c r="AM1" s="1" t="s">
        <v>1</v>
      </c>
      <c r="AN1" s="5" t="s">
        <v>30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44</v>
      </c>
      <c r="AT1" s="5" t="s">
        <v>43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</row>
    <row r="2" spans="1:75" ht="15.75" thickBot="1" x14ac:dyDescent="0.3">
      <c r="A2" s="3">
        <v>3238</v>
      </c>
      <c r="B2" s="3">
        <v>97</v>
      </c>
      <c r="C2" s="3">
        <v>1863</v>
      </c>
      <c r="D2" s="3">
        <v>4765</v>
      </c>
      <c r="E2" s="3">
        <v>11344</v>
      </c>
      <c r="F2" s="3">
        <v>930</v>
      </c>
      <c r="G2" s="3">
        <v>9563</v>
      </c>
      <c r="H2" s="3">
        <v>3314</v>
      </c>
      <c r="I2" s="3">
        <v>2394</v>
      </c>
      <c r="J2" s="3">
        <v>1682</v>
      </c>
      <c r="K2" s="3">
        <v>11058</v>
      </c>
      <c r="L2" s="3">
        <v>65050</v>
      </c>
      <c r="M2" s="3">
        <v>9222</v>
      </c>
      <c r="N2" s="3">
        <v>52084</v>
      </c>
      <c r="O2" s="3">
        <v>1110</v>
      </c>
      <c r="P2" s="3">
        <v>184</v>
      </c>
      <c r="Q2" s="3">
        <v>108</v>
      </c>
      <c r="R2" s="3">
        <v>190</v>
      </c>
      <c r="S2" s="3">
        <v>2204</v>
      </c>
      <c r="T2" s="3">
        <v>3517</v>
      </c>
      <c r="U2" s="3">
        <v>9223</v>
      </c>
      <c r="V2" s="3">
        <v>535</v>
      </c>
      <c r="W2" s="3">
        <v>8380</v>
      </c>
      <c r="X2" s="3">
        <v>5815</v>
      </c>
      <c r="Y2" s="3">
        <v>104</v>
      </c>
      <c r="Z2" s="3">
        <v>13832</v>
      </c>
      <c r="AA2" s="3">
        <v>4582</v>
      </c>
      <c r="AB2" s="3">
        <v>11616</v>
      </c>
      <c r="AC2" s="3">
        <v>54</v>
      </c>
      <c r="AD2" s="3">
        <v>372</v>
      </c>
      <c r="AE2" s="3">
        <v>13</v>
      </c>
      <c r="AF2" s="3">
        <v>5358</v>
      </c>
      <c r="AG2" s="3">
        <v>3016</v>
      </c>
      <c r="AH2" s="3">
        <v>246</v>
      </c>
      <c r="AI2" s="3">
        <v>0</v>
      </c>
      <c r="AJ2" s="3">
        <v>366</v>
      </c>
      <c r="AL2" s="11" t="s">
        <v>121</v>
      </c>
      <c r="AM2">
        <v>1</v>
      </c>
      <c r="AN2">
        <v>2.3706937821949025E-5</v>
      </c>
      <c r="AO2">
        <v>1.4627659574468085E-5</v>
      </c>
      <c r="AP2">
        <v>3.4817601259732305E-5</v>
      </c>
      <c r="AQ2">
        <v>1.8247991967871485E-5</v>
      </c>
      <c r="AR2">
        <v>1.4795989416515806E-5</v>
      </c>
      <c r="AS2" s="11">
        <v>1.4935064935064934E-5</v>
      </c>
      <c r="AT2">
        <v>7.9103862458784733E-5</v>
      </c>
      <c r="AU2">
        <v>4.4642857142857143E-5</v>
      </c>
      <c r="AV2">
        <v>2.9178082191780821E-5</v>
      </c>
      <c r="AW2">
        <v>9.6248963986845972E-6</v>
      </c>
      <c r="AX2" s="11">
        <v>3.0943189762606763E-5</v>
      </c>
      <c r="AY2" s="11">
        <v>2.0156583629893239E-5</v>
      </c>
      <c r="AZ2">
        <v>3.5533612219087458E-5</v>
      </c>
      <c r="BA2" s="11">
        <v>3.0734406850425287E-4</v>
      </c>
      <c r="BB2">
        <v>2.3203351595230423E-5</v>
      </c>
      <c r="BC2">
        <v>4.652605459057072E-6</v>
      </c>
      <c r="BD2">
        <v>0</v>
      </c>
      <c r="BE2">
        <v>2.0000000000000002E-5</v>
      </c>
      <c r="BF2">
        <v>1.9463717341027226E-5</v>
      </c>
      <c r="BG2">
        <v>8.6071201312837006E-6</v>
      </c>
      <c r="BH2">
        <v>3.4789811555187407E-5</v>
      </c>
      <c r="BI2">
        <v>1.5060240963855421E-6</v>
      </c>
      <c r="BJ2">
        <v>1.3393222802034481E-4</v>
      </c>
      <c r="BK2">
        <v>3.2590005373455131E-5</v>
      </c>
      <c r="BL2">
        <v>6.2625250501001999E-5</v>
      </c>
      <c r="BM2">
        <v>1.3819067557416469E-5</v>
      </c>
      <c r="BN2">
        <v>6.5433982586841395E-5</v>
      </c>
      <c r="BO2">
        <v>3.241285369326977E-5</v>
      </c>
      <c r="BP2">
        <v>0</v>
      </c>
      <c r="BQ2">
        <v>6.7005937234944872E-5</v>
      </c>
      <c r="BR2">
        <v>2.0855057351407717E-6</v>
      </c>
      <c r="BS2" s="11">
        <v>5.8367820732815184E-4</v>
      </c>
      <c r="BT2">
        <v>1.2300234795122321E-4</v>
      </c>
      <c r="BU2">
        <v>1.0238907849829352E-4</v>
      </c>
      <c r="BV2">
        <v>0</v>
      </c>
      <c r="BW2">
        <v>3.5904255319148934E-5</v>
      </c>
    </row>
    <row r="3" spans="1:75" ht="15.75" thickBot="1" x14ac:dyDescent="0.3">
      <c r="A3" s="3">
        <v>2832</v>
      </c>
      <c r="B3" s="3">
        <v>77</v>
      </c>
      <c r="C3" s="3">
        <v>1695</v>
      </c>
      <c r="D3" s="3">
        <v>4050</v>
      </c>
      <c r="E3" s="3">
        <v>9045</v>
      </c>
      <c r="F3" s="3">
        <v>877</v>
      </c>
      <c r="G3" s="3">
        <v>8049</v>
      </c>
      <c r="H3" s="3">
        <v>2501</v>
      </c>
      <c r="I3" s="3">
        <v>1182</v>
      </c>
      <c r="J3" s="3">
        <v>1465</v>
      </c>
      <c r="K3" s="3">
        <v>9429</v>
      </c>
      <c r="L3" s="3">
        <v>64234</v>
      </c>
      <c r="M3" s="3">
        <v>8324</v>
      </c>
      <c r="N3" s="3">
        <v>51838</v>
      </c>
      <c r="O3" s="3">
        <v>482</v>
      </c>
      <c r="P3" s="3">
        <v>155</v>
      </c>
      <c r="Q3" s="3">
        <v>66</v>
      </c>
      <c r="R3" s="3">
        <v>127</v>
      </c>
      <c r="S3" s="3">
        <v>1919</v>
      </c>
      <c r="T3" s="3">
        <v>3007</v>
      </c>
      <c r="U3" s="3">
        <v>7402</v>
      </c>
      <c r="V3" s="3">
        <v>393</v>
      </c>
      <c r="W3" s="3">
        <v>7432</v>
      </c>
      <c r="X3" s="3">
        <v>5000</v>
      </c>
      <c r="Y3" s="3">
        <v>59</v>
      </c>
      <c r="Z3" s="3">
        <v>11535</v>
      </c>
      <c r="AA3" s="3">
        <v>3179</v>
      </c>
      <c r="AB3" s="3">
        <v>8245</v>
      </c>
      <c r="AC3" s="3">
        <v>31</v>
      </c>
      <c r="AD3" s="3">
        <v>238</v>
      </c>
      <c r="AE3" s="3">
        <v>8</v>
      </c>
      <c r="AF3" s="3">
        <v>3779</v>
      </c>
      <c r="AG3" s="3">
        <v>2241</v>
      </c>
      <c r="AH3" s="3">
        <v>203</v>
      </c>
      <c r="AI3" s="3">
        <v>0</v>
      </c>
      <c r="AJ3" s="3">
        <v>343</v>
      </c>
      <c r="AM3">
        <v>8</v>
      </c>
      <c r="AN3">
        <v>3.8815802071963385E-5</v>
      </c>
      <c r="AO3">
        <v>3.523936170212766E-5</v>
      </c>
      <c r="AP3">
        <v>5.9604000816493161E-5</v>
      </c>
      <c r="AQ3">
        <v>2.2372824631860777E-5</v>
      </c>
      <c r="AR3">
        <v>2.9870491574989556E-5</v>
      </c>
      <c r="AS3">
        <v>1.7077922077922078E-4</v>
      </c>
      <c r="AT3">
        <v>7.8456194065002358E-5</v>
      </c>
      <c r="AU3">
        <v>1.08642578125E-4</v>
      </c>
      <c r="AV3">
        <v>2.5479452054794522E-5</v>
      </c>
      <c r="AW3">
        <v>2.042616902387509E-5</v>
      </c>
      <c r="AX3">
        <v>4.9439192680628592E-5</v>
      </c>
      <c r="AY3">
        <v>3.3423487544483987E-5</v>
      </c>
      <c r="AZ3">
        <v>3.2688004669714955E-5</v>
      </c>
      <c r="BA3">
        <v>3.633557915073719E-4</v>
      </c>
      <c r="BB3">
        <v>6.8965517241379313E-5</v>
      </c>
      <c r="BC3">
        <v>7.7543424317617866E-6</v>
      </c>
      <c r="BD3">
        <v>3.4395973154362417E-5</v>
      </c>
      <c r="BE3">
        <v>5.3023255813953486E-5</v>
      </c>
      <c r="BF3">
        <v>2.2669506079549357E-5</v>
      </c>
      <c r="BG3">
        <v>1.6142536588633243E-5</v>
      </c>
      <c r="BH3">
        <v>3.2524849865396565E-5</v>
      </c>
      <c r="BI3">
        <v>1.0542168674698795E-5</v>
      </c>
      <c r="BJ3">
        <v>2.0361978994649579E-4</v>
      </c>
      <c r="BK3">
        <v>4.9919398173025253E-5</v>
      </c>
      <c r="BL3">
        <v>1.6232464929859719E-4</v>
      </c>
      <c r="BM3">
        <v>1.9201792167268944E-5</v>
      </c>
      <c r="BN3">
        <v>6.0766538012745717E-5</v>
      </c>
      <c r="BO3">
        <v>4.8944337811900195E-5</v>
      </c>
      <c r="BP3">
        <v>0</v>
      </c>
      <c r="BQ3">
        <v>2.5445292620865138E-5</v>
      </c>
      <c r="BR3">
        <v>2.0855057351407717E-5</v>
      </c>
      <c r="BS3">
        <v>8.939133945694963E-4</v>
      </c>
      <c r="BT3">
        <v>2.2085889570552146E-4</v>
      </c>
      <c r="BU3">
        <v>1.7747440273037542E-4</v>
      </c>
      <c r="BV3">
        <v>0</v>
      </c>
      <c r="BW3">
        <v>4.9867021276595742E-5</v>
      </c>
    </row>
    <row r="4" spans="1:75" ht="15.75" thickBot="1" x14ac:dyDescent="0.3">
      <c r="A4" s="3">
        <v>2199</v>
      </c>
      <c r="B4" s="3">
        <v>64</v>
      </c>
      <c r="C4" s="3">
        <v>1616</v>
      </c>
      <c r="D4" s="3">
        <v>3981</v>
      </c>
      <c r="E4" s="3">
        <v>6923</v>
      </c>
      <c r="F4" s="3">
        <v>866</v>
      </c>
      <c r="G4" s="3">
        <v>6750</v>
      </c>
      <c r="H4" s="3">
        <v>2184</v>
      </c>
      <c r="I4" s="3">
        <v>767</v>
      </c>
      <c r="J4" s="3">
        <v>1289</v>
      </c>
      <c r="K4" s="3">
        <v>8790</v>
      </c>
      <c r="L4" s="3">
        <v>67492</v>
      </c>
      <c r="M4" s="3">
        <v>6957</v>
      </c>
      <c r="N4" s="3">
        <v>52152</v>
      </c>
      <c r="O4" s="3">
        <v>438</v>
      </c>
      <c r="P4" s="3">
        <v>161</v>
      </c>
      <c r="Q4" s="3">
        <v>89</v>
      </c>
      <c r="R4" s="3">
        <v>104</v>
      </c>
      <c r="S4" s="3">
        <v>1910</v>
      </c>
      <c r="T4" s="3">
        <v>2739</v>
      </c>
      <c r="U4" s="3">
        <v>5608</v>
      </c>
      <c r="V4" s="3">
        <v>163</v>
      </c>
      <c r="W4" s="3">
        <v>6299</v>
      </c>
      <c r="X4" s="3">
        <v>4442</v>
      </c>
      <c r="Y4" s="3">
        <v>45</v>
      </c>
      <c r="Z4" s="3">
        <v>9581</v>
      </c>
      <c r="AA4" s="3">
        <v>2406</v>
      </c>
      <c r="AB4" s="3">
        <v>7223</v>
      </c>
      <c r="AC4" s="3">
        <v>22</v>
      </c>
      <c r="AD4" s="3">
        <v>266</v>
      </c>
      <c r="AE4" s="3">
        <v>11</v>
      </c>
      <c r="AF4" s="3">
        <v>2795</v>
      </c>
      <c r="AG4" s="3">
        <v>1428</v>
      </c>
      <c r="AH4" s="3">
        <v>104</v>
      </c>
      <c r="AI4" s="3">
        <v>0</v>
      </c>
      <c r="AJ4" s="3">
        <v>294</v>
      </c>
      <c r="AM4">
        <v>15</v>
      </c>
      <c r="AN4">
        <v>5.7160912276670305E-5</v>
      </c>
      <c r="AO4">
        <v>5.8510638297872342E-5</v>
      </c>
      <c r="AP4">
        <v>6.1032863849765261E-5</v>
      </c>
      <c r="AQ4">
        <v>2.0063587684069612E-5</v>
      </c>
      <c r="AR4">
        <v>3.0044562038713271E-5</v>
      </c>
      <c r="AS4">
        <v>3.2922077922077923E-4</v>
      </c>
      <c r="AT4">
        <v>8.7229156853509186E-5</v>
      </c>
      <c r="AU4">
        <v>1.4149693080357144E-4</v>
      </c>
      <c r="AV4">
        <v>2.6438356164383563E-5</v>
      </c>
      <c r="AW4">
        <v>2.0960885490468679E-5</v>
      </c>
      <c r="AX4">
        <v>4.5411714641782427E-5</v>
      </c>
      <c r="AY4">
        <v>3.8377224199288253E-5</v>
      </c>
      <c r="AZ4">
        <v>3.1216558030936862E-5</v>
      </c>
      <c r="BA4">
        <v>4.1385803050273019E-4</v>
      </c>
      <c r="BB4">
        <v>1.0924911376087657E-4</v>
      </c>
      <c r="BC4">
        <v>5.2729528535980147E-6</v>
      </c>
      <c r="BD4">
        <v>9.7315436241610732E-5</v>
      </c>
      <c r="BE4">
        <v>4.1395348837209301E-5</v>
      </c>
      <c r="BF4">
        <v>2.7180508804469786E-5</v>
      </c>
      <c r="BG4">
        <v>2.5218527077263137E-5</v>
      </c>
      <c r="BH4">
        <v>3.7468937668254295E-5</v>
      </c>
      <c r="BI4">
        <v>9.6385542168674694E-5</v>
      </c>
      <c r="BJ4">
        <v>2.7321487548715237E-4</v>
      </c>
      <c r="BK4">
        <v>6.0182697474476091E-5</v>
      </c>
      <c r="BL4">
        <v>1.6407815631262526E-4</v>
      </c>
      <c r="BM4">
        <v>2.2508767484965265E-5</v>
      </c>
      <c r="BN4">
        <v>5.5650300691140834E-5</v>
      </c>
      <c r="BO4">
        <v>5.6910820795409988E-5</v>
      </c>
      <c r="BP4">
        <v>2.0151133501259446E-5</v>
      </c>
      <c r="BQ4">
        <v>4.2408821034775233E-5</v>
      </c>
      <c r="BR4">
        <v>3.7539103232533891E-5</v>
      </c>
      <c r="BS4">
        <v>1.2618350661148684E-3</v>
      </c>
      <c r="BT4">
        <v>1.9344088464742863E-4</v>
      </c>
      <c r="BU4">
        <v>1.6109215017064847E-3</v>
      </c>
      <c r="BV4">
        <v>0</v>
      </c>
      <c r="BW4">
        <v>6.8484042553191484E-5</v>
      </c>
    </row>
    <row r="5" spans="1:75" ht="15.75" thickBot="1" x14ac:dyDescent="0.3">
      <c r="A5" s="3">
        <v>1488</v>
      </c>
      <c r="B5" s="3">
        <v>37</v>
      </c>
      <c r="C5" s="3">
        <v>1135</v>
      </c>
      <c r="D5" s="3">
        <v>2606</v>
      </c>
      <c r="E5" s="3">
        <v>5308</v>
      </c>
      <c r="F5" s="3">
        <v>854</v>
      </c>
      <c r="G5" s="3">
        <v>5140</v>
      </c>
      <c r="H5" s="3">
        <v>1585</v>
      </c>
      <c r="I5" s="3">
        <v>516</v>
      </c>
      <c r="J5" s="3">
        <v>978</v>
      </c>
      <c r="K5" s="3">
        <v>6985</v>
      </c>
      <c r="L5" s="3">
        <v>70391</v>
      </c>
      <c r="M5" s="3">
        <v>4479</v>
      </c>
      <c r="N5" s="3">
        <v>44926</v>
      </c>
      <c r="O5" s="3">
        <v>199</v>
      </c>
      <c r="P5" s="3">
        <v>128</v>
      </c>
      <c r="Q5" s="3">
        <v>58</v>
      </c>
      <c r="R5" s="3">
        <v>104</v>
      </c>
      <c r="S5" s="3">
        <v>1307</v>
      </c>
      <c r="T5" s="3">
        <v>2324</v>
      </c>
      <c r="U5" s="3">
        <v>3719</v>
      </c>
      <c r="V5" s="3">
        <v>140</v>
      </c>
      <c r="W5" s="3">
        <v>5073</v>
      </c>
      <c r="X5" s="3">
        <v>3781</v>
      </c>
      <c r="Y5" s="3">
        <v>35</v>
      </c>
      <c r="Z5" s="3">
        <v>7528</v>
      </c>
      <c r="AA5" s="3">
        <v>1795</v>
      </c>
      <c r="AB5" s="3">
        <v>6470</v>
      </c>
      <c r="AC5" s="3">
        <v>23</v>
      </c>
      <c r="AD5" s="3">
        <v>137</v>
      </c>
      <c r="AE5" s="3">
        <v>10</v>
      </c>
      <c r="AF5" s="3">
        <v>2060</v>
      </c>
      <c r="AG5" s="3">
        <v>1098</v>
      </c>
      <c r="AH5" s="3">
        <v>68</v>
      </c>
      <c r="AI5" s="3">
        <v>50</v>
      </c>
      <c r="AJ5" s="3">
        <v>294</v>
      </c>
      <c r="AM5">
        <v>22</v>
      </c>
      <c r="AN5">
        <v>9.2414928860037144E-5</v>
      </c>
      <c r="AO5">
        <v>8.3776595744680847E-5</v>
      </c>
      <c r="AP5">
        <v>6.6369229871985543E-5</v>
      </c>
      <c r="AQ5">
        <v>1.7352744310575636E-5</v>
      </c>
      <c r="AR5">
        <v>2.7955716474028688E-5</v>
      </c>
      <c r="AS5">
        <v>4.6168831168831169E-4</v>
      </c>
      <c r="AT5">
        <v>9.241050400376825E-5</v>
      </c>
      <c r="AU5">
        <v>1.7229352678571429E-4</v>
      </c>
      <c r="AV5">
        <v>3.7671232876712332E-5</v>
      </c>
      <c r="AW5">
        <v>1.7645643397588429E-5</v>
      </c>
      <c r="AX5">
        <v>5.3542660871151101E-5</v>
      </c>
      <c r="AY5">
        <v>4.3843416370106762E-5</v>
      </c>
      <c r="AZ5">
        <v>2.848039692577099E-5</v>
      </c>
      <c r="BA5">
        <v>5.0586559478686568E-4</v>
      </c>
      <c r="BB5">
        <v>2.0883016435707379E-4</v>
      </c>
      <c r="BC5">
        <v>2.1712158808933001E-6</v>
      </c>
      <c r="BD5">
        <v>1.0906040268456376E-4</v>
      </c>
      <c r="BE5">
        <v>6.4651162790697672E-5</v>
      </c>
      <c r="BF5">
        <v>3.2492958714020748E-5</v>
      </c>
      <c r="BG5">
        <v>4.3839378411869119E-5</v>
      </c>
      <c r="BH5">
        <v>3.8387864982398015E-5</v>
      </c>
      <c r="BI5">
        <v>7.3795180722891561E-5</v>
      </c>
      <c r="BJ5">
        <v>3.590858048748266E-4</v>
      </c>
      <c r="BK5">
        <v>1.1961311123052122E-4</v>
      </c>
      <c r="BL5">
        <v>1.1447895791583167E-4</v>
      </c>
      <c r="BM5">
        <v>2.7344774401166332E-5</v>
      </c>
      <c r="BN5">
        <v>7.5217664482541956E-5</v>
      </c>
      <c r="BO5">
        <v>5.2648958784801764E-5</v>
      </c>
      <c r="BP5">
        <v>2.7707808564231737E-5</v>
      </c>
      <c r="BQ5">
        <v>7.0398642917726882E-5</v>
      </c>
      <c r="BR5">
        <v>8.8633993743482796E-5</v>
      </c>
      <c r="BS5">
        <v>1.2021802765721206E-3</v>
      </c>
      <c r="BT5">
        <v>1.872301749602363E-4</v>
      </c>
      <c r="BU5">
        <v>2.4232081911262798E-3</v>
      </c>
      <c r="BV5">
        <v>0</v>
      </c>
      <c r="BW5">
        <v>1.5026595744680851E-4</v>
      </c>
    </row>
    <row r="6" spans="1:75" ht="15.75" thickBot="1" x14ac:dyDescent="0.3">
      <c r="A6" s="3">
        <v>1308</v>
      </c>
      <c r="B6" s="3">
        <v>13</v>
      </c>
      <c r="C6" s="3">
        <v>609</v>
      </c>
      <c r="D6" s="3">
        <v>1315</v>
      </c>
      <c r="E6" s="3">
        <v>4358</v>
      </c>
      <c r="F6" s="3">
        <v>742</v>
      </c>
      <c r="G6" s="3">
        <v>3489</v>
      </c>
      <c r="H6" s="3">
        <v>1192</v>
      </c>
      <c r="I6" s="3">
        <v>343</v>
      </c>
      <c r="J6" s="3">
        <v>628</v>
      </c>
      <c r="K6" s="3">
        <v>6061</v>
      </c>
      <c r="L6" s="3">
        <v>72235</v>
      </c>
      <c r="M6" s="3">
        <v>2826</v>
      </c>
      <c r="N6" s="3">
        <v>43147</v>
      </c>
      <c r="O6" s="3">
        <v>144</v>
      </c>
      <c r="P6" s="3">
        <v>83</v>
      </c>
      <c r="Q6" s="3">
        <v>36</v>
      </c>
      <c r="R6" s="3">
        <v>53</v>
      </c>
      <c r="S6" s="3">
        <v>1067</v>
      </c>
      <c r="T6" s="3">
        <v>2114</v>
      </c>
      <c r="U6" s="3">
        <v>2395</v>
      </c>
      <c r="V6" s="3">
        <v>97</v>
      </c>
      <c r="W6" s="3">
        <v>4601</v>
      </c>
      <c r="X6" s="3">
        <v>2537</v>
      </c>
      <c r="Y6" s="3">
        <v>21</v>
      </c>
      <c r="Z6" s="3">
        <v>5918</v>
      </c>
      <c r="AA6" s="3">
        <v>1289</v>
      </c>
      <c r="AB6" s="3">
        <v>5711</v>
      </c>
      <c r="AC6" s="3">
        <v>5</v>
      </c>
      <c r="AD6" s="3">
        <v>159</v>
      </c>
      <c r="AE6" s="3">
        <v>9</v>
      </c>
      <c r="AF6" s="3">
        <v>1551</v>
      </c>
      <c r="AG6" s="3">
        <v>823</v>
      </c>
      <c r="AH6" s="3">
        <v>68</v>
      </c>
      <c r="AI6" s="3">
        <v>56</v>
      </c>
      <c r="AJ6" s="3">
        <v>295</v>
      </c>
      <c r="AL6" t="s">
        <v>122</v>
      </c>
      <c r="AM6">
        <v>1</v>
      </c>
      <c r="AN6">
        <v>1.5455468106700371E-4</v>
      </c>
      <c r="AO6">
        <v>8.5106382978723409E-5</v>
      </c>
      <c r="AP6">
        <v>9.0659901437611175E-5</v>
      </c>
      <c r="AQ6">
        <v>1.9410977242302544E-5</v>
      </c>
      <c r="AR6">
        <v>2.1689179779974933E-5</v>
      </c>
      <c r="AS6">
        <v>4.6298701298701299E-4</v>
      </c>
      <c r="AT6">
        <v>1.0908796514366462E-4</v>
      </c>
      <c r="AU6">
        <v>1.4655412946428572E-4</v>
      </c>
      <c r="AV6">
        <v>4.6164383561643839E-5</v>
      </c>
      <c r="AW6">
        <v>1.5480041707884394E-5</v>
      </c>
      <c r="AX6">
        <v>1.2450226450651995E-4</v>
      </c>
      <c r="AY6">
        <v>6.0640569395017791E-5</v>
      </c>
      <c r="AZ6">
        <v>3.1921879560268506E-5</v>
      </c>
      <c r="BA6">
        <v>6.4734390477515897E-4</v>
      </c>
      <c r="BB6">
        <v>2.1946503383822108E-4</v>
      </c>
      <c r="BC6">
        <v>3.7220843672456574E-6</v>
      </c>
      <c r="BD6">
        <v>3.1040268456375837E-5</v>
      </c>
      <c r="BE6">
        <v>1.4837209302325581E-4</v>
      </c>
      <c r="BF6">
        <v>4.4194087609626528E-5</v>
      </c>
      <c r="BG6">
        <v>5.1240831909976891E-5</v>
      </c>
      <c r="BH6">
        <v>4.2930731000207079E-5</v>
      </c>
      <c r="BI6">
        <v>5.5722891566265063E-5</v>
      </c>
      <c r="BJ6">
        <v>5.2657374991743177E-4</v>
      </c>
      <c r="BK6">
        <v>2.4202041912950028E-4</v>
      </c>
      <c r="BL6">
        <v>7.6903807615230461E-5</v>
      </c>
      <c r="BM6">
        <v>2.982056103014059E-5</v>
      </c>
      <c r="BN6">
        <v>5.0444304820034109E-5</v>
      </c>
      <c r="BO6">
        <v>6.1492580438775725E-5</v>
      </c>
      <c r="BP6">
        <v>1.2594458438287153E-4</v>
      </c>
      <c r="BQ6">
        <v>3.1382527565733672E-5</v>
      </c>
      <c r="BR6">
        <v>1.2408759124087591E-4</v>
      </c>
      <c r="BS6">
        <v>1.3630261431311194E-3</v>
      </c>
      <c r="BT6">
        <v>2.070741498144361E-4</v>
      </c>
      <c r="BU6">
        <v>1.0068259385665529E-3</v>
      </c>
      <c r="BV6">
        <v>0</v>
      </c>
      <c r="BW6">
        <v>2.8324468085106383E-4</v>
      </c>
    </row>
    <row r="7" spans="1:75" ht="15.75" thickBot="1" x14ac:dyDescent="0.3">
      <c r="A7" s="3">
        <v>1242</v>
      </c>
      <c r="B7" s="3">
        <v>10</v>
      </c>
      <c r="C7" s="3">
        <v>476</v>
      </c>
      <c r="D7" s="3">
        <v>1154</v>
      </c>
      <c r="E7" s="3">
        <v>4124</v>
      </c>
      <c r="F7" s="3">
        <v>724</v>
      </c>
      <c r="G7" s="3">
        <v>3241</v>
      </c>
      <c r="H7" s="3">
        <v>1081</v>
      </c>
      <c r="I7" s="3">
        <v>378</v>
      </c>
      <c r="J7" s="3">
        <v>513</v>
      </c>
      <c r="K7" s="3">
        <v>5944</v>
      </c>
      <c r="L7" s="3">
        <v>69203</v>
      </c>
      <c r="M7" s="3">
        <v>2554</v>
      </c>
      <c r="N7" s="3">
        <v>43701</v>
      </c>
      <c r="O7" s="3">
        <v>141</v>
      </c>
      <c r="P7" s="3">
        <v>62</v>
      </c>
      <c r="Q7" s="3">
        <v>30</v>
      </c>
      <c r="R7" s="3">
        <v>54</v>
      </c>
      <c r="S7" s="3">
        <v>953</v>
      </c>
      <c r="T7" s="3">
        <v>2101</v>
      </c>
      <c r="U7" s="3">
        <v>1948</v>
      </c>
      <c r="V7" s="3">
        <v>84</v>
      </c>
      <c r="W7" s="3">
        <v>4532</v>
      </c>
      <c r="X7" s="3">
        <v>2092</v>
      </c>
      <c r="Y7" s="3">
        <v>19</v>
      </c>
      <c r="Z7" s="3">
        <v>5303</v>
      </c>
      <c r="AA7" s="3">
        <v>1081</v>
      </c>
      <c r="AB7" s="3">
        <v>5420</v>
      </c>
      <c r="AC7" s="3">
        <v>0</v>
      </c>
      <c r="AD7" s="3">
        <v>176</v>
      </c>
      <c r="AE7" s="3">
        <v>6</v>
      </c>
      <c r="AF7" s="3">
        <v>1265</v>
      </c>
      <c r="AG7" s="3">
        <v>709</v>
      </c>
      <c r="AH7" s="3">
        <v>68</v>
      </c>
      <c r="AI7" s="3">
        <v>43</v>
      </c>
      <c r="AJ7" s="3">
        <v>285</v>
      </c>
      <c r="AM7">
        <v>8</v>
      </c>
      <c r="AN7">
        <v>2.0861339307941249E-4</v>
      </c>
      <c r="AO7">
        <v>1.1702127659574468E-4</v>
      </c>
      <c r="AP7">
        <v>1.5399644242265187E-4</v>
      </c>
      <c r="AQ7">
        <v>3.0421686746987953E-5</v>
      </c>
      <c r="AR7">
        <v>2.356914078819106E-5</v>
      </c>
      <c r="AS7">
        <v>5.3506493506493501E-4</v>
      </c>
      <c r="AT7">
        <v>1.3411151672162034E-4</v>
      </c>
      <c r="AU7">
        <v>1.5004185267857142E-4</v>
      </c>
      <c r="AV7">
        <v>3.493150684931507E-5</v>
      </c>
      <c r="AW7">
        <v>2.5185145576558031E-5</v>
      </c>
      <c r="AX7">
        <v>2.5113225325997749E-4</v>
      </c>
      <c r="AY7">
        <v>7.4163701067615664E-5</v>
      </c>
      <c r="AZ7">
        <v>4.158964879852126E-5</v>
      </c>
      <c r="BA7">
        <v>7.4549949653303642E-4</v>
      </c>
      <c r="BB7">
        <v>2.0689655172413793E-4</v>
      </c>
      <c r="BC7">
        <v>1.6439205955334987E-5</v>
      </c>
      <c r="BD7">
        <v>5.0335570469798656E-5</v>
      </c>
      <c r="BE7">
        <v>1.6418604651162791E-4</v>
      </c>
      <c r="BF7">
        <v>8.1449932449451581E-5</v>
      </c>
      <c r="BG7">
        <v>6.3665896379651028E-5</v>
      </c>
      <c r="BH7">
        <v>6.1024539242079108E-5</v>
      </c>
      <c r="BI7">
        <v>7.3795180722891561E-5</v>
      </c>
      <c r="BJ7">
        <v>6.1408283241957853E-4</v>
      </c>
      <c r="BK7">
        <v>3.2060720042987641E-4</v>
      </c>
      <c r="BL7">
        <v>1.0896793587174349E-4</v>
      </c>
      <c r="BM7">
        <v>4.4359695793829643E-5</v>
      </c>
      <c r="BN7">
        <v>4.7931065433982586E-5</v>
      </c>
      <c r="BO7">
        <v>7.9510040657957201E-5</v>
      </c>
      <c r="BP7">
        <v>1.889168765743073E-4</v>
      </c>
      <c r="BQ7">
        <v>8.3121289228159454E-5</v>
      </c>
      <c r="BR7">
        <v>1.0948905109489051E-4</v>
      </c>
      <c r="BS7">
        <v>1.1836075502170184E-3</v>
      </c>
      <c r="BT7">
        <v>2.6849958342800876E-4</v>
      </c>
      <c r="BU7">
        <v>5.3924914675767914E-4</v>
      </c>
      <c r="BV7">
        <v>0</v>
      </c>
      <c r="BW7">
        <v>3.6768617021276596E-4</v>
      </c>
    </row>
    <row r="8" spans="1:75" ht="15.75" thickBot="1" x14ac:dyDescent="0.3">
      <c r="A8" s="3">
        <v>962</v>
      </c>
      <c r="B8" s="3">
        <v>5</v>
      </c>
      <c r="C8" s="3">
        <v>324</v>
      </c>
      <c r="D8" s="3">
        <v>783</v>
      </c>
      <c r="E8" s="3">
        <v>4190</v>
      </c>
      <c r="F8" s="3">
        <v>733</v>
      </c>
      <c r="G8" s="3">
        <v>2160</v>
      </c>
      <c r="H8" s="3">
        <v>870</v>
      </c>
      <c r="I8" s="3">
        <v>458</v>
      </c>
      <c r="J8" s="3">
        <v>438</v>
      </c>
      <c r="K8" s="3">
        <v>5934</v>
      </c>
      <c r="L8" s="3">
        <v>65410</v>
      </c>
      <c r="M8" s="3">
        <v>2041</v>
      </c>
      <c r="N8" s="3">
        <v>34720</v>
      </c>
      <c r="O8" s="3">
        <v>85</v>
      </c>
      <c r="P8" s="3">
        <v>134</v>
      </c>
      <c r="Q8" s="3">
        <v>21</v>
      </c>
      <c r="R8" s="3">
        <v>84</v>
      </c>
      <c r="S8" s="3">
        <v>698</v>
      </c>
      <c r="T8" s="3">
        <v>2112</v>
      </c>
      <c r="U8" s="3">
        <v>1470</v>
      </c>
      <c r="V8" s="3">
        <v>67</v>
      </c>
      <c r="W8" s="3">
        <v>4354</v>
      </c>
      <c r="X8" s="3">
        <v>1842</v>
      </c>
      <c r="Y8" s="3">
        <v>8</v>
      </c>
      <c r="Z8" s="3">
        <v>3442</v>
      </c>
      <c r="AA8" s="3">
        <v>808</v>
      </c>
      <c r="AB8" s="3">
        <v>4632</v>
      </c>
      <c r="AC8" s="3">
        <v>11</v>
      </c>
      <c r="AD8" s="3">
        <v>169</v>
      </c>
      <c r="AE8" s="3">
        <v>3</v>
      </c>
      <c r="AF8" s="3">
        <v>1096</v>
      </c>
      <c r="AG8" s="3">
        <v>593</v>
      </c>
      <c r="AH8" s="3">
        <v>71</v>
      </c>
      <c r="AI8" s="3">
        <v>78</v>
      </c>
      <c r="AJ8" s="3">
        <v>309</v>
      </c>
      <c r="AM8">
        <v>15</v>
      </c>
      <c r="AN8">
        <v>3.565806859309473E-4</v>
      </c>
      <c r="AO8">
        <v>2.2273936170212765E-4</v>
      </c>
      <c r="AP8">
        <v>1.987286035050885E-4</v>
      </c>
      <c r="AQ8">
        <v>5.4241967871485945E-5</v>
      </c>
      <c r="AR8">
        <v>4.2194680406628605E-5</v>
      </c>
      <c r="AS8">
        <v>8.1753246753246754E-4</v>
      </c>
      <c r="AT8">
        <v>1.651701601507301E-4</v>
      </c>
      <c r="AU8">
        <v>1.85546875E-4</v>
      </c>
      <c r="AV8">
        <v>4.7808219178082192E-5</v>
      </c>
      <c r="AW8">
        <v>5.4514343769216374E-5</v>
      </c>
      <c r="AX8">
        <v>4.232651448372291E-4</v>
      </c>
      <c r="AY8">
        <v>1.38932384341637E-4</v>
      </c>
      <c r="AZ8">
        <v>6.1448098064014007E-5</v>
      </c>
      <c r="BA8">
        <v>9.1525382102772756E-4</v>
      </c>
      <c r="BB8">
        <v>1.9980663873670642E-4</v>
      </c>
      <c r="BC8">
        <v>8.9640198511166248E-5</v>
      </c>
      <c r="BD8">
        <v>6.6275167785234896E-5</v>
      </c>
      <c r="BE8">
        <v>2.5767441860465116E-4</v>
      </c>
      <c r="BF8">
        <v>9.8944379565386642E-5</v>
      </c>
      <c r="BG8">
        <v>9.0793395626109384E-5</v>
      </c>
      <c r="BH8">
        <v>8.2897597846344996E-5</v>
      </c>
      <c r="BI8">
        <v>1.8373493975903615E-4</v>
      </c>
      <c r="BJ8">
        <v>6.254442169231786E-4</v>
      </c>
      <c r="BK8">
        <v>3.4811929070392261E-4</v>
      </c>
      <c r="BL8">
        <v>1.6533066132264529E-4</v>
      </c>
      <c r="BM8">
        <v>6.5019401810835684E-5</v>
      </c>
      <c r="BN8">
        <v>6.7677946324387392E-5</v>
      </c>
      <c r="BO8">
        <v>1.3153984273419603E-4</v>
      </c>
      <c r="BP8">
        <v>1.1586901763224182E-4</v>
      </c>
      <c r="BQ8">
        <v>1.2637828668363019E-4</v>
      </c>
      <c r="BR8">
        <v>7.1949947862356623E-5</v>
      </c>
      <c r="BS8">
        <v>8.987079842535581E-4</v>
      </c>
      <c r="BT8">
        <v>3.8801787472544116E-4</v>
      </c>
      <c r="BU8">
        <v>6.0409556313993174E-4</v>
      </c>
      <c r="BV8">
        <v>0</v>
      </c>
      <c r="BW8">
        <v>4.5611702127659574E-4</v>
      </c>
    </row>
    <row r="9" spans="1:75" ht="15.75" thickBot="1" x14ac:dyDescent="0.3">
      <c r="A9" s="3">
        <v>695</v>
      </c>
      <c r="B9" s="3">
        <v>3</v>
      </c>
      <c r="C9" s="3">
        <v>267</v>
      </c>
      <c r="D9" s="3">
        <v>587</v>
      </c>
      <c r="E9" s="3">
        <v>3039</v>
      </c>
      <c r="F9" s="3">
        <v>525</v>
      </c>
      <c r="G9" s="3">
        <v>1708</v>
      </c>
      <c r="H9" s="3">
        <v>903</v>
      </c>
      <c r="I9" s="3">
        <v>398</v>
      </c>
      <c r="J9" s="3">
        <v>466</v>
      </c>
      <c r="K9" s="3">
        <v>5772</v>
      </c>
      <c r="L9" s="3">
        <v>61277</v>
      </c>
      <c r="M9" s="3">
        <v>1847</v>
      </c>
      <c r="N9" s="3">
        <v>36201</v>
      </c>
      <c r="O9" s="3">
        <v>76</v>
      </c>
      <c r="P9" s="3">
        <v>128</v>
      </c>
      <c r="Q9" s="3">
        <v>15</v>
      </c>
      <c r="R9" s="3">
        <v>58</v>
      </c>
      <c r="S9" s="3">
        <v>661</v>
      </c>
      <c r="T9" s="3">
        <v>2357</v>
      </c>
      <c r="U9" s="3">
        <v>1365</v>
      </c>
      <c r="V9" s="3">
        <v>54</v>
      </c>
      <c r="W9" s="3">
        <v>4232</v>
      </c>
      <c r="X9" s="3">
        <v>1676</v>
      </c>
      <c r="Y9" s="3">
        <v>2</v>
      </c>
      <c r="Z9" s="3">
        <v>2974</v>
      </c>
      <c r="AA9" s="3">
        <v>615</v>
      </c>
      <c r="AB9" s="3">
        <v>3960</v>
      </c>
      <c r="AC9" s="3">
        <v>9</v>
      </c>
      <c r="AD9" s="3">
        <v>129</v>
      </c>
      <c r="AE9" s="3">
        <v>5</v>
      </c>
      <c r="AF9" s="3">
        <v>1036</v>
      </c>
      <c r="AG9" s="3">
        <v>617</v>
      </c>
      <c r="AH9" s="3">
        <v>48</v>
      </c>
      <c r="AI9" s="3">
        <v>91</v>
      </c>
      <c r="AJ9" s="3">
        <v>236</v>
      </c>
      <c r="AM9">
        <v>22</v>
      </c>
      <c r="AN9">
        <v>6.08241895023075E-4</v>
      </c>
      <c r="AO9">
        <v>4.2021276595744682E-4</v>
      </c>
      <c r="AP9">
        <v>2.4276091330592249E-4</v>
      </c>
      <c r="AQ9">
        <v>8.3509036144578314E-5</v>
      </c>
      <c r="AR9">
        <v>6.0576521375852943E-5</v>
      </c>
      <c r="AS9">
        <v>1.0435064935064935E-3</v>
      </c>
      <c r="AT9">
        <v>1.7753473857748468E-4</v>
      </c>
      <c r="AU9">
        <v>2.1334402901785715E-4</v>
      </c>
      <c r="AV9">
        <v>8.0958904109589041E-5</v>
      </c>
      <c r="AW9">
        <v>9.5446889286955592E-5</v>
      </c>
      <c r="AX9">
        <v>7.1531049575974958E-4</v>
      </c>
      <c r="AY9">
        <v>2.5104626334519574E-4</v>
      </c>
      <c r="AZ9">
        <v>8.7994941142134452E-5</v>
      </c>
      <c r="BA9">
        <v>1.12138056371927E-3</v>
      </c>
      <c r="BB9">
        <v>2.0689655172413793E-4</v>
      </c>
      <c r="BC9">
        <v>1.3430521091811415E-4</v>
      </c>
      <c r="BD9">
        <v>1.1577181208053692E-4</v>
      </c>
      <c r="BE9">
        <v>2.7813953488372092E-4</v>
      </c>
      <c r="BF9">
        <v>1.361544274232328E-4</v>
      </c>
      <c r="BG9">
        <v>1.1356709869721023E-4</v>
      </c>
      <c r="BH9">
        <v>1.0854990681300477E-4</v>
      </c>
      <c r="BI9">
        <v>4.909638554216868E-4</v>
      </c>
      <c r="BJ9">
        <v>6.8386287073122403E-4</v>
      </c>
      <c r="BK9">
        <v>2.9970445996775928E-4</v>
      </c>
      <c r="BL9">
        <v>3.534569138276553E-4</v>
      </c>
      <c r="BM9">
        <v>9.2564194880411061E-5</v>
      </c>
      <c r="BN9">
        <v>1.6659186787541512E-4</v>
      </c>
      <c r="BO9">
        <v>1.9039068788310321E-4</v>
      </c>
      <c r="BP9">
        <v>1.4357682619647356E-4</v>
      </c>
      <c r="BQ9">
        <v>2.0441051738761661E-4</v>
      </c>
      <c r="BR9">
        <v>1.3138686131386861E-4</v>
      </c>
      <c r="BS9">
        <v>7.5471888563641873E-4</v>
      </c>
      <c r="BT9">
        <v>5.1738241308793456E-4</v>
      </c>
      <c r="BU9">
        <v>6.3481228668941982E-4</v>
      </c>
      <c r="BV9">
        <v>0</v>
      </c>
      <c r="BW9">
        <v>5.9840425531914893E-4</v>
      </c>
    </row>
    <row r="10" spans="1:75" ht="15.75" thickBot="1" x14ac:dyDescent="0.3">
      <c r="A10" s="3">
        <v>590</v>
      </c>
      <c r="B10" s="3">
        <v>5</v>
      </c>
      <c r="C10" s="3">
        <v>256</v>
      </c>
      <c r="D10" s="3">
        <v>560</v>
      </c>
      <c r="E10" s="3">
        <v>2998</v>
      </c>
      <c r="F10" s="3">
        <v>464</v>
      </c>
      <c r="G10" s="3">
        <v>1732</v>
      </c>
      <c r="H10" s="3">
        <v>874</v>
      </c>
      <c r="I10" s="3">
        <v>227</v>
      </c>
      <c r="J10" s="3">
        <v>449</v>
      </c>
      <c r="K10" s="3">
        <v>6061</v>
      </c>
      <c r="L10" s="3">
        <v>55464</v>
      </c>
      <c r="M10" s="3">
        <v>2104</v>
      </c>
      <c r="N10" s="3">
        <v>53113</v>
      </c>
      <c r="O10" s="3">
        <v>49</v>
      </c>
      <c r="P10" s="3">
        <v>22</v>
      </c>
      <c r="Q10" s="3">
        <v>20</v>
      </c>
      <c r="R10" s="3">
        <v>12</v>
      </c>
      <c r="S10" s="3">
        <v>572</v>
      </c>
      <c r="T10" s="3">
        <v>3167</v>
      </c>
      <c r="U10" s="3">
        <v>1206</v>
      </c>
      <c r="V10" s="3">
        <v>49</v>
      </c>
      <c r="W10" s="3">
        <v>4091</v>
      </c>
      <c r="X10" s="3">
        <v>1701</v>
      </c>
      <c r="Y10" s="3">
        <v>41</v>
      </c>
      <c r="Z10" s="3">
        <v>2370</v>
      </c>
      <c r="AA10" s="3">
        <v>411</v>
      </c>
      <c r="AB10" s="3">
        <v>3440</v>
      </c>
      <c r="AC10" s="3">
        <v>4</v>
      </c>
      <c r="AD10" s="3">
        <v>205</v>
      </c>
      <c r="AE10" s="3">
        <v>2</v>
      </c>
      <c r="AF10" s="3">
        <v>1041</v>
      </c>
      <c r="AG10" s="3">
        <v>735</v>
      </c>
      <c r="AH10" s="3">
        <v>37</v>
      </c>
      <c r="AI10" s="3">
        <v>80</v>
      </c>
      <c r="AJ10" s="3">
        <v>174</v>
      </c>
      <c r="AL10" t="s">
        <v>123</v>
      </c>
      <c r="AM10">
        <v>1</v>
      </c>
      <c r="AN10">
        <v>1.3823557572624041E-3</v>
      </c>
      <c r="AO10">
        <v>4.6675531914893619E-4</v>
      </c>
      <c r="AP10">
        <v>2.9685358527979471E-4</v>
      </c>
      <c r="AQ10">
        <v>1.5664323962516735E-4</v>
      </c>
      <c r="AR10">
        <v>9.6156524160980359E-5</v>
      </c>
      <c r="AS10">
        <v>1.1746753246753246E-3</v>
      </c>
      <c r="AT10">
        <v>2.1088966085727745E-4</v>
      </c>
      <c r="AU10">
        <v>2.1798270089285715E-4</v>
      </c>
      <c r="AV10">
        <v>1.5095890410958903E-4</v>
      </c>
      <c r="AW10">
        <v>1.9990375103601317E-4</v>
      </c>
      <c r="AX10">
        <v>1.1127693850876926E-3</v>
      </c>
      <c r="AY10">
        <v>3.0923843416370107E-4</v>
      </c>
      <c r="AZ10">
        <v>1.0663731880533126E-4</v>
      </c>
      <c r="BA10">
        <v>1.2215336504220117E-3</v>
      </c>
      <c r="BB10">
        <v>3.3870447953593299E-4</v>
      </c>
      <c r="BC10">
        <v>1.8579404466501241E-4</v>
      </c>
      <c r="BD10">
        <v>1.3422818791946307E-4</v>
      </c>
      <c r="BE10">
        <v>5.5023255813953491E-4</v>
      </c>
      <c r="BF10">
        <v>2.743239220535367E-4</v>
      </c>
      <c r="BG10">
        <v>1.8697880036169998E-4</v>
      </c>
      <c r="BH10">
        <v>1.5377148477945744E-4</v>
      </c>
      <c r="BI10">
        <v>5.7228915662650606E-4</v>
      </c>
      <c r="BJ10">
        <v>7.4956073716890147E-4</v>
      </c>
      <c r="BK10">
        <v>4.7700161203653951E-4</v>
      </c>
      <c r="BL10">
        <v>4.3687374749498995E-4</v>
      </c>
      <c r="BM10">
        <v>1.6017939452126642E-4</v>
      </c>
      <c r="BN10">
        <v>2.689166143075128E-4</v>
      </c>
      <c r="BO10">
        <v>2.1289703423936599E-4</v>
      </c>
      <c r="BP10">
        <v>1.0125944584382872E-3</v>
      </c>
      <c r="BQ10">
        <v>3.2061068702290079E-4</v>
      </c>
      <c r="BR10">
        <v>2.2732012513034411E-4</v>
      </c>
      <c r="BS10">
        <v>5.3477339255072174E-4</v>
      </c>
      <c r="BT10">
        <v>5.8418541240627133E-4</v>
      </c>
      <c r="BU10">
        <v>1.1843003412969283E-3</v>
      </c>
      <c r="BV10">
        <v>0</v>
      </c>
      <c r="BW10">
        <v>9.0226063829787235E-4</v>
      </c>
    </row>
    <row r="11" spans="1:75" ht="15.75" thickBot="1" x14ac:dyDescent="0.3">
      <c r="A11" s="3">
        <v>725</v>
      </c>
      <c r="B11" s="3">
        <v>1</v>
      </c>
      <c r="C11" s="3">
        <v>284</v>
      </c>
      <c r="D11" s="3">
        <v>369</v>
      </c>
      <c r="E11" s="3">
        <v>2880</v>
      </c>
      <c r="F11" s="3">
        <v>583</v>
      </c>
      <c r="G11" s="3">
        <v>2429</v>
      </c>
      <c r="H11" s="3">
        <v>1288</v>
      </c>
      <c r="I11" s="3">
        <v>434</v>
      </c>
      <c r="J11" s="3">
        <v>486</v>
      </c>
      <c r="K11" s="3">
        <v>5824</v>
      </c>
      <c r="L11" s="3">
        <v>47864</v>
      </c>
      <c r="M11" s="3">
        <v>2901</v>
      </c>
      <c r="N11" s="3">
        <v>77618</v>
      </c>
      <c r="O11" s="3">
        <v>30</v>
      </c>
      <c r="P11" s="3">
        <v>17</v>
      </c>
      <c r="Q11" s="3">
        <v>17</v>
      </c>
      <c r="R11" s="3">
        <v>7</v>
      </c>
      <c r="S11" s="3">
        <v>667</v>
      </c>
      <c r="T11" s="3">
        <v>4853</v>
      </c>
      <c r="U11" s="3">
        <v>1304</v>
      </c>
      <c r="V11" s="3">
        <v>45</v>
      </c>
      <c r="W11" s="3">
        <v>4009</v>
      </c>
      <c r="X11" s="3">
        <v>1902</v>
      </c>
      <c r="Y11" s="3">
        <v>39</v>
      </c>
      <c r="Z11" s="3">
        <v>2078</v>
      </c>
      <c r="AA11" s="3">
        <v>447</v>
      </c>
      <c r="AB11" s="3">
        <v>3293</v>
      </c>
      <c r="AC11" s="3">
        <v>6</v>
      </c>
      <c r="AD11" s="3">
        <v>430</v>
      </c>
      <c r="AE11" s="3">
        <v>4</v>
      </c>
      <c r="AF11" s="3">
        <v>1404</v>
      </c>
      <c r="AG11" s="3">
        <v>829</v>
      </c>
      <c r="AH11" s="3">
        <v>46</v>
      </c>
      <c r="AI11" s="3">
        <v>128</v>
      </c>
      <c r="AJ11" s="3">
        <v>177</v>
      </c>
      <c r="AM11">
        <v>8</v>
      </c>
      <c r="AN11">
        <v>1.6370042703127093E-3</v>
      </c>
      <c r="AO11">
        <v>4.3617021276595746E-4</v>
      </c>
      <c r="AP11">
        <v>4.951447817338815E-4</v>
      </c>
      <c r="AQ11">
        <v>2.2333500669344044E-4</v>
      </c>
      <c r="AR11">
        <v>1.108132572065172E-4</v>
      </c>
      <c r="AS11">
        <v>1.5142857142857143E-3</v>
      </c>
      <c r="AT11">
        <v>2.1240579368817709E-4</v>
      </c>
      <c r="AU11">
        <v>2.2105189732142858E-4</v>
      </c>
      <c r="AV11">
        <v>1.5643835616438356E-4</v>
      </c>
      <c r="AW11">
        <v>2.4016790097051039E-4</v>
      </c>
      <c r="AX11">
        <v>1.212286087723031E-3</v>
      </c>
      <c r="AY11">
        <v>3.4474021352313169E-4</v>
      </c>
      <c r="AZ11">
        <v>1.073426403346629E-4</v>
      </c>
      <c r="BA11">
        <v>1.2038017895589957E-3</v>
      </c>
      <c r="BB11">
        <v>5.4753464389300675E-4</v>
      </c>
      <c r="BC11">
        <v>1.8424317617866004E-4</v>
      </c>
      <c r="BD11">
        <v>2.2734899328859061E-4</v>
      </c>
      <c r="BE11">
        <v>8.3023255813953489E-4</v>
      </c>
      <c r="BF11">
        <v>3.1242701105997113E-4</v>
      </c>
      <c r="BG11">
        <v>2.5138149301718075E-4</v>
      </c>
      <c r="BH11">
        <v>1.732630979498861E-4</v>
      </c>
      <c r="BI11">
        <v>6.6566265060240964E-4</v>
      </c>
      <c r="BJ11">
        <v>7.0653279608956997E-4</v>
      </c>
      <c r="BK11">
        <v>6.063406770553466E-4</v>
      </c>
      <c r="BL11">
        <v>4.6968937875751501E-4</v>
      </c>
      <c r="BM11">
        <v>2.0525026780277272E-4</v>
      </c>
      <c r="BN11">
        <v>2.9467731801454089E-4</v>
      </c>
      <c r="BO11">
        <v>2.6299713124058367E-4</v>
      </c>
      <c r="BP11">
        <v>2.0931989924433251E-3</v>
      </c>
      <c r="BQ11">
        <v>4.4868532654792199E-4</v>
      </c>
      <c r="BR11">
        <v>1.9395203336809177E-4</v>
      </c>
      <c r="BS11">
        <v>5.3835671747249421E-4</v>
      </c>
      <c r="BT11">
        <v>5.501779898507915E-4</v>
      </c>
      <c r="BU11">
        <v>1.4197952218430033E-3</v>
      </c>
      <c r="BV11">
        <v>0</v>
      </c>
      <c r="BW11">
        <v>1.3224734042553191E-3</v>
      </c>
    </row>
    <row r="12" spans="1:75" ht="15.75" thickBot="1" x14ac:dyDescent="0.3">
      <c r="A12" s="3">
        <v>1009</v>
      </c>
      <c r="B12" s="3">
        <v>3</v>
      </c>
      <c r="C12" s="3">
        <v>277</v>
      </c>
      <c r="D12" s="3">
        <v>289</v>
      </c>
      <c r="E12" s="3">
        <v>2919</v>
      </c>
      <c r="F12" s="3">
        <v>632</v>
      </c>
      <c r="G12" s="3">
        <v>3212</v>
      </c>
      <c r="H12" s="3">
        <v>2083</v>
      </c>
      <c r="I12" s="3">
        <v>617</v>
      </c>
      <c r="J12" s="3">
        <v>473</v>
      </c>
      <c r="K12" s="3">
        <v>6815</v>
      </c>
      <c r="L12" s="3">
        <v>39232</v>
      </c>
      <c r="M12" s="3">
        <v>3638</v>
      </c>
      <c r="N12" s="3">
        <v>97637</v>
      </c>
      <c r="O12" s="3">
        <v>29</v>
      </c>
      <c r="P12" s="3">
        <v>12</v>
      </c>
      <c r="Q12" s="3">
        <v>6</v>
      </c>
      <c r="R12" s="3">
        <v>19</v>
      </c>
      <c r="S12" s="3">
        <v>665</v>
      </c>
      <c r="T12" s="3">
        <v>8020</v>
      </c>
      <c r="U12" s="3">
        <v>1883</v>
      </c>
      <c r="V12" s="3">
        <v>50</v>
      </c>
      <c r="W12" s="3">
        <v>4018</v>
      </c>
      <c r="X12" s="3">
        <v>1807</v>
      </c>
      <c r="Y12" s="3">
        <v>30</v>
      </c>
      <c r="Z12" s="3">
        <v>1634</v>
      </c>
      <c r="AA12" s="3">
        <v>662</v>
      </c>
      <c r="AB12" s="3">
        <v>3155</v>
      </c>
      <c r="AC12" s="3">
        <v>7</v>
      </c>
      <c r="AD12" s="3">
        <v>725</v>
      </c>
      <c r="AE12" s="3">
        <v>17</v>
      </c>
      <c r="AF12" s="3">
        <v>1730</v>
      </c>
      <c r="AG12" s="3">
        <v>871</v>
      </c>
      <c r="AH12" s="3">
        <v>44</v>
      </c>
      <c r="AI12" s="3">
        <v>164</v>
      </c>
      <c r="AJ12" s="3">
        <v>171</v>
      </c>
      <c r="AM12">
        <v>15</v>
      </c>
      <c r="AN12">
        <v>1.6877884376017311E-3</v>
      </c>
      <c r="AO12">
        <v>5.8643617021276594E-4</v>
      </c>
      <c r="AP12">
        <v>6.4406730236491415E-4</v>
      </c>
      <c r="AQ12">
        <v>2.7371987951807226E-4</v>
      </c>
      <c r="AR12">
        <v>1.6937056120317504E-4</v>
      </c>
      <c r="AS12">
        <v>2.4370129870129871E-3</v>
      </c>
      <c r="AT12">
        <v>2.0988871879415921E-4</v>
      </c>
      <c r="AU12">
        <v>2.4215262276785715E-4</v>
      </c>
      <c r="AV12">
        <v>1.7904109589041096E-4</v>
      </c>
      <c r="AW12">
        <v>2.2089137234981152E-4</v>
      </c>
      <c r="AX12">
        <v>1.2352351135292866E-3</v>
      </c>
      <c r="AY12">
        <v>4.2394306049822067E-4</v>
      </c>
      <c r="AZ12">
        <v>1.2143691020527288E-4</v>
      </c>
      <c r="BA12">
        <v>1.2804351919314303E-3</v>
      </c>
      <c r="BB12">
        <v>6.2552368675475344E-4</v>
      </c>
      <c r="BC12">
        <v>2.1401985111662531E-4</v>
      </c>
      <c r="BD12">
        <v>2.9949664429530201E-4</v>
      </c>
      <c r="BE12">
        <v>9.3255813953488375E-4</v>
      </c>
      <c r="BF12">
        <v>3.6667353621396351E-4</v>
      </c>
      <c r="BG12">
        <v>3.4853812920727418E-4</v>
      </c>
      <c r="BH12">
        <v>1.7942379374611721E-4</v>
      </c>
      <c r="BI12">
        <v>7.3192771084337348E-4</v>
      </c>
      <c r="BJ12">
        <v>7.1620318382984349E-4</v>
      </c>
      <c r="BK12">
        <v>6.2813003761418593E-4</v>
      </c>
      <c r="BL12">
        <v>4.4914829659318639E-4</v>
      </c>
      <c r="BM12">
        <v>2.2863022771014182E-4</v>
      </c>
      <c r="BN12">
        <v>3.5876492235885468E-4</v>
      </c>
      <c r="BO12">
        <v>2.8088044083957649E-4</v>
      </c>
      <c r="BP12">
        <v>2.906801007556675E-3</v>
      </c>
      <c r="BQ12">
        <v>7.3027989821882952E-4</v>
      </c>
      <c r="BR12">
        <v>2.3566214807090719E-4</v>
      </c>
      <c r="BS12">
        <v>5.7984253558090245E-4</v>
      </c>
      <c r="BT12">
        <v>5.1639778838142843E-4</v>
      </c>
      <c r="BU12">
        <v>2.0204778156996585E-3</v>
      </c>
      <c r="BV12">
        <v>0</v>
      </c>
      <c r="BW12">
        <v>2.0106382978723404E-3</v>
      </c>
    </row>
    <row r="13" spans="1:75" ht="15.75" thickBot="1" x14ac:dyDescent="0.3">
      <c r="A13" s="3">
        <v>1443</v>
      </c>
      <c r="B13" s="3">
        <v>1</v>
      </c>
      <c r="C13" s="3">
        <v>265</v>
      </c>
      <c r="D13" s="3">
        <v>327</v>
      </c>
      <c r="E13" s="3">
        <v>4098</v>
      </c>
      <c r="F13" s="3">
        <v>775</v>
      </c>
      <c r="G13" s="3">
        <v>4717</v>
      </c>
      <c r="H13" s="3">
        <v>3212</v>
      </c>
      <c r="I13" s="3">
        <v>757</v>
      </c>
      <c r="J13" s="3">
        <v>557</v>
      </c>
      <c r="K13" s="3">
        <v>8860</v>
      </c>
      <c r="L13" s="3">
        <v>27053</v>
      </c>
      <c r="M13" s="3">
        <v>5024</v>
      </c>
      <c r="N13" s="3">
        <v>130547</v>
      </c>
      <c r="O13" s="3">
        <v>24</v>
      </c>
      <c r="P13" s="3">
        <v>29</v>
      </c>
      <c r="Q13" s="3">
        <v>10</v>
      </c>
      <c r="R13" s="3">
        <v>14</v>
      </c>
      <c r="S13" s="3">
        <v>557</v>
      </c>
      <c r="T13" s="3">
        <v>11942</v>
      </c>
      <c r="U13" s="3">
        <v>2572</v>
      </c>
      <c r="V13" s="3">
        <v>41</v>
      </c>
      <c r="W13" s="3">
        <v>5149</v>
      </c>
      <c r="X13" s="3">
        <v>1983</v>
      </c>
      <c r="Y13" s="3">
        <v>12</v>
      </c>
      <c r="Z13" s="3">
        <v>1838</v>
      </c>
      <c r="AA13" s="3">
        <v>581</v>
      </c>
      <c r="AB13" s="3">
        <v>3147</v>
      </c>
      <c r="AC13" s="3">
        <v>3</v>
      </c>
      <c r="AD13" s="3">
        <v>1166</v>
      </c>
      <c r="AE13" s="3">
        <v>30</v>
      </c>
      <c r="AF13" s="3">
        <v>2321</v>
      </c>
      <c r="AG13" s="3">
        <v>937</v>
      </c>
      <c r="AH13" s="3">
        <v>34</v>
      </c>
      <c r="AI13" s="3">
        <v>189</v>
      </c>
      <c r="AJ13" s="3">
        <v>186</v>
      </c>
      <c r="AM13">
        <v>22</v>
      </c>
      <c r="AN13">
        <v>1.711744317420195E-3</v>
      </c>
      <c r="AO13">
        <v>6.5824468085106378E-4</v>
      </c>
      <c r="AP13">
        <v>6.2957454874172571E-4</v>
      </c>
      <c r="AQ13">
        <v>2.0025937081659972E-4</v>
      </c>
      <c r="AR13">
        <v>2.6563152764238964E-4</v>
      </c>
      <c r="AS13">
        <v>2.357792207792208E-3</v>
      </c>
      <c r="AT13">
        <v>2.1252355157795573E-4</v>
      </c>
      <c r="AU13">
        <v>3.02734375E-4</v>
      </c>
      <c r="AV13">
        <v>2.0232876712328768E-4</v>
      </c>
      <c r="AW13">
        <v>2.5685105472823035E-4</v>
      </c>
      <c r="AX13">
        <v>1.2565275540289979E-3</v>
      </c>
      <c r="AY13">
        <v>5.5624199288256226E-4</v>
      </c>
      <c r="AZ13">
        <v>1.3694182313454616E-4</v>
      </c>
      <c r="BA13">
        <v>1.3877350535803459E-3</v>
      </c>
      <c r="BB13">
        <v>5.3399935546245565E-4</v>
      </c>
      <c r="BC13">
        <v>3.2102977667493798E-4</v>
      </c>
      <c r="BD13">
        <v>4.0436241610738256E-4</v>
      </c>
      <c r="BE13">
        <v>6.7581395348837207E-4</v>
      </c>
      <c r="BF13">
        <v>5.2226878248723407E-4</v>
      </c>
      <c r="BG13">
        <v>5.1257577279882117E-4</v>
      </c>
      <c r="BH13">
        <v>1.8347483951128597E-4</v>
      </c>
      <c r="BI13">
        <v>7.6355421686746989E-4</v>
      </c>
      <c r="BJ13">
        <v>7.095580949864588E-4</v>
      </c>
      <c r="BK13">
        <v>6.0145083288554537E-4</v>
      </c>
      <c r="BL13">
        <v>5.6037074148296588E-4</v>
      </c>
      <c r="BM13">
        <v>2.1466003493659407E-4</v>
      </c>
      <c r="BN13">
        <v>3.8560272865990485E-4</v>
      </c>
      <c r="BO13">
        <v>2.8790786948176584E-4</v>
      </c>
      <c r="BP13">
        <v>2.0277078085642317E-3</v>
      </c>
      <c r="BQ13">
        <v>1.0771840542832909E-3</v>
      </c>
      <c r="BR13">
        <v>2.3879040667361835E-4</v>
      </c>
      <c r="BS13">
        <v>5.85141818915918E-4</v>
      </c>
      <c r="BT13">
        <v>5.2828902522154061E-4</v>
      </c>
      <c r="BU13">
        <v>2.4573378839590444E-3</v>
      </c>
      <c r="BV13">
        <v>0</v>
      </c>
      <c r="BW13">
        <v>2.4295212765957446E-3</v>
      </c>
    </row>
    <row r="14" spans="1:75" ht="15.75" thickBot="1" x14ac:dyDescent="0.3">
      <c r="A14" s="3">
        <v>2382</v>
      </c>
      <c r="B14" s="3">
        <v>2</v>
      </c>
      <c r="C14" s="3">
        <v>323</v>
      </c>
      <c r="D14" s="3">
        <v>560</v>
      </c>
      <c r="E14" s="3">
        <v>9205</v>
      </c>
      <c r="F14" s="3">
        <v>1017</v>
      </c>
      <c r="G14" s="3">
        <v>7847</v>
      </c>
      <c r="H14" s="3">
        <v>5698</v>
      </c>
      <c r="I14" s="3">
        <v>1385</v>
      </c>
      <c r="J14" s="3">
        <v>797</v>
      </c>
      <c r="K14" s="3">
        <v>14267</v>
      </c>
      <c r="L14" s="3">
        <v>24077</v>
      </c>
      <c r="M14" s="3">
        <v>8592</v>
      </c>
      <c r="N14" s="3">
        <v>215241</v>
      </c>
      <c r="O14" s="3">
        <v>33</v>
      </c>
      <c r="P14" s="3">
        <v>29</v>
      </c>
      <c r="Q14" s="3">
        <v>16</v>
      </c>
      <c r="R14" s="3">
        <v>2</v>
      </c>
      <c r="S14" s="3">
        <v>785</v>
      </c>
      <c r="T14" s="3">
        <v>18628</v>
      </c>
      <c r="U14" s="3">
        <v>4006</v>
      </c>
      <c r="V14" s="3">
        <v>49</v>
      </c>
      <c r="W14" s="3">
        <v>8619</v>
      </c>
      <c r="X14" s="3">
        <v>2958</v>
      </c>
      <c r="Y14" s="3">
        <v>30</v>
      </c>
      <c r="Z14" s="3">
        <v>3396</v>
      </c>
      <c r="AA14" s="3">
        <v>894</v>
      </c>
      <c r="AB14" s="3">
        <v>3574</v>
      </c>
      <c r="AC14" s="3">
        <v>8</v>
      </c>
      <c r="AD14" s="3">
        <v>1979</v>
      </c>
      <c r="AE14" s="3">
        <v>52</v>
      </c>
      <c r="AF14" s="3">
        <v>3934</v>
      </c>
      <c r="AG14" s="3">
        <v>1336</v>
      </c>
      <c r="AH14" s="3">
        <v>83</v>
      </c>
      <c r="AI14" s="3">
        <v>109</v>
      </c>
      <c r="AJ14" s="3">
        <v>412</v>
      </c>
      <c r="AL14" t="s">
        <v>124</v>
      </c>
      <c r="AM14">
        <v>1</v>
      </c>
      <c r="AN14">
        <v>1.9381091897895484E-3</v>
      </c>
      <c r="AO14">
        <v>8.1515957446808506E-4</v>
      </c>
      <c r="AP14">
        <v>7.1483976321698309E-4</v>
      </c>
      <c r="AQ14">
        <v>1.334839357429719E-4</v>
      </c>
      <c r="AR14">
        <v>5.4076730260409417E-4</v>
      </c>
      <c r="AS14">
        <v>2.5727272727272725E-3</v>
      </c>
      <c r="AT14">
        <v>2.3104097974564297E-4</v>
      </c>
      <c r="AU14">
        <v>4.1451590401785717E-4</v>
      </c>
      <c r="AV14">
        <v>2.0890410958904109E-4</v>
      </c>
      <c r="AW14">
        <v>4.0788172071758952E-4</v>
      </c>
      <c r="AX14">
        <v>1.3830055624791027E-3</v>
      </c>
      <c r="AY14">
        <v>6.409110320284698E-4</v>
      </c>
      <c r="AZ14">
        <v>1.7112559587508511E-4</v>
      </c>
      <c r="BA14">
        <v>1.6251995448331191E-3</v>
      </c>
      <c r="BB14">
        <v>6.1392201095713823E-4</v>
      </c>
      <c r="BC14">
        <v>3.7003722084367243E-4</v>
      </c>
      <c r="BD14">
        <v>3.3724832214765101E-4</v>
      </c>
      <c r="BE14">
        <v>3.6930232558139535E-4</v>
      </c>
      <c r="BF14">
        <v>5.7784342011861414E-4</v>
      </c>
      <c r="BG14">
        <v>5.3079473525570182E-4</v>
      </c>
      <c r="BH14">
        <v>1.8080865603644646E-4</v>
      </c>
      <c r="BI14">
        <v>6.4608433734939755E-4</v>
      </c>
      <c r="BJ14">
        <v>6.9197437083030585E-4</v>
      </c>
      <c r="BK14">
        <v>8.5166577109081136E-4</v>
      </c>
      <c r="BL14">
        <v>1.0936873747494991E-3</v>
      </c>
      <c r="BM14">
        <v>2.4685859569115339E-4</v>
      </c>
      <c r="BN14">
        <v>5.4232115609011762E-4</v>
      </c>
      <c r="BO14">
        <v>2.5614513033248715E-4</v>
      </c>
      <c r="BP14">
        <v>9.1183879093198993E-4</v>
      </c>
      <c r="BQ14">
        <v>1.6446140797285835E-3</v>
      </c>
      <c r="BR14">
        <v>1.6371220020855058E-4</v>
      </c>
      <c r="BS14">
        <v>8.0094882406379323E-4</v>
      </c>
      <c r="BT14">
        <v>6.0758918427630088E-4</v>
      </c>
      <c r="BU14">
        <v>2.4573378839590444E-3</v>
      </c>
      <c r="BV14">
        <v>0</v>
      </c>
      <c r="BW14">
        <v>3.2253989361702129E-3</v>
      </c>
    </row>
    <row r="15" spans="1:75" ht="15.75" thickBot="1" x14ac:dyDescent="0.3">
      <c r="A15" s="3">
        <v>6104</v>
      </c>
      <c r="B15" s="3">
        <v>4</v>
      </c>
      <c r="C15" s="3">
        <v>469</v>
      </c>
      <c r="D15" s="3">
        <v>1487</v>
      </c>
      <c r="E15" s="3">
        <v>20181</v>
      </c>
      <c r="F15" s="3">
        <v>1429</v>
      </c>
      <c r="G15" s="3">
        <v>12041</v>
      </c>
      <c r="H15" s="3">
        <v>9312</v>
      </c>
      <c r="I15" s="3">
        <v>2634</v>
      </c>
      <c r="J15" s="3">
        <v>1969</v>
      </c>
      <c r="K15" s="3">
        <v>23849</v>
      </c>
      <c r="L15" s="3">
        <v>24219</v>
      </c>
      <c r="M15" s="3">
        <v>15150</v>
      </c>
      <c r="N15" s="3">
        <v>336584</v>
      </c>
      <c r="O15" s="3">
        <v>67</v>
      </c>
      <c r="P15" s="3">
        <v>26</v>
      </c>
      <c r="Q15" s="3">
        <v>26</v>
      </c>
      <c r="R15" s="3">
        <v>8</v>
      </c>
      <c r="S15" s="3">
        <v>1619</v>
      </c>
      <c r="T15" s="3">
        <v>24143</v>
      </c>
      <c r="U15" s="3">
        <v>7794</v>
      </c>
      <c r="V15" s="3">
        <v>43</v>
      </c>
      <c r="W15" s="3">
        <v>13983</v>
      </c>
      <c r="X15" s="3">
        <v>4583</v>
      </c>
      <c r="Y15" s="3">
        <v>49</v>
      </c>
      <c r="Z15" s="3">
        <v>8669</v>
      </c>
      <c r="AA15" s="3">
        <v>1724</v>
      </c>
      <c r="AB15" s="3">
        <v>5152</v>
      </c>
      <c r="AC15" s="3">
        <v>14</v>
      </c>
      <c r="AD15" s="3">
        <v>2746</v>
      </c>
      <c r="AE15" s="3">
        <v>150</v>
      </c>
      <c r="AF15" s="3">
        <v>8032</v>
      </c>
      <c r="AG15" s="3">
        <v>2110</v>
      </c>
      <c r="AH15" s="3">
        <v>135</v>
      </c>
      <c r="AI15" s="3">
        <v>45</v>
      </c>
      <c r="AJ15" s="3">
        <v>991</v>
      </c>
      <c r="AM15">
        <v>8</v>
      </c>
      <c r="AN15">
        <v>1.8530667739032191E-3</v>
      </c>
      <c r="AO15">
        <v>1.1097074468085107E-3</v>
      </c>
      <c r="AP15">
        <v>8.5154404689003589E-4</v>
      </c>
      <c r="AQ15">
        <v>1.3252175368139223E-4</v>
      </c>
      <c r="AR15">
        <v>9.3702130622475976E-4</v>
      </c>
      <c r="AS15">
        <v>2.9214285714285713E-3</v>
      </c>
      <c r="AT15">
        <v>2.3921043334903437E-4</v>
      </c>
      <c r="AU15">
        <v>5.8907645089285713E-4</v>
      </c>
      <c r="AV15">
        <v>3.1712328767123286E-4</v>
      </c>
      <c r="AW15">
        <v>4.1274764056359114E-4</v>
      </c>
      <c r="AX15">
        <v>1.4729627040335573E-3</v>
      </c>
      <c r="AY15">
        <v>6.6098220640569392E-4</v>
      </c>
      <c r="AZ15">
        <v>2.0922511917501703E-4</v>
      </c>
      <c r="BA15">
        <v>1.9929596489648227E-3</v>
      </c>
      <c r="BB15">
        <v>5.417338059941992E-4</v>
      </c>
      <c r="BC15">
        <v>4.1656327543424318E-4</v>
      </c>
      <c r="BD15">
        <v>3.1711409395973156E-4</v>
      </c>
      <c r="BE15">
        <v>2.3069767441860465E-4</v>
      </c>
      <c r="BF15">
        <v>6.543243800233565E-4</v>
      </c>
      <c r="BG15">
        <v>5.4355470712348034E-4</v>
      </c>
      <c r="BH15">
        <v>1.9530441085110789E-4</v>
      </c>
      <c r="BI15">
        <v>8.1024096385542174E-4</v>
      </c>
      <c r="BJ15">
        <v>6.6335953497589006E-4</v>
      </c>
      <c r="BK15">
        <v>8.5088662009672215E-4</v>
      </c>
      <c r="BL15">
        <v>1.6628256513026053E-3</v>
      </c>
      <c r="BM15">
        <v>2.8116401975295473E-4</v>
      </c>
      <c r="BN15">
        <v>7.3458396912305895E-4</v>
      </c>
      <c r="BO15">
        <v>2.3996450168204238E-4</v>
      </c>
      <c r="BP15">
        <v>7.7329974811083128E-4</v>
      </c>
      <c r="BQ15">
        <v>1.9796437659033079E-3</v>
      </c>
      <c r="BR15">
        <v>1.6058394160583942E-4</v>
      </c>
      <c r="BS15">
        <v>1.1293529827394772E-3</v>
      </c>
      <c r="BT15">
        <v>8.982049534196773E-4</v>
      </c>
      <c r="BU15">
        <v>2.6587030716723548E-3</v>
      </c>
      <c r="BV15">
        <v>0</v>
      </c>
      <c r="BW15">
        <v>3.2121010638297871E-3</v>
      </c>
    </row>
    <row r="16" spans="1:75" ht="15.75" thickBot="1" x14ac:dyDescent="0.3">
      <c r="A16" s="3">
        <v>8142</v>
      </c>
      <c r="B16" s="3">
        <v>4</v>
      </c>
      <c r="C16" s="3">
        <v>537</v>
      </c>
      <c r="D16" s="3">
        <v>1907</v>
      </c>
      <c r="E16" s="3">
        <v>28987</v>
      </c>
      <c r="F16" s="3">
        <v>1716</v>
      </c>
      <c r="G16" s="3">
        <v>12996</v>
      </c>
      <c r="H16" s="3">
        <v>10362</v>
      </c>
      <c r="I16" s="3">
        <v>3221</v>
      </c>
      <c r="J16" s="3">
        <v>3352</v>
      </c>
      <c r="K16" s="3">
        <v>30865</v>
      </c>
      <c r="L16" s="3">
        <v>26197</v>
      </c>
      <c r="M16" s="3">
        <v>18057</v>
      </c>
      <c r="N16" s="3">
        <v>366533</v>
      </c>
      <c r="O16" s="3">
        <v>64</v>
      </c>
      <c r="P16" s="3">
        <v>50</v>
      </c>
      <c r="Q16" s="3">
        <v>29</v>
      </c>
      <c r="R16" s="3">
        <v>118</v>
      </c>
      <c r="S16" s="3">
        <v>2125</v>
      </c>
      <c r="T16" s="3">
        <v>24644</v>
      </c>
      <c r="U16" s="3">
        <v>9563</v>
      </c>
      <c r="V16" s="3">
        <v>46</v>
      </c>
      <c r="W16" s="3">
        <v>17043</v>
      </c>
      <c r="X16" s="3">
        <v>5511</v>
      </c>
      <c r="Y16" s="3">
        <v>60</v>
      </c>
      <c r="Z16" s="3">
        <v>11918</v>
      </c>
      <c r="AA16" s="3">
        <v>2236</v>
      </c>
      <c r="AB16" s="3">
        <v>6513</v>
      </c>
      <c r="AC16" s="3">
        <v>42</v>
      </c>
      <c r="AD16" s="3">
        <v>2951</v>
      </c>
      <c r="AE16" s="3">
        <v>174</v>
      </c>
      <c r="AF16" s="3">
        <v>10498</v>
      </c>
      <c r="AG16" s="3">
        <v>2874</v>
      </c>
      <c r="AH16" s="3">
        <v>267</v>
      </c>
      <c r="AI16" s="3">
        <v>37</v>
      </c>
      <c r="AJ16" s="3">
        <v>1290</v>
      </c>
      <c r="AM16">
        <v>15</v>
      </c>
      <c r="AN16">
        <v>1.7685030926255722E-3</v>
      </c>
      <c r="AO16">
        <v>1.1934840425531915E-3</v>
      </c>
      <c r="AP16">
        <v>8.5090251654856678E-4</v>
      </c>
      <c r="AQ16">
        <v>1.1488453815261044E-4</v>
      </c>
      <c r="AR16">
        <v>1.2516014482662583E-3</v>
      </c>
      <c r="AS16">
        <v>3.3129870129870128E-3</v>
      </c>
      <c r="AT16">
        <v>2.3976978332548279E-4</v>
      </c>
      <c r="AU16">
        <v>7.1254185267857143E-4</v>
      </c>
      <c r="AV16">
        <v>5.2082191780821916E-4</v>
      </c>
      <c r="AW16">
        <v>3.7745635376841427E-4</v>
      </c>
      <c r="AX16">
        <v>1.4975531171160217E-3</v>
      </c>
      <c r="AY16">
        <v>8.8703202846975092E-4</v>
      </c>
      <c r="AZ16">
        <v>2.629146804163829E-4</v>
      </c>
      <c r="BA16">
        <v>2.3887829197809306E-3</v>
      </c>
      <c r="BB16">
        <v>5.6300354495649374E-4</v>
      </c>
      <c r="BC16">
        <v>5.6389578163771714E-4</v>
      </c>
      <c r="BD16">
        <v>4.5805369127516779E-4</v>
      </c>
      <c r="BE16">
        <v>5.9023255813953491E-4</v>
      </c>
      <c r="BF16">
        <v>7.3765198873394246E-4</v>
      </c>
      <c r="BG16">
        <v>7.0846310995009883E-4</v>
      </c>
      <c r="BH16">
        <v>2.1693155932905363E-4</v>
      </c>
      <c r="BI16">
        <v>6.9879518072289161E-4</v>
      </c>
      <c r="BJ16">
        <v>6.1834995706453529E-4</v>
      </c>
      <c r="BK16">
        <v>8.1676518001074687E-4</v>
      </c>
      <c r="BL16">
        <v>1.8940380761523045E-3</v>
      </c>
      <c r="BM16">
        <v>2.9929460082941077E-4</v>
      </c>
      <c r="BN16">
        <v>9.6391706310026027E-4</v>
      </c>
      <c r="BO16">
        <v>2.4706416527356406E-4</v>
      </c>
      <c r="BP16">
        <v>5.1385390428211586E-4</v>
      </c>
      <c r="BQ16">
        <v>2.5368956743002545E-3</v>
      </c>
      <c r="BR16">
        <v>1.470281543274244E-4</v>
      </c>
      <c r="BS16">
        <v>1.5033309780962956E-3</v>
      </c>
      <c r="BT16">
        <v>1.4146784821631446E-3</v>
      </c>
      <c r="BU16">
        <v>3.2013651877133105E-3</v>
      </c>
      <c r="BV16">
        <v>0</v>
      </c>
      <c r="BW16">
        <v>3.1077127659574467E-3</v>
      </c>
    </row>
    <row r="17" spans="1:75" ht="15.75" thickBot="1" x14ac:dyDescent="0.3">
      <c r="A17" s="3">
        <v>14913</v>
      </c>
      <c r="B17" s="3">
        <v>29</v>
      </c>
      <c r="C17" s="3">
        <v>1023</v>
      </c>
      <c r="D17" s="3">
        <v>7504</v>
      </c>
      <c r="E17" s="3">
        <v>68125</v>
      </c>
      <c r="F17" s="3">
        <v>3331</v>
      </c>
      <c r="G17" s="3">
        <v>20473</v>
      </c>
      <c r="H17" s="3">
        <v>17129</v>
      </c>
      <c r="I17" s="3">
        <v>4513</v>
      </c>
      <c r="J17" s="3">
        <v>9249</v>
      </c>
      <c r="K17" s="3">
        <v>53395</v>
      </c>
      <c r="L17" s="3">
        <v>33617</v>
      </c>
      <c r="M17" s="3">
        <v>28060</v>
      </c>
      <c r="N17" s="3">
        <v>521317</v>
      </c>
      <c r="O17" s="3">
        <v>87</v>
      </c>
      <c r="P17" s="3">
        <v>131</v>
      </c>
      <c r="Q17" s="3">
        <v>57</v>
      </c>
      <c r="R17" s="3">
        <v>148</v>
      </c>
      <c r="S17" s="3">
        <v>4660</v>
      </c>
      <c r="T17" s="3">
        <v>26389</v>
      </c>
      <c r="U17" s="3">
        <v>21132</v>
      </c>
      <c r="V17" s="3">
        <v>97</v>
      </c>
      <c r="W17" s="3">
        <v>30131</v>
      </c>
      <c r="X17" s="3">
        <v>13362</v>
      </c>
      <c r="Y17" s="3">
        <v>124</v>
      </c>
      <c r="Z17" s="3">
        <v>39338</v>
      </c>
      <c r="AA17" s="3">
        <v>5042</v>
      </c>
      <c r="AB17" s="3">
        <v>16109</v>
      </c>
      <c r="AC17" s="3">
        <v>60</v>
      </c>
      <c r="AD17" s="3">
        <v>3115</v>
      </c>
      <c r="AE17" s="3">
        <v>204</v>
      </c>
      <c r="AF17" s="3">
        <v>23181</v>
      </c>
      <c r="AG17" s="3">
        <v>5623</v>
      </c>
      <c r="AH17" s="3">
        <v>505</v>
      </c>
      <c r="AI17" s="3">
        <v>58</v>
      </c>
      <c r="AJ17" s="3">
        <v>2000</v>
      </c>
      <c r="AM17">
        <v>22</v>
      </c>
      <c r="AN17">
        <v>1.3685107523793111E-3</v>
      </c>
      <c r="AO17">
        <v>1.3464095744680851E-3</v>
      </c>
      <c r="AP17">
        <v>8.7064415478377516E-4</v>
      </c>
      <c r="AQ17">
        <v>1.132446452476573E-4</v>
      </c>
      <c r="AR17">
        <v>1.3298287146636958E-3</v>
      </c>
      <c r="AS17">
        <v>3.57987012987013E-3</v>
      </c>
      <c r="AT17">
        <v>2.3996113989637307E-4</v>
      </c>
      <c r="AU17">
        <v>6.9363839285714287E-4</v>
      </c>
      <c r="AV17">
        <v>5.6493150684931508E-4</v>
      </c>
      <c r="AW17">
        <v>3.5505173381814291E-4</v>
      </c>
      <c r="AX17">
        <v>1.4157421198212712E-3</v>
      </c>
      <c r="AY17">
        <v>1.1496654804270463E-3</v>
      </c>
      <c r="AZ17">
        <v>2.7539157505593927E-4</v>
      </c>
      <c r="BA17">
        <v>2.2300721226658372E-3</v>
      </c>
      <c r="BB17">
        <v>7.5249758298420884E-4</v>
      </c>
      <c r="BC17">
        <v>6.3399503722084364E-4</v>
      </c>
      <c r="BD17">
        <v>5.6040268456375843E-4</v>
      </c>
      <c r="BE17">
        <v>4.9860465116279072E-4</v>
      </c>
      <c r="BF17">
        <v>7.859678047216688E-4</v>
      </c>
      <c r="BG17">
        <v>7.1295086908469804E-4</v>
      </c>
      <c r="BH17">
        <v>2.4091426796438186E-4</v>
      </c>
      <c r="BI17">
        <v>8.3734939759036149E-4</v>
      </c>
      <c r="BJ17">
        <v>6.1232578109518467E-4</v>
      </c>
      <c r="BK17">
        <v>7.9658785599140251E-4</v>
      </c>
      <c r="BL17">
        <v>1.6783567134268536E-3</v>
      </c>
      <c r="BM17">
        <v>2.8068397494877302E-4</v>
      </c>
      <c r="BN17">
        <v>1.0619333991562696E-3</v>
      </c>
      <c r="BO17">
        <v>2.5768270282541843E-4</v>
      </c>
      <c r="BP17">
        <v>4.0302267002518893E-4</v>
      </c>
      <c r="BQ17">
        <v>2.0797285835453773E-3</v>
      </c>
      <c r="BR17">
        <v>1.2095933263816475E-4</v>
      </c>
      <c r="BS17">
        <v>1.5959927324114263E-3</v>
      </c>
      <c r="BT17">
        <v>1.6272816784064228E-3</v>
      </c>
      <c r="BU17">
        <v>3.5085324232081911E-3</v>
      </c>
      <c r="BV17">
        <v>0</v>
      </c>
      <c r="BW17">
        <v>3.1628989361702129E-3</v>
      </c>
    </row>
    <row r="18" spans="1:75" ht="15.75" thickBot="1" x14ac:dyDescent="0.3">
      <c r="A18" s="3">
        <v>31710</v>
      </c>
      <c r="B18" s="3">
        <v>66</v>
      </c>
      <c r="C18" s="3">
        <v>3613</v>
      </c>
      <c r="D18" s="3">
        <v>29078</v>
      </c>
      <c r="E18" s="3">
        <v>121769</v>
      </c>
      <c r="F18" s="3">
        <v>5682</v>
      </c>
      <c r="G18" s="3">
        <v>44298</v>
      </c>
      <c r="H18" s="3">
        <v>30518</v>
      </c>
      <c r="I18" s="3">
        <v>7362</v>
      </c>
      <c r="J18" s="3">
        <v>20651</v>
      </c>
      <c r="K18" s="3">
        <v>96561</v>
      </c>
      <c r="L18" s="3">
        <v>63646</v>
      </c>
      <c r="M18" s="3">
        <v>55694</v>
      </c>
      <c r="N18" s="3">
        <v>620060</v>
      </c>
      <c r="O18" s="3">
        <v>141</v>
      </c>
      <c r="P18" s="3">
        <v>457</v>
      </c>
      <c r="Q18" s="3">
        <v>233</v>
      </c>
      <c r="R18" s="3">
        <v>121</v>
      </c>
      <c r="S18" s="3">
        <v>13784</v>
      </c>
      <c r="T18" s="3">
        <v>30033</v>
      </c>
      <c r="U18" s="3">
        <v>49276</v>
      </c>
      <c r="V18" s="3">
        <v>229</v>
      </c>
      <c r="W18" s="3">
        <v>58097</v>
      </c>
      <c r="X18" s="3">
        <v>27861</v>
      </c>
      <c r="Y18" s="3">
        <v>315</v>
      </c>
      <c r="Z18" s="3">
        <v>129848</v>
      </c>
      <c r="AA18" s="3">
        <v>12484</v>
      </c>
      <c r="AB18" s="3">
        <v>36981</v>
      </c>
      <c r="AC18" s="3">
        <v>117</v>
      </c>
      <c r="AD18" s="3">
        <v>3371</v>
      </c>
      <c r="AE18" s="3">
        <v>734</v>
      </c>
      <c r="AF18" s="3">
        <v>54309</v>
      </c>
      <c r="AG18" s="3">
        <v>10040</v>
      </c>
      <c r="AH18" s="3">
        <v>1165</v>
      </c>
      <c r="AI18" s="3">
        <v>146</v>
      </c>
      <c r="AJ18" s="3">
        <v>3268</v>
      </c>
      <c r="AL18" t="s">
        <v>125</v>
      </c>
      <c r="AM18">
        <v>1</v>
      </c>
      <c r="AN18">
        <v>1.0711399628501944E-3</v>
      </c>
      <c r="AO18">
        <v>1.9647606382978723E-3</v>
      </c>
      <c r="AP18">
        <v>9.9620913889131887E-4</v>
      </c>
      <c r="AQ18">
        <v>1.0460174029451139E-4</v>
      </c>
      <c r="AR18">
        <v>1.0607157777468318E-3</v>
      </c>
      <c r="AS18">
        <v>3.2318181818181816E-3</v>
      </c>
      <c r="AT18">
        <v>2.4459785680640603E-4</v>
      </c>
      <c r="AU18">
        <v>4.6986607142857144E-4</v>
      </c>
      <c r="AV18">
        <v>4.6794520547945208E-4</v>
      </c>
      <c r="AW18">
        <v>3.0698072347137931E-4</v>
      </c>
      <c r="AX18">
        <v>1.678044925377671E-3</v>
      </c>
      <c r="AY18">
        <v>2.0594733096085411E-3</v>
      </c>
      <c r="AZ18">
        <v>2.4896633913804847E-4</v>
      </c>
      <c r="BA18">
        <v>2.1203408839733776E-3</v>
      </c>
      <c r="BB18">
        <v>7.7473412826297133E-4</v>
      </c>
      <c r="BC18">
        <v>5.4280397022332509E-4</v>
      </c>
      <c r="BD18">
        <v>2.4916107382550335E-4</v>
      </c>
      <c r="BE18">
        <v>5.013953488372093E-4</v>
      </c>
      <c r="BF18">
        <v>7.2684390098692495E-4</v>
      </c>
      <c r="BG18">
        <v>5.2791453163200371E-4</v>
      </c>
      <c r="BH18">
        <v>2.6929747359701804E-4</v>
      </c>
      <c r="BI18">
        <v>9.5632530120481928E-4</v>
      </c>
      <c r="BJ18">
        <v>6.125767884272409E-4</v>
      </c>
      <c r="BK18">
        <v>7.8070929607737777E-4</v>
      </c>
      <c r="BL18">
        <v>1.4256012024048096E-3</v>
      </c>
      <c r="BM18">
        <v>2.2392312171358217E-4</v>
      </c>
      <c r="BN18">
        <v>7.6689704694372137E-4</v>
      </c>
      <c r="BO18">
        <v>2.7399748209605183E-4</v>
      </c>
      <c r="BP18">
        <v>4.3324937027707807E-4</v>
      </c>
      <c r="BQ18">
        <v>1.5979643765903309E-3</v>
      </c>
      <c r="BR18">
        <v>4.5881126173096978E-5</v>
      </c>
      <c r="BS18">
        <v>1.3494498839204602E-3</v>
      </c>
      <c r="BT18">
        <v>1.2431265621449671E-3</v>
      </c>
      <c r="BU18">
        <v>3.6416382252559727E-3</v>
      </c>
      <c r="BV18">
        <v>0</v>
      </c>
      <c r="BW18">
        <v>3.3204787234042553E-3</v>
      </c>
    </row>
    <row r="19" spans="1:75" ht="15.75" thickBot="1" x14ac:dyDescent="0.3">
      <c r="A19" s="3">
        <v>66944</v>
      </c>
      <c r="B19" s="3">
        <v>380</v>
      </c>
      <c r="C19" s="3">
        <v>10571</v>
      </c>
      <c r="D19" s="3">
        <v>69868</v>
      </c>
      <c r="E19" s="3">
        <v>121555</v>
      </c>
      <c r="F19" s="3">
        <v>10228</v>
      </c>
      <c r="G19" s="3">
        <v>92084</v>
      </c>
      <c r="H19" s="3">
        <v>58597</v>
      </c>
      <c r="I19" s="3">
        <v>11859</v>
      </c>
      <c r="J19" s="3">
        <v>40942</v>
      </c>
      <c r="K19" s="3">
        <v>196236</v>
      </c>
      <c r="L19" s="3">
        <v>156222</v>
      </c>
      <c r="M19" s="3">
        <v>84957</v>
      </c>
      <c r="N19" s="3">
        <v>699858</v>
      </c>
      <c r="O19" s="3">
        <v>513</v>
      </c>
      <c r="P19" s="3">
        <v>1133</v>
      </c>
      <c r="Q19" s="3">
        <v>546</v>
      </c>
      <c r="R19" s="3">
        <v>384</v>
      </c>
      <c r="S19" s="3">
        <v>32910</v>
      </c>
      <c r="T19" s="3">
        <v>40584</v>
      </c>
      <c r="U19" s="3">
        <v>107157</v>
      </c>
      <c r="V19" s="3">
        <v>640</v>
      </c>
      <c r="W19" s="3">
        <v>89428</v>
      </c>
      <c r="X19" s="3">
        <v>49781</v>
      </c>
      <c r="Y19" s="3">
        <v>603</v>
      </c>
      <c r="Z19" s="3">
        <v>259810</v>
      </c>
      <c r="AA19" s="3">
        <v>26970</v>
      </c>
      <c r="AB19" s="3">
        <v>68798</v>
      </c>
      <c r="AC19" s="3">
        <v>153</v>
      </c>
      <c r="AD19" s="3">
        <v>4273</v>
      </c>
      <c r="AE19" s="3">
        <v>1764</v>
      </c>
      <c r="AF19" s="3">
        <v>91618</v>
      </c>
      <c r="AG19" s="3">
        <v>16094</v>
      </c>
      <c r="AH19" s="3">
        <v>2041</v>
      </c>
      <c r="AI19" s="3">
        <v>803</v>
      </c>
      <c r="AJ19" s="3">
        <v>5923</v>
      </c>
      <c r="AM19">
        <v>8</v>
      </c>
      <c r="AN19">
        <v>9.318281917236361E-4</v>
      </c>
      <c r="AO19">
        <v>1.8470744680851065E-3</v>
      </c>
      <c r="AP19">
        <v>8.9718018254454266E-4</v>
      </c>
      <c r="AQ19">
        <v>9.5247657295850064E-5</v>
      </c>
      <c r="AR19">
        <v>9.5484612171006821E-4</v>
      </c>
      <c r="AS19">
        <v>3.0623376623376622E-3</v>
      </c>
      <c r="AT19">
        <v>2.4121231747527085E-4</v>
      </c>
      <c r="AU19">
        <v>3.7901088169642859E-4</v>
      </c>
      <c r="AV19">
        <v>4.0315068493150687E-4</v>
      </c>
      <c r="AW19">
        <v>2.4789455391278773E-4</v>
      </c>
      <c r="AX19">
        <v>1.7803428675643637E-3</v>
      </c>
      <c r="AY19">
        <v>2.578761565836299E-3</v>
      </c>
      <c r="AZ19">
        <v>2.0415410059344293E-4</v>
      </c>
      <c r="BA19">
        <v>1.9810074251144058E-3</v>
      </c>
      <c r="BB19">
        <v>9.2781179503706088E-4</v>
      </c>
      <c r="BC19">
        <v>7.3480148883374691E-4</v>
      </c>
      <c r="BD19">
        <v>1.8791946308724833E-4</v>
      </c>
      <c r="BE19">
        <v>5.3441860465116284E-4</v>
      </c>
      <c r="BF19">
        <v>5.9836046804515584E-4</v>
      </c>
      <c r="BG19">
        <v>3.6086272145751698E-4</v>
      </c>
      <c r="BH19">
        <v>2.7673949057775937E-4</v>
      </c>
      <c r="BI19">
        <v>8.1927710843373496E-4</v>
      </c>
      <c r="BJ19">
        <v>5.8705330603078148E-4</v>
      </c>
      <c r="BK19">
        <v>7.0843632455668991E-4</v>
      </c>
      <c r="BL19">
        <v>1.0994488977955912E-3</v>
      </c>
      <c r="BM19">
        <v>1.8913765284759912E-4</v>
      </c>
      <c r="BN19">
        <v>7.0451485503994255E-4</v>
      </c>
      <c r="BO19">
        <v>2.9775246114791654E-4</v>
      </c>
      <c r="BP19">
        <v>4.7858942065491186E-4</v>
      </c>
      <c r="BQ19">
        <v>1.1806615776081425E-3</v>
      </c>
      <c r="BR19">
        <v>6.5693430656934304E-5</v>
      </c>
      <c r="BS19">
        <v>1.1220349248006461E-3</v>
      </c>
      <c r="BT19">
        <v>8.6965083693100055E-4</v>
      </c>
      <c r="BU19">
        <v>4.3993174061433445E-3</v>
      </c>
      <c r="BV19">
        <v>0</v>
      </c>
      <c r="BW19">
        <v>3.1429521276595744E-3</v>
      </c>
    </row>
    <row r="20" spans="1:75" ht="15.75" thickBot="1" x14ac:dyDescent="0.3">
      <c r="A20" s="3">
        <v>114158</v>
      </c>
      <c r="B20" s="3">
        <v>1112</v>
      </c>
      <c r="C20" s="3">
        <v>23104</v>
      </c>
      <c r="D20" s="3">
        <v>100821</v>
      </c>
      <c r="E20" s="3">
        <v>117910</v>
      </c>
      <c r="F20" s="3">
        <v>20898</v>
      </c>
      <c r="G20" s="3">
        <v>137794</v>
      </c>
      <c r="H20" s="3">
        <v>93175</v>
      </c>
      <c r="I20" s="3">
        <v>17835</v>
      </c>
      <c r="J20" s="3">
        <v>55877</v>
      </c>
      <c r="K20" s="3">
        <v>349496</v>
      </c>
      <c r="L20" s="3">
        <v>284082</v>
      </c>
      <c r="M20" s="3">
        <v>92077</v>
      </c>
      <c r="N20" s="3">
        <v>670301</v>
      </c>
      <c r="O20" s="3">
        <v>1225</v>
      </c>
      <c r="P20" s="3">
        <v>1531</v>
      </c>
      <c r="Q20" s="3">
        <v>984</v>
      </c>
      <c r="R20" s="3">
        <v>1072</v>
      </c>
      <c r="S20" s="3">
        <v>53031</v>
      </c>
      <c r="T20" s="3">
        <v>54954</v>
      </c>
      <c r="U20" s="3">
        <v>169519</v>
      </c>
      <c r="V20" s="3">
        <v>1247</v>
      </c>
      <c r="W20" s="3">
        <v>112556</v>
      </c>
      <c r="X20" s="3">
        <v>76060</v>
      </c>
      <c r="Y20" s="3">
        <v>1104</v>
      </c>
      <c r="Z20" s="3">
        <v>309237</v>
      </c>
      <c r="AA20" s="3">
        <v>48318</v>
      </c>
      <c r="AB20" s="3">
        <v>110241</v>
      </c>
      <c r="AC20" s="3">
        <v>165</v>
      </c>
      <c r="AD20" s="3">
        <v>6652</v>
      </c>
      <c r="AE20" s="3">
        <v>2212</v>
      </c>
      <c r="AF20" s="3">
        <v>97977</v>
      </c>
      <c r="AG20" s="3">
        <v>26144</v>
      </c>
      <c r="AH20" s="3">
        <v>1597</v>
      </c>
      <c r="AI20" s="3">
        <v>1276</v>
      </c>
      <c r="AJ20" s="3">
        <v>8989</v>
      </c>
      <c r="AM20">
        <v>15</v>
      </c>
      <c r="AN20">
        <v>7.6687539495605222E-4</v>
      </c>
      <c r="AO20">
        <v>2.0292553191489362E-3</v>
      </c>
      <c r="AP20">
        <v>8.399381798034584E-4</v>
      </c>
      <c r="AQ20">
        <v>9.2453145917001332E-5</v>
      </c>
      <c r="AR20">
        <v>9.6410667038016994E-4</v>
      </c>
      <c r="AS20">
        <v>2.6519480519480521E-3</v>
      </c>
      <c r="AT20">
        <v>2.1643900141309468E-4</v>
      </c>
      <c r="AU20">
        <v>3.6146763392857145E-4</v>
      </c>
      <c r="AV20">
        <v>3.6356164383561642E-4</v>
      </c>
      <c r="AW20">
        <v>1.8429003021148036E-4</v>
      </c>
      <c r="AX20">
        <v>1.7255539682057206E-3</v>
      </c>
      <c r="AY20">
        <v>2.6908754448398578E-3</v>
      </c>
      <c r="AZ20">
        <v>1.7215925673703668E-4</v>
      </c>
      <c r="BA20">
        <v>1.5755568835804279E-3</v>
      </c>
      <c r="BB20">
        <v>1.0296487270383501E-3</v>
      </c>
      <c r="BC20">
        <v>7.5837468982630277E-4</v>
      </c>
      <c r="BD20">
        <v>8.3053691275167783E-5</v>
      </c>
      <c r="BE20">
        <v>6.7348837209302325E-4</v>
      </c>
      <c r="BF20">
        <v>5.1141489775823772E-4</v>
      </c>
      <c r="BG20">
        <v>2.3744934525603671E-4</v>
      </c>
      <c r="BH20">
        <v>2.793927314143715E-4</v>
      </c>
      <c r="BI20">
        <v>4.6987951807228915E-4</v>
      </c>
      <c r="BJ20">
        <v>5.5316731620318378E-4</v>
      </c>
      <c r="BK20">
        <v>6.2340139709833424E-4</v>
      </c>
      <c r="BL20">
        <v>8.3116232464929864E-4</v>
      </c>
      <c r="BM20">
        <v>1.61326168220145E-4</v>
      </c>
      <c r="BN20">
        <v>5.1000807826945521E-4</v>
      </c>
      <c r="BO20">
        <v>3.3005180277794979E-4</v>
      </c>
      <c r="BP20">
        <v>4.7858942065491186E-4</v>
      </c>
      <c r="BQ20">
        <v>8.8549618320610691E-4</v>
      </c>
      <c r="BR20">
        <v>4.4838373305526587E-5</v>
      </c>
      <c r="BS20">
        <v>1.1408599979812254E-3</v>
      </c>
      <c r="BT20">
        <v>6.8605619934863286E-4</v>
      </c>
      <c r="BU20">
        <v>3.4744027303754265E-3</v>
      </c>
      <c r="BV20">
        <v>0</v>
      </c>
      <c r="BW20">
        <v>3.0259308510638297E-3</v>
      </c>
    </row>
    <row r="21" spans="1:75" ht="15.75" thickBot="1" x14ac:dyDescent="0.3">
      <c r="A21" s="3">
        <v>130752</v>
      </c>
      <c r="B21" s="3">
        <v>1387</v>
      </c>
      <c r="C21" s="3">
        <v>25027</v>
      </c>
      <c r="D21" s="3">
        <v>108202</v>
      </c>
      <c r="E21" s="3">
        <v>121099</v>
      </c>
      <c r="F21" s="3">
        <v>23884</v>
      </c>
      <c r="G21" s="3">
        <v>145139</v>
      </c>
      <c r="H21" s="3">
        <v>102516</v>
      </c>
      <c r="I21" s="3">
        <v>19928</v>
      </c>
      <c r="J21" s="3">
        <v>58437</v>
      </c>
      <c r="K21" s="3">
        <v>405068</v>
      </c>
      <c r="L21" s="3">
        <v>323824</v>
      </c>
      <c r="M21" s="3">
        <v>88511</v>
      </c>
      <c r="N21" s="3">
        <v>663758</v>
      </c>
      <c r="O21" s="3">
        <v>1652</v>
      </c>
      <c r="P21" s="3">
        <v>1659</v>
      </c>
      <c r="Q21" s="3">
        <v>1191</v>
      </c>
      <c r="R21" s="3">
        <v>1353</v>
      </c>
      <c r="S21" s="3">
        <v>61452</v>
      </c>
      <c r="T21" s="3">
        <v>58229</v>
      </c>
      <c r="U21" s="3">
        <v>182301</v>
      </c>
      <c r="V21" s="3">
        <v>1647</v>
      </c>
      <c r="W21" s="3">
        <v>117405</v>
      </c>
      <c r="X21" s="3">
        <v>78888</v>
      </c>
      <c r="Y21" s="3">
        <v>1299</v>
      </c>
      <c r="Z21" s="3">
        <v>301833</v>
      </c>
      <c r="AA21" s="3">
        <v>51127</v>
      </c>
      <c r="AB21" s="3">
        <v>116659</v>
      </c>
      <c r="AC21" s="3">
        <v>205</v>
      </c>
      <c r="AD21" s="3">
        <v>7222</v>
      </c>
      <c r="AE21" s="3">
        <v>2011</v>
      </c>
      <c r="AF21" s="3">
        <v>96747</v>
      </c>
      <c r="AG21" s="3">
        <v>30343</v>
      </c>
      <c r="AH21" s="3">
        <v>1400</v>
      </c>
      <c r="AI21" s="3">
        <v>1438</v>
      </c>
      <c r="AJ21" s="3">
        <v>10263</v>
      </c>
      <c r="AM21">
        <v>22</v>
      </c>
      <c r="AN21">
        <v>6.177016908906379E-4</v>
      </c>
      <c r="AO21">
        <v>1.7539893617021277E-3</v>
      </c>
      <c r="AP21">
        <v>7.2096346193100628E-4</v>
      </c>
      <c r="AQ21">
        <v>9.2670682730923695E-5</v>
      </c>
      <c r="AR21">
        <v>8.786380726918257E-4</v>
      </c>
      <c r="AS21">
        <v>1.9422077922077923E-3</v>
      </c>
      <c r="AT21">
        <v>2.0641486104569005E-4</v>
      </c>
      <c r="AU21">
        <v>3.4908621651785716E-4</v>
      </c>
      <c r="AV21">
        <v>3.5931506849315068E-4</v>
      </c>
      <c r="AW21">
        <v>1.6367671042429751E-4</v>
      </c>
      <c r="AX21">
        <v>1.4123073649655005E-3</v>
      </c>
      <c r="AY21">
        <v>2.6559715302491103E-3</v>
      </c>
      <c r="AZ21">
        <v>1.4770405681486525E-4</v>
      </c>
      <c r="BA21">
        <v>1.2280582548115887E-3</v>
      </c>
      <c r="BB21">
        <v>1.3222687721559782E-3</v>
      </c>
      <c r="BC21">
        <v>5.1519851116625312E-4</v>
      </c>
      <c r="BD21">
        <v>1.3926174496644295E-4</v>
      </c>
      <c r="BE21">
        <v>8.3860465116279074E-4</v>
      </c>
      <c r="BF21">
        <v>4.0768473357605733E-4</v>
      </c>
      <c r="BG21">
        <v>1.4956964399343581E-4</v>
      </c>
      <c r="BH21">
        <v>2.3738092772830814E-4</v>
      </c>
      <c r="BI21">
        <v>3.8253012048192772E-4</v>
      </c>
      <c r="BJ21">
        <v>4.5178677587687428E-4</v>
      </c>
      <c r="BK21">
        <v>5.422622246104245E-4</v>
      </c>
      <c r="BL21">
        <v>5.8592184368737473E-4</v>
      </c>
      <c r="BM21">
        <v>1.2948319620942399E-4</v>
      </c>
      <c r="BN21">
        <v>4.3954761691051072E-4</v>
      </c>
      <c r="BO21">
        <v>3.721544589602295E-4</v>
      </c>
      <c r="BP21">
        <v>4.7858942065491186E-4</v>
      </c>
      <c r="BQ21">
        <v>6.0390161153519933E-4</v>
      </c>
      <c r="BR21">
        <v>2.6068821689259645E-5</v>
      </c>
      <c r="BS21">
        <v>1.2736953669122842E-3</v>
      </c>
      <c r="BT21">
        <v>6.0228735893357575E-4</v>
      </c>
      <c r="BU21">
        <v>2.8737201365187713E-3</v>
      </c>
      <c r="BV21">
        <v>0</v>
      </c>
      <c r="BW21">
        <v>2.6855053191489364E-3</v>
      </c>
    </row>
    <row r="22" spans="1:75" ht="15.75" thickBot="1" x14ac:dyDescent="0.3">
      <c r="A22" s="3">
        <v>187392</v>
      </c>
      <c r="B22" s="3">
        <v>2002</v>
      </c>
      <c r="C22" s="3">
        <v>36799</v>
      </c>
      <c r="D22" s="3">
        <v>112976</v>
      </c>
      <c r="E22" s="3">
        <v>130859</v>
      </c>
      <c r="F22" s="3">
        <v>32387</v>
      </c>
      <c r="G22" s="3">
        <v>143421</v>
      </c>
      <c r="H22" s="3">
        <v>116109</v>
      </c>
      <c r="I22" s="3">
        <v>31893</v>
      </c>
      <c r="J22" s="3">
        <v>61195</v>
      </c>
      <c r="K22" s="3">
        <v>548841</v>
      </c>
      <c r="L22" s="3">
        <v>417097</v>
      </c>
      <c r="M22" s="3">
        <v>102486</v>
      </c>
      <c r="N22" s="3">
        <v>628213</v>
      </c>
      <c r="O22" s="3">
        <v>3851</v>
      </c>
      <c r="P22" s="3">
        <v>2678</v>
      </c>
      <c r="Q22" s="3">
        <v>1782</v>
      </c>
      <c r="R22" s="3">
        <v>2711</v>
      </c>
      <c r="S22" s="3">
        <v>82671</v>
      </c>
      <c r="T22" s="3">
        <v>71948</v>
      </c>
      <c r="U22" s="3">
        <v>199307</v>
      </c>
      <c r="V22" s="3">
        <v>2528</v>
      </c>
      <c r="W22" s="3">
        <v>139401</v>
      </c>
      <c r="X22" s="3">
        <v>68462</v>
      </c>
      <c r="Y22" s="3">
        <v>2568</v>
      </c>
      <c r="Z22" s="3">
        <v>245736</v>
      </c>
      <c r="AA22" s="3">
        <v>71174</v>
      </c>
      <c r="AB22" s="3">
        <v>125164</v>
      </c>
      <c r="AC22" s="3">
        <v>211</v>
      </c>
      <c r="AD22" s="3">
        <v>8505</v>
      </c>
      <c r="AE22" s="3">
        <v>1613</v>
      </c>
      <c r="AF22" s="3">
        <v>87907</v>
      </c>
      <c r="AG22" s="3">
        <v>46535</v>
      </c>
      <c r="AH22" s="3">
        <v>1412</v>
      </c>
      <c r="AI22" s="3">
        <v>1039</v>
      </c>
      <c r="AJ22" s="3">
        <v>13585</v>
      </c>
      <c r="AL22" t="s">
        <v>126</v>
      </c>
      <c r="AM22">
        <v>1</v>
      </c>
      <c r="AN22">
        <v>4.5322762873173627E-4</v>
      </c>
      <c r="AO22">
        <v>1.1775265957446809E-3</v>
      </c>
      <c r="AP22">
        <v>2.5667045752777534E-4</v>
      </c>
      <c r="AQ22">
        <v>6.2223895582329316E-5</v>
      </c>
      <c r="AR22">
        <v>7.7029661607018517E-4</v>
      </c>
      <c r="AS22">
        <v>1.4571428571428572E-3</v>
      </c>
      <c r="AT22">
        <v>1.8742640131888836E-4</v>
      </c>
      <c r="AU22">
        <v>4.4063895089285716E-4</v>
      </c>
      <c r="AV22">
        <v>4.0739726027397261E-4</v>
      </c>
      <c r="AW22">
        <v>1.3980162019089378E-4</v>
      </c>
      <c r="AX22">
        <v>7.6889875072190647E-4</v>
      </c>
      <c r="AY22">
        <v>2.5530249110320286E-3</v>
      </c>
      <c r="AZ22">
        <v>1.0382819340402763E-4</v>
      </c>
      <c r="BA22">
        <v>1.0241991600697486E-3</v>
      </c>
      <c r="BB22">
        <v>1.1330970029004188E-3</v>
      </c>
      <c r="BC22">
        <v>3.2723325062034741E-4</v>
      </c>
      <c r="BD22">
        <v>3.825503355704698E-4</v>
      </c>
      <c r="BE22">
        <v>6.9720930232558141E-4</v>
      </c>
      <c r="BF22">
        <v>2.9486386847106776E-4</v>
      </c>
      <c r="BG22">
        <v>1.4049365350480593E-4</v>
      </c>
      <c r="BH22">
        <v>1.9743994615862496E-4</v>
      </c>
      <c r="BI22">
        <v>3.5843373493975902E-4</v>
      </c>
      <c r="BJ22">
        <v>2.7734989100997422E-4</v>
      </c>
      <c r="BK22">
        <v>4.900859752821064E-4</v>
      </c>
      <c r="BL22">
        <v>3.5070140280561122E-4</v>
      </c>
      <c r="BM22">
        <v>1.0366745340676241E-4</v>
      </c>
      <c r="BN22">
        <v>3.5131496275020197E-4</v>
      </c>
      <c r="BO22">
        <v>3.7934699605803561E-4</v>
      </c>
      <c r="BP22">
        <v>4.2317380352644834E-4</v>
      </c>
      <c r="BQ22">
        <v>5.241730279898219E-4</v>
      </c>
      <c r="BR22">
        <v>1.8769551616266945E-5</v>
      </c>
      <c r="BS22">
        <v>1.7246896134046634E-3</v>
      </c>
      <c r="BT22">
        <v>4.7913353025827465E-4</v>
      </c>
      <c r="BU22">
        <v>1.9897610921501708E-3</v>
      </c>
      <c r="BV22">
        <v>0</v>
      </c>
      <c r="BW22">
        <v>2.1070478723404255E-3</v>
      </c>
    </row>
    <row r="23" spans="1:75" ht="15.75" thickBot="1" x14ac:dyDescent="0.3">
      <c r="A23" s="3">
        <v>207467</v>
      </c>
      <c r="B23" s="3">
        <v>2251</v>
      </c>
      <c r="C23" s="3">
        <v>44008</v>
      </c>
      <c r="D23" s="3">
        <v>82486</v>
      </c>
      <c r="E23" s="3">
        <v>110401</v>
      </c>
      <c r="F23" s="3">
        <v>30774</v>
      </c>
      <c r="G23" s="3">
        <v>111263</v>
      </c>
      <c r="H23" s="3">
        <v>95946</v>
      </c>
      <c r="I23" s="3">
        <v>39575</v>
      </c>
      <c r="J23" s="3">
        <v>41386</v>
      </c>
      <c r="K23" s="3">
        <v>605494</v>
      </c>
      <c r="L23" s="3">
        <v>445330</v>
      </c>
      <c r="M23" s="3">
        <v>99970</v>
      </c>
      <c r="N23" s="3">
        <v>494032</v>
      </c>
      <c r="O23" s="3">
        <v>6215</v>
      </c>
      <c r="P23" s="3">
        <v>4338</v>
      </c>
      <c r="Q23" s="3">
        <v>1978</v>
      </c>
      <c r="R23" s="3">
        <v>3985</v>
      </c>
      <c r="S23" s="3">
        <v>95690</v>
      </c>
      <c r="T23" s="3">
        <v>77789</v>
      </c>
      <c r="U23" s="3">
        <v>208688</v>
      </c>
      <c r="V23" s="3">
        <v>3010</v>
      </c>
      <c r="W23" s="3">
        <v>207789</v>
      </c>
      <c r="X23" s="3">
        <v>53072</v>
      </c>
      <c r="Y23" s="3">
        <v>4265</v>
      </c>
      <c r="Z23" s="3">
        <v>177643</v>
      </c>
      <c r="AA23" s="3">
        <v>80000</v>
      </c>
      <c r="AB23" s="3">
        <v>131948</v>
      </c>
      <c r="AC23" s="3">
        <v>216</v>
      </c>
      <c r="AD23" s="3">
        <v>7847</v>
      </c>
      <c r="AE23" s="3">
        <v>952</v>
      </c>
      <c r="AF23" s="3">
        <v>66295</v>
      </c>
      <c r="AG23" s="3">
        <v>51475</v>
      </c>
      <c r="AH23" s="3">
        <v>1549</v>
      </c>
      <c r="AI23" s="3">
        <v>1150</v>
      </c>
      <c r="AJ23" s="3">
        <v>17228</v>
      </c>
      <c r="AM23">
        <v>8</v>
      </c>
      <c r="AN23">
        <v>4.0342008004442658E-4</v>
      </c>
      <c r="AO23">
        <v>1.0033244680851064E-3</v>
      </c>
      <c r="AP23">
        <v>1.9164260927886158E-4</v>
      </c>
      <c r="AQ23">
        <v>5.63169344042838E-5</v>
      </c>
      <c r="AR23">
        <v>7.7847792786519979E-4</v>
      </c>
      <c r="AS23">
        <v>1.2831168831168832E-3</v>
      </c>
      <c r="AT23">
        <v>1.8016957136128119E-4</v>
      </c>
      <c r="AU23">
        <v>5.7366071428571427E-4</v>
      </c>
      <c r="AV23">
        <v>6.4520547945205481E-4</v>
      </c>
      <c r="AW23">
        <v>1.1953586610699676E-4</v>
      </c>
      <c r="AX23">
        <v>5.1183926563117422E-4</v>
      </c>
      <c r="AY23">
        <v>2.3294804270462635E-3</v>
      </c>
      <c r="AZ23">
        <v>9.6410156630022381E-5</v>
      </c>
      <c r="BA23">
        <v>7.8894501158383338E-4</v>
      </c>
      <c r="BB23">
        <v>1.0019336126329359E-3</v>
      </c>
      <c r="BC23">
        <v>3.2071960297766749E-4</v>
      </c>
      <c r="BD23">
        <v>3.9429530201342281E-4</v>
      </c>
      <c r="BE23">
        <v>4.5813953488372091E-4</v>
      </c>
      <c r="BF23">
        <v>2.7313320052208559E-4</v>
      </c>
      <c r="BG23">
        <v>1.6443953246927224E-4</v>
      </c>
      <c r="BH23">
        <v>2.1194864361151377E-4</v>
      </c>
      <c r="BI23">
        <v>4.1114457831325303E-4</v>
      </c>
      <c r="BJ23">
        <v>2.4960697536164874E-4</v>
      </c>
      <c r="BK23">
        <v>5.3439011284255771E-4</v>
      </c>
      <c r="BL23">
        <v>3.2615230460921845E-4</v>
      </c>
      <c r="BM23">
        <v>1.0333853381871196E-4</v>
      </c>
      <c r="BN23">
        <v>3.5652095862130867E-4</v>
      </c>
      <c r="BO23">
        <v>3.5669617980310815E-4</v>
      </c>
      <c r="BP23">
        <v>4.2569269521410577E-4</v>
      </c>
      <c r="BQ23">
        <v>7.4300254452926205E-4</v>
      </c>
      <c r="BR23">
        <v>1.3555787278415016E-5</v>
      </c>
      <c r="BS23">
        <v>2.1124962147976178E-3</v>
      </c>
      <c r="BT23">
        <v>4.3005377565704766E-4</v>
      </c>
      <c r="BU23">
        <v>2.6109215017064845E-3</v>
      </c>
      <c r="BV23">
        <v>0</v>
      </c>
      <c r="BW23">
        <v>7.7792553191489359E-4</v>
      </c>
    </row>
    <row r="24" spans="1:75" ht="15.75" thickBot="1" x14ac:dyDescent="0.3">
      <c r="A24" s="3">
        <v>210683</v>
      </c>
      <c r="B24" s="3">
        <v>2936</v>
      </c>
      <c r="C24" s="3">
        <v>54058</v>
      </c>
      <c r="D24" s="3">
        <v>44907</v>
      </c>
      <c r="E24" s="3">
        <v>70540</v>
      </c>
      <c r="F24" s="3">
        <v>18243</v>
      </c>
      <c r="G24" s="3">
        <v>80127</v>
      </c>
      <c r="H24" s="3">
        <v>47993</v>
      </c>
      <c r="I24" s="3">
        <v>28788</v>
      </c>
      <c r="J24" s="3">
        <v>22566</v>
      </c>
      <c r="K24" s="3">
        <v>483204</v>
      </c>
      <c r="L24" s="3">
        <v>289279</v>
      </c>
      <c r="M24" s="3">
        <v>62053</v>
      </c>
      <c r="N24" s="3">
        <v>352247</v>
      </c>
      <c r="O24" s="3">
        <v>6390</v>
      </c>
      <c r="P24" s="3">
        <v>7454</v>
      </c>
      <c r="Q24" s="3">
        <v>2239</v>
      </c>
      <c r="R24" s="3">
        <v>4607</v>
      </c>
      <c r="S24" s="3">
        <v>99038</v>
      </c>
      <c r="T24" s="3">
        <v>61203</v>
      </c>
      <c r="U24" s="3">
        <v>122330</v>
      </c>
      <c r="V24" s="3">
        <v>3194</v>
      </c>
      <c r="W24" s="3">
        <v>284278</v>
      </c>
      <c r="X24" s="3">
        <v>42959</v>
      </c>
      <c r="Y24" s="3">
        <v>7374</v>
      </c>
      <c r="Z24" s="3">
        <v>94482</v>
      </c>
      <c r="AA24" s="3">
        <v>57929</v>
      </c>
      <c r="AB24" s="3">
        <v>131688</v>
      </c>
      <c r="AC24" s="3">
        <v>278</v>
      </c>
      <c r="AD24" s="3">
        <v>5265</v>
      </c>
      <c r="AE24" s="3">
        <v>579</v>
      </c>
      <c r="AF24" s="3">
        <v>31308</v>
      </c>
      <c r="AG24" s="3">
        <v>49136</v>
      </c>
      <c r="AH24" s="3">
        <v>1516</v>
      </c>
      <c r="AI24" s="3">
        <v>2000</v>
      </c>
      <c r="AJ24" s="3">
        <v>17340</v>
      </c>
      <c r="AM24">
        <v>15</v>
      </c>
      <c r="AN24">
        <v>3.5730836253614447E-4</v>
      </c>
      <c r="AO24">
        <v>8.4042553191489365E-4</v>
      </c>
      <c r="AP24">
        <v>1.0690228326480622E-4</v>
      </c>
      <c r="AQ24">
        <v>4.90880187416332E-5</v>
      </c>
      <c r="AR24">
        <v>6.6449658821891107E-4</v>
      </c>
      <c r="AS24">
        <v>1.0292207792207792E-3</v>
      </c>
      <c r="AT24">
        <v>1.8362870937352801E-4</v>
      </c>
      <c r="AU24">
        <v>6.8209402901785719E-4</v>
      </c>
      <c r="AV24">
        <v>9.4191780821917812E-4</v>
      </c>
      <c r="AW24">
        <v>7.89241504692137E-5</v>
      </c>
      <c r="AX24">
        <v>4.1256573148120004E-4</v>
      </c>
      <c r="AY24">
        <v>2.1296227758007117E-3</v>
      </c>
      <c r="AZ24">
        <v>1.1122190874598696E-4</v>
      </c>
      <c r="BA24">
        <v>6.9517735954090362E-4</v>
      </c>
      <c r="BB24">
        <v>9.8582017402513706E-4</v>
      </c>
      <c r="BC24">
        <v>3.0117866004962778E-4</v>
      </c>
      <c r="BD24">
        <v>4.4798657718120804E-4</v>
      </c>
      <c r="BE24">
        <v>4.26046511627907E-4</v>
      </c>
      <c r="BF24">
        <v>2.1105539144970347E-4</v>
      </c>
      <c r="BG24">
        <v>1.9320807796644227E-4</v>
      </c>
      <c r="BH24">
        <v>2.3732915717539864E-4</v>
      </c>
      <c r="BI24">
        <v>4.2771084337349396E-4</v>
      </c>
      <c r="BJ24">
        <v>2.1720060770196183E-4</v>
      </c>
      <c r="BK24">
        <v>4.1442772702847934E-4</v>
      </c>
      <c r="BL24">
        <v>2.7680360721442886E-4</v>
      </c>
      <c r="BM24">
        <v>1.0208508349668191E-4</v>
      </c>
      <c r="BN24">
        <v>3.9502737635759808E-4</v>
      </c>
      <c r="BO24">
        <v>3.0249932924689908E-4</v>
      </c>
      <c r="BP24">
        <v>3.6523929471032744E-4</v>
      </c>
      <c r="BQ24">
        <v>9.2281594571670905E-4</v>
      </c>
      <c r="BR24">
        <v>1.251303441084463E-5</v>
      </c>
      <c r="BS24">
        <v>2.0182699101645302E-3</v>
      </c>
      <c r="BT24">
        <v>4.3081117927743694E-4</v>
      </c>
      <c r="BU24">
        <v>3.1467576791808873E-3</v>
      </c>
      <c r="BV24">
        <v>0</v>
      </c>
      <c r="BW24">
        <v>6.5425531914893619E-4</v>
      </c>
    </row>
    <row r="25" spans="1:75" ht="15.75" thickBot="1" x14ac:dyDescent="0.3">
      <c r="A25" s="3">
        <v>173622</v>
      </c>
      <c r="B25" s="3">
        <v>3918</v>
      </c>
      <c r="C25" s="3">
        <v>54948</v>
      </c>
      <c r="D25" s="3">
        <v>21084</v>
      </c>
      <c r="E25" s="3">
        <v>42914</v>
      </c>
      <c r="F25" s="3">
        <v>15056</v>
      </c>
      <c r="G25" s="3">
        <v>38703</v>
      </c>
      <c r="H25" s="3">
        <v>23094</v>
      </c>
      <c r="I25" s="3">
        <v>16989</v>
      </c>
      <c r="J25" s="3">
        <v>10945</v>
      </c>
      <c r="K25" s="3">
        <v>350066</v>
      </c>
      <c r="L25" s="3">
        <v>233030</v>
      </c>
      <c r="M25" s="3">
        <v>30899</v>
      </c>
      <c r="N25" s="3">
        <v>276573</v>
      </c>
      <c r="O25" s="3">
        <v>8030</v>
      </c>
      <c r="P25" s="3">
        <v>7741</v>
      </c>
      <c r="Q25" s="3">
        <v>2761</v>
      </c>
      <c r="R25" s="3">
        <v>4982</v>
      </c>
      <c r="S25" s="3">
        <v>85758</v>
      </c>
      <c r="T25" s="3">
        <v>42177</v>
      </c>
      <c r="U25" s="3">
        <v>56628</v>
      </c>
      <c r="V25" s="3">
        <v>3832</v>
      </c>
      <c r="W25" s="3">
        <v>310157</v>
      </c>
      <c r="X25" s="3">
        <v>36917</v>
      </c>
      <c r="Y25" s="3">
        <v>6956</v>
      </c>
      <c r="Z25" s="3">
        <v>46201</v>
      </c>
      <c r="AA25" s="3">
        <v>31110</v>
      </c>
      <c r="AB25" s="3">
        <v>102398</v>
      </c>
      <c r="AC25" s="3">
        <v>201</v>
      </c>
      <c r="AD25" s="3">
        <v>2466</v>
      </c>
      <c r="AE25" s="3">
        <v>317</v>
      </c>
      <c r="AF25" s="3">
        <v>13035</v>
      </c>
      <c r="AG25" s="3">
        <v>39255</v>
      </c>
      <c r="AH25" s="3">
        <v>1603</v>
      </c>
      <c r="AI25" s="3">
        <v>1978</v>
      </c>
      <c r="AJ25" s="3">
        <v>13153</v>
      </c>
      <c r="AM25">
        <v>22</v>
      </c>
      <c r="AN25">
        <v>2.7285957756458131E-4</v>
      </c>
      <c r="AO25">
        <v>6.9148936170212766E-4</v>
      </c>
      <c r="AP25">
        <v>9.1622196949814826E-5</v>
      </c>
      <c r="AQ25">
        <v>4.8435408299866132E-5</v>
      </c>
      <c r="AR25">
        <v>7.4477788608828853E-4</v>
      </c>
      <c r="AS25">
        <v>7.5974025974025975E-4</v>
      </c>
      <c r="AT25">
        <v>1.9871643900141309E-4</v>
      </c>
      <c r="AU25">
        <v>7.0954241071428568E-4</v>
      </c>
      <c r="AV25">
        <v>9.6328767123287674E-4</v>
      </c>
      <c r="AW25">
        <v>6.1198299601636231E-5</v>
      </c>
      <c r="AX25">
        <v>3.779446183774583E-4</v>
      </c>
      <c r="AY25">
        <v>1.8749039145907473E-3</v>
      </c>
      <c r="AZ25">
        <v>1.430708240101177E-4</v>
      </c>
      <c r="BA25">
        <v>6.6729429485972509E-4</v>
      </c>
      <c r="BB25">
        <v>1.0145020947470191E-3</v>
      </c>
      <c r="BC25">
        <v>2.7729528535980148E-4</v>
      </c>
      <c r="BD25">
        <v>3.9597315436241612E-4</v>
      </c>
      <c r="BE25">
        <v>6.5395348837209307E-4</v>
      </c>
      <c r="BF25">
        <v>1.4780975933685971E-4</v>
      </c>
      <c r="BG25">
        <v>2.2519173448541478E-4</v>
      </c>
      <c r="BH25">
        <v>3.0013978049285567E-4</v>
      </c>
      <c r="BI25">
        <v>4.1867469879518075E-4</v>
      </c>
      <c r="BJ25">
        <v>1.6569126098157078E-4</v>
      </c>
      <c r="BK25">
        <v>3.1281569048898444E-4</v>
      </c>
      <c r="BL25">
        <v>2.1793587174348699E-4</v>
      </c>
      <c r="BM25">
        <v>1.0581432044768622E-4</v>
      </c>
      <c r="BN25">
        <v>3.9206534422403733E-4</v>
      </c>
      <c r="BO25">
        <v>2.6011805254576602E-4</v>
      </c>
      <c r="BP25">
        <v>3.5264483627204033E-4</v>
      </c>
      <c r="BQ25">
        <v>9.2790500424088209E-4</v>
      </c>
      <c r="BR25">
        <v>2.5026068821689261E-5</v>
      </c>
      <c r="BS25">
        <v>2.0294741092157062E-3</v>
      </c>
      <c r="BT25">
        <v>4.317200636219041E-4</v>
      </c>
      <c r="BU25">
        <v>3.1672354948805463E-3</v>
      </c>
      <c r="BV25">
        <v>0</v>
      </c>
      <c r="BW25">
        <v>3.7167553191489361E-4</v>
      </c>
    </row>
    <row r="26" spans="1:75" ht="15.75" thickBot="1" x14ac:dyDescent="0.3">
      <c r="A26" s="3">
        <v>146737</v>
      </c>
      <c r="B26" s="3">
        <v>3772</v>
      </c>
      <c r="C26" s="3">
        <v>51333</v>
      </c>
      <c r="D26" s="3">
        <v>14250</v>
      </c>
      <c r="E26" s="3">
        <v>33127</v>
      </c>
      <c r="F26" s="3">
        <v>11867</v>
      </c>
      <c r="G26" s="3">
        <v>29015</v>
      </c>
      <c r="H26" s="3">
        <v>16280</v>
      </c>
      <c r="I26" s="3">
        <v>12408</v>
      </c>
      <c r="J26" s="3">
        <v>8058</v>
      </c>
      <c r="K26" s="3">
        <v>298299</v>
      </c>
      <c r="L26" s="3">
        <v>202764</v>
      </c>
      <c r="M26" s="3">
        <v>20303</v>
      </c>
      <c r="N26" s="3">
        <v>230681</v>
      </c>
      <c r="O26" s="3">
        <v>8942</v>
      </c>
      <c r="P26" s="3">
        <v>6606</v>
      </c>
      <c r="Q26" s="3">
        <v>3010</v>
      </c>
      <c r="R26" s="3">
        <v>4738</v>
      </c>
      <c r="S26" s="3">
        <v>78861</v>
      </c>
      <c r="T26" s="3">
        <v>33444</v>
      </c>
      <c r="U26" s="3">
        <v>37477</v>
      </c>
      <c r="V26" s="3">
        <v>3992</v>
      </c>
      <c r="W26" s="3">
        <v>296131</v>
      </c>
      <c r="X26" s="3">
        <v>33254</v>
      </c>
      <c r="Y26" s="3">
        <v>6584</v>
      </c>
      <c r="Z26" s="3">
        <v>32465</v>
      </c>
      <c r="AA26" s="3">
        <v>27216</v>
      </c>
      <c r="AB26" s="3">
        <v>78613</v>
      </c>
      <c r="AC26" s="3">
        <v>155</v>
      </c>
      <c r="AD26" s="3">
        <v>1481</v>
      </c>
      <c r="AE26" s="3">
        <v>282</v>
      </c>
      <c r="AF26" s="3">
        <v>10178</v>
      </c>
      <c r="AG26" s="3">
        <v>33276</v>
      </c>
      <c r="AH26" s="3">
        <v>1581</v>
      </c>
      <c r="AI26" s="3">
        <v>1567</v>
      </c>
      <c r="AJ26" s="3">
        <v>10709</v>
      </c>
      <c r="AL26" t="s">
        <v>127</v>
      </c>
      <c r="AM26">
        <v>1</v>
      </c>
      <c r="AN26">
        <v>1.4222247754734686E-4</v>
      </c>
      <c r="AO26">
        <v>5.2260638297872339E-4</v>
      </c>
      <c r="AP26">
        <v>1.0165339865278629E-4</v>
      </c>
      <c r="AQ26">
        <v>4.5716198125836681E-5</v>
      </c>
      <c r="AR26">
        <v>6.7306085503411779E-4</v>
      </c>
      <c r="AS26">
        <v>8.8701298701298703E-4</v>
      </c>
      <c r="AT26">
        <v>2.1763130004710316E-4</v>
      </c>
      <c r="AU26">
        <v>6.188616071428571E-4</v>
      </c>
      <c r="AV26">
        <v>1.1257534246575344E-3</v>
      </c>
      <c r="AW26">
        <v>5.2535892842820094E-5</v>
      </c>
      <c r="AX26">
        <v>3.6033010121888203E-4</v>
      </c>
      <c r="AY26">
        <v>1.7392740213523132E-3</v>
      </c>
      <c r="AZ26">
        <v>1.755399357914194E-4</v>
      </c>
      <c r="BA26">
        <v>7.2939674015374157E-4</v>
      </c>
      <c r="BB26">
        <v>1.0435062842410569E-3</v>
      </c>
      <c r="BC26">
        <v>2.0750620347394542E-4</v>
      </c>
      <c r="BD26">
        <v>2.2567114093959733E-4</v>
      </c>
      <c r="BE26">
        <v>3.9069767441860464E-4</v>
      </c>
      <c r="BF26">
        <v>1.0469190080373703E-4</v>
      </c>
      <c r="BG26">
        <v>2.5566830771291739E-4</v>
      </c>
      <c r="BH26">
        <v>3.6205736177262373E-4</v>
      </c>
      <c r="BI26">
        <v>4.2921686746987952E-4</v>
      </c>
      <c r="BJ26">
        <v>1.4505581610410199E-4</v>
      </c>
      <c r="BK26">
        <v>2.5865126276195595E-4</v>
      </c>
      <c r="BL26">
        <v>1.4829659318637273E-4</v>
      </c>
      <c r="BM26">
        <v>1.0520981958316109E-4</v>
      </c>
      <c r="BN26">
        <v>4.4403554438560274E-4</v>
      </c>
      <c r="BO26">
        <v>2.4994324396838171E-4</v>
      </c>
      <c r="BP26">
        <v>2.292191435768262E-4</v>
      </c>
      <c r="BQ26">
        <v>9.2111959287531804E-4</v>
      </c>
      <c r="BR26">
        <v>6.2565172054223152E-6</v>
      </c>
      <c r="BS26">
        <v>1.6033612597153527E-3</v>
      </c>
      <c r="BT26">
        <v>3.7173369688707112E-4</v>
      </c>
      <c r="BU26">
        <v>2.7064846416382251E-3</v>
      </c>
      <c r="BV26">
        <v>0</v>
      </c>
      <c r="BW26">
        <v>2.9188829787234042E-4</v>
      </c>
    </row>
    <row r="27" spans="1:75" ht="15.75" thickBot="1" x14ac:dyDescent="0.3">
      <c r="A27" s="3">
        <v>107588</v>
      </c>
      <c r="B27" s="3">
        <v>3305</v>
      </c>
      <c r="C27" s="3">
        <v>49158</v>
      </c>
      <c r="D27" s="3">
        <v>7897</v>
      </c>
      <c r="E27" s="3">
        <v>19471</v>
      </c>
      <c r="F27" s="3">
        <v>5899</v>
      </c>
      <c r="G27" s="3">
        <v>14724</v>
      </c>
      <c r="H27" s="3">
        <v>7531</v>
      </c>
      <c r="I27" s="3">
        <v>6983</v>
      </c>
      <c r="J27" s="3">
        <v>5099</v>
      </c>
      <c r="K27" s="3">
        <v>225004</v>
      </c>
      <c r="L27" s="3">
        <v>143249</v>
      </c>
      <c r="M27" s="3">
        <v>7983</v>
      </c>
      <c r="N27" s="3">
        <v>167927</v>
      </c>
      <c r="O27" s="3">
        <v>9141</v>
      </c>
      <c r="P27" s="3">
        <v>4924</v>
      </c>
      <c r="Q27" s="3">
        <v>3168</v>
      </c>
      <c r="R27" s="3">
        <v>4676</v>
      </c>
      <c r="S27" s="3">
        <v>65336</v>
      </c>
      <c r="T27" s="3">
        <v>18546</v>
      </c>
      <c r="U27" s="3">
        <v>13624</v>
      </c>
      <c r="V27" s="3">
        <v>4090</v>
      </c>
      <c r="W27" s="3">
        <v>218595</v>
      </c>
      <c r="X27" s="3">
        <v>24306</v>
      </c>
      <c r="Y27" s="3">
        <v>6055</v>
      </c>
      <c r="Z27" s="3">
        <v>14067</v>
      </c>
      <c r="AA27" s="3">
        <v>11885</v>
      </c>
      <c r="AB27" s="3">
        <v>19925</v>
      </c>
      <c r="AC27" s="3">
        <v>94</v>
      </c>
      <c r="AD27" s="3">
        <v>685</v>
      </c>
      <c r="AE27" s="3">
        <v>173</v>
      </c>
      <c r="AF27" s="3">
        <v>4962</v>
      </c>
      <c r="AG27" s="3">
        <v>21817</v>
      </c>
      <c r="AH27" s="3">
        <v>941</v>
      </c>
      <c r="AI27" s="3">
        <v>890</v>
      </c>
      <c r="AJ27" s="3">
        <v>7147</v>
      </c>
      <c r="AM27">
        <v>8</v>
      </c>
      <c r="AN27">
        <v>1.0396200762145497E-4</v>
      </c>
      <c r="AO27">
        <v>4.6010638297872339E-4</v>
      </c>
      <c r="AP27">
        <v>1.0424868048872947E-4</v>
      </c>
      <c r="AQ27">
        <v>4.3147590361445783E-5</v>
      </c>
      <c r="AR27">
        <v>6.794318340064058E-4</v>
      </c>
      <c r="AS27">
        <v>8.5064935064935068E-4</v>
      </c>
      <c r="AT27">
        <v>2.0860810174281677E-4</v>
      </c>
      <c r="AU27">
        <v>4.1667829241071426E-4</v>
      </c>
      <c r="AV27">
        <v>1.037945205479452E-3</v>
      </c>
      <c r="AW27">
        <v>4.6867898296928057E-5</v>
      </c>
      <c r="AX27">
        <v>3.8017872883674275E-4</v>
      </c>
      <c r="AY27">
        <v>1.7005551601423487E-3</v>
      </c>
      <c r="AZ27">
        <v>1.6149430878490125E-4</v>
      </c>
      <c r="BA27">
        <v>6.0067292657568782E-4</v>
      </c>
      <c r="BB27">
        <v>9.4134708346761198E-4</v>
      </c>
      <c r="BC27">
        <v>1.8672456575682383E-4</v>
      </c>
      <c r="BD27">
        <v>1.6610738255033557E-4</v>
      </c>
      <c r="BE27">
        <v>2.9209302325581394E-4</v>
      </c>
      <c r="BF27">
        <v>7.1122713013212425E-5</v>
      </c>
      <c r="BG27">
        <v>2.4361164138115811E-4</v>
      </c>
      <c r="BH27">
        <v>2.7017757299647961E-4</v>
      </c>
      <c r="BI27">
        <v>5.481927710843373E-4</v>
      </c>
      <c r="BJ27">
        <v>1.3987713851641457E-4</v>
      </c>
      <c r="BK27">
        <v>2.0677055346587857E-4</v>
      </c>
      <c r="BL27">
        <v>1.0696392785571142E-4</v>
      </c>
      <c r="BM27">
        <v>9.5004422635001486E-5</v>
      </c>
      <c r="BN27">
        <v>4.8460640876043441E-4</v>
      </c>
      <c r="BO27">
        <v>2.4508286380616265E-4</v>
      </c>
      <c r="BP27">
        <v>1.7632241813602016E-4</v>
      </c>
      <c r="BQ27">
        <v>8.1594571670907544E-4</v>
      </c>
      <c r="BR27">
        <v>1.251303441084463E-5</v>
      </c>
      <c r="BS27">
        <v>1.1259715352780861E-3</v>
      </c>
      <c r="BT27">
        <v>3.7832310838445805E-4</v>
      </c>
      <c r="BU27">
        <v>2.7064846416382251E-3</v>
      </c>
      <c r="BV27">
        <v>0</v>
      </c>
      <c r="BW27">
        <v>2.579787234042553E-4</v>
      </c>
    </row>
    <row r="28" spans="1:75" x14ac:dyDescent="0.25">
      <c r="AM28">
        <v>15</v>
      </c>
      <c r="AN28">
        <v>8.9236131058386471E-5</v>
      </c>
      <c r="AO28">
        <v>1.5558510638297873E-4</v>
      </c>
      <c r="AP28">
        <v>1.0322806403639227E-4</v>
      </c>
      <c r="AQ28">
        <v>4.115629183400268E-5</v>
      </c>
      <c r="AR28">
        <v>6.1401615373903355E-4</v>
      </c>
      <c r="AS28">
        <v>6.4610389610389614E-4</v>
      </c>
      <c r="AT28">
        <v>1.8813294865756007E-4</v>
      </c>
      <c r="AU28">
        <v>2.8710937499999998E-4</v>
      </c>
      <c r="AV28">
        <v>9.3041095890410955E-4</v>
      </c>
      <c r="AW28">
        <v>4.2189129214234153E-5</v>
      </c>
      <c r="AX28">
        <v>2.3777318459527644E-4</v>
      </c>
      <c r="AY28">
        <v>1.6442135231316726E-3</v>
      </c>
      <c r="AZ28">
        <v>1.5220352174336025E-4</v>
      </c>
      <c r="BA28">
        <v>5.8415266100709769E-4</v>
      </c>
      <c r="BB28">
        <v>6.7257492748952626E-4</v>
      </c>
      <c r="BC28">
        <v>2.1401985111662531E-4</v>
      </c>
      <c r="BD28">
        <v>1.25E-4</v>
      </c>
      <c r="BE28">
        <v>2.7534883720930234E-4</v>
      </c>
      <c r="BF28">
        <v>6.1161869432804376E-5</v>
      </c>
      <c r="BG28">
        <v>2.1775679024749656E-4</v>
      </c>
      <c r="BH28">
        <v>2.0074031890660594E-4</v>
      </c>
      <c r="BI28">
        <v>4.4277108433734939E-4</v>
      </c>
      <c r="BJ28">
        <v>1.314617874364225E-4</v>
      </c>
      <c r="BK28">
        <v>1.9537882858678131E-4</v>
      </c>
      <c r="BL28">
        <v>7.8657314629258522E-5</v>
      </c>
      <c r="BM28">
        <v>6.837082572151178E-5</v>
      </c>
      <c r="BN28">
        <v>5.465398079167041E-4</v>
      </c>
      <c r="BO28">
        <v>2.1322725115059955E-4</v>
      </c>
      <c r="BP28">
        <v>2.3425692695214106E-4</v>
      </c>
      <c r="BQ28">
        <v>5.2502120441051735E-4</v>
      </c>
      <c r="BR28">
        <v>1.1470281543274244E-5</v>
      </c>
      <c r="BS28">
        <v>7.3079640658120525E-4</v>
      </c>
      <c r="BT28">
        <v>3.3583276528061806E-4</v>
      </c>
      <c r="BU28">
        <v>2.1433447098976109E-3</v>
      </c>
      <c r="BV28">
        <v>0</v>
      </c>
      <c r="BW28">
        <v>1.9680851063829787E-4</v>
      </c>
    </row>
    <row r="29" spans="1:75" x14ac:dyDescent="0.25">
      <c r="AM29">
        <v>22</v>
      </c>
      <c r="AN29">
        <v>7.6176250933532481E-5</v>
      </c>
      <c r="AO29">
        <v>1.4095744680851064E-4</v>
      </c>
      <c r="AP29">
        <v>1.0156591724258596E-4</v>
      </c>
      <c r="AQ29">
        <v>3.9574966532797859E-5</v>
      </c>
      <c r="AR29">
        <v>5.5281297869377529E-4</v>
      </c>
      <c r="AS29">
        <v>6.1493506493506497E-4</v>
      </c>
      <c r="AT29">
        <v>1.6628886010362694E-4</v>
      </c>
      <c r="AU29">
        <v>1.8788364955357143E-4</v>
      </c>
      <c r="AV29">
        <v>6.5630136986301367E-4</v>
      </c>
      <c r="AW29">
        <v>4.3713071144025878E-5</v>
      </c>
      <c r="AX29">
        <v>2.126660384814128E-4</v>
      </c>
      <c r="AY29">
        <v>1.749864768683274E-3</v>
      </c>
      <c r="AZ29">
        <v>1.3369491195641599E-4</v>
      </c>
      <c r="BA29">
        <v>4.7789247910407439E-4</v>
      </c>
      <c r="BB29">
        <v>4.70512407347728E-4</v>
      </c>
      <c r="BC29">
        <v>1.3337468982630273E-4</v>
      </c>
      <c r="BD29">
        <v>1.174496644295302E-4</v>
      </c>
      <c r="BE29">
        <v>1.9395348837209303E-4</v>
      </c>
      <c r="BF29">
        <v>6.1253463396762156E-5</v>
      </c>
      <c r="BG29">
        <v>1.6922870826216552E-4</v>
      </c>
      <c r="BH29">
        <v>1.5014754607579209E-4</v>
      </c>
      <c r="BI29">
        <v>5.6927710843373495E-4</v>
      </c>
      <c r="BJ29">
        <v>1.2406367659686902E-4</v>
      </c>
      <c r="BK29">
        <v>1.7649113379903278E-4</v>
      </c>
      <c r="BL29">
        <v>5.3356713426853708E-5</v>
      </c>
      <c r="BM29">
        <v>7.4153587668182366E-5</v>
      </c>
      <c r="BN29">
        <v>4.9474912485414238E-4</v>
      </c>
      <c r="BO29">
        <v>1.6766763667884341E-4</v>
      </c>
      <c r="BP29">
        <v>1.6120906801007557E-4</v>
      </c>
      <c r="BQ29">
        <v>3.0873621713316371E-4</v>
      </c>
      <c r="BR29">
        <v>2.0855057351407717E-6</v>
      </c>
      <c r="BS29">
        <v>4.4084990410820632E-4</v>
      </c>
      <c r="BT29">
        <v>2.7614935999394075E-4</v>
      </c>
      <c r="BU29">
        <v>9.2150170648464165E-4</v>
      </c>
      <c r="BV29">
        <v>0</v>
      </c>
      <c r="BW29">
        <v>2.3936170212765956E-4</v>
      </c>
    </row>
    <row r="30" spans="1:75" ht="15.75" thickBot="1" x14ac:dyDescent="0.3">
      <c r="AM30">
        <v>31</v>
      </c>
      <c r="AN30">
        <v>6.2465291740870535E-5</v>
      </c>
      <c r="AO30">
        <v>6.5824468085106386E-5</v>
      </c>
      <c r="AP30">
        <v>9.4946490537427459E-5</v>
      </c>
      <c r="AQ30">
        <v>3.9399263721552876E-5</v>
      </c>
      <c r="AR30">
        <v>3.9809915053613701E-4</v>
      </c>
      <c r="AS30">
        <v>6.0974025974025979E-4</v>
      </c>
      <c r="AT30">
        <v>1.4335551106924163E-4</v>
      </c>
      <c r="AU30">
        <v>1.2440708705357143E-4</v>
      </c>
      <c r="AV30">
        <v>3.582191780821918E-4</v>
      </c>
      <c r="AW30">
        <v>4.4354730903938185E-5</v>
      </c>
      <c r="AX30">
        <v>1.7129699990881182E-4</v>
      </c>
      <c r="AY30">
        <v>1.856170818505338E-3</v>
      </c>
      <c r="AZ30">
        <v>1.1375133767876253E-4</v>
      </c>
      <c r="BA30">
        <v>4.3307982611970233E-4</v>
      </c>
      <c r="BB30">
        <v>3.7286496938446662E-4</v>
      </c>
      <c r="BC30">
        <v>5.7071960297766751E-5</v>
      </c>
      <c r="BD30">
        <v>8.2214765100671142E-5</v>
      </c>
      <c r="BE30">
        <v>8.8372093023255819E-5</v>
      </c>
      <c r="BF30">
        <v>5.1819285109111307E-5</v>
      </c>
      <c r="BG30">
        <v>1.2341337620148029E-4</v>
      </c>
      <c r="BH30">
        <v>1.2373162145371713E-4</v>
      </c>
      <c r="BI30">
        <v>7.9668674698795175E-4</v>
      </c>
      <c r="BJ30">
        <v>1.123059647268644E-4</v>
      </c>
      <c r="BK30">
        <v>1.6050510478237507E-4</v>
      </c>
      <c r="BL30">
        <v>3.2064128256513025E-5</v>
      </c>
      <c r="BM30">
        <v>6.291698336289165E-5</v>
      </c>
      <c r="BN30">
        <v>4.2357059509918321E-4</v>
      </c>
      <c r="BO30">
        <v>1.2367655253544673E-4</v>
      </c>
      <c r="BP30">
        <v>1.4357682619647356E-4</v>
      </c>
      <c r="BQ30">
        <v>3.2739609838846478E-4</v>
      </c>
      <c r="BR30">
        <v>7.299270072992701E-6</v>
      </c>
      <c r="BS30">
        <v>2.7813667104067833E-4</v>
      </c>
      <c r="BT30">
        <v>2.2790274937514201E-4</v>
      </c>
      <c r="BU30">
        <v>6.6894197952218433E-4</v>
      </c>
      <c r="BV30">
        <v>0</v>
      </c>
      <c r="BW30">
        <v>2.553191489361702E-4</v>
      </c>
    </row>
    <row r="31" spans="1:75" ht="15.75" thickBot="1" x14ac:dyDescent="0.3">
      <c r="AL31" s="2">
        <v>44197</v>
      </c>
      <c r="AM31" s="3">
        <v>1</v>
      </c>
      <c r="AN31">
        <f t="shared" ref="AN31:AN55" si="0">A2/52221000</f>
        <v>6.2005706516535489E-5</v>
      </c>
      <c r="AO31">
        <f t="shared" ref="AO31:AO55" si="1">B2/1504000</f>
        <v>6.4494680851063824E-5</v>
      </c>
      <c r="AP31">
        <f t="shared" ref="AP31:AP55" si="2">C2/34293000</f>
        <v>5.4325955734406437E-5</v>
      </c>
      <c r="AQ31">
        <f t="shared" ref="AQ31:AQ55" si="3">D2/119520000</f>
        <v>3.9867804551539489E-5</v>
      </c>
      <c r="AR31">
        <f t="shared" ref="AR31:AR55" si="4">E2/28724000</f>
        <v>3.9493106809636541E-4</v>
      </c>
      <c r="AS31">
        <f t="shared" ref="AS31:AS55" si="5">F2/1540000</f>
        <v>6.0389610389610388E-4</v>
      </c>
      <c r="AT31">
        <f t="shared" ref="AT31:AT55" si="6">G2/67936000</f>
        <v>1.407648374941121E-4</v>
      </c>
      <c r="AU31">
        <f t="shared" ref="AU31:AU55" si="7">H2/28672000</f>
        <v>1.1558314732142857E-4</v>
      </c>
      <c r="AV31">
        <f t="shared" ref="AV31:AV55" si="8">I2/7300000</f>
        <v>3.2794520547945203E-4</v>
      </c>
      <c r="AW31">
        <f t="shared" ref="AW31:AW55" si="9">J2/37403000</f>
        <v>4.4969654840520814E-5</v>
      </c>
      <c r="AX31">
        <f t="shared" ref="AX31:AX55" si="10">K2/65798000</f>
        <v>1.6805981944739961E-4</v>
      </c>
      <c r="AY31">
        <f t="shared" ref="AY31:AY55" si="11">L2/35125000</f>
        <v>1.8519572953736654E-3</v>
      </c>
      <c r="AZ31">
        <f t="shared" ref="AZ31:AZ55" si="12">M2/82232000</f>
        <v>1.1214612316373188E-4</v>
      </c>
      <c r="BA31">
        <f t="shared" ref="BA31:BA55" si="13">N2/122153000</f>
        <v>4.2638330618159192E-4</v>
      </c>
      <c r="BB31">
        <f t="shared" ref="BB31:BB55" si="14">O2/3103000</f>
        <v>3.5771833709313566E-4</v>
      </c>
      <c r="BC31">
        <f t="shared" ref="BC31:BC55" si="15">P2/3224000</f>
        <v>5.7071960297766751E-5</v>
      </c>
      <c r="BD31">
        <f t="shared" ref="BD31:BD55" si="16">Q2/1192000</f>
        <v>9.0604026845637586E-5</v>
      </c>
      <c r="BE31">
        <f t="shared" ref="BE31:BE55" si="17">R2/2150000</f>
        <v>8.8372093023255819E-5</v>
      </c>
      <c r="BF31">
        <f t="shared" ref="BF31:BF55" si="18">S2/43671000</f>
        <v>5.0468274140734126E-5</v>
      </c>
      <c r="BG31">
        <f t="shared" ref="BG31:BG55" si="19">T2/29859000</f>
        <v>1.1778693191332597E-4</v>
      </c>
      <c r="BH31">
        <f t="shared" ref="BH31:BH55" si="20">U2/77264000</f>
        <v>1.1936995237109132E-4</v>
      </c>
      <c r="BI31">
        <f t="shared" ref="BI31:BI55" si="21">V2/664000</f>
        <v>8.0572289156626508E-4</v>
      </c>
      <c r="BJ31">
        <f t="shared" ref="BJ31:BJ55" si="22">W2/75695000</f>
        <v>1.107074443490323E-4</v>
      </c>
      <c r="BK31">
        <f t="shared" ref="BK31:BK55" si="23">X2/37220000</f>
        <v>1.562332079527136E-4</v>
      </c>
      <c r="BL31">
        <f t="shared" ref="BL31:BL55" si="24">Y2/3992000</f>
        <v>2.6052104208416833E-5</v>
      </c>
      <c r="BM31">
        <f t="shared" ref="BM31:BM55" si="25">Z2/224979000</f>
        <v>6.148129380964445E-5</v>
      </c>
      <c r="BN31">
        <f t="shared" ref="BN31:BN55" si="26">AA2/11141000</f>
        <v>4.1127367381743114E-4</v>
      </c>
      <c r="BO31">
        <f t="shared" ref="BO31:BO55" si="27">AB2/96906000</f>
        <v>1.1986873877778466E-4</v>
      </c>
      <c r="BP31">
        <f t="shared" ref="BP31:BP55" si="28">AC2/397000</f>
        <v>1.3602015113350126E-4</v>
      </c>
      <c r="BQ31">
        <f t="shared" ref="BQ31:BQ55" si="29">AD2/1179000</f>
        <v>3.1552162849872776E-4</v>
      </c>
      <c r="BR31">
        <f t="shared" ref="BR31:BR55" si="30">AE2/959000</f>
        <v>1.3555787278415016E-5</v>
      </c>
      <c r="BS31">
        <f t="shared" ref="BS31:BS55" si="31">AF2/19814000</f>
        <v>2.704148581810841E-4</v>
      </c>
      <c r="BT31">
        <f t="shared" ref="BT31:BT55" si="32">AG2/13203000</f>
        <v>2.2843293190941453E-4</v>
      </c>
      <c r="BU31">
        <f t="shared" ref="BU31:BU55" si="33">AH2/293000</f>
        <v>8.3959044368600686E-4</v>
      </c>
      <c r="BV31">
        <f t="shared" ref="BV31:BV55" si="34">AI2/68000</f>
        <v>0</v>
      </c>
      <c r="BW31">
        <f t="shared" ref="BW31:BW55" si="35">AJ2/1504000</f>
        <v>2.4335106382978724E-4</v>
      </c>
    </row>
    <row r="32" spans="1:75" ht="15.75" thickBot="1" x14ac:dyDescent="0.3">
      <c r="AL32" s="1"/>
      <c r="AM32" s="3">
        <v>8</v>
      </c>
      <c r="AN32">
        <f t="shared" si="0"/>
        <v>5.4231056471534442E-5</v>
      </c>
      <c r="AO32">
        <f t="shared" si="1"/>
        <v>5.1196808510638297E-5</v>
      </c>
      <c r="AP32">
        <f t="shared" si="2"/>
        <v>4.9426996763187821E-5</v>
      </c>
      <c r="AQ32">
        <f t="shared" si="3"/>
        <v>3.38855421686747E-5</v>
      </c>
      <c r="AR32">
        <f t="shared" si="4"/>
        <v>3.1489346887620111E-4</v>
      </c>
      <c r="AS32">
        <f t="shared" si="5"/>
        <v>5.694805194805195E-4</v>
      </c>
      <c r="AT32">
        <f t="shared" si="6"/>
        <v>1.1847915685350919E-4</v>
      </c>
      <c r="AU32">
        <f t="shared" si="7"/>
        <v>8.7227957589285709E-5</v>
      </c>
      <c r="AV32">
        <f t="shared" si="8"/>
        <v>1.6191780821917808E-4</v>
      </c>
      <c r="AW32">
        <f t="shared" si="9"/>
        <v>3.9167981177980375E-5</v>
      </c>
      <c r="AX32">
        <f t="shared" si="10"/>
        <v>1.4330222803124714E-4</v>
      </c>
      <c r="AY32">
        <f t="shared" si="11"/>
        <v>1.8287259786476868E-3</v>
      </c>
      <c r="AZ32">
        <f t="shared" si="12"/>
        <v>1.0122580017511431E-4</v>
      </c>
      <c r="BA32">
        <f t="shared" si="13"/>
        <v>4.2436943832734357E-4</v>
      </c>
      <c r="BB32">
        <f t="shared" si="14"/>
        <v>1.5533354817918145E-4</v>
      </c>
      <c r="BC32">
        <f t="shared" si="15"/>
        <v>4.8076923076923077E-5</v>
      </c>
      <c r="BD32">
        <f t="shared" si="16"/>
        <v>5.5369127516778527E-5</v>
      </c>
      <c r="BE32">
        <f t="shared" si="17"/>
        <v>5.9069767441860468E-5</v>
      </c>
      <c r="BF32">
        <f t="shared" si="18"/>
        <v>4.3942204208742642E-5</v>
      </c>
      <c r="BG32">
        <f t="shared" si="19"/>
        <v>1.0070665461000033E-4</v>
      </c>
      <c r="BH32">
        <f t="shared" si="20"/>
        <v>9.5801408159039132E-5</v>
      </c>
      <c r="BI32">
        <f t="shared" si="21"/>
        <v>5.9186746987951804E-4</v>
      </c>
      <c r="BJ32">
        <f t="shared" si="22"/>
        <v>9.8183499570645355E-5</v>
      </c>
      <c r="BK32">
        <f t="shared" si="23"/>
        <v>1.3433637829124128E-4</v>
      </c>
      <c r="BL32">
        <f t="shared" si="24"/>
        <v>1.4779559118236473E-5</v>
      </c>
      <c r="BM32">
        <f t="shared" si="25"/>
        <v>5.127145200218687E-5</v>
      </c>
      <c r="BN32">
        <f t="shared" si="26"/>
        <v>2.853424288663495E-4</v>
      </c>
      <c r="BO32">
        <f t="shared" si="27"/>
        <v>8.508245103502363E-5</v>
      </c>
      <c r="BP32">
        <f t="shared" si="28"/>
        <v>7.808564231738035E-5</v>
      </c>
      <c r="BQ32">
        <f t="shared" si="29"/>
        <v>2.0186598812553012E-4</v>
      </c>
      <c r="BR32">
        <f t="shared" si="30"/>
        <v>8.3420229405630869E-6</v>
      </c>
      <c r="BS32">
        <f t="shared" si="31"/>
        <v>1.9072373069546785E-4</v>
      </c>
      <c r="BT32">
        <f t="shared" si="32"/>
        <v>1.6973415132924335E-4</v>
      </c>
      <c r="BU32">
        <f t="shared" si="33"/>
        <v>6.9283276450511947E-4</v>
      </c>
      <c r="BV32">
        <f t="shared" si="34"/>
        <v>0</v>
      </c>
      <c r="BW32">
        <f t="shared" si="35"/>
        <v>2.2805851063829787E-4</v>
      </c>
    </row>
    <row r="33" spans="38:75" ht="15.75" thickBot="1" x14ac:dyDescent="0.3">
      <c r="AL33" s="1"/>
      <c r="AM33" s="3">
        <v>15</v>
      </c>
      <c r="AN33">
        <f t="shared" si="0"/>
        <v>4.2109496179697826E-5</v>
      </c>
      <c r="AO33">
        <f t="shared" si="1"/>
        <v>4.2553191489361704E-5</v>
      </c>
      <c r="AP33">
        <f t="shared" si="2"/>
        <v>4.7123319627912404E-5</v>
      </c>
      <c r="AQ33">
        <f t="shared" si="3"/>
        <v>3.3308232931726906E-5</v>
      </c>
      <c r="AR33">
        <f t="shared" si="4"/>
        <v>2.4101796407185628E-4</v>
      </c>
      <c r="AS33">
        <f t="shared" si="5"/>
        <v>5.6233766233766236E-4</v>
      </c>
      <c r="AT33">
        <f t="shared" si="6"/>
        <v>9.9358219500706544E-5</v>
      </c>
      <c r="AU33">
        <f t="shared" si="7"/>
        <v>7.6171875E-5</v>
      </c>
      <c r="AV33">
        <f t="shared" si="8"/>
        <v>1.0506849315068494E-4</v>
      </c>
      <c r="AW33">
        <f t="shared" si="9"/>
        <v>3.4462476271956792E-5</v>
      </c>
      <c r="AX33">
        <f t="shared" si="10"/>
        <v>1.3359068664701054E-4</v>
      </c>
      <c r="AY33">
        <f t="shared" si="11"/>
        <v>1.9214804270462633E-3</v>
      </c>
      <c r="AZ33">
        <f t="shared" si="12"/>
        <v>8.4602101371728761E-5</v>
      </c>
      <c r="BA33">
        <f t="shared" si="13"/>
        <v>4.2693998510065246E-4</v>
      </c>
      <c r="BB33">
        <f t="shared" si="14"/>
        <v>1.4115372220431841E-4</v>
      </c>
      <c r="BC33">
        <f t="shared" si="15"/>
        <v>4.9937965260545904E-5</v>
      </c>
      <c r="BD33">
        <f t="shared" si="16"/>
        <v>7.4664429530201339E-5</v>
      </c>
      <c r="BE33">
        <f t="shared" si="17"/>
        <v>4.8372093023255816E-5</v>
      </c>
      <c r="BF33">
        <f t="shared" si="18"/>
        <v>4.3736117789837647E-5</v>
      </c>
      <c r="BG33">
        <f t="shared" si="19"/>
        <v>9.1731136340801774E-5</v>
      </c>
      <c r="BH33">
        <f t="shared" si="20"/>
        <v>7.2582315179126115E-5</v>
      </c>
      <c r="BI33">
        <f t="shared" si="21"/>
        <v>2.454819277108434E-4</v>
      </c>
      <c r="BJ33">
        <f t="shared" si="22"/>
        <v>8.3215536032763067E-5</v>
      </c>
      <c r="BK33">
        <f t="shared" si="23"/>
        <v>1.1934443847393875E-4</v>
      </c>
      <c r="BL33">
        <f t="shared" si="24"/>
        <v>1.1272545090180361E-5</v>
      </c>
      <c r="BM33">
        <f t="shared" si="25"/>
        <v>4.2586196933936059E-5</v>
      </c>
      <c r="BN33">
        <f t="shared" si="26"/>
        <v>2.1595907010142716E-4</v>
      </c>
      <c r="BO33">
        <f t="shared" si="27"/>
        <v>7.4536148432501593E-5</v>
      </c>
      <c r="BP33">
        <f t="shared" si="28"/>
        <v>5.5415617128463475E-5</v>
      </c>
      <c r="BQ33">
        <f t="shared" si="29"/>
        <v>2.2561492790500423E-4</v>
      </c>
      <c r="BR33">
        <f t="shared" si="30"/>
        <v>1.1470281543274244E-5</v>
      </c>
      <c r="BS33">
        <f t="shared" si="31"/>
        <v>1.4106187544160695E-4</v>
      </c>
      <c r="BT33">
        <f t="shared" si="32"/>
        <v>1.0815723699159281E-4</v>
      </c>
      <c r="BU33">
        <f t="shared" si="33"/>
        <v>3.5494880546075084E-4</v>
      </c>
      <c r="BV33">
        <f t="shared" si="34"/>
        <v>0</v>
      </c>
      <c r="BW33">
        <f t="shared" si="35"/>
        <v>1.9547872340425532E-4</v>
      </c>
    </row>
    <row r="34" spans="38:75" ht="15.75" thickBot="1" x14ac:dyDescent="0.3">
      <c r="AL34" s="1"/>
      <c r="AM34" s="3">
        <v>22</v>
      </c>
      <c r="AN34">
        <f t="shared" si="0"/>
        <v>2.8494283908772335E-5</v>
      </c>
      <c r="AO34">
        <f t="shared" si="1"/>
        <v>2.4601063829787234E-5</v>
      </c>
      <c r="AP34">
        <f t="shared" si="2"/>
        <v>3.3097133525792438E-5</v>
      </c>
      <c r="AQ34">
        <f t="shared" si="3"/>
        <v>2.1803882195448462E-5</v>
      </c>
      <c r="AR34">
        <f t="shared" si="4"/>
        <v>1.8479320428909624E-4</v>
      </c>
      <c r="AS34">
        <f t="shared" si="5"/>
        <v>5.5454545454545459E-4</v>
      </c>
      <c r="AT34">
        <f t="shared" si="6"/>
        <v>7.565944418276025E-5</v>
      </c>
      <c r="AU34">
        <f t="shared" si="7"/>
        <v>5.528041294642857E-5</v>
      </c>
      <c r="AV34">
        <f t="shared" si="8"/>
        <v>7.0684931506849319E-5</v>
      </c>
      <c r="AW34">
        <f t="shared" si="9"/>
        <v>2.6147635216426489E-5</v>
      </c>
      <c r="AX34">
        <f t="shared" si="10"/>
        <v>1.0615824189185081E-4</v>
      </c>
      <c r="AY34">
        <f t="shared" si="11"/>
        <v>2.0040142348754448E-3</v>
      </c>
      <c r="AZ34">
        <f t="shared" si="12"/>
        <v>5.4467847066835293E-5</v>
      </c>
      <c r="BA34">
        <f t="shared" si="13"/>
        <v>3.6778466349577987E-4</v>
      </c>
      <c r="BB34">
        <f t="shared" si="14"/>
        <v>6.4131485659039636E-5</v>
      </c>
      <c r="BC34">
        <f t="shared" si="15"/>
        <v>3.970223325062035E-5</v>
      </c>
      <c r="BD34">
        <f t="shared" si="16"/>
        <v>4.8657718120805366E-5</v>
      </c>
      <c r="BE34">
        <f t="shared" si="17"/>
        <v>4.8372093023255816E-5</v>
      </c>
      <c r="BF34">
        <f t="shared" si="18"/>
        <v>2.9928327723203042E-5</v>
      </c>
      <c r="BG34">
        <f t="shared" si="19"/>
        <v>7.7832479319468173E-5</v>
      </c>
      <c r="BH34">
        <f t="shared" si="20"/>
        <v>4.813367156761234E-5</v>
      </c>
      <c r="BI34">
        <f t="shared" si="21"/>
        <v>2.108433734939759E-4</v>
      </c>
      <c r="BJ34">
        <f t="shared" si="22"/>
        <v>6.7018957659026353E-5</v>
      </c>
      <c r="BK34">
        <f t="shared" si="23"/>
        <v>1.0158516926383664E-4</v>
      </c>
      <c r="BL34">
        <f t="shared" si="24"/>
        <v>8.7675350701402804E-6</v>
      </c>
      <c r="BM34">
        <f t="shared" si="25"/>
        <v>3.3460900795185325E-5</v>
      </c>
      <c r="BN34">
        <f t="shared" si="26"/>
        <v>1.611165963558029E-4</v>
      </c>
      <c r="BO34">
        <f t="shared" si="27"/>
        <v>6.6765731740036743E-5</v>
      </c>
      <c r="BP34">
        <f t="shared" si="28"/>
        <v>5.7934508816120908E-5</v>
      </c>
      <c r="BQ34">
        <f t="shared" si="29"/>
        <v>1.1620016963528414E-4</v>
      </c>
      <c r="BR34">
        <f t="shared" si="30"/>
        <v>1.0427528675703859E-5</v>
      </c>
      <c r="BS34">
        <f t="shared" si="31"/>
        <v>1.0396689209649742E-4</v>
      </c>
      <c r="BT34">
        <f t="shared" si="32"/>
        <v>8.3162917518745741E-5</v>
      </c>
      <c r="BU34">
        <f t="shared" si="33"/>
        <v>2.3208191126279865E-4</v>
      </c>
      <c r="BV34">
        <f t="shared" si="34"/>
        <v>7.3529411764705881E-4</v>
      </c>
      <c r="BW34">
        <f t="shared" si="35"/>
        <v>1.9547872340425532E-4</v>
      </c>
    </row>
    <row r="35" spans="38:75" ht="15.75" thickBot="1" x14ac:dyDescent="0.3">
      <c r="AL35" s="3"/>
      <c r="AM35" s="3">
        <v>29</v>
      </c>
      <c r="AN35">
        <f t="shared" si="0"/>
        <v>2.5047394726259551E-5</v>
      </c>
      <c r="AO35">
        <f t="shared" si="1"/>
        <v>8.6436170212765964E-6</v>
      </c>
      <c r="AP35">
        <f t="shared" si="2"/>
        <v>1.7758726270667482E-5</v>
      </c>
      <c r="AQ35">
        <f t="shared" si="3"/>
        <v>1.1002342704149934E-5</v>
      </c>
      <c r="AR35">
        <f t="shared" si="4"/>
        <v>1.5171981618159031E-4</v>
      </c>
      <c r="AS35">
        <f t="shared" si="5"/>
        <v>4.8181818181818184E-4</v>
      </c>
      <c r="AT35">
        <f t="shared" si="6"/>
        <v>5.1357159679698537E-5</v>
      </c>
      <c r="AU35">
        <f t="shared" si="7"/>
        <v>4.1573660714285715E-5</v>
      </c>
      <c r="AV35">
        <f t="shared" si="8"/>
        <v>4.6986301369863012E-5</v>
      </c>
      <c r="AW35">
        <f t="shared" si="9"/>
        <v>1.6790097051038687E-5</v>
      </c>
      <c r="AX35">
        <f t="shared" si="10"/>
        <v>9.2115261862062682E-5</v>
      </c>
      <c r="AY35">
        <f t="shared" si="11"/>
        <v>2.0565124555160142E-3</v>
      </c>
      <c r="AZ35">
        <f t="shared" si="12"/>
        <v>3.4366183480883355E-5</v>
      </c>
      <c r="BA35">
        <f t="shared" si="13"/>
        <v>3.5322096059859357E-4</v>
      </c>
      <c r="BB35">
        <f t="shared" si="14"/>
        <v>4.6406703190460846E-5</v>
      </c>
      <c r="BC35">
        <f t="shared" si="15"/>
        <v>2.5744416873449131E-5</v>
      </c>
      <c r="BD35">
        <f t="shared" si="16"/>
        <v>3.0201342281879195E-5</v>
      </c>
      <c r="BE35">
        <f t="shared" si="17"/>
        <v>2.4651162790697675E-5</v>
      </c>
      <c r="BF35">
        <f t="shared" si="18"/>
        <v>2.4432689885736529E-5</v>
      </c>
      <c r="BG35">
        <f t="shared" si="19"/>
        <v>7.0799423959275263E-5</v>
      </c>
      <c r="BH35">
        <f t="shared" si="20"/>
        <v>3.0997618554566164E-5</v>
      </c>
      <c r="BI35">
        <f t="shared" si="21"/>
        <v>1.460843373493976E-4</v>
      </c>
      <c r="BJ35">
        <f t="shared" si="22"/>
        <v>6.0783407094259857E-5</v>
      </c>
      <c r="BK35">
        <f t="shared" si="23"/>
        <v>6.8162278344975814E-5</v>
      </c>
      <c r="BL35">
        <f t="shared" si="24"/>
        <v>5.2605210420841686E-6</v>
      </c>
      <c r="BM35">
        <f t="shared" si="25"/>
        <v>2.6304677325439263E-5</v>
      </c>
      <c r="BN35">
        <f t="shared" si="26"/>
        <v>1.1569877030787183E-4</v>
      </c>
      <c r="BO35">
        <f t="shared" si="27"/>
        <v>5.8933399376715577E-5</v>
      </c>
      <c r="BP35">
        <f t="shared" si="28"/>
        <v>1.2594458438287154E-5</v>
      </c>
      <c r="BQ35">
        <f t="shared" si="29"/>
        <v>1.3486005089058525E-4</v>
      </c>
      <c r="BR35">
        <f t="shared" si="30"/>
        <v>9.3847758081334727E-6</v>
      </c>
      <c r="BS35">
        <f t="shared" si="31"/>
        <v>7.8277985262945391E-5</v>
      </c>
      <c r="BT35">
        <f t="shared" si="32"/>
        <v>6.2334317958039837E-5</v>
      </c>
      <c r="BU35">
        <f t="shared" si="33"/>
        <v>2.3208191126279865E-4</v>
      </c>
      <c r="BV35">
        <f t="shared" si="34"/>
        <v>8.2352941176470592E-4</v>
      </c>
      <c r="BW35">
        <f t="shared" si="35"/>
        <v>1.961436170212766E-4</v>
      </c>
    </row>
    <row r="36" spans="38:75" ht="15.75" thickBot="1" x14ac:dyDescent="0.3">
      <c r="AL36" s="2">
        <v>44228</v>
      </c>
      <c r="AM36" s="3">
        <v>1</v>
      </c>
      <c r="AN36">
        <f t="shared" si="0"/>
        <v>2.3783535359338196E-5</v>
      </c>
      <c r="AO36">
        <f t="shared" si="1"/>
        <v>6.6489361702127659E-6</v>
      </c>
      <c r="AP36">
        <f t="shared" si="2"/>
        <v>1.3880383751786078E-5</v>
      </c>
      <c r="AQ36">
        <f t="shared" si="3"/>
        <v>9.6552878179384209E-6</v>
      </c>
      <c r="AR36">
        <f t="shared" si="4"/>
        <v>1.4357331847932042E-4</v>
      </c>
      <c r="AS36">
        <f t="shared" si="5"/>
        <v>4.7012987012987013E-4</v>
      </c>
      <c r="AT36">
        <f t="shared" si="6"/>
        <v>4.7706665096561471E-5</v>
      </c>
      <c r="AU36">
        <f t="shared" si="7"/>
        <v>3.7702287946428568E-5</v>
      </c>
      <c r="AV36">
        <f t="shared" si="8"/>
        <v>5.1780821917808216E-5</v>
      </c>
      <c r="AW36">
        <f t="shared" si="9"/>
        <v>1.3715477368125552E-5</v>
      </c>
      <c r="AX36">
        <f t="shared" si="10"/>
        <v>9.0337092312836262E-5</v>
      </c>
      <c r="AY36">
        <f t="shared" si="11"/>
        <v>1.9701921708185051E-3</v>
      </c>
      <c r="AZ36">
        <f t="shared" si="12"/>
        <v>3.1058468722638387E-5</v>
      </c>
      <c r="BA36">
        <f t="shared" si="13"/>
        <v>3.5775625649799839E-4</v>
      </c>
      <c r="BB36">
        <f t="shared" si="14"/>
        <v>4.5439896873992909E-5</v>
      </c>
      <c r="BC36">
        <f t="shared" si="15"/>
        <v>1.9230769230769231E-5</v>
      </c>
      <c r="BD36">
        <f t="shared" si="16"/>
        <v>2.5167785234899328E-5</v>
      </c>
      <c r="BE36">
        <f t="shared" si="17"/>
        <v>2.5116279069767442E-5</v>
      </c>
      <c r="BF36">
        <f t="shared" si="18"/>
        <v>2.1822261912939937E-5</v>
      </c>
      <c r="BG36">
        <f t="shared" si="19"/>
        <v>7.0364044341739515E-5</v>
      </c>
      <c r="BH36">
        <f t="shared" si="20"/>
        <v>2.5212259266928969E-5</v>
      </c>
      <c r="BI36">
        <f t="shared" si="21"/>
        <v>1.2650602409638553E-4</v>
      </c>
      <c r="BJ36">
        <f t="shared" si="22"/>
        <v>5.9871854151529166E-5</v>
      </c>
      <c r="BK36">
        <f t="shared" si="23"/>
        <v>5.6206340677055349E-5</v>
      </c>
      <c r="BL36">
        <f t="shared" si="24"/>
        <v>4.7595190380761522E-6</v>
      </c>
      <c r="BM36">
        <f t="shared" si="25"/>
        <v>2.3571088857182227E-5</v>
      </c>
      <c r="BN36">
        <f t="shared" si="26"/>
        <v>9.7028992011489101E-5</v>
      </c>
      <c r="BO36">
        <f t="shared" si="27"/>
        <v>5.5930489340185338E-5</v>
      </c>
      <c r="BP36">
        <f t="shared" si="28"/>
        <v>0</v>
      </c>
      <c r="BQ36">
        <f t="shared" si="29"/>
        <v>1.4927905004240882E-4</v>
      </c>
      <c r="BR36">
        <f t="shared" si="30"/>
        <v>6.2565172054223152E-6</v>
      </c>
      <c r="BS36">
        <f t="shared" si="31"/>
        <v>6.3843746845664676E-5</v>
      </c>
      <c r="BT36">
        <f t="shared" si="32"/>
        <v>5.3699916685601757E-5</v>
      </c>
      <c r="BU36">
        <f t="shared" si="33"/>
        <v>2.3208191126279865E-4</v>
      </c>
      <c r="BV36">
        <f t="shared" si="34"/>
        <v>6.3235294117647061E-4</v>
      </c>
      <c r="BW36">
        <f t="shared" si="35"/>
        <v>1.8949468085106383E-4</v>
      </c>
    </row>
    <row r="37" spans="38:75" ht="15.75" thickBot="1" x14ac:dyDescent="0.3">
      <c r="AL37" s="1"/>
      <c r="AM37" s="3">
        <v>8</v>
      </c>
      <c r="AN37">
        <f t="shared" si="0"/>
        <v>1.8421707742096091E-5</v>
      </c>
      <c r="AO37">
        <f t="shared" si="1"/>
        <v>3.3244680851063829E-6</v>
      </c>
      <c r="AP37">
        <f t="shared" si="2"/>
        <v>9.4479923016359031E-6</v>
      </c>
      <c r="AQ37">
        <f t="shared" si="3"/>
        <v>6.5512048192771084E-6</v>
      </c>
      <c r="AR37">
        <f t="shared" si="4"/>
        <v>1.4587104860047347E-4</v>
      </c>
      <c r="AS37">
        <f t="shared" si="5"/>
        <v>4.7597402597402598E-4</v>
      </c>
      <c r="AT37">
        <f t="shared" si="6"/>
        <v>3.1794630240226097E-5</v>
      </c>
      <c r="AU37">
        <f t="shared" si="7"/>
        <v>3.0343191964285716E-5</v>
      </c>
      <c r="AV37">
        <f t="shared" si="8"/>
        <v>6.2739726027397256E-5</v>
      </c>
      <c r="AW37">
        <f t="shared" si="9"/>
        <v>1.1710290618399593E-5</v>
      </c>
      <c r="AX37">
        <f t="shared" si="10"/>
        <v>9.0185112009483575E-5</v>
      </c>
      <c r="AY37">
        <f t="shared" si="11"/>
        <v>1.8622064056939502E-3</v>
      </c>
      <c r="AZ37">
        <f t="shared" si="12"/>
        <v>2.48200214028602E-5</v>
      </c>
      <c r="BA37">
        <f t="shared" si="13"/>
        <v>2.8423370690854911E-4</v>
      </c>
      <c r="BB37">
        <f t="shared" si="14"/>
        <v>2.7392845633258138E-5</v>
      </c>
      <c r="BC37">
        <f t="shared" si="15"/>
        <v>4.1563275434243177E-5</v>
      </c>
      <c r="BD37">
        <f t="shared" si="16"/>
        <v>1.7617449664429529E-5</v>
      </c>
      <c r="BE37">
        <f t="shared" si="17"/>
        <v>3.9069767441860462E-5</v>
      </c>
      <c r="BF37">
        <f t="shared" si="18"/>
        <v>1.5983146710631768E-5</v>
      </c>
      <c r="BG37">
        <f t="shared" si="19"/>
        <v>7.073244247965437E-5</v>
      </c>
      <c r="BH37">
        <f t="shared" si="20"/>
        <v>1.9025678194243113E-5</v>
      </c>
      <c r="BI37">
        <f t="shared" si="21"/>
        <v>1.0090361445783133E-4</v>
      </c>
      <c r="BJ37">
        <f t="shared" si="22"/>
        <v>5.7520311777528238E-5</v>
      </c>
      <c r="BK37">
        <f t="shared" si="23"/>
        <v>4.9489521762493284E-5</v>
      </c>
      <c r="BL37">
        <f t="shared" si="24"/>
        <v>2.0040080160320641E-6</v>
      </c>
      <c r="BM37">
        <f t="shared" si="25"/>
        <v>1.529920570364345E-5</v>
      </c>
      <c r="BN37">
        <f t="shared" si="26"/>
        <v>7.2524907997486754E-5</v>
      </c>
      <c r="BO37">
        <f t="shared" si="27"/>
        <v>4.7798897901058761E-5</v>
      </c>
      <c r="BP37">
        <f t="shared" si="28"/>
        <v>2.7707808564231737E-5</v>
      </c>
      <c r="BQ37">
        <f t="shared" si="29"/>
        <v>1.4334181509754028E-4</v>
      </c>
      <c r="BR37">
        <f t="shared" si="30"/>
        <v>3.1282586027111576E-6</v>
      </c>
      <c r="BS37">
        <f t="shared" si="31"/>
        <v>5.5314424144544261E-5</v>
      </c>
      <c r="BT37">
        <f t="shared" si="32"/>
        <v>4.4914034689085816E-5</v>
      </c>
      <c r="BU37">
        <f t="shared" si="33"/>
        <v>2.4232081911262798E-4</v>
      </c>
      <c r="BV37">
        <f t="shared" si="34"/>
        <v>1.1470588235294118E-3</v>
      </c>
      <c r="BW37">
        <f t="shared" si="35"/>
        <v>2.0545212765957446E-4</v>
      </c>
    </row>
    <row r="38" spans="38:75" ht="15.75" thickBot="1" x14ac:dyDescent="0.3">
      <c r="AL38" s="1"/>
      <c r="AM38" s="3">
        <v>15</v>
      </c>
      <c r="AN38">
        <f t="shared" si="0"/>
        <v>1.3308822121368799E-5</v>
      </c>
      <c r="AO38">
        <f t="shared" si="1"/>
        <v>1.9946808510638297E-6</v>
      </c>
      <c r="AP38">
        <f t="shared" si="2"/>
        <v>7.7858455078295867E-6</v>
      </c>
      <c r="AQ38">
        <f t="shared" si="3"/>
        <v>4.9113119143239627E-6</v>
      </c>
      <c r="AR38">
        <f t="shared" si="4"/>
        <v>1.0580002785127419E-4</v>
      </c>
      <c r="AS38">
        <f t="shared" si="5"/>
        <v>3.4090909090909094E-4</v>
      </c>
      <c r="AT38">
        <f t="shared" si="6"/>
        <v>2.5141309467734338E-5</v>
      </c>
      <c r="AU38">
        <f t="shared" si="7"/>
        <v>3.1494140625000001E-5</v>
      </c>
      <c r="AV38">
        <f t="shared" si="8"/>
        <v>5.4520547945205478E-5</v>
      </c>
      <c r="AW38">
        <f t="shared" si="9"/>
        <v>1.2458893671630618E-5</v>
      </c>
      <c r="AX38">
        <f t="shared" si="10"/>
        <v>8.7723031095170072E-5</v>
      </c>
      <c r="AY38">
        <f t="shared" si="11"/>
        <v>1.7445409252669038E-3</v>
      </c>
      <c r="AZ38">
        <f t="shared" si="12"/>
        <v>2.2460842494406072E-5</v>
      </c>
      <c r="BA38">
        <f t="shared" si="13"/>
        <v>2.9635784630749963E-4</v>
      </c>
      <c r="BB38">
        <f t="shared" si="14"/>
        <v>2.4492426683854334E-5</v>
      </c>
      <c r="BC38">
        <f t="shared" si="15"/>
        <v>3.970223325062035E-5</v>
      </c>
      <c r="BD38">
        <f t="shared" si="16"/>
        <v>1.2583892617449664E-5</v>
      </c>
      <c r="BE38">
        <f t="shared" si="17"/>
        <v>2.697674418604651E-5</v>
      </c>
      <c r="BF38">
        <f t="shared" si="18"/>
        <v>1.5135902544022349E-5</v>
      </c>
      <c r="BG38">
        <f t="shared" si="19"/>
        <v>7.8937673733212767E-5</v>
      </c>
      <c r="BH38">
        <f t="shared" si="20"/>
        <v>1.7666701180368606E-5</v>
      </c>
      <c r="BI38">
        <f t="shared" si="21"/>
        <v>8.1325301204819277E-5</v>
      </c>
      <c r="BJ38">
        <f t="shared" si="22"/>
        <v>5.5908580487482661E-5</v>
      </c>
      <c r="BK38">
        <f t="shared" si="23"/>
        <v>4.5029554003224072E-5</v>
      </c>
      <c r="BL38">
        <f t="shared" si="24"/>
        <v>5.0100200400801602E-7</v>
      </c>
      <c r="BM38">
        <f t="shared" si="25"/>
        <v>1.3219011552189315E-5</v>
      </c>
      <c r="BN38">
        <f t="shared" si="26"/>
        <v>5.520150794363163E-5</v>
      </c>
      <c r="BO38">
        <f t="shared" si="27"/>
        <v>4.086434276515386E-5</v>
      </c>
      <c r="BP38">
        <f t="shared" si="28"/>
        <v>2.2670025188916875E-5</v>
      </c>
      <c r="BQ38">
        <f t="shared" si="29"/>
        <v>1.094147582697201E-4</v>
      </c>
      <c r="BR38">
        <f t="shared" si="30"/>
        <v>5.2137643378519293E-6</v>
      </c>
      <c r="BS38">
        <f t="shared" si="31"/>
        <v>5.2286262238821038E-5</v>
      </c>
      <c r="BT38">
        <f t="shared" si="32"/>
        <v>4.6731803378020146E-5</v>
      </c>
      <c r="BU38">
        <f t="shared" si="33"/>
        <v>1.6382252559726964E-4</v>
      </c>
      <c r="BV38">
        <f t="shared" si="34"/>
        <v>1.338235294117647E-3</v>
      </c>
      <c r="BW38">
        <f t="shared" si="35"/>
        <v>1.5691489361702128E-4</v>
      </c>
    </row>
    <row r="39" spans="38:75" ht="15.75" thickBot="1" x14ac:dyDescent="0.3">
      <c r="AL39" s="1"/>
      <c r="AM39" s="3">
        <v>22</v>
      </c>
      <c r="AN39">
        <f t="shared" si="0"/>
        <v>1.1298136764903008E-5</v>
      </c>
      <c r="AO39">
        <f t="shared" si="1"/>
        <v>3.3244680851063829E-6</v>
      </c>
      <c r="AP39">
        <f t="shared" si="2"/>
        <v>7.4650803370950337E-6</v>
      </c>
      <c r="AQ39">
        <f t="shared" si="3"/>
        <v>4.6854082998661308E-6</v>
      </c>
      <c r="AR39">
        <f t="shared" si="4"/>
        <v>1.0437265004873973E-4</v>
      </c>
      <c r="AS39">
        <f t="shared" si="5"/>
        <v>3.0129870129870132E-4</v>
      </c>
      <c r="AT39">
        <f t="shared" si="6"/>
        <v>2.5494583137070183E-5</v>
      </c>
      <c r="AU39">
        <f t="shared" si="7"/>
        <v>3.0482700892857144E-5</v>
      </c>
      <c r="AV39">
        <f t="shared" si="8"/>
        <v>3.1095890410958906E-5</v>
      </c>
      <c r="AW39">
        <f t="shared" si="9"/>
        <v>1.2004384675026068E-5</v>
      </c>
      <c r="AX39">
        <f t="shared" si="10"/>
        <v>9.2115261862062682E-5</v>
      </c>
      <c r="AY39">
        <f t="shared" si="11"/>
        <v>1.5790462633451957E-3</v>
      </c>
      <c r="AZ39">
        <f t="shared" si="12"/>
        <v>2.5586146512306646E-5</v>
      </c>
      <c r="BA39">
        <f t="shared" si="13"/>
        <v>4.3480716805972835E-4</v>
      </c>
      <c r="BB39">
        <f t="shared" si="14"/>
        <v>1.5791169835642926E-5</v>
      </c>
      <c r="BC39">
        <f t="shared" si="15"/>
        <v>6.823821339950372E-6</v>
      </c>
      <c r="BD39">
        <f t="shared" si="16"/>
        <v>1.6778523489932884E-5</v>
      </c>
      <c r="BE39">
        <f t="shared" si="17"/>
        <v>5.5813953488372092E-6</v>
      </c>
      <c r="BF39">
        <f t="shared" si="18"/>
        <v>1.3097936845961851E-5</v>
      </c>
      <c r="BG39">
        <f t="shared" si="19"/>
        <v>1.0606517297967112E-4</v>
      </c>
      <c r="BH39">
        <f t="shared" si="20"/>
        <v>1.5608821702215781E-5</v>
      </c>
      <c r="BI39">
        <f t="shared" si="21"/>
        <v>7.3795180722891561E-5</v>
      </c>
      <c r="BJ39">
        <f t="shared" si="22"/>
        <v>5.4045841865380801E-5</v>
      </c>
      <c r="BK39">
        <f t="shared" si="23"/>
        <v>4.5701235894680276E-5</v>
      </c>
      <c r="BL39">
        <f t="shared" si="24"/>
        <v>1.0270541082164329E-5</v>
      </c>
      <c r="BM39">
        <f t="shared" si="25"/>
        <v>1.0534316536210045E-5</v>
      </c>
      <c r="BN39">
        <f t="shared" si="26"/>
        <v>3.689076384525626E-5</v>
      </c>
      <c r="BO39">
        <f t="shared" si="27"/>
        <v>3.5498317957608401E-5</v>
      </c>
      <c r="BP39">
        <f t="shared" si="28"/>
        <v>1.0075566750629723E-5</v>
      </c>
      <c r="BQ39">
        <f t="shared" si="29"/>
        <v>1.7387616624257846E-4</v>
      </c>
      <c r="BR39">
        <f t="shared" si="30"/>
        <v>2.0855057351407717E-6</v>
      </c>
      <c r="BS39">
        <f t="shared" si="31"/>
        <v>5.253860906429797E-5</v>
      </c>
      <c r="BT39">
        <f t="shared" si="32"/>
        <v>5.5669166098613953E-5</v>
      </c>
      <c r="BU39">
        <f t="shared" si="33"/>
        <v>1.2627986348122866E-4</v>
      </c>
      <c r="BV39">
        <f t="shared" si="34"/>
        <v>1.176470588235294E-3</v>
      </c>
      <c r="BW39">
        <f t="shared" si="35"/>
        <v>1.1569148936170212E-4</v>
      </c>
    </row>
    <row r="40" spans="38:75" ht="15.75" thickBot="1" x14ac:dyDescent="0.3">
      <c r="AL40" s="2">
        <v>44256</v>
      </c>
      <c r="AM40" s="3">
        <v>1</v>
      </c>
      <c r="AN40">
        <f t="shared" si="0"/>
        <v>1.3883303651787595E-5</v>
      </c>
      <c r="AO40">
        <f t="shared" si="1"/>
        <v>6.6489361702127663E-7</v>
      </c>
      <c r="AP40">
        <f t="shared" si="2"/>
        <v>8.2815734989648034E-6</v>
      </c>
      <c r="AQ40">
        <f t="shared" si="3"/>
        <v>3.0873493975903616E-6</v>
      </c>
      <c r="AR40">
        <f t="shared" si="4"/>
        <v>1.0026458710486005E-4</v>
      </c>
      <c r="AS40">
        <f t="shared" si="5"/>
        <v>3.7857142857142858E-4</v>
      </c>
      <c r="AT40">
        <f t="shared" si="6"/>
        <v>3.5754239284032032E-5</v>
      </c>
      <c r="AU40">
        <f t="shared" si="7"/>
        <v>4.4921874999999999E-5</v>
      </c>
      <c r="AV40">
        <f t="shared" si="8"/>
        <v>5.9452054794520551E-5</v>
      </c>
      <c r="AW40">
        <f t="shared" si="9"/>
        <v>1.2993610138224206E-5</v>
      </c>
      <c r="AX40">
        <f t="shared" si="10"/>
        <v>8.8513328672604037E-5</v>
      </c>
      <c r="AY40">
        <f t="shared" si="11"/>
        <v>1.3626761565836299E-3</v>
      </c>
      <c r="AZ40">
        <f t="shared" si="12"/>
        <v>3.5278237182605313E-5</v>
      </c>
      <c r="BA40">
        <f t="shared" si="13"/>
        <v>6.3541624028881812E-4</v>
      </c>
      <c r="BB40">
        <f t="shared" si="14"/>
        <v>9.6680631646793429E-6</v>
      </c>
      <c r="BC40">
        <f t="shared" si="15"/>
        <v>5.2729528535980147E-6</v>
      </c>
      <c r="BD40">
        <f t="shared" si="16"/>
        <v>1.4261744966442953E-5</v>
      </c>
      <c r="BE40">
        <f t="shared" si="17"/>
        <v>3.255813953488372E-6</v>
      </c>
      <c r="BF40">
        <f t="shared" si="18"/>
        <v>1.5273293489959011E-5</v>
      </c>
      <c r="BG40">
        <f t="shared" si="19"/>
        <v>1.6253056030007704E-4</v>
      </c>
      <c r="BH40">
        <f t="shared" si="20"/>
        <v>1.6877200248498655E-5</v>
      </c>
      <c r="BI40">
        <f t="shared" si="21"/>
        <v>6.7771084337349399E-5</v>
      </c>
      <c r="BJ40">
        <f t="shared" si="22"/>
        <v>5.2962547063874763E-5</v>
      </c>
      <c r="BK40">
        <f t="shared" si="23"/>
        <v>5.1101558301988182E-5</v>
      </c>
      <c r="BL40">
        <f t="shared" si="24"/>
        <v>9.769539078156313E-6</v>
      </c>
      <c r="BM40">
        <f t="shared" si="25"/>
        <v>9.236417621200201E-6</v>
      </c>
      <c r="BN40">
        <f t="shared" si="26"/>
        <v>4.0122071627322501E-5</v>
      </c>
      <c r="BO40">
        <f t="shared" si="27"/>
        <v>3.3981384021629206E-5</v>
      </c>
      <c r="BP40">
        <f t="shared" si="28"/>
        <v>1.5113350125944585E-5</v>
      </c>
      <c r="BQ40">
        <f t="shared" si="29"/>
        <v>3.6471586089906698E-4</v>
      </c>
      <c r="BR40">
        <f t="shared" si="30"/>
        <v>4.1710114702815434E-6</v>
      </c>
      <c r="BS40">
        <f t="shared" si="31"/>
        <v>7.0858988593923484E-5</v>
      </c>
      <c r="BT40">
        <f t="shared" si="32"/>
        <v>6.2788760130273418E-5</v>
      </c>
      <c r="BU40">
        <f t="shared" si="33"/>
        <v>1.5699658703071672E-4</v>
      </c>
      <c r="BV40">
        <f t="shared" si="34"/>
        <v>1.8823529411764706E-3</v>
      </c>
      <c r="BW40">
        <f t="shared" si="35"/>
        <v>1.1768617021276596E-4</v>
      </c>
    </row>
    <row r="41" spans="38:75" ht="15.75" thickBot="1" x14ac:dyDescent="0.3">
      <c r="AL41" s="1"/>
      <c r="AM41" s="3">
        <v>8</v>
      </c>
      <c r="AN41">
        <f t="shared" si="0"/>
        <v>1.9321728806418874E-5</v>
      </c>
      <c r="AO41">
        <f t="shared" si="1"/>
        <v>1.9946808510638297E-6</v>
      </c>
      <c r="AP41">
        <f t="shared" si="2"/>
        <v>8.0774502084973616E-6</v>
      </c>
      <c r="AQ41">
        <f t="shared" si="3"/>
        <v>2.4180053547523428E-6</v>
      </c>
      <c r="AR41">
        <f t="shared" si="4"/>
        <v>1.0162233672190502E-4</v>
      </c>
      <c r="AS41">
        <f t="shared" si="5"/>
        <v>4.1038961038961037E-4</v>
      </c>
      <c r="AT41">
        <f t="shared" si="6"/>
        <v>4.7279792746113992E-5</v>
      </c>
      <c r="AU41">
        <f t="shared" si="7"/>
        <v>7.2649274553571435E-5</v>
      </c>
      <c r="AV41">
        <f t="shared" si="8"/>
        <v>8.4520547945205482E-5</v>
      </c>
      <c r="AW41">
        <f t="shared" si="9"/>
        <v>1.2646044434938373E-5</v>
      </c>
      <c r="AX41">
        <f t="shared" si="10"/>
        <v>1.0357457673485517E-4</v>
      </c>
      <c r="AY41">
        <f t="shared" si="11"/>
        <v>1.1169252669039145E-3</v>
      </c>
      <c r="AZ41">
        <f t="shared" si="12"/>
        <v>4.424068489152641E-5</v>
      </c>
      <c r="BA41">
        <f t="shared" si="13"/>
        <v>7.9930087676929754E-4</v>
      </c>
      <c r="BB41">
        <f t="shared" si="14"/>
        <v>9.3457943925233651E-6</v>
      </c>
      <c r="BC41">
        <f t="shared" si="15"/>
        <v>3.7220843672456574E-6</v>
      </c>
      <c r="BD41">
        <f t="shared" si="16"/>
        <v>5.0335570469798661E-6</v>
      </c>
      <c r="BE41">
        <f t="shared" si="17"/>
        <v>8.8372093023255816E-6</v>
      </c>
      <c r="BF41">
        <f t="shared" si="18"/>
        <v>1.5227496507980124E-5</v>
      </c>
      <c r="BG41">
        <f t="shared" si="19"/>
        <v>2.6859573327974817E-4</v>
      </c>
      <c r="BH41">
        <f t="shared" si="20"/>
        <v>2.4370987782149514E-5</v>
      </c>
      <c r="BI41">
        <f t="shared" si="21"/>
        <v>7.5301204819277115E-5</v>
      </c>
      <c r="BJ41">
        <f t="shared" si="22"/>
        <v>5.3081445273796156E-5</v>
      </c>
      <c r="BK41">
        <f t="shared" si="23"/>
        <v>4.8549167114454598E-5</v>
      </c>
      <c r="BL41">
        <f t="shared" si="24"/>
        <v>7.5150300601202408E-6</v>
      </c>
      <c r="BM41">
        <f t="shared" si="25"/>
        <v>7.2629000928975596E-6</v>
      </c>
      <c r="BN41">
        <f t="shared" si="26"/>
        <v>5.9420159770218116E-5</v>
      </c>
      <c r="BO41">
        <f t="shared" si="27"/>
        <v>3.2557323591934451E-5</v>
      </c>
      <c r="BP41">
        <f t="shared" si="28"/>
        <v>1.7632241813602016E-5</v>
      </c>
      <c r="BQ41">
        <f t="shared" si="29"/>
        <v>6.1492790500424085E-4</v>
      </c>
      <c r="BR41">
        <f t="shared" si="30"/>
        <v>1.7726798748696558E-5</v>
      </c>
      <c r="BS41">
        <f t="shared" si="31"/>
        <v>8.7312001615019689E-5</v>
      </c>
      <c r="BT41">
        <f t="shared" si="32"/>
        <v>6.596985533590851E-5</v>
      </c>
      <c r="BU41">
        <f t="shared" si="33"/>
        <v>1.5017064846416383E-4</v>
      </c>
      <c r="BV41">
        <f t="shared" si="34"/>
        <v>2.4117647058823528E-3</v>
      </c>
      <c r="BW41">
        <f t="shared" si="35"/>
        <v>1.136968085106383E-4</v>
      </c>
    </row>
    <row r="42" spans="38:75" ht="15.75" thickBot="1" x14ac:dyDescent="0.3">
      <c r="AL42" s="1"/>
      <c r="AM42" s="3">
        <v>15</v>
      </c>
      <c r="AN42">
        <f t="shared" si="0"/>
        <v>2.7632561613144139E-5</v>
      </c>
      <c r="AO42">
        <f t="shared" si="1"/>
        <v>6.6489361702127663E-7</v>
      </c>
      <c r="AP42">
        <f t="shared" si="2"/>
        <v>7.7275245676960307E-6</v>
      </c>
      <c r="AQ42">
        <f t="shared" si="3"/>
        <v>2.7359437751004018E-6</v>
      </c>
      <c r="AR42">
        <f t="shared" si="4"/>
        <v>1.4266815206795711E-4</v>
      </c>
      <c r="AS42">
        <f t="shared" si="5"/>
        <v>5.0324675324675322E-4</v>
      </c>
      <c r="AT42">
        <f t="shared" si="6"/>
        <v>6.9432995760715971E-5</v>
      </c>
      <c r="AU42">
        <f t="shared" si="7"/>
        <v>1.1202566964285714E-4</v>
      </c>
      <c r="AV42">
        <f t="shared" si="8"/>
        <v>1.036986301369863E-4</v>
      </c>
      <c r="AW42">
        <f t="shared" si="9"/>
        <v>1.4891853594631447E-5</v>
      </c>
      <c r="AX42">
        <f t="shared" si="10"/>
        <v>1.3465454877047934E-4</v>
      </c>
      <c r="AY42">
        <f t="shared" si="11"/>
        <v>7.7019217081850534E-4</v>
      </c>
      <c r="AZ42">
        <f t="shared" si="12"/>
        <v>6.1095437299348192E-5</v>
      </c>
      <c r="BA42">
        <f t="shared" si="13"/>
        <v>1.0687171006852063E-3</v>
      </c>
      <c r="BB42">
        <f t="shared" si="14"/>
        <v>7.7344505317434743E-6</v>
      </c>
      <c r="BC42">
        <f t="shared" si="15"/>
        <v>8.9950372208436721E-6</v>
      </c>
      <c r="BD42">
        <f t="shared" si="16"/>
        <v>8.3892617449664422E-6</v>
      </c>
      <c r="BE42">
        <f t="shared" si="17"/>
        <v>6.511627906976744E-6</v>
      </c>
      <c r="BF42">
        <f t="shared" si="18"/>
        <v>1.2754459481120193E-5</v>
      </c>
      <c r="BG42">
        <f t="shared" si="19"/>
        <v>3.999464148163033E-4</v>
      </c>
      <c r="BH42">
        <f t="shared" si="20"/>
        <v>3.3288465520811763E-5</v>
      </c>
      <c r="BI42">
        <f t="shared" si="21"/>
        <v>6.1746987951807224E-5</v>
      </c>
      <c r="BJ42">
        <f t="shared" si="22"/>
        <v>6.802298698725147E-5</v>
      </c>
      <c r="BK42">
        <f t="shared" si="23"/>
        <v>5.3277807630306285E-5</v>
      </c>
      <c r="BL42">
        <f t="shared" si="24"/>
        <v>3.0060120240480963E-6</v>
      </c>
      <c r="BM42">
        <f t="shared" si="25"/>
        <v>8.1696513896852595E-6</v>
      </c>
      <c r="BN42">
        <f t="shared" si="26"/>
        <v>5.2149717260569072E-5</v>
      </c>
      <c r="BO42">
        <f t="shared" si="27"/>
        <v>3.2474769364126059E-5</v>
      </c>
      <c r="BP42">
        <f t="shared" si="28"/>
        <v>7.5566750629722926E-6</v>
      </c>
      <c r="BQ42">
        <f t="shared" si="29"/>
        <v>9.889737065309585E-4</v>
      </c>
      <c r="BR42">
        <f t="shared" si="30"/>
        <v>3.1282586027111572E-5</v>
      </c>
      <c r="BS42">
        <f t="shared" si="31"/>
        <v>1.1713939638639345E-4</v>
      </c>
      <c r="BT42">
        <f t="shared" si="32"/>
        <v>7.0968719230477925E-5</v>
      </c>
      <c r="BU42">
        <f t="shared" si="33"/>
        <v>1.1604095563139932E-4</v>
      </c>
      <c r="BV42">
        <f t="shared" si="34"/>
        <v>2.7794117647058822E-3</v>
      </c>
      <c r="BW42">
        <f t="shared" si="35"/>
        <v>1.2367021276595745E-4</v>
      </c>
    </row>
    <row r="43" spans="38:75" ht="15.75" thickBot="1" x14ac:dyDescent="0.3">
      <c r="AL43" s="1"/>
      <c r="AM43" s="3">
        <v>22</v>
      </c>
      <c r="AN43">
        <f t="shared" si="0"/>
        <v>4.5613833515252484E-5</v>
      </c>
      <c r="AO43">
        <f t="shared" si="1"/>
        <v>1.3297872340425533E-6</v>
      </c>
      <c r="AP43">
        <f t="shared" si="2"/>
        <v>9.4188318315691243E-6</v>
      </c>
      <c r="AQ43">
        <f t="shared" si="3"/>
        <v>4.6854082998661308E-6</v>
      </c>
      <c r="AR43">
        <f t="shared" si="4"/>
        <v>3.2046372371535999E-4</v>
      </c>
      <c r="AS43">
        <f t="shared" si="5"/>
        <v>6.6038961038961043E-4</v>
      </c>
      <c r="AT43">
        <f t="shared" si="6"/>
        <v>1.1550577013659915E-4</v>
      </c>
      <c r="AU43">
        <f t="shared" si="7"/>
        <v>1.9873046874999999E-4</v>
      </c>
      <c r="AV43">
        <f t="shared" si="8"/>
        <v>1.8972602739726027E-4</v>
      </c>
      <c r="AW43">
        <f t="shared" si="9"/>
        <v>2.1308451193754511E-5</v>
      </c>
      <c r="AX43">
        <f t="shared" si="10"/>
        <v>2.1683029879327639E-4</v>
      </c>
      <c r="AY43">
        <f t="shared" si="11"/>
        <v>6.8546619217081846E-4</v>
      </c>
      <c r="AZ43">
        <f t="shared" si="12"/>
        <v>1.0448487206926744E-4</v>
      </c>
      <c r="BA43">
        <f t="shared" si="13"/>
        <v>1.7620606943750869E-3</v>
      </c>
      <c r="BB43">
        <f t="shared" si="14"/>
        <v>1.0634869481147276E-5</v>
      </c>
      <c r="BC43">
        <f t="shared" si="15"/>
        <v>8.9950372208436721E-6</v>
      </c>
      <c r="BD43">
        <f t="shared" si="16"/>
        <v>1.3422818791946309E-5</v>
      </c>
      <c r="BE43">
        <f t="shared" si="17"/>
        <v>9.3023255813953486E-7</v>
      </c>
      <c r="BF43">
        <f t="shared" si="18"/>
        <v>1.7975315426713381E-5</v>
      </c>
      <c r="BG43">
        <f t="shared" si="19"/>
        <v>6.2386550118892123E-4</v>
      </c>
      <c r="BH43">
        <f t="shared" si="20"/>
        <v>5.1848208738869331E-5</v>
      </c>
      <c r="BI43">
        <f t="shared" si="21"/>
        <v>7.3795180722891561E-5</v>
      </c>
      <c r="BJ43">
        <f t="shared" si="22"/>
        <v>1.1386485236805601E-4</v>
      </c>
      <c r="BK43">
        <f t="shared" si="23"/>
        <v>7.9473401397098329E-5</v>
      </c>
      <c r="BL43">
        <f t="shared" si="24"/>
        <v>7.5150300601202408E-6</v>
      </c>
      <c r="BM43">
        <f t="shared" si="25"/>
        <v>1.509474217593642E-5</v>
      </c>
      <c r="BN43">
        <f t="shared" si="26"/>
        <v>8.0244143254645003E-5</v>
      </c>
      <c r="BO43">
        <f t="shared" si="27"/>
        <v>3.6881101273398963E-5</v>
      </c>
      <c r="BP43">
        <f t="shared" si="28"/>
        <v>2.0151133501259446E-5</v>
      </c>
      <c r="BQ43">
        <f t="shared" si="29"/>
        <v>1.6785411365564037E-3</v>
      </c>
      <c r="BR43">
        <f t="shared" si="30"/>
        <v>5.4223149113660065E-5</v>
      </c>
      <c r="BS43">
        <f t="shared" si="31"/>
        <v>1.9854648228525285E-4</v>
      </c>
      <c r="BT43">
        <f t="shared" si="32"/>
        <v>1.011891236840112E-4</v>
      </c>
      <c r="BU43">
        <f t="shared" si="33"/>
        <v>2.8327645051194541E-4</v>
      </c>
      <c r="BV43">
        <f t="shared" si="34"/>
        <v>1.6029411764705882E-3</v>
      </c>
      <c r="BW43">
        <f t="shared" si="35"/>
        <v>2.7393617021276593E-4</v>
      </c>
    </row>
    <row r="44" spans="38:75" ht="15.75" thickBot="1" x14ac:dyDescent="0.3">
      <c r="AL44" s="3"/>
      <c r="AM44" s="3">
        <v>29</v>
      </c>
      <c r="AN44">
        <f t="shared" si="0"/>
        <v>1.168878420558779E-4</v>
      </c>
      <c r="AO44">
        <f t="shared" si="1"/>
        <v>2.6595744680851065E-6</v>
      </c>
      <c r="AP44">
        <f t="shared" si="2"/>
        <v>1.3676260461318636E-5</v>
      </c>
      <c r="AQ44">
        <f t="shared" si="3"/>
        <v>1.2441432396251674E-5</v>
      </c>
      <c r="AR44">
        <f t="shared" si="4"/>
        <v>7.0258320568165997E-4</v>
      </c>
      <c r="AS44">
        <f t="shared" si="5"/>
        <v>9.2792207792207794E-4</v>
      </c>
      <c r="AT44">
        <f t="shared" si="6"/>
        <v>1.7724034385303814E-4</v>
      </c>
      <c r="AU44">
        <f t="shared" si="7"/>
        <v>3.2477678571428572E-4</v>
      </c>
      <c r="AV44">
        <f t="shared" si="8"/>
        <v>3.6082191780821918E-4</v>
      </c>
      <c r="AW44">
        <f t="shared" si="9"/>
        <v>5.264283613613881E-5</v>
      </c>
      <c r="AX44">
        <f t="shared" si="10"/>
        <v>3.6245782546581962E-4</v>
      </c>
      <c r="AY44">
        <f t="shared" si="11"/>
        <v>6.8950889679715306E-4</v>
      </c>
      <c r="AZ44">
        <f t="shared" si="12"/>
        <v>1.8423484774783539E-4</v>
      </c>
      <c r="BA44">
        <f t="shared" si="13"/>
        <v>2.755429666074513E-3</v>
      </c>
      <c r="BB44">
        <f t="shared" si="14"/>
        <v>2.159200773445053E-5</v>
      </c>
      <c r="BC44">
        <f t="shared" si="15"/>
        <v>8.0645161290322584E-6</v>
      </c>
      <c r="BD44">
        <f t="shared" si="16"/>
        <v>2.1812080536912751E-5</v>
      </c>
      <c r="BE44">
        <f t="shared" si="17"/>
        <v>3.7209302325581394E-6</v>
      </c>
      <c r="BF44">
        <f t="shared" si="18"/>
        <v>3.7072656911909506E-5</v>
      </c>
      <c r="BG44">
        <f t="shared" si="19"/>
        <v>8.0856693124351116E-4</v>
      </c>
      <c r="BH44">
        <f t="shared" si="20"/>
        <v>1.0087492234417064E-4</v>
      </c>
      <c r="BI44">
        <f t="shared" si="21"/>
        <v>6.4759036144578319E-5</v>
      </c>
      <c r="BJ44">
        <f t="shared" si="22"/>
        <v>1.8472818548120748E-4</v>
      </c>
      <c r="BK44">
        <f t="shared" si="23"/>
        <v>1.2313272434175175E-4</v>
      </c>
      <c r="BL44">
        <f t="shared" si="24"/>
        <v>1.2274549098196392E-5</v>
      </c>
      <c r="BM44">
        <f t="shared" si="25"/>
        <v>3.8532485254179276E-5</v>
      </c>
      <c r="BN44">
        <f t="shared" si="26"/>
        <v>1.5474373934117223E-4</v>
      </c>
      <c r="BO44">
        <f t="shared" si="27"/>
        <v>5.3164922708604213E-5</v>
      </c>
      <c r="BP44">
        <f t="shared" si="28"/>
        <v>3.5264483627204033E-5</v>
      </c>
      <c r="BQ44">
        <f t="shared" si="29"/>
        <v>2.3290924512298556E-3</v>
      </c>
      <c r="BR44">
        <f t="shared" si="30"/>
        <v>1.5641293013555788E-4</v>
      </c>
      <c r="BS44">
        <f t="shared" si="31"/>
        <v>4.0536994044614917E-4</v>
      </c>
      <c r="BT44">
        <f t="shared" si="32"/>
        <v>1.5981216390214347E-4</v>
      </c>
      <c r="BU44">
        <f t="shared" si="33"/>
        <v>4.6075085324232082E-4</v>
      </c>
      <c r="BV44">
        <f t="shared" si="34"/>
        <v>6.6176470588235291E-4</v>
      </c>
      <c r="BW44">
        <f t="shared" si="35"/>
        <v>6.5890957446808514E-4</v>
      </c>
    </row>
    <row r="45" spans="38:75" ht="15.75" thickBot="1" x14ac:dyDescent="0.3">
      <c r="AL45" s="2">
        <v>44287</v>
      </c>
      <c r="AM45" s="3">
        <v>1</v>
      </c>
      <c r="AN45">
        <f t="shared" si="0"/>
        <v>1.5591428735566151E-4</v>
      </c>
      <c r="AO45">
        <f t="shared" si="1"/>
        <v>2.6595744680851065E-6</v>
      </c>
      <c r="AP45">
        <f t="shared" si="2"/>
        <v>1.5659172425859507E-5</v>
      </c>
      <c r="AQ45">
        <f t="shared" si="3"/>
        <v>1.5955488621151273E-5</v>
      </c>
      <c r="AR45">
        <f t="shared" si="4"/>
        <v>1.0091561063918675E-3</v>
      </c>
      <c r="AS45">
        <f t="shared" si="5"/>
        <v>1.1142857142857144E-3</v>
      </c>
      <c r="AT45">
        <f t="shared" si="6"/>
        <v>1.9129769194536035E-4</v>
      </c>
      <c r="AU45">
        <f t="shared" si="7"/>
        <v>3.6139787946428569E-4</v>
      </c>
      <c r="AV45">
        <f t="shared" si="8"/>
        <v>4.4123287671232877E-4</v>
      </c>
      <c r="AW45">
        <f t="shared" si="9"/>
        <v>8.9618479801085481E-5</v>
      </c>
      <c r="AX45">
        <f t="shared" si="10"/>
        <v>4.6908720629806379E-4</v>
      </c>
      <c r="AY45">
        <f t="shared" si="11"/>
        <v>7.4582206405693948E-4</v>
      </c>
      <c r="AZ45">
        <f t="shared" si="12"/>
        <v>2.1958604922657846E-4</v>
      </c>
      <c r="BA45">
        <f t="shared" si="13"/>
        <v>3.000605797647213E-3</v>
      </c>
      <c r="BB45">
        <f t="shared" si="14"/>
        <v>2.0625201417982597E-5</v>
      </c>
      <c r="BC45">
        <f t="shared" si="15"/>
        <v>1.5508684863523573E-5</v>
      </c>
      <c r="BD45">
        <f t="shared" si="16"/>
        <v>2.4328859060402683E-5</v>
      </c>
      <c r="BE45">
        <f t="shared" si="17"/>
        <v>5.4883720930232561E-5</v>
      </c>
      <c r="BF45">
        <f t="shared" si="18"/>
        <v>4.8659293352568063E-5</v>
      </c>
      <c r="BG45">
        <f t="shared" si="19"/>
        <v>8.2534579188854281E-4</v>
      </c>
      <c r="BH45">
        <f t="shared" si="20"/>
        <v>1.2377044936839925E-4</v>
      </c>
      <c r="BI45">
        <f t="shared" si="21"/>
        <v>6.927710843373494E-5</v>
      </c>
      <c r="BJ45">
        <f t="shared" si="22"/>
        <v>2.2515357685448179E-4</v>
      </c>
      <c r="BK45">
        <f t="shared" si="23"/>
        <v>1.4806555615260613E-4</v>
      </c>
      <c r="BL45">
        <f t="shared" si="24"/>
        <v>1.5030060120240482E-5</v>
      </c>
      <c r="BM45">
        <f t="shared" si="25"/>
        <v>5.2973833113312796E-5</v>
      </c>
      <c r="BN45">
        <f t="shared" si="26"/>
        <v>2.0070011668611436E-4</v>
      </c>
      <c r="BO45">
        <f t="shared" si="27"/>
        <v>6.7209460714506841E-5</v>
      </c>
      <c r="BP45">
        <f t="shared" si="28"/>
        <v>1.0579345088161208E-4</v>
      </c>
      <c r="BQ45">
        <f t="shared" si="29"/>
        <v>2.5029686174724342E-3</v>
      </c>
      <c r="BR45">
        <f t="shared" si="30"/>
        <v>1.8143899895724713E-4</v>
      </c>
      <c r="BS45">
        <f t="shared" si="31"/>
        <v>5.2982739477137376E-4</v>
      </c>
      <c r="BT45">
        <f t="shared" si="32"/>
        <v>2.176778004998864E-4</v>
      </c>
      <c r="BU45">
        <f t="shared" si="33"/>
        <v>9.1126279863481228E-4</v>
      </c>
      <c r="BV45">
        <f t="shared" si="34"/>
        <v>5.4411764705882351E-4</v>
      </c>
      <c r="BW45">
        <f t="shared" si="35"/>
        <v>8.5771276595744683E-4</v>
      </c>
    </row>
    <row r="46" spans="38:75" ht="15.75" thickBot="1" x14ac:dyDescent="0.3">
      <c r="AL46" s="1"/>
      <c r="AM46" s="3">
        <v>8</v>
      </c>
      <c r="AN46">
        <f t="shared" si="0"/>
        <v>2.85574768771184E-4</v>
      </c>
      <c r="AO46">
        <f t="shared" si="1"/>
        <v>1.9281914893617023E-5</v>
      </c>
      <c r="AP46">
        <f t="shared" si="2"/>
        <v>2.983116087831336E-5</v>
      </c>
      <c r="AQ46">
        <f t="shared" si="3"/>
        <v>6.2784471218206152E-5</v>
      </c>
      <c r="AR46">
        <f t="shared" si="4"/>
        <v>2.371710068235622E-3</v>
      </c>
      <c r="AS46">
        <f t="shared" si="5"/>
        <v>2.1629870129870128E-3</v>
      </c>
      <c r="AT46">
        <f t="shared" si="6"/>
        <v>3.0135715967969854E-4</v>
      </c>
      <c r="AU46">
        <f t="shared" si="7"/>
        <v>5.9741210937500002E-4</v>
      </c>
      <c r="AV46">
        <f t="shared" si="8"/>
        <v>6.1821917808219183E-4</v>
      </c>
      <c r="AW46">
        <f t="shared" si="9"/>
        <v>2.4727962997620514E-4</v>
      </c>
      <c r="AX46">
        <f t="shared" si="10"/>
        <v>8.114988297516642E-4</v>
      </c>
      <c r="AY46">
        <f t="shared" si="11"/>
        <v>9.5706761565836297E-4</v>
      </c>
      <c r="AZ46">
        <f t="shared" si="12"/>
        <v>3.4122969160424167E-4</v>
      </c>
      <c r="BA46">
        <f t="shared" si="13"/>
        <v>4.267738000704035E-3</v>
      </c>
      <c r="BB46">
        <f t="shared" si="14"/>
        <v>2.8037383177570094E-5</v>
      </c>
      <c r="BC46">
        <f t="shared" si="15"/>
        <v>4.063275434243176E-5</v>
      </c>
      <c r="BD46">
        <f t="shared" si="16"/>
        <v>4.7818791946308725E-5</v>
      </c>
      <c r="BE46">
        <f t="shared" si="17"/>
        <v>6.8837209302325585E-5</v>
      </c>
      <c r="BF46">
        <f t="shared" si="18"/>
        <v>1.0670696801080809E-4</v>
      </c>
      <c r="BG46">
        <f t="shared" si="19"/>
        <v>8.8378713285776486E-4</v>
      </c>
      <c r="BH46">
        <f t="shared" si="20"/>
        <v>2.735038310209153E-4</v>
      </c>
      <c r="BI46">
        <f t="shared" si="21"/>
        <v>1.460843373493976E-4</v>
      </c>
      <c r="BJ46">
        <f t="shared" si="22"/>
        <v>3.9805799590461724E-4</v>
      </c>
      <c r="BK46">
        <f t="shared" si="23"/>
        <v>3.5900053734551319E-4</v>
      </c>
      <c r="BL46">
        <f t="shared" si="24"/>
        <v>3.1062124248496991E-5</v>
      </c>
      <c r="BM46">
        <f t="shared" si="25"/>
        <v>1.7485187506389486E-4</v>
      </c>
      <c r="BN46">
        <f t="shared" si="26"/>
        <v>4.5256260658827754E-4</v>
      </c>
      <c r="BO46">
        <f t="shared" si="27"/>
        <v>1.6623325697067261E-4</v>
      </c>
      <c r="BP46">
        <f t="shared" si="28"/>
        <v>1.5113350125944583E-4</v>
      </c>
      <c r="BQ46">
        <f t="shared" si="29"/>
        <v>2.642069550466497E-3</v>
      </c>
      <c r="BR46">
        <f t="shared" si="30"/>
        <v>2.127215849843587E-4</v>
      </c>
      <c r="BS46">
        <f t="shared" si="31"/>
        <v>1.1699303522761683E-3</v>
      </c>
      <c r="BT46">
        <f t="shared" si="32"/>
        <v>4.2588805574490644E-4</v>
      </c>
      <c r="BU46">
        <f t="shared" si="33"/>
        <v>1.7235494880546076E-3</v>
      </c>
      <c r="BV46">
        <f t="shared" si="34"/>
        <v>8.5294117647058821E-4</v>
      </c>
      <c r="BW46">
        <f t="shared" si="35"/>
        <v>1.3297872340425532E-3</v>
      </c>
    </row>
    <row r="47" spans="38:75" ht="15.75" thickBot="1" x14ac:dyDescent="0.3">
      <c r="AL47" s="1"/>
      <c r="AM47" s="3">
        <v>15</v>
      </c>
      <c r="AN47">
        <f t="shared" si="0"/>
        <v>6.0722697765266845E-4</v>
      </c>
      <c r="AO47">
        <f t="shared" si="1"/>
        <v>4.3882978723404253E-5</v>
      </c>
      <c r="AP47">
        <f t="shared" si="2"/>
        <v>1.0535677835126702E-4</v>
      </c>
      <c r="AQ47">
        <f t="shared" si="3"/>
        <v>2.4328982597054887E-4</v>
      </c>
      <c r="AR47">
        <f t="shared" si="4"/>
        <v>4.2392772594346192E-3</v>
      </c>
      <c r="AS47">
        <f t="shared" si="5"/>
        <v>3.6896103896103898E-3</v>
      </c>
      <c r="AT47">
        <f t="shared" si="6"/>
        <v>6.5205487517663678E-4</v>
      </c>
      <c r="AU47">
        <f t="shared" si="7"/>
        <v>1.0643833705357142E-3</v>
      </c>
      <c r="AV47">
        <f t="shared" si="8"/>
        <v>1.0084931506849316E-3</v>
      </c>
      <c r="AW47">
        <f t="shared" si="9"/>
        <v>5.5212148758121003E-4</v>
      </c>
      <c r="AX47">
        <f t="shared" si="10"/>
        <v>1.4675370072038663E-3</v>
      </c>
      <c r="AY47">
        <f t="shared" si="11"/>
        <v>1.8119857651245552E-3</v>
      </c>
      <c r="AZ47">
        <f t="shared" si="12"/>
        <v>6.7727891818270263E-4</v>
      </c>
      <c r="BA47">
        <f t="shared" si="13"/>
        <v>5.0760930963627583E-3</v>
      </c>
      <c r="BB47">
        <f t="shared" si="14"/>
        <v>4.5439896873992909E-5</v>
      </c>
      <c r="BC47">
        <f t="shared" si="15"/>
        <v>1.4174937965260546E-4</v>
      </c>
      <c r="BD47">
        <f t="shared" si="16"/>
        <v>1.9546979865771812E-4</v>
      </c>
      <c r="BE47">
        <f t="shared" si="17"/>
        <v>5.6279069767441859E-5</v>
      </c>
      <c r="BF47">
        <f t="shared" si="18"/>
        <v>3.1563279979849327E-4</v>
      </c>
      <c r="BG47">
        <f t="shared" si="19"/>
        <v>1.0058273887270169E-3</v>
      </c>
      <c r="BH47">
        <f t="shared" si="20"/>
        <v>6.3776144129219304E-4</v>
      </c>
      <c r="BI47">
        <f t="shared" si="21"/>
        <v>3.4487951807228915E-4</v>
      </c>
      <c r="BJ47">
        <f t="shared" si="22"/>
        <v>7.6751436686703215E-4</v>
      </c>
      <c r="BK47">
        <f t="shared" si="23"/>
        <v>7.4854916711445459E-4</v>
      </c>
      <c r="BL47">
        <f t="shared" si="24"/>
        <v>7.890781563126253E-5</v>
      </c>
      <c r="BM47">
        <f t="shared" si="25"/>
        <v>5.771560901239671E-4</v>
      </c>
      <c r="BN47">
        <f t="shared" si="26"/>
        <v>1.1205457319809712E-3</v>
      </c>
      <c r="BO47">
        <f t="shared" si="27"/>
        <v>3.8161723732276637E-4</v>
      </c>
      <c r="BP47">
        <f t="shared" si="28"/>
        <v>2.9471032745591937E-4</v>
      </c>
      <c r="BQ47">
        <f t="shared" si="29"/>
        <v>2.8592027141645464E-3</v>
      </c>
      <c r="BR47">
        <f t="shared" si="30"/>
        <v>7.6538060479666324E-4</v>
      </c>
      <c r="BS47">
        <f t="shared" si="31"/>
        <v>2.7409407489653779E-3</v>
      </c>
      <c r="BT47">
        <f t="shared" si="32"/>
        <v>7.604332348708627E-4</v>
      </c>
      <c r="BU47">
        <f t="shared" si="33"/>
        <v>3.9761092150170652E-3</v>
      </c>
      <c r="BV47">
        <f t="shared" si="34"/>
        <v>2.1470588235294116E-3</v>
      </c>
      <c r="BW47">
        <f t="shared" si="35"/>
        <v>2.1728723404255321E-3</v>
      </c>
    </row>
    <row r="48" spans="38:75" ht="15.75" thickBot="1" x14ac:dyDescent="0.3">
      <c r="AL48" s="1"/>
      <c r="AM48" s="3">
        <v>22</v>
      </c>
      <c r="AN48">
        <f t="shared" si="0"/>
        <v>1.2819363857451984E-3</v>
      </c>
      <c r="AO48">
        <f t="shared" si="1"/>
        <v>2.526595744680851E-4</v>
      </c>
      <c r="AP48">
        <f t="shared" si="2"/>
        <v>3.0825532907590472E-4</v>
      </c>
      <c r="AQ48">
        <f t="shared" si="3"/>
        <v>5.8457161981258362E-4</v>
      </c>
      <c r="AR48">
        <f t="shared" si="4"/>
        <v>4.2318270435872437E-3</v>
      </c>
      <c r="AS48">
        <f t="shared" si="5"/>
        <v>6.6415584415584414E-3</v>
      </c>
      <c r="AT48">
        <f t="shared" si="6"/>
        <v>1.35545219029675E-3</v>
      </c>
      <c r="AU48">
        <f t="shared" si="7"/>
        <v>2.0437011718750001E-3</v>
      </c>
      <c r="AV48">
        <f t="shared" si="8"/>
        <v>1.6245205479452054E-3</v>
      </c>
      <c r="AW48">
        <f t="shared" si="9"/>
        <v>1.0946180787637354E-3</v>
      </c>
      <c r="AX48">
        <f t="shared" si="10"/>
        <v>2.9824006808717592E-3</v>
      </c>
      <c r="AY48">
        <f t="shared" si="11"/>
        <v>4.4476014234875443E-3</v>
      </c>
      <c r="AZ48">
        <f t="shared" si="12"/>
        <v>1.0331379511625645E-3</v>
      </c>
      <c r="BA48">
        <f t="shared" si="13"/>
        <v>5.7293558078802811E-3</v>
      </c>
      <c r="BB48">
        <f t="shared" si="14"/>
        <v>1.6532388011601676E-4</v>
      </c>
      <c r="BC48">
        <f t="shared" si="15"/>
        <v>3.5142679900744414E-4</v>
      </c>
      <c r="BD48">
        <f t="shared" si="16"/>
        <v>4.5805369127516779E-4</v>
      </c>
      <c r="BE48">
        <f t="shared" si="17"/>
        <v>1.7860465116279069E-4</v>
      </c>
      <c r="BF48">
        <f t="shared" si="18"/>
        <v>7.5358933846259534E-4</v>
      </c>
      <c r="BG48">
        <f t="shared" si="19"/>
        <v>1.359188184466995E-3</v>
      </c>
      <c r="BH48">
        <f t="shared" si="20"/>
        <v>1.3868942845309588E-3</v>
      </c>
      <c r="BI48">
        <f t="shared" si="21"/>
        <v>9.6385542168674694E-4</v>
      </c>
      <c r="BJ48">
        <f t="shared" si="22"/>
        <v>1.1814254574278355E-3</v>
      </c>
      <c r="BK48">
        <f t="shared" si="23"/>
        <v>1.3374798495432564E-3</v>
      </c>
      <c r="BL48">
        <f t="shared" si="24"/>
        <v>1.5105210420841684E-4</v>
      </c>
      <c r="BM48">
        <f t="shared" si="25"/>
        <v>1.1548188942079039E-3</v>
      </c>
      <c r="BN48">
        <f t="shared" si="26"/>
        <v>2.420788080064626E-3</v>
      </c>
      <c r="BO48">
        <f t="shared" si="27"/>
        <v>7.09945720595216E-4</v>
      </c>
      <c r="BP48">
        <f t="shared" si="28"/>
        <v>3.853904282115869E-4</v>
      </c>
      <c r="BQ48">
        <f t="shared" si="29"/>
        <v>3.6242578456318914E-3</v>
      </c>
      <c r="BR48">
        <f t="shared" si="30"/>
        <v>1.8394160583941606E-3</v>
      </c>
      <c r="BS48">
        <f t="shared" si="31"/>
        <v>4.6239022913091756E-3</v>
      </c>
      <c r="BT48">
        <f t="shared" si="32"/>
        <v>1.2189653866545482E-3</v>
      </c>
      <c r="BU48">
        <f t="shared" si="33"/>
        <v>6.9658703071672351E-3</v>
      </c>
      <c r="BV48">
        <f t="shared" si="34"/>
        <v>1.1808823529411764E-2</v>
      </c>
      <c r="BW48">
        <f t="shared" si="35"/>
        <v>3.9381648936170216E-3</v>
      </c>
    </row>
    <row r="49" spans="1:75" ht="15.75" thickBot="1" x14ac:dyDescent="0.3">
      <c r="AL49" s="1"/>
      <c r="AM49" s="3">
        <v>29</v>
      </c>
      <c r="AN49">
        <f t="shared" si="0"/>
        <v>2.1860554183183011E-3</v>
      </c>
      <c r="AO49">
        <f t="shared" si="1"/>
        <v>7.3936170212765963E-4</v>
      </c>
      <c r="AP49">
        <f t="shared" si="2"/>
        <v>6.7372350042282686E-4</v>
      </c>
      <c r="AQ49">
        <f t="shared" si="3"/>
        <v>8.4354919678714861E-4</v>
      </c>
      <c r="AR49">
        <f t="shared" si="4"/>
        <v>4.1049296755326552E-3</v>
      </c>
      <c r="AS49">
        <f t="shared" si="5"/>
        <v>1.3570129870129869E-2</v>
      </c>
      <c r="AT49">
        <f t="shared" si="6"/>
        <v>2.0282913330193124E-3</v>
      </c>
      <c r="AU49">
        <f t="shared" si="7"/>
        <v>3.2496861049107141E-3</v>
      </c>
      <c r="AV49">
        <f t="shared" si="8"/>
        <v>2.4431506849315067E-3</v>
      </c>
      <c r="AW49">
        <f t="shared" si="9"/>
        <v>1.4939176001924979E-3</v>
      </c>
      <c r="AX49">
        <f t="shared" si="10"/>
        <v>5.3116508100550172E-3</v>
      </c>
      <c r="AY49">
        <f t="shared" si="11"/>
        <v>8.0877437722419922E-3</v>
      </c>
      <c r="AZ49">
        <f t="shared" si="12"/>
        <v>1.1197222492460356E-3</v>
      </c>
      <c r="BA49">
        <f t="shared" si="13"/>
        <v>5.4873887665468713E-3</v>
      </c>
      <c r="BB49">
        <f t="shared" si="14"/>
        <v>3.9477924589107318E-4</v>
      </c>
      <c r="BC49">
        <f t="shared" si="15"/>
        <v>4.748759305210918E-4</v>
      </c>
      <c r="BD49">
        <f t="shared" si="16"/>
        <v>8.2550335570469801E-4</v>
      </c>
      <c r="BE49">
        <f t="shared" si="17"/>
        <v>4.9860465116279072E-4</v>
      </c>
      <c r="BF49">
        <f t="shared" si="18"/>
        <v>1.2143298756611938E-3</v>
      </c>
      <c r="BG49">
        <f t="shared" si="19"/>
        <v>1.8404501155430523E-3</v>
      </c>
      <c r="BH49">
        <f t="shared" si="20"/>
        <v>2.1940230896665977E-3</v>
      </c>
      <c r="BI49">
        <f t="shared" si="21"/>
        <v>1.878012048192771E-3</v>
      </c>
      <c r="BJ49">
        <f t="shared" si="22"/>
        <v>1.4869674351013938E-3</v>
      </c>
      <c r="BK49">
        <f t="shared" si="23"/>
        <v>2.0435249865663621E-3</v>
      </c>
      <c r="BL49">
        <f t="shared" si="24"/>
        <v>2.7655310621242483E-4</v>
      </c>
      <c r="BM49">
        <f t="shared" si="25"/>
        <v>1.3745149547291081E-3</v>
      </c>
      <c r="BN49">
        <f t="shared" si="26"/>
        <v>4.3369535948299077E-3</v>
      </c>
      <c r="BO49">
        <f t="shared" si="27"/>
        <v>1.1376075784781127E-3</v>
      </c>
      <c r="BP49">
        <f t="shared" si="28"/>
        <v>4.1561712846347609E-4</v>
      </c>
      <c r="BQ49">
        <f t="shared" si="29"/>
        <v>5.6420695504664975E-3</v>
      </c>
      <c r="BR49">
        <f t="shared" si="30"/>
        <v>2.3065693430656935E-3</v>
      </c>
      <c r="BS49">
        <f t="shared" si="31"/>
        <v>4.9448369839507423E-3</v>
      </c>
      <c r="BT49">
        <f t="shared" si="32"/>
        <v>1.9801560251458002E-3</v>
      </c>
      <c r="BU49">
        <f t="shared" si="33"/>
        <v>5.4505119453924916E-3</v>
      </c>
      <c r="BV49">
        <f t="shared" si="34"/>
        <v>1.876470588235294E-2</v>
      </c>
      <c r="BW49">
        <f t="shared" si="35"/>
        <v>5.9767287234042555E-3</v>
      </c>
    </row>
    <row r="50" spans="1:75" ht="15.75" thickBot="1" x14ac:dyDescent="0.3">
      <c r="AL50" s="4">
        <v>44317</v>
      </c>
      <c r="AM50" s="3">
        <v>1</v>
      </c>
      <c r="AN50">
        <f t="shared" si="0"/>
        <v>2.5038203021772848E-3</v>
      </c>
      <c r="AO50">
        <f t="shared" si="1"/>
        <v>9.2220744680851063E-4</v>
      </c>
      <c r="AP50">
        <f t="shared" si="2"/>
        <v>7.2979908436123994E-4</v>
      </c>
      <c r="AQ50">
        <f t="shared" si="3"/>
        <v>9.0530455153949127E-4</v>
      </c>
      <c r="AR50">
        <f t="shared" si="4"/>
        <v>4.2159518172956417E-3</v>
      </c>
      <c r="AS50">
        <f t="shared" si="5"/>
        <v>1.550909090909091E-2</v>
      </c>
      <c r="AT50">
        <f t="shared" si="6"/>
        <v>2.1364077955723032E-3</v>
      </c>
      <c r="AU50">
        <f t="shared" si="7"/>
        <v>3.575474330357143E-3</v>
      </c>
      <c r="AV50">
        <f t="shared" si="8"/>
        <v>2.7298630136986302E-3</v>
      </c>
      <c r="AW50">
        <f t="shared" si="9"/>
        <v>1.5623613079164772E-3</v>
      </c>
      <c r="AX50">
        <f t="shared" si="10"/>
        <v>6.1562357518465611E-3</v>
      </c>
      <c r="AY50">
        <f t="shared" si="11"/>
        <v>9.219188612099645E-3</v>
      </c>
      <c r="AZ50">
        <f t="shared" si="12"/>
        <v>1.0763571359081623E-3</v>
      </c>
      <c r="BA50">
        <f t="shared" si="13"/>
        <v>5.4338247934966801E-3</v>
      </c>
      <c r="BB50">
        <f t="shared" si="14"/>
        <v>5.3238801160167585E-4</v>
      </c>
      <c r="BC50">
        <f t="shared" si="15"/>
        <v>5.1457816377171214E-4</v>
      </c>
      <c r="BD50">
        <f t="shared" si="16"/>
        <v>9.9916107382550337E-4</v>
      </c>
      <c r="BE50">
        <f t="shared" si="17"/>
        <v>6.2930232558139538E-4</v>
      </c>
      <c r="BF50">
        <f t="shared" si="18"/>
        <v>1.4071580682833002E-3</v>
      </c>
      <c r="BG50">
        <f t="shared" si="19"/>
        <v>1.9501322884222512E-3</v>
      </c>
      <c r="BH50">
        <f t="shared" si="20"/>
        <v>2.3594558914889212E-3</v>
      </c>
      <c r="BI50">
        <f t="shared" si="21"/>
        <v>2.4804216867469879E-3</v>
      </c>
      <c r="BJ50">
        <f t="shared" si="22"/>
        <v>1.5510271484245987E-3</v>
      </c>
      <c r="BK50">
        <f t="shared" si="23"/>
        <v>2.1195056421278884E-3</v>
      </c>
      <c r="BL50">
        <f t="shared" si="24"/>
        <v>3.2540080160320639E-4</v>
      </c>
      <c r="BM50">
        <f t="shared" si="25"/>
        <v>1.3416052164868721E-3</v>
      </c>
      <c r="BN50">
        <f t="shared" si="26"/>
        <v>4.5890853603805766E-3</v>
      </c>
      <c r="BO50">
        <f t="shared" si="27"/>
        <v>1.203836707737395E-3</v>
      </c>
      <c r="BP50">
        <f t="shared" si="28"/>
        <v>5.1637279596977335E-4</v>
      </c>
      <c r="BQ50">
        <f t="shared" si="29"/>
        <v>6.1255301102629348E-3</v>
      </c>
      <c r="BR50">
        <f t="shared" si="30"/>
        <v>2.096976016684046E-3</v>
      </c>
      <c r="BS50">
        <f t="shared" si="31"/>
        <v>4.8827596648834161E-3</v>
      </c>
      <c r="BT50">
        <f t="shared" si="32"/>
        <v>2.2981898053472697E-3</v>
      </c>
      <c r="BU50">
        <f t="shared" si="33"/>
        <v>4.7781569965870303E-3</v>
      </c>
      <c r="BV50">
        <f t="shared" si="34"/>
        <v>2.1147058823529411E-2</v>
      </c>
      <c r="BW50">
        <f t="shared" si="35"/>
        <v>6.8238031914893615E-3</v>
      </c>
    </row>
    <row r="51" spans="1:75" ht="15.75" thickBot="1" x14ac:dyDescent="0.3">
      <c r="AL51" s="1"/>
      <c r="AM51" s="3">
        <v>8</v>
      </c>
      <c r="AN51">
        <f t="shared" si="0"/>
        <v>3.5884414316079737E-3</v>
      </c>
      <c r="AO51">
        <f t="shared" si="1"/>
        <v>1.3311170212765957E-3</v>
      </c>
      <c r="AP51">
        <f t="shared" si="2"/>
        <v>1.0730761379873443E-3</v>
      </c>
      <c r="AQ51">
        <f t="shared" si="3"/>
        <v>9.452476572958501E-4</v>
      </c>
      <c r="AR51">
        <f t="shared" si="4"/>
        <v>4.555737362484334E-3</v>
      </c>
      <c r="AS51">
        <f t="shared" si="5"/>
        <v>2.1030519480519479E-2</v>
      </c>
      <c r="AT51">
        <f t="shared" si="6"/>
        <v>2.1111192887423458E-3</v>
      </c>
      <c r="AU51">
        <f t="shared" si="7"/>
        <v>4.0495605468749999E-3</v>
      </c>
      <c r="AV51">
        <f t="shared" si="8"/>
        <v>4.3689041095890408E-3</v>
      </c>
      <c r="AW51">
        <f t="shared" si="9"/>
        <v>1.6360987086597332E-3</v>
      </c>
      <c r="AX51">
        <f t="shared" si="10"/>
        <v>8.3413021672391254E-3</v>
      </c>
      <c r="AY51">
        <f t="shared" si="11"/>
        <v>1.187464768683274E-2</v>
      </c>
      <c r="AZ51">
        <f t="shared" si="12"/>
        <v>1.2463031423290204E-3</v>
      </c>
      <c r="BA51">
        <f t="shared" si="13"/>
        <v>5.1428372614671768E-3</v>
      </c>
      <c r="BB51">
        <f t="shared" si="14"/>
        <v>1.2410570415726716E-3</v>
      </c>
      <c r="BC51">
        <f t="shared" si="15"/>
        <v>8.3064516129032254E-4</v>
      </c>
      <c r="BD51">
        <f t="shared" si="16"/>
        <v>1.4949664429530201E-3</v>
      </c>
      <c r="BE51">
        <f t="shared" si="17"/>
        <v>1.2609302325581396E-3</v>
      </c>
      <c r="BF51">
        <f t="shared" si="18"/>
        <v>1.8930411485883079E-3</v>
      </c>
      <c r="BG51">
        <f t="shared" si="19"/>
        <v>2.4095917478817105E-3</v>
      </c>
      <c r="BH51">
        <f t="shared" si="20"/>
        <v>2.5795583971836818E-3</v>
      </c>
      <c r="BI51">
        <f t="shared" si="21"/>
        <v>3.8072289156626505E-3</v>
      </c>
      <c r="BJ51">
        <f t="shared" si="22"/>
        <v>1.8416143734724883E-3</v>
      </c>
      <c r="BK51">
        <f t="shared" si="23"/>
        <v>1.8393874261149919E-3</v>
      </c>
      <c r="BL51">
        <f t="shared" si="24"/>
        <v>6.4328657314629255E-4</v>
      </c>
      <c r="BM51">
        <f t="shared" si="25"/>
        <v>1.0922619444481486E-3</v>
      </c>
      <c r="BN51">
        <f t="shared" si="26"/>
        <v>6.3884750022439639E-3</v>
      </c>
      <c r="BO51">
        <f t="shared" si="27"/>
        <v>1.2916021711761913E-3</v>
      </c>
      <c r="BP51">
        <f t="shared" si="28"/>
        <v>5.3148614609571784E-4</v>
      </c>
      <c r="BQ51">
        <f t="shared" si="29"/>
        <v>7.2137404580152669E-3</v>
      </c>
      <c r="BR51">
        <f t="shared" si="30"/>
        <v>1.6819603753910324E-3</v>
      </c>
      <c r="BS51">
        <f t="shared" si="31"/>
        <v>4.4366104774401938E-3</v>
      </c>
      <c r="BT51">
        <f t="shared" si="32"/>
        <v>3.5245777474816331E-3</v>
      </c>
      <c r="BU51">
        <f t="shared" si="33"/>
        <v>4.8191126279863482E-3</v>
      </c>
      <c r="BV51">
        <f t="shared" si="34"/>
        <v>1.5279411764705882E-2</v>
      </c>
      <c r="BW51">
        <f t="shared" si="35"/>
        <v>9.0325797872340425E-3</v>
      </c>
    </row>
    <row r="52" spans="1:75" ht="15.75" thickBot="1" x14ac:dyDescent="0.3">
      <c r="AL52" s="1"/>
      <c r="AM52" s="3">
        <v>15</v>
      </c>
      <c r="AN52">
        <f t="shared" si="0"/>
        <v>3.9728653223798857E-3</v>
      </c>
      <c r="AO52">
        <f t="shared" si="1"/>
        <v>1.4966755319148937E-3</v>
      </c>
      <c r="AP52">
        <f t="shared" si="2"/>
        <v>1.2832939666987432E-3</v>
      </c>
      <c r="AQ52">
        <f t="shared" si="3"/>
        <v>6.9014390896921017E-4</v>
      </c>
      <c r="AR52">
        <f t="shared" si="4"/>
        <v>3.8435106531123798E-3</v>
      </c>
      <c r="AS52">
        <f t="shared" si="5"/>
        <v>1.9983116883116884E-2</v>
      </c>
      <c r="AT52">
        <f t="shared" si="6"/>
        <v>1.6377620113047573E-3</v>
      </c>
      <c r="AU52">
        <f t="shared" si="7"/>
        <v>3.3463309151785716E-3</v>
      </c>
      <c r="AV52">
        <f t="shared" si="8"/>
        <v>5.4212328767123284E-3</v>
      </c>
      <c r="AW52">
        <f t="shared" si="9"/>
        <v>1.1064887843221132E-3</v>
      </c>
      <c r="AX52">
        <f t="shared" si="10"/>
        <v>9.2023161798230942E-3</v>
      </c>
      <c r="AY52">
        <f t="shared" si="11"/>
        <v>1.2678434163701067E-2</v>
      </c>
      <c r="AZ52">
        <f t="shared" si="12"/>
        <v>1.2157067808152545E-3</v>
      </c>
      <c r="BA52">
        <f t="shared" si="13"/>
        <v>4.0443705844310004E-3</v>
      </c>
      <c r="BB52">
        <f t="shared" si="14"/>
        <v>2.002900418949404E-3</v>
      </c>
      <c r="BC52">
        <f t="shared" si="15"/>
        <v>1.3455334987593052E-3</v>
      </c>
      <c r="BD52">
        <f t="shared" si="16"/>
        <v>1.6593959731543624E-3</v>
      </c>
      <c r="BE52">
        <f t="shared" si="17"/>
        <v>1.8534883720930232E-3</v>
      </c>
      <c r="BF52">
        <f t="shared" si="18"/>
        <v>2.1911566027798769E-3</v>
      </c>
      <c r="BG52">
        <f t="shared" si="19"/>
        <v>2.6052111591145046E-3</v>
      </c>
      <c r="BH52">
        <f t="shared" si="20"/>
        <v>2.7009732863946985E-3</v>
      </c>
      <c r="BI52">
        <f t="shared" si="21"/>
        <v>4.5331325301204818E-3</v>
      </c>
      <c r="BJ52">
        <f t="shared" si="22"/>
        <v>2.7450822379285291E-3</v>
      </c>
      <c r="BK52">
        <f t="shared" si="23"/>
        <v>1.4259000537345512E-3</v>
      </c>
      <c r="BL52">
        <f t="shared" si="24"/>
        <v>1.0683867735470942E-3</v>
      </c>
      <c r="BM52">
        <f t="shared" si="25"/>
        <v>7.8959814027086976E-4</v>
      </c>
      <c r="BN52">
        <f t="shared" si="26"/>
        <v>7.1806839601472041E-3</v>
      </c>
      <c r="BO52">
        <f t="shared" si="27"/>
        <v>1.3616081563577074E-3</v>
      </c>
      <c r="BP52">
        <f t="shared" si="28"/>
        <v>5.4408060453400506E-4</v>
      </c>
      <c r="BQ52">
        <f t="shared" si="29"/>
        <v>6.6556403731976247E-3</v>
      </c>
      <c r="BR52">
        <f t="shared" si="30"/>
        <v>9.927007299270073E-4</v>
      </c>
      <c r="BS52">
        <f t="shared" si="31"/>
        <v>3.3458665589986879E-3</v>
      </c>
      <c r="BT52">
        <f t="shared" si="32"/>
        <v>3.8987351359539499E-3</v>
      </c>
      <c r="BU52">
        <f t="shared" si="33"/>
        <v>5.2866894197952218E-3</v>
      </c>
      <c r="BV52">
        <f t="shared" si="34"/>
        <v>1.6911764705882352E-2</v>
      </c>
      <c r="BW52">
        <f t="shared" si="35"/>
        <v>1.1454787234042554E-2</v>
      </c>
    </row>
    <row r="53" spans="1:75" ht="15.75" thickBot="1" x14ac:dyDescent="0.3">
      <c r="AL53" s="1"/>
      <c r="AM53" s="3">
        <v>22</v>
      </c>
      <c r="AN53">
        <f t="shared" si="0"/>
        <v>4.0344497424407806E-3</v>
      </c>
      <c r="AO53">
        <f t="shared" si="1"/>
        <v>1.9521276595744681E-3</v>
      </c>
      <c r="AP53">
        <f t="shared" si="2"/>
        <v>1.5763566908698569E-3</v>
      </c>
      <c r="AQ53">
        <f t="shared" si="3"/>
        <v>3.7572791164658636E-4</v>
      </c>
      <c r="AR53">
        <f t="shared" si="4"/>
        <v>2.4557861022141761E-3</v>
      </c>
      <c r="AS53">
        <f t="shared" si="5"/>
        <v>1.1846103896103896E-2</v>
      </c>
      <c r="AT53">
        <f t="shared" si="6"/>
        <v>1.1794483042863871E-3</v>
      </c>
      <c r="AU53">
        <f t="shared" si="7"/>
        <v>1.6738630022321429E-3</v>
      </c>
      <c r="AV53">
        <f t="shared" si="8"/>
        <v>3.9435616438356167E-3</v>
      </c>
      <c r="AW53">
        <f t="shared" si="9"/>
        <v>6.0332058925754615E-4</v>
      </c>
      <c r="AX53">
        <f t="shared" si="10"/>
        <v>7.3437490501231037E-3</v>
      </c>
      <c r="AY53">
        <f t="shared" si="11"/>
        <v>8.2357010676156577E-3</v>
      </c>
      <c r="AZ53">
        <f t="shared" si="12"/>
        <v>7.5460891137270163E-4</v>
      </c>
      <c r="BA53">
        <f t="shared" si="13"/>
        <v>2.8836541059163506E-3</v>
      </c>
      <c r="BB53">
        <f t="shared" si="14"/>
        <v>2.0592974540767001E-3</v>
      </c>
      <c r="BC53">
        <f t="shared" si="15"/>
        <v>2.3120347394540944E-3</v>
      </c>
      <c r="BD53">
        <f t="shared" si="16"/>
        <v>1.8783557046979866E-3</v>
      </c>
      <c r="BE53">
        <f t="shared" si="17"/>
        <v>2.1427906976744186E-3</v>
      </c>
      <c r="BF53">
        <f t="shared" si="18"/>
        <v>2.2678207506125346E-3</v>
      </c>
      <c r="BG53">
        <f t="shared" si="19"/>
        <v>2.0497337486185068E-3</v>
      </c>
      <c r="BH53">
        <f t="shared" si="20"/>
        <v>1.5832729343549388E-3</v>
      </c>
      <c r="BI53">
        <f t="shared" si="21"/>
        <v>4.810240963855422E-3</v>
      </c>
      <c r="BJ53">
        <f t="shared" si="22"/>
        <v>3.7555717022260387E-3</v>
      </c>
      <c r="BK53">
        <f t="shared" si="23"/>
        <v>1.1541912950026867E-3</v>
      </c>
      <c r="BL53">
        <f t="shared" si="24"/>
        <v>1.8471943887775552E-3</v>
      </c>
      <c r="BM53">
        <f t="shared" si="25"/>
        <v>4.1995919619164455E-4</v>
      </c>
      <c r="BN53">
        <f t="shared" si="26"/>
        <v>5.1996230140920925E-3</v>
      </c>
      <c r="BO53">
        <f t="shared" si="27"/>
        <v>1.3589251439539347E-3</v>
      </c>
      <c r="BP53">
        <f t="shared" si="28"/>
        <v>7.0025188916876578E-4</v>
      </c>
      <c r="BQ53">
        <f t="shared" si="29"/>
        <v>4.4656488549618322E-3</v>
      </c>
      <c r="BR53">
        <f t="shared" si="30"/>
        <v>6.0375391032325336E-4</v>
      </c>
      <c r="BS53">
        <f t="shared" si="31"/>
        <v>1.5800948824063793E-3</v>
      </c>
      <c r="BT53">
        <f t="shared" si="32"/>
        <v>3.7215784291448912E-3</v>
      </c>
      <c r="BU53">
        <f t="shared" si="33"/>
        <v>5.1740614334470992E-3</v>
      </c>
      <c r="BV53">
        <f t="shared" si="34"/>
        <v>2.9411764705882353E-2</v>
      </c>
      <c r="BW53">
        <f t="shared" si="35"/>
        <v>1.1529255319148937E-2</v>
      </c>
    </row>
    <row r="54" spans="1:75" ht="15.75" thickBot="1" x14ac:dyDescent="0.3">
      <c r="AL54" s="1"/>
      <c r="AM54" s="3">
        <v>29</v>
      </c>
      <c r="AN54">
        <f t="shared" si="0"/>
        <v>3.324754409145746E-3</v>
      </c>
      <c r="AO54">
        <f t="shared" si="1"/>
        <v>2.6050531914893617E-3</v>
      </c>
      <c r="AP54">
        <f t="shared" si="2"/>
        <v>1.6023095092292888E-3</v>
      </c>
      <c r="AQ54">
        <f t="shared" si="3"/>
        <v>1.7640562248995984E-4</v>
      </c>
      <c r="AR54">
        <f t="shared" si="4"/>
        <v>1.4940119760479041E-3</v>
      </c>
      <c r="AS54">
        <f t="shared" si="5"/>
        <v>9.7766233766233765E-3</v>
      </c>
      <c r="AT54">
        <f t="shared" si="6"/>
        <v>5.6969795101271788E-4</v>
      </c>
      <c r="AU54">
        <f t="shared" si="7"/>
        <v>8.0545479910714281E-4</v>
      </c>
      <c r="AV54">
        <f t="shared" si="8"/>
        <v>2.3272602739726027E-3</v>
      </c>
      <c r="AW54">
        <f t="shared" si="9"/>
        <v>2.9262358634334144E-4</v>
      </c>
      <c r="AX54">
        <f t="shared" si="10"/>
        <v>5.3203136873461203E-3</v>
      </c>
      <c r="AY54">
        <f t="shared" si="11"/>
        <v>6.6343060498220644E-3</v>
      </c>
      <c r="AZ54">
        <f t="shared" si="12"/>
        <v>3.7575396439342351E-4</v>
      </c>
      <c r="BA54">
        <f t="shared" si="13"/>
        <v>2.26415233354891E-3</v>
      </c>
      <c r="BB54">
        <f t="shared" si="14"/>
        <v>2.5878182404125041E-3</v>
      </c>
      <c r="BC54">
        <f t="shared" si="15"/>
        <v>2.4010545905707196E-3</v>
      </c>
      <c r="BD54">
        <f t="shared" si="16"/>
        <v>2.3162751677852349E-3</v>
      </c>
      <c r="BE54">
        <f t="shared" si="17"/>
        <v>2.3172093023255814E-3</v>
      </c>
      <c r="BF54">
        <f t="shared" si="18"/>
        <v>1.963728790272721E-3</v>
      </c>
      <c r="BG54">
        <f t="shared" si="19"/>
        <v>1.4125389329850296E-3</v>
      </c>
      <c r="BH54">
        <f t="shared" si="20"/>
        <v>7.3291571753986335E-4</v>
      </c>
      <c r="BI54">
        <f t="shared" si="21"/>
        <v>5.7710843373493977E-3</v>
      </c>
      <c r="BJ54">
        <f t="shared" si="22"/>
        <v>4.0974568993989036E-3</v>
      </c>
      <c r="BK54">
        <f t="shared" si="23"/>
        <v>9.918592154755507E-4</v>
      </c>
      <c r="BL54">
        <f t="shared" si="24"/>
        <v>1.7424849699398798E-3</v>
      </c>
      <c r="BM54">
        <f t="shared" si="25"/>
        <v>2.053569444259242E-4</v>
      </c>
      <c r="BN54">
        <f t="shared" si="26"/>
        <v>2.7923884750022439E-3</v>
      </c>
      <c r="BO54">
        <f t="shared" si="27"/>
        <v>1.0566734773904609E-3</v>
      </c>
      <c r="BP54">
        <f t="shared" si="28"/>
        <v>5.0629722921914362E-4</v>
      </c>
      <c r="BQ54">
        <f t="shared" si="29"/>
        <v>2.0916030534351144E-3</v>
      </c>
      <c r="BR54">
        <f t="shared" si="30"/>
        <v>3.3055265901981232E-4</v>
      </c>
      <c r="BS54">
        <f t="shared" si="31"/>
        <v>6.5786817401837082E-4</v>
      </c>
      <c r="BT54">
        <f t="shared" si="32"/>
        <v>2.9731879118382186E-3</v>
      </c>
      <c r="BU54">
        <f t="shared" si="33"/>
        <v>5.4709897610921501E-3</v>
      </c>
      <c r="BV54">
        <f t="shared" si="34"/>
        <v>2.9088235294117647E-2</v>
      </c>
      <c r="BW54">
        <f t="shared" si="35"/>
        <v>8.7453457446808516E-3</v>
      </c>
    </row>
    <row r="55" spans="1:75" ht="15.75" thickBot="1" x14ac:dyDescent="0.3">
      <c r="AL55" s="4">
        <v>44348</v>
      </c>
      <c r="AM55" s="3">
        <v>1</v>
      </c>
      <c r="AN55">
        <f t="shared" si="0"/>
        <v>2.8099232109687674E-3</v>
      </c>
      <c r="AO55">
        <f t="shared" si="1"/>
        <v>2.5079787234042555E-3</v>
      </c>
      <c r="AP55">
        <f t="shared" si="2"/>
        <v>1.4968944099378882E-3</v>
      </c>
      <c r="AQ55">
        <f t="shared" si="3"/>
        <v>1.1922690763052209E-4</v>
      </c>
      <c r="AR55">
        <f t="shared" si="4"/>
        <v>1.1532864503551038E-3</v>
      </c>
      <c r="AS55">
        <f t="shared" si="5"/>
        <v>7.705844155844156E-3</v>
      </c>
      <c r="AT55">
        <f t="shared" si="6"/>
        <v>4.2709314649081489E-4</v>
      </c>
      <c r="AU55">
        <f t="shared" si="7"/>
        <v>5.6780133928571426E-4</v>
      </c>
      <c r="AV55">
        <f t="shared" si="8"/>
        <v>1.6997260273972602E-3</v>
      </c>
      <c r="AW55">
        <f t="shared" si="9"/>
        <v>2.1543726439055691E-4</v>
      </c>
      <c r="AX55">
        <f t="shared" si="10"/>
        <v>4.5335572509802727E-3</v>
      </c>
      <c r="AY55">
        <f t="shared" si="11"/>
        <v>5.772640569395018E-3</v>
      </c>
      <c r="AZ55">
        <f t="shared" si="12"/>
        <v>2.4689901741414534E-4</v>
      </c>
      <c r="BA55">
        <f t="shared" si="13"/>
        <v>1.8884595548205939E-3</v>
      </c>
      <c r="BB55">
        <f t="shared" si="14"/>
        <v>2.8817273606187559E-3</v>
      </c>
      <c r="BC55">
        <f t="shared" si="15"/>
        <v>2.0490074441687346E-3</v>
      </c>
      <c r="BD55">
        <f t="shared" si="16"/>
        <v>2.5251677852348993E-3</v>
      </c>
      <c r="BE55">
        <f t="shared" si="17"/>
        <v>2.2037209302325582E-3</v>
      </c>
      <c r="BF55">
        <f t="shared" si="18"/>
        <v>1.8057978979185271E-3</v>
      </c>
      <c r="BG55">
        <f t="shared" si="19"/>
        <v>1.120064302220436E-3</v>
      </c>
      <c r="BH55">
        <f t="shared" si="20"/>
        <v>4.8505125284738042E-4</v>
      </c>
      <c r="BI55">
        <f t="shared" si="21"/>
        <v>6.0120481927710846E-3</v>
      </c>
      <c r="BJ55">
        <f t="shared" si="22"/>
        <v>3.912160644692516E-3</v>
      </c>
      <c r="BK55">
        <f t="shared" si="23"/>
        <v>8.9344438473938745E-4</v>
      </c>
      <c r="BL55">
        <f t="shared" si="24"/>
        <v>1.6492985971943888E-3</v>
      </c>
      <c r="BM55">
        <f t="shared" si="25"/>
        <v>1.4430235710888572E-4</v>
      </c>
      <c r="BN55">
        <f t="shared" si="26"/>
        <v>2.4428686832420787E-3</v>
      </c>
      <c r="BO55">
        <f t="shared" si="27"/>
        <v>8.1122943883763649E-4</v>
      </c>
      <c r="BP55">
        <f t="shared" si="28"/>
        <v>3.9042821158690176E-4</v>
      </c>
      <c r="BQ55">
        <f t="shared" si="29"/>
        <v>1.2561492790500424E-3</v>
      </c>
      <c r="BR55">
        <f t="shared" si="30"/>
        <v>2.9405630865484881E-4</v>
      </c>
      <c r="BS55">
        <f t="shared" si="31"/>
        <v>5.1367719794084994E-4</v>
      </c>
      <c r="BT55">
        <f t="shared" si="32"/>
        <v>2.5203362872074529E-3</v>
      </c>
      <c r="BU55">
        <f t="shared" si="33"/>
        <v>5.3959044368600681E-3</v>
      </c>
      <c r="BV55">
        <f t="shared" si="34"/>
        <v>2.3044117647058823E-2</v>
      </c>
      <c r="BW55">
        <f t="shared" si="35"/>
        <v>7.120345744680851E-3</v>
      </c>
    </row>
    <row r="56" spans="1:75" ht="15.75" thickBot="1" x14ac:dyDescent="0.3">
      <c r="AM56" s="3">
        <v>8</v>
      </c>
      <c r="AN56">
        <f>A62/52221000</f>
        <v>2.0602439631565847E-3</v>
      </c>
      <c r="AO56">
        <f>B62/1504000</f>
        <v>2.197473404255319E-3</v>
      </c>
      <c r="AP56">
        <f>C62/34293000</f>
        <v>1.4334703875426471E-3</v>
      </c>
      <c r="AQ56">
        <f>D62/119520000</f>
        <v>6.6072623828647919E-5</v>
      </c>
      <c r="AR56">
        <f>E62/28724000</f>
        <v>6.7786519983289236E-4</v>
      </c>
      <c r="AS56">
        <f>F62/1540000</f>
        <v>3.8305194805194807E-3</v>
      </c>
      <c r="AT56">
        <f>G62/67936000</f>
        <v>2.1673339613754121E-4</v>
      </c>
      <c r="AU56">
        <f>H62/28672000</f>
        <v>2.6266043526785714E-4</v>
      </c>
      <c r="AV56">
        <f>I62/7300000</f>
        <v>9.5657534246575344E-4</v>
      </c>
      <c r="AW56">
        <f>J62/37403000</f>
        <v>1.3632596315803544E-4</v>
      </c>
      <c r="AX56">
        <f>K62/65798000</f>
        <v>3.4196176175567646E-3</v>
      </c>
      <c r="AY56">
        <f>L62/35125000</f>
        <v>4.0782633451957291E-3</v>
      </c>
      <c r="AZ56">
        <f>M62/82232000</f>
        <v>9.7078996011285148E-5</v>
      </c>
      <c r="BA56">
        <f>N62/122153000</f>
        <v>1.3747267770746522E-3</v>
      </c>
      <c r="BB56">
        <f>O62/3103000</f>
        <v>2.9458588462777957E-3</v>
      </c>
      <c r="BC56">
        <f>P62/3224000</f>
        <v>1.5272952853598015E-3</v>
      </c>
      <c r="BD56">
        <f>Q62/1192000</f>
        <v>2.6577181208053691E-3</v>
      </c>
      <c r="BE56">
        <f>R62/2150000</f>
        <v>2.1748837209302325E-3</v>
      </c>
      <c r="BF56">
        <f>S62/43671000</f>
        <v>1.4960958072862999E-3</v>
      </c>
      <c r="BG56">
        <f>T62/29859000</f>
        <v>6.2111926052446501E-4</v>
      </c>
      <c r="BH56">
        <f>U62/77264000</f>
        <v>1.7633050320977429E-4</v>
      </c>
      <c r="BI56">
        <f>V62/664000</f>
        <v>6.1596385542168671E-3</v>
      </c>
      <c r="BJ56">
        <f>W62/75695000</f>
        <v>2.8878393553074841E-3</v>
      </c>
      <c r="BK56">
        <f>X62/37220000</f>
        <v>6.5303600214938209E-4</v>
      </c>
      <c r="BL56">
        <f>Y62/3992000</f>
        <v>1.5167835671342684E-3</v>
      </c>
      <c r="BM56">
        <f>Z62/224979000</f>
        <v>6.2525835744669503E-5</v>
      </c>
      <c r="BN56">
        <f>AA62/11141000</f>
        <v>1.066780360829369E-3</v>
      </c>
      <c r="BO56">
        <f>AB62/96906000</f>
        <v>2.0561162363527541E-4</v>
      </c>
      <c r="BP56">
        <f>AC62/397000</f>
        <v>2.367758186397985E-4</v>
      </c>
      <c r="BQ56">
        <f>AD62/1179000</f>
        <v>5.8100084817642073E-4</v>
      </c>
      <c r="BR56">
        <f>AE62/959000</f>
        <v>1.8039624608967675E-4</v>
      </c>
      <c r="BS56">
        <f>AF62/19814000</f>
        <v>2.5042898960331078E-4</v>
      </c>
      <c r="BT56">
        <f>AG62/13203000</f>
        <v>1.6524274786033476E-3</v>
      </c>
      <c r="BU56">
        <f>AH62/293000</f>
        <v>3.2116040955631401E-3</v>
      </c>
      <c r="BV56">
        <f>AI62/68000</f>
        <v>1.3088235294117647E-2</v>
      </c>
      <c r="BW56">
        <f>AJ62/1504000</f>
        <v>4.7519946808510637E-3</v>
      </c>
    </row>
    <row r="57" spans="1:75" ht="15.75" thickBot="1" x14ac:dyDescent="0.3">
      <c r="AL57" s="1" t="s">
        <v>0</v>
      </c>
      <c r="AM57" s="1" t="s">
        <v>1</v>
      </c>
      <c r="AN57" s="5" t="s">
        <v>30</v>
      </c>
      <c r="AO57" s="5" t="s">
        <v>39</v>
      </c>
      <c r="AP57" s="5" t="s">
        <v>40</v>
      </c>
      <c r="AQ57" s="5" t="s">
        <v>41</v>
      </c>
      <c r="AR57" s="5" t="s">
        <v>42</v>
      </c>
      <c r="AS57" s="5" t="s">
        <v>44</v>
      </c>
      <c r="AT57" s="5" t="s">
        <v>43</v>
      </c>
      <c r="AU57" s="5" t="s">
        <v>45</v>
      </c>
      <c r="AV57" s="5" t="s">
        <v>46</v>
      </c>
      <c r="AW57" s="5" t="s">
        <v>47</v>
      </c>
      <c r="AX57" s="5" t="s">
        <v>48</v>
      </c>
      <c r="AY57" s="5" t="s">
        <v>49</v>
      </c>
      <c r="AZ57" s="5" t="s">
        <v>50</v>
      </c>
      <c r="BA57" s="5" t="s">
        <v>51</v>
      </c>
      <c r="BB57" s="5" t="s">
        <v>52</v>
      </c>
      <c r="BC57" s="5" t="s">
        <v>53</v>
      </c>
      <c r="BD57" s="5" t="s">
        <v>54</v>
      </c>
      <c r="BE57" s="5" t="s">
        <v>55</v>
      </c>
      <c r="BF57" s="5" t="s">
        <v>56</v>
      </c>
      <c r="BG57" s="5" t="s">
        <v>57</v>
      </c>
      <c r="BH57" s="5" t="s">
        <v>58</v>
      </c>
      <c r="BI57" s="5" t="s">
        <v>59</v>
      </c>
      <c r="BJ57" s="5" t="s">
        <v>60</v>
      </c>
      <c r="BK57" s="5" t="s">
        <v>61</v>
      </c>
      <c r="BL57" s="5" t="s">
        <v>62</v>
      </c>
      <c r="BM57" s="5" t="s">
        <v>63</v>
      </c>
      <c r="BN57" s="5" t="s">
        <v>64</v>
      </c>
      <c r="BO57" s="5" t="s">
        <v>65</v>
      </c>
      <c r="BP57" s="5" t="s">
        <v>66</v>
      </c>
      <c r="BQ57" s="5" t="s">
        <v>67</v>
      </c>
      <c r="BR57" s="5" t="s">
        <v>68</v>
      </c>
      <c r="BS57" s="5" t="s">
        <v>69</v>
      </c>
      <c r="BT57" s="5" t="s">
        <v>70</v>
      </c>
      <c r="BU57" s="5" t="s">
        <v>71</v>
      </c>
      <c r="BV57" s="5" t="s">
        <v>72</v>
      </c>
      <c r="BW57" s="5" t="s">
        <v>73</v>
      </c>
    </row>
    <row r="60" spans="1:75" ht="15.75" thickBot="1" x14ac:dyDescent="0.3"/>
    <row r="61" spans="1:75" ht="15.75" thickBot="1" x14ac:dyDescent="0.3">
      <c r="A61" s="1" t="s">
        <v>2</v>
      </c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K61" s="1" t="s">
        <v>12</v>
      </c>
      <c r="L61" s="1" t="s">
        <v>13</v>
      </c>
      <c r="M61" s="1" t="s">
        <v>14</v>
      </c>
      <c r="N61" s="1" t="s">
        <v>15</v>
      </c>
      <c r="O61" s="1" t="s">
        <v>16</v>
      </c>
      <c r="P61" s="1" t="s">
        <v>17</v>
      </c>
      <c r="Q61" s="1" t="s">
        <v>18</v>
      </c>
      <c r="R61" s="1" t="s">
        <v>19</v>
      </c>
      <c r="S61" s="1" t="s">
        <v>20</v>
      </c>
      <c r="T61" s="1" t="s">
        <v>21</v>
      </c>
      <c r="U61" s="1" t="s">
        <v>22</v>
      </c>
      <c r="V61" s="1" t="s">
        <v>23</v>
      </c>
      <c r="W61" s="1" t="s">
        <v>24</v>
      </c>
      <c r="X61" s="1" t="s">
        <v>25</v>
      </c>
      <c r="Y61" s="1" t="s">
        <v>26</v>
      </c>
      <c r="Z61" s="1" t="s">
        <v>27</v>
      </c>
      <c r="AA61" s="1" t="s">
        <v>28</v>
      </c>
      <c r="AB61" s="1" t="s">
        <v>29</v>
      </c>
      <c r="AC61" s="1" t="s">
        <v>31</v>
      </c>
      <c r="AD61" s="1" t="s">
        <v>32</v>
      </c>
      <c r="AE61" s="1" t="s">
        <v>33</v>
      </c>
      <c r="AF61" s="1" t="s">
        <v>34</v>
      </c>
      <c r="AG61" s="1" t="s">
        <v>35</v>
      </c>
      <c r="AH61" s="1" t="s">
        <v>36</v>
      </c>
      <c r="AI61" s="1" t="s">
        <v>37</v>
      </c>
      <c r="AJ61" s="1" t="s">
        <v>38</v>
      </c>
      <c r="AK61" s="1" t="s">
        <v>0</v>
      </c>
      <c r="AL61" s="1" t="s">
        <v>1</v>
      </c>
      <c r="AM61" s="5" t="s">
        <v>30</v>
      </c>
      <c r="AN61" s="5" t="s">
        <v>39</v>
      </c>
      <c r="AO61" s="5" t="s">
        <v>40</v>
      </c>
      <c r="AP61" s="5" t="s">
        <v>41</v>
      </c>
      <c r="AQ61" s="5" t="s">
        <v>42</v>
      </c>
      <c r="AR61" s="5" t="s">
        <v>44</v>
      </c>
      <c r="AS61" s="5" t="s">
        <v>43</v>
      </c>
      <c r="AT61" s="5" t="s">
        <v>45</v>
      </c>
      <c r="AU61" s="5" t="s">
        <v>46</v>
      </c>
      <c r="AV61" s="5" t="s">
        <v>47</v>
      </c>
      <c r="AW61" s="5" t="s">
        <v>48</v>
      </c>
      <c r="AX61" s="5" t="s">
        <v>49</v>
      </c>
      <c r="AY61" s="5" t="s">
        <v>50</v>
      </c>
      <c r="AZ61" s="5" t="s">
        <v>51</v>
      </c>
      <c r="BA61" s="5" t="s">
        <v>52</v>
      </c>
      <c r="BB61" s="5" t="s">
        <v>53</v>
      </c>
      <c r="BC61" s="5" t="s">
        <v>54</v>
      </c>
      <c r="BD61" s="5" t="s">
        <v>55</v>
      </c>
      <c r="BE61" s="5" t="s">
        <v>56</v>
      </c>
      <c r="BF61" s="5" t="s">
        <v>57</v>
      </c>
      <c r="BG61" s="5" t="s">
        <v>58</v>
      </c>
      <c r="BH61" s="5" t="s">
        <v>59</v>
      </c>
      <c r="BI61" s="5" t="s">
        <v>60</v>
      </c>
      <c r="BJ61" s="5" t="s">
        <v>61</v>
      </c>
      <c r="BK61" s="5" t="s">
        <v>62</v>
      </c>
      <c r="BL61" s="5" t="s">
        <v>63</v>
      </c>
      <c r="BM61" s="5" t="s">
        <v>64</v>
      </c>
      <c r="BN61" s="5" t="s">
        <v>65</v>
      </c>
      <c r="BO61" s="5" t="s">
        <v>66</v>
      </c>
      <c r="BP61" s="5" t="s">
        <v>67</v>
      </c>
      <c r="BQ61" s="5" t="s">
        <v>68</v>
      </c>
      <c r="BR61" s="5" t="s">
        <v>69</v>
      </c>
      <c r="BS61" s="5" t="s">
        <v>70</v>
      </c>
      <c r="BT61" s="5" t="s">
        <v>71</v>
      </c>
      <c r="BU61" s="5" t="s">
        <v>72</v>
      </c>
      <c r="BV61" s="5" t="s">
        <v>73</v>
      </c>
    </row>
    <row r="62" spans="1:75" ht="15.75" thickBot="1" x14ac:dyDescent="0.3">
      <c r="A62" s="3">
        <v>107588</v>
      </c>
      <c r="B62" s="3">
        <v>3305</v>
      </c>
      <c r="C62" s="3">
        <v>49158</v>
      </c>
      <c r="D62" s="3">
        <v>7897</v>
      </c>
      <c r="E62" s="3">
        <v>19471</v>
      </c>
      <c r="F62" s="3">
        <v>5899</v>
      </c>
      <c r="G62" s="3">
        <v>14724</v>
      </c>
      <c r="H62" s="3">
        <v>7531</v>
      </c>
      <c r="I62" s="3">
        <v>6983</v>
      </c>
      <c r="J62" s="3">
        <v>5099</v>
      </c>
      <c r="K62" s="3">
        <v>225004</v>
      </c>
      <c r="L62" s="3">
        <v>143249</v>
      </c>
      <c r="M62" s="3">
        <v>7983</v>
      </c>
      <c r="N62" s="3">
        <v>167927</v>
      </c>
      <c r="O62" s="3">
        <v>9141</v>
      </c>
      <c r="P62" s="3">
        <v>4924</v>
      </c>
      <c r="Q62" s="3">
        <v>3168</v>
      </c>
      <c r="R62" s="3">
        <v>4676</v>
      </c>
      <c r="S62" s="3">
        <v>65336</v>
      </c>
      <c r="T62" s="3">
        <v>18546</v>
      </c>
      <c r="U62" s="3">
        <v>13624</v>
      </c>
      <c r="V62" s="3">
        <v>4090</v>
      </c>
      <c r="W62" s="3">
        <v>218595</v>
      </c>
      <c r="X62" s="3">
        <v>24306</v>
      </c>
      <c r="Y62" s="3">
        <v>6055</v>
      </c>
      <c r="Z62" s="3">
        <v>14067</v>
      </c>
      <c r="AA62" s="3">
        <v>11885</v>
      </c>
      <c r="AB62" s="3">
        <v>19925</v>
      </c>
      <c r="AC62" s="3">
        <v>94</v>
      </c>
      <c r="AD62" s="3">
        <v>685</v>
      </c>
      <c r="AE62" s="3">
        <v>173</v>
      </c>
      <c r="AF62" s="3">
        <v>4962</v>
      </c>
      <c r="AG62" s="3">
        <v>21817</v>
      </c>
      <c r="AH62" s="3">
        <v>941</v>
      </c>
      <c r="AI62" s="3">
        <v>890</v>
      </c>
      <c r="AJ62" s="3">
        <v>7147</v>
      </c>
      <c r="AK6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abSelected="1" workbookViewId="0">
      <selection activeCell="V31" sqref="V31"/>
    </sheetView>
  </sheetViews>
  <sheetFormatPr defaultRowHeight="15" x14ac:dyDescent="0.25"/>
  <sheetData>
    <row r="1" spans="1:38" ht="15.75" thickBot="1" x14ac:dyDescent="0.3">
      <c r="A1" s="1" t="s">
        <v>128</v>
      </c>
      <c r="B1" s="1" t="s">
        <v>1</v>
      </c>
      <c r="C1" s="6" t="s">
        <v>66</v>
      </c>
      <c r="D1" s="6" t="s">
        <v>30</v>
      </c>
      <c r="E1" s="6" t="s">
        <v>39</v>
      </c>
      <c r="F1" s="6" t="s">
        <v>40</v>
      </c>
      <c r="G1" s="6" t="s">
        <v>41</v>
      </c>
      <c r="H1" s="6" t="s">
        <v>67</v>
      </c>
      <c r="I1" s="6" t="s">
        <v>42</v>
      </c>
      <c r="J1" s="6" t="s">
        <v>68</v>
      </c>
      <c r="K1" s="6" t="s">
        <v>69</v>
      </c>
      <c r="L1" s="6" t="s">
        <v>44</v>
      </c>
      <c r="M1" s="6" t="s">
        <v>43</v>
      </c>
      <c r="N1" s="6" t="s">
        <v>45</v>
      </c>
      <c r="O1" s="6" t="s">
        <v>46</v>
      </c>
      <c r="P1" s="6" t="s">
        <v>70</v>
      </c>
      <c r="Q1" s="6" t="s">
        <v>47</v>
      </c>
      <c r="R1" s="6" t="s">
        <v>48</v>
      </c>
      <c r="S1" s="6" t="s">
        <v>49</v>
      </c>
      <c r="T1" s="6" t="s">
        <v>71</v>
      </c>
      <c r="U1" s="6" t="s">
        <v>72</v>
      </c>
      <c r="V1" s="6" t="s">
        <v>50</v>
      </c>
      <c r="W1" s="6" t="s">
        <v>51</v>
      </c>
      <c r="X1" s="6" t="s">
        <v>52</v>
      </c>
      <c r="Y1" s="6" t="s">
        <v>53</v>
      </c>
      <c r="Z1" s="6" t="s">
        <v>54</v>
      </c>
      <c r="AA1" s="6" t="s">
        <v>55</v>
      </c>
      <c r="AB1" s="6" t="s">
        <v>56</v>
      </c>
      <c r="AC1" s="6" t="s">
        <v>73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</row>
    <row r="2" spans="1:38" x14ac:dyDescent="0.25">
      <c r="A2" s="11" t="s">
        <v>121</v>
      </c>
      <c r="B2">
        <v>1</v>
      </c>
      <c r="C2">
        <v>0</v>
      </c>
      <c r="D2">
        <v>2.3706937821949003E-2</v>
      </c>
      <c r="E2">
        <v>1.4627659574468085E-2</v>
      </c>
      <c r="F2">
        <v>3.4817601259732309E-2</v>
      </c>
      <c r="G2">
        <v>1.8247991967871486E-2</v>
      </c>
      <c r="H2">
        <v>6.7005937234944871E-2</v>
      </c>
      <c r="I2">
        <v>1.4795989416515805E-2</v>
      </c>
      <c r="J2">
        <v>2.0855057351407717E-3</v>
      </c>
      <c r="K2">
        <v>2.0855057351407717E-3</v>
      </c>
      <c r="L2">
        <v>1.4935064935064935E-2</v>
      </c>
      <c r="M2">
        <v>7.9103862458784729E-2</v>
      </c>
      <c r="N2">
        <v>4.4642857142857144E-2</v>
      </c>
      <c r="O2">
        <v>2.9178082191780821E-2</v>
      </c>
      <c r="P2">
        <v>0.12300234795122321</v>
      </c>
      <c r="Q2">
        <v>9.6248963986845966E-3</v>
      </c>
      <c r="R2">
        <v>3.0943189762606762E-2</v>
      </c>
      <c r="S2">
        <v>2.0156583629893237E-2</v>
      </c>
      <c r="T2">
        <v>0.102389078498294</v>
      </c>
      <c r="U2">
        <v>0</v>
      </c>
      <c r="V2">
        <v>3.5533612219087456E-2</v>
      </c>
      <c r="W2">
        <v>0.30734406850425289</v>
      </c>
      <c r="X2">
        <v>2.3203351595230425E-2</v>
      </c>
      <c r="Y2">
        <v>4.6526054590570716E-3</v>
      </c>
      <c r="Z2">
        <v>0</v>
      </c>
      <c r="AA2">
        <v>0.02</v>
      </c>
      <c r="AB2">
        <v>1.9463717341027226E-2</v>
      </c>
      <c r="AC2">
        <v>3.5904255319148932E-2</v>
      </c>
      <c r="AD2">
        <v>8.6071201312837003E-3</v>
      </c>
      <c r="AE2">
        <v>3.4789811555187407E-2</v>
      </c>
      <c r="AF2">
        <v>1.506024096385542E-3</v>
      </c>
      <c r="AG2">
        <v>0.13393222802034482</v>
      </c>
      <c r="AH2">
        <v>3.2590005373455133E-2</v>
      </c>
      <c r="AI2">
        <v>6.2625250501001997E-2</v>
      </c>
      <c r="AJ2">
        <v>1.381906755741647E-2</v>
      </c>
      <c r="AK2">
        <v>6.5433982586841397E-2</v>
      </c>
      <c r="AL2">
        <v>3.2412853693269766E-2</v>
      </c>
    </row>
    <row r="3" spans="1:38" x14ac:dyDescent="0.25">
      <c r="B3">
        <v>8</v>
      </c>
      <c r="C3">
        <v>0</v>
      </c>
      <c r="D3">
        <v>3.8815802071963397E-2</v>
      </c>
      <c r="E3">
        <v>3.5239361702127658E-2</v>
      </c>
      <c r="F3">
        <v>5.9604000816493162E-2</v>
      </c>
      <c r="G3">
        <v>2.2372824631860778E-2</v>
      </c>
      <c r="H3">
        <v>2.5445292620865138E-2</v>
      </c>
      <c r="I3">
        <v>2.9870491574989555E-2</v>
      </c>
      <c r="J3">
        <v>2.0855057351407719E-2</v>
      </c>
      <c r="K3">
        <v>2.0855057351407719E-2</v>
      </c>
      <c r="L3">
        <v>0.17077922077922078</v>
      </c>
      <c r="M3">
        <v>7.8456194065002358E-2</v>
      </c>
      <c r="N3">
        <v>0.108642578125</v>
      </c>
      <c r="O3">
        <v>2.5479452054794523E-2</v>
      </c>
      <c r="P3">
        <v>0.22085889570552147</v>
      </c>
      <c r="Q3">
        <v>2.042616902387509E-2</v>
      </c>
      <c r="R3">
        <v>4.9439192680628595E-2</v>
      </c>
      <c r="S3">
        <v>3.3423487544483987E-2</v>
      </c>
      <c r="T3">
        <v>0.17747440273037543</v>
      </c>
      <c r="U3">
        <v>0</v>
      </c>
      <c r="V3">
        <v>3.2688004669714957E-2</v>
      </c>
      <c r="W3">
        <v>0.36335579150737191</v>
      </c>
      <c r="X3">
        <v>6.8965517241379309E-2</v>
      </c>
      <c r="Y3">
        <v>7.7543424317617869E-3</v>
      </c>
      <c r="Z3">
        <v>3.4395973154362415E-2</v>
      </c>
      <c r="AA3">
        <v>5.3023255813953486E-2</v>
      </c>
      <c r="AB3">
        <v>2.2669506079549356E-2</v>
      </c>
      <c r="AC3">
        <v>4.9867021276595744E-2</v>
      </c>
      <c r="AD3">
        <v>1.6142536588633242E-2</v>
      </c>
      <c r="AE3">
        <v>3.2524849865396568E-2</v>
      </c>
      <c r="AF3">
        <v>1.0542168674698794E-2</v>
      </c>
      <c r="AG3">
        <v>0.20361978994649579</v>
      </c>
      <c r="AH3">
        <v>4.9919398173025251E-2</v>
      </c>
      <c r="AI3">
        <v>0.16232464929859719</v>
      </c>
      <c r="AJ3">
        <v>1.9201792167268944E-2</v>
      </c>
      <c r="AK3">
        <v>6.0766538012745716E-2</v>
      </c>
      <c r="AL3">
        <v>4.8944337811900197E-2</v>
      </c>
    </row>
    <row r="4" spans="1:38" x14ac:dyDescent="0.25">
      <c r="B4">
        <v>15</v>
      </c>
      <c r="C4">
        <v>2.0151133501259445E-2</v>
      </c>
      <c r="D4">
        <v>5.7160912276670299E-2</v>
      </c>
      <c r="E4">
        <v>5.8510638297872342E-2</v>
      </c>
      <c r="F4">
        <v>6.1032863849765258E-2</v>
      </c>
      <c r="G4">
        <v>2.0063587684069611E-2</v>
      </c>
      <c r="H4">
        <v>4.2408821034775231E-2</v>
      </c>
      <c r="I4">
        <v>3.0044562038713273E-2</v>
      </c>
      <c r="J4">
        <v>3.7539103232533892E-2</v>
      </c>
      <c r="K4">
        <v>3.7539103232533892E-2</v>
      </c>
      <c r="L4">
        <v>0.32922077922077925</v>
      </c>
      <c r="M4">
        <v>8.7229156853509182E-2</v>
      </c>
      <c r="N4">
        <v>0.14149693080357145</v>
      </c>
      <c r="O4">
        <v>2.6438356164383562E-2</v>
      </c>
      <c r="P4">
        <v>0.19344088464742862</v>
      </c>
      <c r="Q4">
        <v>2.0960885490468678E-2</v>
      </c>
      <c r="R4">
        <v>4.5411714641782425E-2</v>
      </c>
      <c r="S4">
        <v>3.8377224199288254E-2</v>
      </c>
      <c r="T4">
        <v>1.6109215017064846</v>
      </c>
      <c r="U4">
        <v>0</v>
      </c>
      <c r="V4">
        <v>3.1216558030936863E-2</v>
      </c>
      <c r="W4">
        <v>0.41385803050273018</v>
      </c>
      <c r="X4">
        <v>0.10924911376087657</v>
      </c>
      <c r="Y4">
        <v>5.2729528535980143E-3</v>
      </c>
      <c r="Z4">
        <v>9.7315436241610737E-2</v>
      </c>
      <c r="AA4">
        <v>4.13953488372093E-2</v>
      </c>
      <c r="AB4">
        <v>2.7180508804469785E-2</v>
      </c>
      <c r="AC4">
        <v>6.8484042553191488E-2</v>
      </c>
      <c r="AD4">
        <v>2.5218527077263138E-2</v>
      </c>
      <c r="AE4">
        <v>3.7468937668254293E-2</v>
      </c>
      <c r="AF4">
        <v>9.638554216867469E-2</v>
      </c>
      <c r="AG4">
        <v>0.27321487548715234</v>
      </c>
      <c r="AH4">
        <v>6.0182697474476091E-2</v>
      </c>
      <c r="AI4">
        <v>0.16407815631262526</v>
      </c>
      <c r="AJ4">
        <v>2.2508767484965265E-2</v>
      </c>
      <c r="AK4">
        <v>5.5650300691140832E-2</v>
      </c>
      <c r="AL4">
        <v>5.6910820795409989E-2</v>
      </c>
    </row>
    <row r="5" spans="1:38" x14ac:dyDescent="0.25">
      <c r="B5">
        <v>22</v>
      </c>
      <c r="C5">
        <v>2.7707808564231738E-2</v>
      </c>
      <c r="D5">
        <v>9.2414928860037146E-2</v>
      </c>
      <c r="E5">
        <v>8.377659574468084E-2</v>
      </c>
      <c r="F5">
        <v>6.6369229871985541E-2</v>
      </c>
      <c r="G5">
        <v>1.7352744310575634E-2</v>
      </c>
      <c r="H5">
        <v>7.0398642917726878E-2</v>
      </c>
      <c r="I5">
        <v>2.795571647402869E-2</v>
      </c>
      <c r="J5">
        <v>8.8633993743482797E-2</v>
      </c>
      <c r="K5">
        <v>8.8633993743482797E-2</v>
      </c>
      <c r="L5">
        <v>0.4616883116883117</v>
      </c>
      <c r="M5">
        <v>9.2410504003768254E-2</v>
      </c>
      <c r="N5">
        <v>0.1722935267857143</v>
      </c>
      <c r="O5">
        <v>3.7671232876712334E-2</v>
      </c>
      <c r="P5">
        <v>0.18723017496023631</v>
      </c>
      <c r="Q5">
        <v>1.764564339758843E-2</v>
      </c>
      <c r="R5">
        <v>5.3542660871151102E-2</v>
      </c>
      <c r="S5">
        <v>4.3843416370106761E-2</v>
      </c>
      <c r="T5">
        <v>2.4232081911262799</v>
      </c>
      <c r="U5">
        <v>0</v>
      </c>
      <c r="V5">
        <v>2.8480396925770989E-2</v>
      </c>
      <c r="W5">
        <v>0.50586559478686566</v>
      </c>
      <c r="X5">
        <v>0.2088301643570738</v>
      </c>
      <c r="Y5">
        <v>2.1712158808932999E-3</v>
      </c>
      <c r="Z5">
        <v>0.10906040268456375</v>
      </c>
      <c r="AA5">
        <v>6.4651162790697672E-2</v>
      </c>
      <c r="AB5">
        <v>3.2492958714020748E-2</v>
      </c>
      <c r="AC5">
        <v>0.15026595744680851</v>
      </c>
      <c r="AD5">
        <v>4.383937841186912E-2</v>
      </c>
      <c r="AE5">
        <v>3.8387864982398018E-2</v>
      </c>
      <c r="AF5">
        <v>7.3795180722891568E-2</v>
      </c>
      <c r="AG5">
        <v>0.35908580487482661</v>
      </c>
      <c r="AH5">
        <v>0.11961311123052122</v>
      </c>
      <c r="AI5">
        <v>0.11447895791583167</v>
      </c>
      <c r="AJ5">
        <v>2.7344774401166332E-2</v>
      </c>
      <c r="AK5">
        <v>7.5217664482541954E-2</v>
      </c>
      <c r="AL5">
        <v>5.2648958784801761E-2</v>
      </c>
    </row>
    <row r="6" spans="1:38" x14ac:dyDescent="0.25">
      <c r="A6" t="s">
        <v>122</v>
      </c>
      <c r="B6">
        <v>1</v>
      </c>
      <c r="C6">
        <v>0.12594458438287154</v>
      </c>
      <c r="D6">
        <v>0.15455468106700371</v>
      </c>
      <c r="E6">
        <v>8.5106382978723402E-2</v>
      </c>
      <c r="F6">
        <v>9.0659901437611171E-2</v>
      </c>
      <c r="G6">
        <v>1.9410977242302545E-2</v>
      </c>
      <c r="H6">
        <v>3.1382527565733669E-2</v>
      </c>
      <c r="I6">
        <v>2.1689179779974931E-2</v>
      </c>
      <c r="J6">
        <v>0.12408759124087591</v>
      </c>
      <c r="K6">
        <v>0.12408759124087591</v>
      </c>
      <c r="L6">
        <v>0.462987012987013</v>
      </c>
      <c r="M6">
        <v>0.10908796514366462</v>
      </c>
      <c r="N6">
        <v>0.14655412946428573</v>
      </c>
      <c r="O6">
        <v>4.6164383561643839E-2</v>
      </c>
      <c r="P6">
        <v>0.20707414981443611</v>
      </c>
      <c r="Q6">
        <v>1.5480041707884393E-2</v>
      </c>
      <c r="R6">
        <v>0.12450226450651995</v>
      </c>
      <c r="S6">
        <v>6.0640569395017795E-2</v>
      </c>
      <c r="T6">
        <v>1.0068259385665528</v>
      </c>
      <c r="U6">
        <v>0</v>
      </c>
      <c r="V6">
        <v>3.1921879560268505E-2</v>
      </c>
      <c r="W6">
        <v>0.64734390477515902</v>
      </c>
      <c r="X6">
        <v>0.21946503383822108</v>
      </c>
      <c r="Y6">
        <v>3.7220843672456576E-3</v>
      </c>
      <c r="Z6">
        <v>3.1040268456375836E-2</v>
      </c>
      <c r="AA6">
        <v>0.14837209302325582</v>
      </c>
      <c r="AB6">
        <v>4.419408760962653E-2</v>
      </c>
      <c r="AC6">
        <v>0.2832446808510638</v>
      </c>
      <c r="AD6">
        <v>5.1240831909976893E-2</v>
      </c>
      <c r="AE6">
        <v>4.2930731000207077E-2</v>
      </c>
      <c r="AF6">
        <v>5.5722891566265059E-2</v>
      </c>
      <c r="AG6">
        <v>0.52657374991743178</v>
      </c>
      <c r="AH6">
        <v>0.24202041912950029</v>
      </c>
      <c r="AI6">
        <v>7.6903807615230468E-2</v>
      </c>
      <c r="AJ6">
        <v>2.982056103014059E-2</v>
      </c>
      <c r="AK6">
        <v>5.0444304820034112E-2</v>
      </c>
      <c r="AL6">
        <v>6.1492580438775722E-2</v>
      </c>
    </row>
    <row r="7" spans="1:38" x14ac:dyDescent="0.25">
      <c r="B7">
        <v>8</v>
      </c>
      <c r="C7">
        <v>0.18891687657430731</v>
      </c>
      <c r="D7">
        <v>0.20861339307941248</v>
      </c>
      <c r="E7">
        <v>0.11702127659574468</v>
      </c>
      <c r="F7">
        <v>0.15399644242265187</v>
      </c>
      <c r="G7">
        <v>3.0421686746987954E-2</v>
      </c>
      <c r="H7">
        <v>8.3121289228159451E-2</v>
      </c>
      <c r="I7">
        <v>2.356914078819106E-2</v>
      </c>
      <c r="J7">
        <v>0.1094890510948905</v>
      </c>
      <c r="K7">
        <v>0.1094890510948905</v>
      </c>
      <c r="L7">
        <v>0.53506493506493502</v>
      </c>
      <c r="M7">
        <v>0.13411151672162033</v>
      </c>
      <c r="N7">
        <v>0.15004185267857142</v>
      </c>
      <c r="O7">
        <v>3.4931506849315071E-2</v>
      </c>
      <c r="P7">
        <v>0.26849958342800878</v>
      </c>
      <c r="Q7">
        <v>2.518514557655803E-2</v>
      </c>
      <c r="R7">
        <v>0.25113225325997751</v>
      </c>
      <c r="S7">
        <v>7.4163701067615662E-2</v>
      </c>
      <c r="T7">
        <v>0.5392491467576791</v>
      </c>
      <c r="U7">
        <v>0</v>
      </c>
      <c r="V7">
        <v>4.1589648798521263E-2</v>
      </c>
      <c r="W7">
        <v>0.74549949653303638</v>
      </c>
      <c r="X7">
        <v>0.20689655172413793</v>
      </c>
      <c r="Y7">
        <v>1.6439205955334987E-2</v>
      </c>
      <c r="Z7">
        <v>5.0335570469798654E-2</v>
      </c>
      <c r="AA7">
        <v>0.16418604651162791</v>
      </c>
      <c r="AB7">
        <v>8.1449932449451576E-2</v>
      </c>
      <c r="AC7">
        <v>0.36768617021276595</v>
      </c>
      <c r="AD7">
        <v>6.3665896379651032E-2</v>
      </c>
      <c r="AE7">
        <v>6.1024539242079109E-2</v>
      </c>
      <c r="AF7">
        <v>7.3795180722891568E-2</v>
      </c>
      <c r="AG7">
        <v>0.61408283241957851</v>
      </c>
      <c r="AH7">
        <v>0.32060720042987639</v>
      </c>
      <c r="AI7">
        <v>0.1089679358717435</v>
      </c>
      <c r="AJ7">
        <v>4.4359695793829645E-2</v>
      </c>
      <c r="AK7">
        <v>4.7931065433982588E-2</v>
      </c>
      <c r="AL7">
        <v>7.9510040657957207E-2</v>
      </c>
    </row>
    <row r="8" spans="1:38" x14ac:dyDescent="0.25">
      <c r="B8">
        <v>15</v>
      </c>
      <c r="C8">
        <v>0.11586901763224182</v>
      </c>
      <c r="D8">
        <v>0.35658068593094733</v>
      </c>
      <c r="E8">
        <v>0.22273936170212766</v>
      </c>
      <c r="F8">
        <v>0.1987286035050885</v>
      </c>
      <c r="G8">
        <v>5.4241967871485948E-2</v>
      </c>
      <c r="H8">
        <v>0.12637828668363019</v>
      </c>
      <c r="I8">
        <v>4.2194680406628604E-2</v>
      </c>
      <c r="J8">
        <v>7.1949947862356617E-2</v>
      </c>
      <c r="K8">
        <v>7.1949947862356617E-2</v>
      </c>
      <c r="L8">
        <v>0.81753246753246755</v>
      </c>
      <c r="M8">
        <v>0.16517016015073011</v>
      </c>
      <c r="N8">
        <v>0.185546875</v>
      </c>
      <c r="O8">
        <v>4.7808219178082194E-2</v>
      </c>
      <c r="P8">
        <v>0.38801787472544114</v>
      </c>
      <c r="Q8">
        <v>5.4514343769216371E-2</v>
      </c>
      <c r="R8">
        <v>0.4232651448372291</v>
      </c>
      <c r="S8">
        <v>0.13893238434163699</v>
      </c>
      <c r="T8">
        <v>0.60409556313993173</v>
      </c>
      <c r="U8">
        <v>0</v>
      </c>
      <c r="V8">
        <v>6.1448098064014009E-2</v>
      </c>
      <c r="W8">
        <v>0.91525382102772757</v>
      </c>
      <c r="X8">
        <v>0.19980663873670643</v>
      </c>
      <c r="Y8">
        <v>8.9640198511166252E-2</v>
      </c>
      <c r="Z8">
        <v>6.6275167785234901E-2</v>
      </c>
      <c r="AA8">
        <v>0.25767441860465118</v>
      </c>
      <c r="AB8">
        <v>9.8944379565386639E-2</v>
      </c>
      <c r="AC8">
        <v>0.45611702127659576</v>
      </c>
      <c r="AD8">
        <v>9.0793395626109386E-2</v>
      </c>
      <c r="AE8">
        <v>8.2897597846344998E-2</v>
      </c>
      <c r="AF8">
        <v>0.18373493975903615</v>
      </c>
      <c r="AG8">
        <v>0.62544421692317864</v>
      </c>
      <c r="AH8">
        <v>0.34811929070392261</v>
      </c>
      <c r="AI8">
        <v>0.16533066132264529</v>
      </c>
      <c r="AJ8">
        <v>6.5019401810835681E-2</v>
      </c>
      <c r="AK8">
        <v>6.7677946324387395E-2</v>
      </c>
      <c r="AL8">
        <v>0.13153984273419603</v>
      </c>
    </row>
    <row r="9" spans="1:38" x14ac:dyDescent="0.25">
      <c r="B9">
        <v>22</v>
      </c>
      <c r="C9">
        <v>0.14357682619647355</v>
      </c>
      <c r="D9">
        <v>0.60824189502307502</v>
      </c>
      <c r="E9">
        <v>0.42021276595744683</v>
      </c>
      <c r="F9">
        <v>0.2427609133059225</v>
      </c>
      <c r="G9">
        <v>8.3509036144578316E-2</v>
      </c>
      <c r="H9">
        <v>0.20441051738761662</v>
      </c>
      <c r="I9">
        <v>6.057652137585294E-2</v>
      </c>
      <c r="J9">
        <v>0.13138686131386862</v>
      </c>
      <c r="K9">
        <v>0.13138686131386862</v>
      </c>
      <c r="L9">
        <v>1.0435064935064935</v>
      </c>
      <c r="M9">
        <v>0.17753473857748467</v>
      </c>
      <c r="N9">
        <v>0.21334402901785715</v>
      </c>
      <c r="O9">
        <v>8.0958904109589044E-2</v>
      </c>
      <c r="P9">
        <v>0.51738241308793453</v>
      </c>
      <c r="Q9">
        <v>9.5446889286955591E-2</v>
      </c>
      <c r="R9">
        <v>0.71531049575974959</v>
      </c>
      <c r="S9">
        <v>0.25104626334519575</v>
      </c>
      <c r="T9">
        <v>0.6348122866894198</v>
      </c>
      <c r="U9">
        <v>0</v>
      </c>
      <c r="V9">
        <v>8.799494114213445E-2</v>
      </c>
      <c r="W9">
        <v>1.12138056371927</v>
      </c>
      <c r="X9">
        <v>0.20689655172413793</v>
      </c>
      <c r="Y9">
        <v>0.13430521091811415</v>
      </c>
      <c r="Z9">
        <v>0.11577181208053691</v>
      </c>
      <c r="AA9">
        <v>0.2781395348837209</v>
      </c>
      <c r="AB9">
        <v>0.1361544274232328</v>
      </c>
      <c r="AC9">
        <v>0.59840425531914898</v>
      </c>
      <c r="AD9">
        <v>0.11356709869721023</v>
      </c>
      <c r="AE9">
        <v>0.10854990681300476</v>
      </c>
      <c r="AF9">
        <v>0.4909638554216868</v>
      </c>
      <c r="AG9">
        <v>0.68386287073122398</v>
      </c>
      <c r="AH9">
        <v>0.2997044599677593</v>
      </c>
      <c r="AI9">
        <v>0.35345691382765532</v>
      </c>
      <c r="AJ9">
        <v>9.2564194880411066E-2</v>
      </c>
      <c r="AK9">
        <v>0.16659186787541513</v>
      </c>
      <c r="AL9">
        <v>0.1903906878831032</v>
      </c>
    </row>
    <row r="10" spans="1:38" x14ac:dyDescent="0.25">
      <c r="A10" t="s">
        <v>123</v>
      </c>
      <c r="B10">
        <v>1</v>
      </c>
      <c r="C10">
        <v>1.0125944584382873</v>
      </c>
      <c r="D10">
        <v>1.3823557572624041</v>
      </c>
      <c r="E10">
        <v>0.4667553191489362</v>
      </c>
      <c r="F10">
        <v>0.29685358527979472</v>
      </c>
      <c r="G10">
        <v>0.15664323962516735</v>
      </c>
      <c r="H10">
        <v>0.3206106870229008</v>
      </c>
      <c r="I10">
        <v>9.6156524160980361E-2</v>
      </c>
      <c r="J10">
        <v>0.22732012513034411</v>
      </c>
      <c r="K10">
        <v>0.22732012513034411</v>
      </c>
      <c r="L10">
        <v>1.1746753246753245</v>
      </c>
      <c r="M10">
        <v>0.21088966085727745</v>
      </c>
      <c r="N10">
        <v>0.21798270089285715</v>
      </c>
      <c r="O10">
        <v>0.15095890410958904</v>
      </c>
      <c r="P10">
        <v>0.58418541240627131</v>
      </c>
      <c r="Q10">
        <v>0.19990375103601316</v>
      </c>
      <c r="R10">
        <v>1.1127693850876927</v>
      </c>
      <c r="S10">
        <v>0.30923843416370106</v>
      </c>
      <c r="T10">
        <v>1.1843003412969284</v>
      </c>
      <c r="U10">
        <v>0</v>
      </c>
      <c r="V10">
        <v>0.10663731880533125</v>
      </c>
      <c r="W10">
        <v>1.2215336504220118</v>
      </c>
      <c r="X10">
        <v>0.33870447953593297</v>
      </c>
      <c r="Y10">
        <v>0.18579404466501243</v>
      </c>
      <c r="Z10">
        <v>0.13422818791946309</v>
      </c>
      <c r="AA10">
        <v>0.55023255813953487</v>
      </c>
      <c r="AB10">
        <v>0.27432392205353667</v>
      </c>
      <c r="AC10">
        <v>0.9022606382978724</v>
      </c>
      <c r="AD10">
        <v>0.18697880036169998</v>
      </c>
      <c r="AE10">
        <v>0.15377148477945743</v>
      </c>
      <c r="AF10">
        <v>0.57228915662650603</v>
      </c>
      <c r="AG10">
        <v>0.74956073716890148</v>
      </c>
      <c r="AH10">
        <v>0.47700161203653951</v>
      </c>
      <c r="AI10">
        <v>0.43687374749498997</v>
      </c>
      <c r="AJ10">
        <v>0.16017939452126642</v>
      </c>
      <c r="AK10">
        <v>0.26891661430751279</v>
      </c>
      <c r="AL10">
        <v>0.21289703423936598</v>
      </c>
    </row>
    <row r="11" spans="1:38" x14ac:dyDescent="0.25">
      <c r="B11">
        <v>8</v>
      </c>
      <c r="C11">
        <v>2.093198992443325</v>
      </c>
      <c r="D11">
        <v>1.6370042703127095</v>
      </c>
      <c r="E11">
        <v>0.43617021276595747</v>
      </c>
      <c r="F11">
        <v>0.49514478173388149</v>
      </c>
      <c r="G11">
        <v>0.22333500669344045</v>
      </c>
      <c r="H11">
        <v>0.44868532654792198</v>
      </c>
      <c r="I11">
        <v>0.1108132572065172</v>
      </c>
      <c r="J11">
        <v>0.19395203336809178</v>
      </c>
      <c r="K11">
        <v>0.19395203336809178</v>
      </c>
      <c r="L11">
        <v>1.5142857142857142</v>
      </c>
      <c r="M11">
        <v>0.21240579368817711</v>
      </c>
      <c r="N11">
        <v>0.22105189732142858</v>
      </c>
      <c r="O11">
        <v>0.15643835616438356</v>
      </c>
      <c r="P11">
        <v>0.55017798985079147</v>
      </c>
      <c r="Q11">
        <v>0.24016790097051038</v>
      </c>
      <c r="R11">
        <v>1.212286087723031</v>
      </c>
      <c r="S11">
        <v>0.34474021352313167</v>
      </c>
      <c r="T11">
        <v>1.4197952218430034</v>
      </c>
      <c r="U11">
        <v>0</v>
      </c>
      <c r="V11">
        <v>0.1073426403346629</v>
      </c>
      <c r="W11">
        <v>1.2038017895589956</v>
      </c>
      <c r="X11">
        <v>0.54753464389300677</v>
      </c>
      <c r="Y11">
        <v>0.18424317617866004</v>
      </c>
      <c r="Z11">
        <v>0.22734899328859062</v>
      </c>
      <c r="AA11">
        <v>0.83023255813953489</v>
      </c>
      <c r="AB11">
        <v>0.31242701105997112</v>
      </c>
      <c r="AC11">
        <v>1.322473404255319</v>
      </c>
      <c r="AD11">
        <v>0.25138149301718077</v>
      </c>
      <c r="AE11">
        <v>0.17326309794988609</v>
      </c>
      <c r="AF11">
        <v>0.6656626506024097</v>
      </c>
      <c r="AG11">
        <v>0.70653279608956998</v>
      </c>
      <c r="AH11">
        <v>0.60634067705534656</v>
      </c>
      <c r="AI11">
        <v>0.46968937875751499</v>
      </c>
      <c r="AJ11">
        <v>0.20525026780277272</v>
      </c>
      <c r="AK11">
        <v>0.29467731801454089</v>
      </c>
      <c r="AL11">
        <v>0.26299713124058366</v>
      </c>
    </row>
    <row r="12" spans="1:38" x14ac:dyDescent="0.25">
      <c r="B12">
        <v>15</v>
      </c>
      <c r="C12">
        <v>2.906801007556675</v>
      </c>
      <c r="D12">
        <v>1.6877884376017311</v>
      </c>
      <c r="E12">
        <v>0.58643617021276595</v>
      </c>
      <c r="F12">
        <v>0.64406730236491416</v>
      </c>
      <c r="G12">
        <v>0.27371987951807225</v>
      </c>
      <c r="H12">
        <v>0.73027989821882955</v>
      </c>
      <c r="I12">
        <v>0.16937056120317504</v>
      </c>
      <c r="J12">
        <v>0.23566214807090718</v>
      </c>
      <c r="K12">
        <v>0.23566214807090718</v>
      </c>
      <c r="L12">
        <v>2.4370129870129871</v>
      </c>
      <c r="M12">
        <v>0.20988871879415921</v>
      </c>
      <c r="N12">
        <v>0.24215262276785715</v>
      </c>
      <c r="O12">
        <v>0.17904109589041095</v>
      </c>
      <c r="P12">
        <v>0.51639778838142847</v>
      </c>
      <c r="Q12">
        <v>0.22089137234981152</v>
      </c>
      <c r="R12">
        <v>1.2352351135292865</v>
      </c>
      <c r="S12">
        <v>0.42394306049822067</v>
      </c>
      <c r="T12">
        <v>2.0204778156996586</v>
      </c>
      <c r="U12">
        <v>0</v>
      </c>
      <c r="V12">
        <v>0.12143691020527288</v>
      </c>
      <c r="W12">
        <v>1.2804351919314303</v>
      </c>
      <c r="X12">
        <v>0.62552368675475345</v>
      </c>
      <c r="Y12">
        <v>0.2140198511166253</v>
      </c>
      <c r="Z12">
        <v>0.29949664429530204</v>
      </c>
      <c r="AA12">
        <v>0.93255813953488376</v>
      </c>
      <c r="AB12">
        <v>0.36667353621396348</v>
      </c>
      <c r="AC12">
        <v>2.0106382978723403</v>
      </c>
      <c r="AD12">
        <v>0.34853812920727417</v>
      </c>
      <c r="AE12">
        <v>0.17942379374611719</v>
      </c>
      <c r="AF12">
        <v>0.73192771084337349</v>
      </c>
      <c r="AG12">
        <v>0.71620318382984349</v>
      </c>
      <c r="AH12">
        <v>0.62813003761418595</v>
      </c>
      <c r="AI12">
        <v>0.44914829659318639</v>
      </c>
      <c r="AJ12">
        <v>0.22863022771014183</v>
      </c>
      <c r="AK12">
        <v>0.35876492235885465</v>
      </c>
      <c r="AL12">
        <v>0.28088044083957647</v>
      </c>
    </row>
    <row r="13" spans="1:38" x14ac:dyDescent="0.25">
      <c r="B13">
        <v>22</v>
      </c>
      <c r="C13">
        <v>2.0277078085642319</v>
      </c>
      <c r="D13">
        <v>1.7117443174201949</v>
      </c>
      <c r="E13">
        <v>0.6582446808510638</v>
      </c>
      <c r="F13">
        <v>0.62957454874172569</v>
      </c>
      <c r="G13">
        <v>0.20025937081659972</v>
      </c>
      <c r="H13">
        <v>1.0771840542832909</v>
      </c>
      <c r="I13">
        <v>0.26563152764238962</v>
      </c>
      <c r="J13">
        <v>0.23879040667361834</v>
      </c>
      <c r="K13">
        <v>0.23879040667361834</v>
      </c>
      <c r="L13">
        <v>2.3577922077922078</v>
      </c>
      <c r="M13">
        <v>0.21252355157795572</v>
      </c>
      <c r="N13">
        <v>0.302734375</v>
      </c>
      <c r="O13">
        <v>0.20232876712328768</v>
      </c>
      <c r="P13">
        <v>0.52828902522154064</v>
      </c>
      <c r="Q13">
        <v>0.25685105472823033</v>
      </c>
      <c r="R13">
        <v>1.256527554028998</v>
      </c>
      <c r="S13">
        <v>0.55624199288256226</v>
      </c>
      <c r="T13">
        <v>2.4573378839590445</v>
      </c>
      <c r="U13">
        <v>0</v>
      </c>
      <c r="V13">
        <v>0.13694182313454617</v>
      </c>
      <c r="W13">
        <v>1.3877350535803459</v>
      </c>
      <c r="X13">
        <v>0.53399935546245569</v>
      </c>
      <c r="Y13">
        <v>0.32102977667493798</v>
      </c>
      <c r="Z13">
        <v>0.40436241610738255</v>
      </c>
      <c r="AA13">
        <v>0.67581395348837203</v>
      </c>
      <c r="AB13">
        <v>0.52226878248723407</v>
      </c>
      <c r="AC13">
        <v>2.4295212765957448</v>
      </c>
      <c r="AD13">
        <v>0.51257577279882116</v>
      </c>
      <c r="AE13">
        <v>0.18347483951128596</v>
      </c>
      <c r="AF13">
        <v>0.76355421686746994</v>
      </c>
      <c r="AG13">
        <v>0.70955809498645883</v>
      </c>
      <c r="AH13">
        <v>0.60145083288554535</v>
      </c>
      <c r="AI13">
        <v>0.56037074148296584</v>
      </c>
      <c r="AJ13">
        <v>0.21466003493659408</v>
      </c>
      <c r="AK13">
        <v>0.38560272865990486</v>
      </c>
      <c r="AL13">
        <v>0.28790786948176583</v>
      </c>
    </row>
    <row r="14" spans="1:38" x14ac:dyDescent="0.25">
      <c r="A14" t="s">
        <v>124</v>
      </c>
      <c r="B14">
        <v>1</v>
      </c>
      <c r="C14">
        <v>0.91183879093198994</v>
      </c>
      <c r="D14">
        <v>1.9381091897895484</v>
      </c>
      <c r="E14">
        <v>0.81515957446808507</v>
      </c>
      <c r="F14">
        <v>0.71483976321698306</v>
      </c>
      <c r="G14">
        <v>0.1334839357429719</v>
      </c>
      <c r="H14">
        <v>1.6446140797285835</v>
      </c>
      <c r="I14">
        <v>0.54076730260409422</v>
      </c>
      <c r="J14">
        <v>0.16371220020855057</v>
      </c>
      <c r="K14">
        <v>0.16371220020855057</v>
      </c>
      <c r="L14">
        <v>2.5727272727272728</v>
      </c>
      <c r="M14">
        <v>0.23104097974564297</v>
      </c>
      <c r="N14">
        <v>0.41451590401785715</v>
      </c>
      <c r="O14">
        <v>0.2089041095890411</v>
      </c>
      <c r="P14">
        <v>0.60758918427630093</v>
      </c>
      <c r="Q14">
        <v>0.40788172071758955</v>
      </c>
      <c r="R14">
        <v>1.3830055624791027</v>
      </c>
      <c r="S14">
        <v>0.64091103202846977</v>
      </c>
      <c r="T14">
        <v>2.4573378839590445</v>
      </c>
      <c r="U14">
        <v>0</v>
      </c>
      <c r="V14">
        <v>0.17112559587508511</v>
      </c>
      <c r="W14">
        <v>1.6251995448331191</v>
      </c>
      <c r="X14">
        <v>0.61392201095713828</v>
      </c>
      <c r="Y14">
        <v>0.37003722084367241</v>
      </c>
      <c r="Z14">
        <v>0.33724832214765099</v>
      </c>
      <c r="AA14">
        <v>0.36930232558139536</v>
      </c>
      <c r="AB14">
        <v>0.57784342011861412</v>
      </c>
      <c r="AC14">
        <v>3.2253989361702131</v>
      </c>
      <c r="AD14">
        <v>0.53079473525570187</v>
      </c>
      <c r="AE14">
        <v>0.18080865603644647</v>
      </c>
      <c r="AF14">
        <v>0.64608433734939752</v>
      </c>
      <c r="AG14">
        <v>0.69197437083030588</v>
      </c>
      <c r="AH14">
        <v>0.85166577109081132</v>
      </c>
      <c r="AI14">
        <v>1.0936873747494991</v>
      </c>
      <c r="AJ14">
        <v>0.2468585956911534</v>
      </c>
      <c r="AK14">
        <v>0.54232115609011766</v>
      </c>
      <c r="AL14">
        <v>0.25614513033248715</v>
      </c>
    </row>
    <row r="15" spans="1:38" x14ac:dyDescent="0.25">
      <c r="B15">
        <v>8</v>
      </c>
      <c r="C15">
        <v>0.77329974811083124</v>
      </c>
      <c r="D15">
        <v>1.8530667739032192</v>
      </c>
      <c r="E15">
        <v>1.1097074468085106</v>
      </c>
      <c r="F15">
        <v>0.85154404689003593</v>
      </c>
      <c r="G15">
        <v>0.13252175368139221</v>
      </c>
      <c r="H15">
        <v>1.9796437659033079</v>
      </c>
      <c r="I15">
        <v>0.93702130622475976</v>
      </c>
      <c r="J15">
        <v>0.16058394160583941</v>
      </c>
      <c r="K15">
        <v>0.16058394160583941</v>
      </c>
      <c r="L15">
        <v>2.9214285714285713</v>
      </c>
      <c r="M15">
        <v>0.23921043334903438</v>
      </c>
      <c r="N15">
        <v>0.5890764508928571</v>
      </c>
      <c r="O15">
        <v>0.31712328767123288</v>
      </c>
      <c r="P15">
        <v>0.89820495341967732</v>
      </c>
      <c r="Q15">
        <v>0.41274764056359114</v>
      </c>
      <c r="R15">
        <v>1.4729627040335573</v>
      </c>
      <c r="S15">
        <v>0.66098220640569394</v>
      </c>
      <c r="T15">
        <v>2.6587030716723548</v>
      </c>
      <c r="U15">
        <v>0</v>
      </c>
      <c r="V15">
        <v>0.20922511917501702</v>
      </c>
      <c r="W15">
        <v>1.9929596489648227</v>
      </c>
      <c r="X15">
        <v>0.54173380599419918</v>
      </c>
      <c r="Y15">
        <v>0.41656327543424315</v>
      </c>
      <c r="Z15">
        <v>0.31711409395973156</v>
      </c>
      <c r="AA15">
        <v>0.23069767441860464</v>
      </c>
      <c r="AB15">
        <v>0.65432438002335647</v>
      </c>
      <c r="AC15">
        <v>3.2121010638297873</v>
      </c>
      <c r="AD15">
        <v>0.54355470712348031</v>
      </c>
      <c r="AE15">
        <v>0.19530441085110789</v>
      </c>
      <c r="AF15">
        <v>0.81024096385542177</v>
      </c>
      <c r="AG15">
        <v>0.66335953497589006</v>
      </c>
      <c r="AH15">
        <v>0.85088662009672211</v>
      </c>
      <c r="AI15">
        <v>1.6628256513026054</v>
      </c>
      <c r="AJ15">
        <v>0.28116401975295474</v>
      </c>
      <c r="AK15">
        <v>0.7345839691230589</v>
      </c>
      <c r="AL15">
        <v>0.23996450168204239</v>
      </c>
    </row>
    <row r="16" spans="1:38" x14ac:dyDescent="0.25">
      <c r="B16">
        <v>15</v>
      </c>
      <c r="C16">
        <v>0.51385390428211586</v>
      </c>
      <c r="D16">
        <v>1.7685030926255723</v>
      </c>
      <c r="E16">
        <v>1.1934840425531916</v>
      </c>
      <c r="F16">
        <v>0.85090251654856675</v>
      </c>
      <c r="G16">
        <v>0.11488453815261043</v>
      </c>
      <c r="H16">
        <v>2.5368956743002546</v>
      </c>
      <c r="I16">
        <v>1.2516014482662583</v>
      </c>
      <c r="J16">
        <v>0.14702815432742442</v>
      </c>
      <c r="K16">
        <v>0.14702815432742442</v>
      </c>
      <c r="L16">
        <v>3.3129870129870129</v>
      </c>
      <c r="M16">
        <v>0.23976978332548279</v>
      </c>
      <c r="N16">
        <v>0.7125418526785714</v>
      </c>
      <c r="O16">
        <v>0.52082191780821918</v>
      </c>
      <c r="P16">
        <v>1.4146784821631446</v>
      </c>
      <c r="Q16">
        <v>0.3774563537684143</v>
      </c>
      <c r="R16">
        <v>1.4975531171160217</v>
      </c>
      <c r="S16">
        <v>0.88703202846975093</v>
      </c>
      <c r="T16">
        <v>3.2013651877133102</v>
      </c>
      <c r="U16">
        <v>0</v>
      </c>
      <c r="V16">
        <v>0.26291468041638288</v>
      </c>
      <c r="W16">
        <v>2.3887829197809305</v>
      </c>
      <c r="X16">
        <v>0.56300354495649374</v>
      </c>
      <c r="Y16">
        <v>0.56389578163771714</v>
      </c>
      <c r="Z16">
        <v>0.45805369127516782</v>
      </c>
      <c r="AA16">
        <v>0.5902325581395349</v>
      </c>
      <c r="AB16">
        <v>0.73765198873394244</v>
      </c>
      <c r="AC16">
        <v>3.1077127659574466</v>
      </c>
      <c r="AD16">
        <v>0.70846310995009887</v>
      </c>
      <c r="AE16">
        <v>0.21693155932905361</v>
      </c>
      <c r="AF16">
        <v>0.6987951807228916</v>
      </c>
      <c r="AG16">
        <v>0.61834995706453533</v>
      </c>
      <c r="AH16">
        <v>0.81676518001074683</v>
      </c>
      <c r="AI16">
        <v>1.8940380761523046</v>
      </c>
      <c r="AJ16">
        <v>0.29929460082941078</v>
      </c>
      <c r="AK16">
        <v>0.96391706310026026</v>
      </c>
      <c r="AL16">
        <v>0.24706416527356406</v>
      </c>
    </row>
    <row r="17" spans="1:38" x14ac:dyDescent="0.25">
      <c r="B17">
        <v>22</v>
      </c>
      <c r="C17">
        <v>0.40302267002518893</v>
      </c>
      <c r="D17">
        <v>1.368510752379311</v>
      </c>
      <c r="E17">
        <v>1.3464095744680851</v>
      </c>
      <c r="F17">
        <v>0.87064415478377521</v>
      </c>
      <c r="G17">
        <v>0.11324464524765729</v>
      </c>
      <c r="H17">
        <v>2.0797285835453772</v>
      </c>
      <c r="I17">
        <v>1.3298287146636958</v>
      </c>
      <c r="J17">
        <v>0.12095933263816475</v>
      </c>
      <c r="K17">
        <v>0.12095933263816475</v>
      </c>
      <c r="L17">
        <v>3.5798701298701299</v>
      </c>
      <c r="M17">
        <v>0.23996113989637308</v>
      </c>
      <c r="N17">
        <v>0.6936383928571429</v>
      </c>
      <c r="O17">
        <v>0.56493150684931503</v>
      </c>
      <c r="P17">
        <v>1.6272816784064228</v>
      </c>
      <c r="Q17">
        <v>0.35505173381814292</v>
      </c>
      <c r="R17">
        <v>1.4157421198212712</v>
      </c>
      <c r="S17">
        <v>1.1496654804270463</v>
      </c>
      <c r="T17">
        <v>3.5085324232081909</v>
      </c>
      <c r="U17">
        <v>0</v>
      </c>
      <c r="V17">
        <v>0.27539157505593925</v>
      </c>
      <c r="W17">
        <v>2.2300721226658373</v>
      </c>
      <c r="X17">
        <v>0.75249758298420888</v>
      </c>
      <c r="Y17">
        <v>0.6339950372208436</v>
      </c>
      <c r="Z17">
        <v>0.56040268456375841</v>
      </c>
      <c r="AA17">
        <v>0.49860465116279074</v>
      </c>
      <c r="AB17">
        <v>0.78596780472166883</v>
      </c>
      <c r="AC17">
        <v>3.1628989361702127</v>
      </c>
      <c r="AD17">
        <v>0.71295086908469807</v>
      </c>
      <c r="AE17">
        <v>0.24091426796438187</v>
      </c>
      <c r="AF17">
        <v>0.83734939759036153</v>
      </c>
      <c r="AG17">
        <v>0.61232578109518465</v>
      </c>
      <c r="AH17">
        <v>0.79658785599140247</v>
      </c>
      <c r="AI17">
        <v>1.6783567134268536</v>
      </c>
      <c r="AJ17">
        <v>0.28068397494877301</v>
      </c>
      <c r="AK17">
        <v>1.0619333991562696</v>
      </c>
      <c r="AL17">
        <v>0.25768270282541844</v>
      </c>
    </row>
    <row r="18" spans="1:38" x14ac:dyDescent="0.25">
      <c r="A18" t="s">
        <v>125</v>
      </c>
      <c r="B18">
        <v>1</v>
      </c>
      <c r="C18">
        <v>0.43324937027707805</v>
      </c>
      <c r="D18">
        <v>1.0711399628501943</v>
      </c>
      <c r="E18">
        <v>1.9647606382978724</v>
      </c>
      <c r="F18">
        <v>0.9962091388913189</v>
      </c>
      <c r="G18">
        <v>0.10460174029451139</v>
      </c>
      <c r="H18">
        <v>1.5979643765903309</v>
      </c>
      <c r="I18">
        <v>1.0607157777468319</v>
      </c>
      <c r="J18">
        <v>4.5881126173096975E-2</v>
      </c>
      <c r="K18">
        <v>4.5881126173096975E-2</v>
      </c>
      <c r="L18">
        <v>3.2318181818181815</v>
      </c>
      <c r="M18">
        <v>0.24459785680640603</v>
      </c>
      <c r="N18">
        <v>0.46986607142857145</v>
      </c>
      <c r="O18">
        <v>0.46794520547945206</v>
      </c>
      <c r="P18">
        <v>1.243126562144967</v>
      </c>
      <c r="Q18">
        <v>0.30698072347137934</v>
      </c>
      <c r="R18">
        <v>1.678044925377671</v>
      </c>
      <c r="S18">
        <v>2.0594733096085411</v>
      </c>
      <c r="T18">
        <v>3.6416382252559729</v>
      </c>
      <c r="U18">
        <v>0</v>
      </c>
      <c r="V18">
        <v>0.24896633913804847</v>
      </c>
      <c r="W18">
        <v>2.1203408839733777</v>
      </c>
      <c r="X18">
        <v>0.77473412826297128</v>
      </c>
      <c r="Y18">
        <v>0.54280397022332505</v>
      </c>
      <c r="Z18">
        <v>0.24916107382550334</v>
      </c>
      <c r="AA18">
        <v>0.50139534883720926</v>
      </c>
      <c r="AB18">
        <v>0.72684390098692497</v>
      </c>
      <c r="AC18">
        <v>3.3204787234042552</v>
      </c>
      <c r="AD18">
        <v>0.52791453163200375</v>
      </c>
      <c r="AE18">
        <v>0.26929747359701806</v>
      </c>
      <c r="AF18">
        <v>0.95632530120481929</v>
      </c>
      <c r="AG18">
        <v>0.61257678842724095</v>
      </c>
      <c r="AH18">
        <v>0.78070929607737771</v>
      </c>
      <c r="AI18">
        <v>1.4256012024048095</v>
      </c>
      <c r="AJ18">
        <v>0.22392312171358217</v>
      </c>
      <c r="AK18">
        <v>0.76689704694372141</v>
      </c>
      <c r="AL18">
        <v>0.27399748209605185</v>
      </c>
    </row>
    <row r="19" spans="1:38" x14ac:dyDescent="0.25">
      <c r="B19">
        <v>8</v>
      </c>
      <c r="C19">
        <v>0.47858942065491183</v>
      </c>
      <c r="D19">
        <v>0.93182819172363607</v>
      </c>
      <c r="E19">
        <v>1.8470744680851066</v>
      </c>
      <c r="F19">
        <v>0.89718018254454268</v>
      </c>
      <c r="G19">
        <v>9.5247657295850066E-2</v>
      </c>
      <c r="H19">
        <v>1.1806615776081424</v>
      </c>
      <c r="I19">
        <v>0.95484612171006822</v>
      </c>
      <c r="J19">
        <v>6.569343065693431E-2</v>
      </c>
      <c r="K19">
        <v>6.569343065693431E-2</v>
      </c>
      <c r="L19">
        <v>3.0623376623376624</v>
      </c>
      <c r="M19">
        <v>0.24121231747527086</v>
      </c>
      <c r="N19">
        <v>0.3790108816964286</v>
      </c>
      <c r="O19">
        <v>0.40315068493150685</v>
      </c>
      <c r="P19">
        <v>0.86965083693100054</v>
      </c>
      <c r="Q19">
        <v>0.24789455391278772</v>
      </c>
      <c r="R19">
        <v>1.7803428675643638</v>
      </c>
      <c r="S19">
        <v>2.5787615658362988</v>
      </c>
      <c r="T19">
        <v>4.3993174061433447</v>
      </c>
      <c r="U19">
        <v>0</v>
      </c>
      <c r="V19">
        <v>0.20415410059344294</v>
      </c>
      <c r="W19">
        <v>1.9810074251144059</v>
      </c>
      <c r="X19">
        <v>0.9278117950370609</v>
      </c>
      <c r="Y19">
        <v>0.73480148883374685</v>
      </c>
      <c r="Z19">
        <v>0.18791946308724833</v>
      </c>
      <c r="AA19">
        <v>0.53441860465116287</v>
      </c>
      <c r="AB19">
        <v>0.59836046804515586</v>
      </c>
      <c r="AC19">
        <v>3.1429521276595742</v>
      </c>
      <c r="AD19">
        <v>0.36086272145751697</v>
      </c>
      <c r="AE19">
        <v>0.27673949057775937</v>
      </c>
      <c r="AF19">
        <v>0.81927710843373491</v>
      </c>
      <c r="AG19">
        <v>0.58705330603078143</v>
      </c>
      <c r="AH19">
        <v>0.70843632455668992</v>
      </c>
      <c r="AI19">
        <v>1.0994488977955912</v>
      </c>
      <c r="AJ19">
        <v>0.18913765284759912</v>
      </c>
      <c r="AK19">
        <v>0.7045148550399426</v>
      </c>
      <c r="AL19">
        <v>0.29775246114791654</v>
      </c>
    </row>
    <row r="20" spans="1:38" x14ac:dyDescent="0.25">
      <c r="B20">
        <v>15</v>
      </c>
      <c r="C20">
        <v>0.47858942065491183</v>
      </c>
      <c r="D20">
        <v>0.76687539495605217</v>
      </c>
      <c r="E20">
        <v>2.0292553191489362</v>
      </c>
      <c r="F20">
        <v>0.83993817980345842</v>
      </c>
      <c r="G20">
        <v>9.2453145917001336E-2</v>
      </c>
      <c r="H20">
        <v>0.8854961832061069</v>
      </c>
      <c r="I20">
        <v>0.96410667038016995</v>
      </c>
      <c r="J20">
        <v>4.4838373305526584E-2</v>
      </c>
      <c r="K20">
        <v>4.4838373305526584E-2</v>
      </c>
      <c r="L20">
        <v>2.6519480519480521</v>
      </c>
      <c r="M20">
        <v>0.21643900141309469</v>
      </c>
      <c r="N20">
        <v>0.36146763392857145</v>
      </c>
      <c r="O20">
        <v>0.3635616438356164</v>
      </c>
      <c r="P20">
        <v>0.68605619934863282</v>
      </c>
      <c r="Q20">
        <v>0.18429003021148035</v>
      </c>
      <c r="R20">
        <v>1.7255539682057206</v>
      </c>
      <c r="S20">
        <v>2.690875444839858</v>
      </c>
      <c r="T20">
        <v>3.4744027303754264</v>
      </c>
      <c r="U20">
        <v>0</v>
      </c>
      <c r="V20">
        <v>0.17215925673703666</v>
      </c>
      <c r="W20">
        <v>1.5755568835804279</v>
      </c>
      <c r="X20">
        <v>1.0296487270383501</v>
      </c>
      <c r="Y20">
        <v>0.75837468982630274</v>
      </c>
      <c r="Z20">
        <v>8.305369127516779E-2</v>
      </c>
      <c r="AA20">
        <v>0.67348837209302326</v>
      </c>
      <c r="AB20">
        <v>0.51141489775823767</v>
      </c>
      <c r="AC20">
        <v>3.0259308510638299</v>
      </c>
      <c r="AD20">
        <v>0.23744934525603673</v>
      </c>
      <c r="AE20">
        <v>0.27939273141437149</v>
      </c>
      <c r="AF20">
        <v>0.46987951807228917</v>
      </c>
      <c r="AG20">
        <v>0.55316731620318382</v>
      </c>
      <c r="AH20">
        <v>0.6234013970983342</v>
      </c>
      <c r="AI20">
        <v>0.83116232464929862</v>
      </c>
      <c r="AJ20">
        <v>0.16132616822014501</v>
      </c>
      <c r="AK20">
        <v>0.51000807826945516</v>
      </c>
      <c r="AL20">
        <v>0.33005180277794977</v>
      </c>
    </row>
    <row r="21" spans="1:38" x14ac:dyDescent="0.25">
      <c r="B21">
        <v>22</v>
      </c>
      <c r="C21">
        <v>0.47858942065491183</v>
      </c>
      <c r="D21">
        <v>0.61770169089063787</v>
      </c>
      <c r="E21">
        <v>1.7539893617021278</v>
      </c>
      <c r="F21">
        <v>0.72096346193100624</v>
      </c>
      <c r="G21">
        <v>9.2670682730923701E-2</v>
      </c>
      <c r="H21">
        <v>0.60390161153519928</v>
      </c>
      <c r="I21">
        <v>0.8786380726918257</v>
      </c>
      <c r="J21">
        <v>2.6068821689259645E-2</v>
      </c>
      <c r="K21">
        <v>2.6068821689259645E-2</v>
      </c>
      <c r="L21">
        <v>1.9422077922077923</v>
      </c>
      <c r="M21">
        <v>0.20641486104569004</v>
      </c>
      <c r="N21">
        <v>0.34908621651785715</v>
      </c>
      <c r="O21">
        <v>0.3593150684931507</v>
      </c>
      <c r="P21">
        <v>0.60228735893357577</v>
      </c>
      <c r="Q21">
        <v>0.16367671042429752</v>
      </c>
      <c r="R21">
        <v>1.4123073649655005</v>
      </c>
      <c r="S21">
        <v>2.6559715302491105</v>
      </c>
      <c r="T21">
        <v>2.8737201365187715</v>
      </c>
      <c r="U21">
        <v>0</v>
      </c>
      <c r="V21">
        <v>0.14770405681486526</v>
      </c>
      <c r="W21">
        <v>1.2280582548115886</v>
      </c>
      <c r="X21">
        <v>1.3222687721559783</v>
      </c>
      <c r="Y21">
        <v>0.51519851116625315</v>
      </c>
      <c r="Z21">
        <v>0.13926174496644295</v>
      </c>
      <c r="AA21">
        <v>0.8386046511627907</v>
      </c>
      <c r="AB21">
        <v>0.40768473357605733</v>
      </c>
      <c r="AC21">
        <v>2.6855053191489362</v>
      </c>
      <c r="AD21">
        <v>0.14956964399343581</v>
      </c>
      <c r="AE21">
        <v>0.23738092772830813</v>
      </c>
      <c r="AF21">
        <v>0.38253012048192775</v>
      </c>
      <c r="AG21">
        <v>0.45178677587687427</v>
      </c>
      <c r="AH21">
        <v>0.5422622246104245</v>
      </c>
      <c r="AI21">
        <v>0.58592184368737477</v>
      </c>
      <c r="AJ21">
        <v>0.12948319620942397</v>
      </c>
      <c r="AK21">
        <v>0.4395476169105107</v>
      </c>
      <c r="AL21">
        <v>0.37215445896022947</v>
      </c>
    </row>
    <row r="22" spans="1:38" x14ac:dyDescent="0.25">
      <c r="A22" t="s">
        <v>126</v>
      </c>
      <c r="B22">
        <v>1</v>
      </c>
      <c r="C22">
        <v>0.42317380352644834</v>
      </c>
      <c r="D22">
        <v>0.45322762873173628</v>
      </c>
      <c r="E22">
        <v>1.177526595744681</v>
      </c>
      <c r="F22">
        <v>0.25667045752777534</v>
      </c>
      <c r="G22">
        <v>6.2223895582329318E-2</v>
      </c>
      <c r="H22">
        <v>0.5241730279898219</v>
      </c>
      <c r="I22">
        <v>0.77029661607018518</v>
      </c>
      <c r="J22">
        <v>1.8769551616266946E-2</v>
      </c>
      <c r="K22">
        <v>1.8769551616266946E-2</v>
      </c>
      <c r="L22">
        <v>1.4571428571428571</v>
      </c>
      <c r="M22">
        <v>0.18742640131888835</v>
      </c>
      <c r="N22">
        <v>0.44063895089285715</v>
      </c>
      <c r="O22">
        <v>0.40739726027397261</v>
      </c>
      <c r="P22">
        <v>0.47913353025827465</v>
      </c>
      <c r="Q22">
        <v>0.13980162019089379</v>
      </c>
      <c r="R22">
        <v>0.7688987507219065</v>
      </c>
      <c r="S22">
        <v>2.5530249110320287</v>
      </c>
      <c r="T22">
        <v>1.9897610921501707</v>
      </c>
      <c r="U22">
        <v>0</v>
      </c>
      <c r="V22">
        <v>0.10382819340402763</v>
      </c>
      <c r="W22">
        <v>1.0241991600697486</v>
      </c>
      <c r="X22">
        <v>1.1330970029004188</v>
      </c>
      <c r="Y22">
        <v>0.32723325062034742</v>
      </c>
      <c r="Z22">
        <v>0.3825503355704698</v>
      </c>
      <c r="AA22">
        <v>0.69720930232558143</v>
      </c>
      <c r="AB22">
        <v>0.29486386847106777</v>
      </c>
      <c r="AC22">
        <v>2.1070478723404253</v>
      </c>
      <c r="AD22">
        <v>0.14049365350480594</v>
      </c>
      <c r="AE22">
        <v>0.19743994615862495</v>
      </c>
      <c r="AF22">
        <v>0.358433734939759</v>
      </c>
      <c r="AG22">
        <v>0.2773498910099742</v>
      </c>
      <c r="AH22">
        <v>0.4900859752821064</v>
      </c>
      <c r="AI22">
        <v>0.35070140280561124</v>
      </c>
      <c r="AJ22">
        <v>0.10366745340676241</v>
      </c>
      <c r="AK22">
        <v>0.35131496275020196</v>
      </c>
      <c r="AL22">
        <v>0.37934699605803562</v>
      </c>
    </row>
    <row r="23" spans="1:38" x14ac:dyDescent="0.25">
      <c r="B23">
        <v>8</v>
      </c>
      <c r="C23">
        <v>0.42569269521410574</v>
      </c>
      <c r="D23">
        <v>0.40342008004442659</v>
      </c>
      <c r="E23">
        <v>1.0033244680851063</v>
      </c>
      <c r="F23">
        <v>0.19164260927886159</v>
      </c>
      <c r="G23">
        <v>5.63169344042838E-2</v>
      </c>
      <c r="H23">
        <v>0.74300254452926207</v>
      </c>
      <c r="I23">
        <v>0.77847792786519976</v>
      </c>
      <c r="J23">
        <v>1.3555787278415016E-2</v>
      </c>
      <c r="K23">
        <v>1.3555787278415016E-2</v>
      </c>
      <c r="L23">
        <v>1.2831168831168831</v>
      </c>
      <c r="M23">
        <v>0.1801695713612812</v>
      </c>
      <c r="N23">
        <v>0.5736607142857143</v>
      </c>
      <c r="O23">
        <v>0.64520547945205486</v>
      </c>
      <c r="P23">
        <v>0.43005377565704767</v>
      </c>
      <c r="Q23">
        <v>0.11953586610699676</v>
      </c>
      <c r="R23">
        <v>0.51183926563117421</v>
      </c>
      <c r="S23">
        <v>2.3294804270462635</v>
      </c>
      <c r="T23">
        <v>2.6109215017064846</v>
      </c>
      <c r="U23">
        <v>0</v>
      </c>
      <c r="V23">
        <v>9.6410156630022378E-2</v>
      </c>
      <c r="W23">
        <v>0.78894501158383334</v>
      </c>
      <c r="X23">
        <v>1.0019336126329359</v>
      </c>
      <c r="Y23">
        <v>0.3207196029776675</v>
      </c>
      <c r="Z23">
        <v>0.39429530201342283</v>
      </c>
      <c r="AA23">
        <v>0.45813953488372089</v>
      </c>
      <c r="AB23">
        <v>0.27313320052208562</v>
      </c>
      <c r="AC23">
        <v>0.77792553191489355</v>
      </c>
      <c r="AD23">
        <v>0.16443953246927223</v>
      </c>
      <c r="AE23">
        <v>0.21194864361151378</v>
      </c>
      <c r="AF23">
        <v>0.41114457831325302</v>
      </c>
      <c r="AG23">
        <v>0.24960697536164875</v>
      </c>
      <c r="AH23">
        <v>0.53439011284255766</v>
      </c>
      <c r="AI23">
        <v>0.32615230460921846</v>
      </c>
      <c r="AJ23">
        <v>0.10333853381871197</v>
      </c>
      <c r="AK23">
        <v>0.35652095862130867</v>
      </c>
      <c r="AL23">
        <v>0.35669617980310814</v>
      </c>
    </row>
    <row r="24" spans="1:38" x14ac:dyDescent="0.25">
      <c r="B24">
        <v>15</v>
      </c>
      <c r="C24">
        <v>0.36523929471032746</v>
      </c>
      <c r="D24">
        <v>0.35730836253614445</v>
      </c>
      <c r="E24">
        <v>0.84042553191489366</v>
      </c>
      <c r="F24">
        <v>0.10690228326480622</v>
      </c>
      <c r="G24">
        <v>4.9088018741633196E-2</v>
      </c>
      <c r="H24">
        <v>0.92281594571670911</v>
      </c>
      <c r="I24">
        <v>0.66449658821891111</v>
      </c>
      <c r="J24">
        <v>1.251303441084463E-2</v>
      </c>
      <c r="K24">
        <v>1.251303441084463E-2</v>
      </c>
      <c r="L24">
        <v>1.0292207792207793</v>
      </c>
      <c r="M24">
        <v>0.18362870937352802</v>
      </c>
      <c r="N24">
        <v>0.68209402901785721</v>
      </c>
      <c r="O24">
        <v>0.94191780821917814</v>
      </c>
      <c r="P24">
        <v>0.43081117927743695</v>
      </c>
      <c r="Q24">
        <v>7.8924150469213694E-2</v>
      </c>
      <c r="R24">
        <v>0.41256573148120002</v>
      </c>
      <c r="S24">
        <v>2.1296227758007116</v>
      </c>
      <c r="T24">
        <v>3.1467576791808876</v>
      </c>
      <c r="U24">
        <v>0</v>
      </c>
      <c r="V24">
        <v>0.11122190874598696</v>
      </c>
      <c r="W24">
        <v>0.69517735954090365</v>
      </c>
      <c r="X24">
        <v>0.98582017402513711</v>
      </c>
      <c r="Y24">
        <v>0.30117866004962779</v>
      </c>
      <c r="Z24">
        <v>0.44798657718120805</v>
      </c>
      <c r="AA24">
        <v>0.42604651162790702</v>
      </c>
      <c r="AB24">
        <v>0.21105539144970348</v>
      </c>
      <c r="AC24">
        <v>0.6542553191489362</v>
      </c>
      <c r="AD24">
        <v>0.19320807796644227</v>
      </c>
      <c r="AE24">
        <v>0.23732915717539863</v>
      </c>
      <c r="AF24">
        <v>0.42771084337349397</v>
      </c>
      <c r="AG24">
        <v>0.21720060770196181</v>
      </c>
      <c r="AH24">
        <v>0.41442772702847935</v>
      </c>
      <c r="AI24">
        <v>0.27680360721442887</v>
      </c>
      <c r="AJ24">
        <v>0.10208508349668191</v>
      </c>
      <c r="AK24">
        <v>0.3950273763575981</v>
      </c>
      <c r="AL24">
        <v>0.3024993292468991</v>
      </c>
    </row>
    <row r="25" spans="1:38" x14ac:dyDescent="0.25">
      <c r="B25">
        <v>22</v>
      </c>
      <c r="C25">
        <v>0.35264483627204035</v>
      </c>
      <c r="D25">
        <v>0.27285957756458129</v>
      </c>
      <c r="E25">
        <v>0.69148936170212771</v>
      </c>
      <c r="F25">
        <v>9.1622196949814827E-2</v>
      </c>
      <c r="G25">
        <v>4.8435408299866131E-2</v>
      </c>
      <c r="H25">
        <v>0.92790500424088207</v>
      </c>
      <c r="I25">
        <v>0.74477788608828854</v>
      </c>
      <c r="J25">
        <v>2.502606882168926E-2</v>
      </c>
      <c r="K25">
        <v>2.502606882168926E-2</v>
      </c>
      <c r="L25">
        <v>0.75974025974025972</v>
      </c>
      <c r="M25">
        <v>0.19871643900141309</v>
      </c>
      <c r="N25">
        <v>0.7095424107142857</v>
      </c>
      <c r="O25">
        <v>0.96328767123287673</v>
      </c>
      <c r="P25">
        <v>0.43172006362190407</v>
      </c>
      <c r="Q25">
        <v>6.1198299601636232E-2</v>
      </c>
      <c r="R25">
        <v>0.3779446183774583</v>
      </c>
      <c r="S25">
        <v>1.8749039145907473</v>
      </c>
      <c r="T25">
        <v>3.1672354948805461</v>
      </c>
      <c r="U25">
        <v>0</v>
      </c>
      <c r="V25">
        <v>0.1430708240101177</v>
      </c>
      <c r="W25">
        <v>0.66729429485972513</v>
      </c>
      <c r="X25">
        <v>1.0145020947470191</v>
      </c>
      <c r="Y25">
        <v>0.27729528535980147</v>
      </c>
      <c r="Z25">
        <v>0.39597315436241609</v>
      </c>
      <c r="AA25">
        <v>0.65395348837209311</v>
      </c>
      <c r="AB25">
        <v>0.14780975933685972</v>
      </c>
      <c r="AC25">
        <v>0.37167553191489361</v>
      </c>
      <c r="AD25">
        <v>0.2251917344854148</v>
      </c>
      <c r="AE25">
        <v>0.30013978049285567</v>
      </c>
      <c r="AF25">
        <v>0.41867469879518077</v>
      </c>
      <c r="AG25">
        <v>0.16569126098157078</v>
      </c>
      <c r="AH25">
        <v>0.31281569048898444</v>
      </c>
      <c r="AI25">
        <v>0.217935871743487</v>
      </c>
      <c r="AJ25">
        <v>0.10581432044768622</v>
      </c>
      <c r="AK25">
        <v>0.39206534422403733</v>
      </c>
      <c r="AL25">
        <v>0.26011805254576603</v>
      </c>
    </row>
    <row r="26" spans="1:38" x14ac:dyDescent="0.25">
      <c r="A26" t="s">
        <v>127</v>
      </c>
      <c r="B26">
        <v>1</v>
      </c>
      <c r="C26">
        <v>0.22921914357682618</v>
      </c>
      <c r="D26">
        <v>0.14222247754734688</v>
      </c>
      <c r="E26">
        <v>0.52260638297872342</v>
      </c>
      <c r="F26">
        <v>0.10165339865278629</v>
      </c>
      <c r="G26">
        <v>4.5716198125836681E-2</v>
      </c>
      <c r="H26">
        <v>0.92111959287531808</v>
      </c>
      <c r="I26">
        <v>0.67306085503411783</v>
      </c>
      <c r="J26">
        <v>6.2565172054223151E-3</v>
      </c>
      <c r="K26">
        <v>6.2565172054223151E-3</v>
      </c>
      <c r="L26">
        <v>0.88701298701298703</v>
      </c>
      <c r="M26">
        <v>0.21763130004710315</v>
      </c>
      <c r="N26">
        <v>0.6188616071428571</v>
      </c>
      <c r="O26">
        <v>1.1257534246575343</v>
      </c>
      <c r="P26">
        <v>0.37173369688707114</v>
      </c>
      <c r="Q26">
        <v>5.2535892842820092E-2</v>
      </c>
      <c r="R26">
        <v>0.36033010121888204</v>
      </c>
      <c r="S26">
        <v>1.7392740213523132</v>
      </c>
      <c r="T26">
        <v>2.7064846416382249</v>
      </c>
      <c r="U26">
        <v>0</v>
      </c>
      <c r="V26">
        <v>0.17553993579141941</v>
      </c>
      <c r="W26">
        <v>0.72939674015374156</v>
      </c>
      <c r="X26">
        <v>1.043506284241057</v>
      </c>
      <c r="Y26">
        <v>0.20750620347394541</v>
      </c>
      <c r="Z26">
        <v>0.22567114093959734</v>
      </c>
      <c r="AA26">
        <v>0.39069767441860465</v>
      </c>
      <c r="AB26">
        <v>0.10469190080373703</v>
      </c>
      <c r="AC26">
        <v>0.29188829787234044</v>
      </c>
      <c r="AD26">
        <v>0.25566830771291738</v>
      </c>
      <c r="AE26">
        <v>0.36205736177262371</v>
      </c>
      <c r="AF26">
        <v>0.42921686746987953</v>
      </c>
      <c r="AG26">
        <v>0.14505581610410198</v>
      </c>
      <c r="AH26">
        <v>0.25865126276195594</v>
      </c>
      <c r="AI26">
        <v>0.14829659318637273</v>
      </c>
      <c r="AJ26">
        <v>0.10520981958316108</v>
      </c>
      <c r="AK26">
        <v>0.44403554438560272</v>
      </c>
      <c r="AL26">
        <v>0.24994324396838172</v>
      </c>
    </row>
    <row r="27" spans="1:38" x14ac:dyDescent="0.25">
      <c r="B27">
        <v>8</v>
      </c>
      <c r="C27">
        <v>0.17632241813602018</v>
      </c>
      <c r="D27">
        <v>0.10396200762145497</v>
      </c>
      <c r="E27">
        <v>0.46010638297872342</v>
      </c>
      <c r="F27">
        <v>0.10424868048872947</v>
      </c>
      <c r="G27">
        <v>4.3147590361445783E-2</v>
      </c>
      <c r="H27">
        <v>0.81594571670907545</v>
      </c>
      <c r="I27">
        <v>0.67943183400640583</v>
      </c>
      <c r="J27">
        <v>1.251303441084463E-2</v>
      </c>
      <c r="K27">
        <v>1.251303441084463E-2</v>
      </c>
      <c r="L27">
        <v>0.85064935064935066</v>
      </c>
      <c r="M27">
        <v>0.20860810174281677</v>
      </c>
      <c r="N27">
        <v>0.41667829241071425</v>
      </c>
      <c r="O27">
        <v>1.037945205479452</v>
      </c>
      <c r="P27">
        <v>0.37832310838445804</v>
      </c>
      <c r="Q27">
        <v>4.6867898296928057E-2</v>
      </c>
      <c r="R27">
        <v>0.38017872883674275</v>
      </c>
      <c r="S27">
        <v>1.7005551601423488</v>
      </c>
      <c r="T27">
        <v>2.7064846416382249</v>
      </c>
      <c r="U27">
        <v>0</v>
      </c>
      <c r="V27">
        <v>0.16149430878490126</v>
      </c>
      <c r="W27">
        <v>0.60067292657568783</v>
      </c>
      <c r="X27">
        <v>0.94134708346761198</v>
      </c>
      <c r="Y27">
        <v>0.18672456575682383</v>
      </c>
      <c r="Z27">
        <v>0.16610738255033558</v>
      </c>
      <c r="AA27">
        <v>0.29209302325581393</v>
      </c>
      <c r="AB27">
        <v>7.1122713013212421E-2</v>
      </c>
      <c r="AC27">
        <v>0.25797872340425532</v>
      </c>
      <c r="AD27">
        <v>0.24361164138115812</v>
      </c>
      <c r="AE27">
        <v>0.2701775729964796</v>
      </c>
      <c r="AF27">
        <v>0.54819277108433728</v>
      </c>
      <c r="AG27">
        <v>0.13987713851641456</v>
      </c>
      <c r="AH27">
        <v>0.20677055346587858</v>
      </c>
      <c r="AI27">
        <v>0.10696392785571142</v>
      </c>
      <c r="AJ27">
        <v>9.5004422635001487E-2</v>
      </c>
      <c r="AK27">
        <v>0.48460640876043443</v>
      </c>
      <c r="AL27">
        <v>0.24508286380616265</v>
      </c>
    </row>
    <row r="28" spans="1:38" x14ac:dyDescent="0.25">
      <c r="B28">
        <v>15</v>
      </c>
      <c r="C28">
        <v>0.23425692695214106</v>
      </c>
      <c r="D28">
        <v>8.9236131058386473E-2</v>
      </c>
      <c r="E28">
        <v>0.15558510638297873</v>
      </c>
      <c r="F28">
        <v>0.10322806403639227</v>
      </c>
      <c r="G28">
        <v>4.1156291834002677E-2</v>
      </c>
      <c r="H28">
        <v>0.52502120441051736</v>
      </c>
      <c r="I28">
        <v>0.61401615373903351</v>
      </c>
      <c r="J28">
        <v>1.1470281543274244E-2</v>
      </c>
      <c r="K28">
        <v>1.1470281543274244E-2</v>
      </c>
      <c r="L28">
        <v>0.64610389610389618</v>
      </c>
      <c r="M28">
        <v>0.18813294865756006</v>
      </c>
      <c r="N28">
        <v>0.287109375</v>
      </c>
      <c r="O28">
        <v>0.93041095890410952</v>
      </c>
      <c r="P28">
        <v>0.33583276528061806</v>
      </c>
      <c r="Q28">
        <v>4.218912921423415E-2</v>
      </c>
      <c r="R28">
        <v>0.23777318459527644</v>
      </c>
      <c r="S28">
        <v>1.6442135231316726</v>
      </c>
      <c r="T28">
        <v>2.1433447098976108</v>
      </c>
      <c r="U28">
        <v>0</v>
      </c>
      <c r="V28">
        <v>0.15220352174336024</v>
      </c>
      <c r="W28">
        <v>0.58415266100709773</v>
      </c>
      <c r="X28">
        <v>0.6725749274895263</v>
      </c>
      <c r="Y28">
        <v>0.2140198511166253</v>
      </c>
      <c r="Z28">
        <v>0.125</v>
      </c>
      <c r="AA28">
        <v>0.27534883720930237</v>
      </c>
      <c r="AB28">
        <v>6.1161869432804376E-2</v>
      </c>
      <c r="AC28">
        <v>0.19680851063829788</v>
      </c>
      <c r="AD28">
        <v>0.21775679024749656</v>
      </c>
      <c r="AE28">
        <v>0.20074031890660593</v>
      </c>
      <c r="AF28">
        <v>0.44277108433734941</v>
      </c>
      <c r="AG28">
        <v>0.13146178743642251</v>
      </c>
      <c r="AH28">
        <v>0.19537882858678132</v>
      </c>
      <c r="AI28">
        <v>7.8657314629258526E-2</v>
      </c>
      <c r="AJ28">
        <v>6.8370825721511777E-2</v>
      </c>
      <c r="AK28">
        <v>0.54653980791670409</v>
      </c>
      <c r="AL28">
        <v>0.21322725115059957</v>
      </c>
    </row>
    <row r="29" spans="1:38" x14ac:dyDescent="0.25">
      <c r="B29">
        <v>22</v>
      </c>
      <c r="C29">
        <v>0.16120906801007556</v>
      </c>
      <c r="D29">
        <v>7.6176250933532474E-2</v>
      </c>
      <c r="E29">
        <v>0.14095744680851063</v>
      </c>
      <c r="F29">
        <v>0.10156591724258596</v>
      </c>
      <c r="G29">
        <v>3.9574966532797858E-2</v>
      </c>
      <c r="H29">
        <v>0.30873621713316374</v>
      </c>
      <c r="I29">
        <v>0.55281297869377533</v>
      </c>
      <c r="J29">
        <v>2.0855057351407717E-3</v>
      </c>
      <c r="K29">
        <v>2.0855057351407717E-3</v>
      </c>
      <c r="L29">
        <v>0.614935064935065</v>
      </c>
      <c r="M29">
        <v>0.16628886010362695</v>
      </c>
      <c r="N29">
        <v>0.18788364955357142</v>
      </c>
      <c r="O29">
        <v>0.65630136986301368</v>
      </c>
      <c r="P29">
        <v>0.27614935999394075</v>
      </c>
      <c r="Q29">
        <v>4.3713071144025881E-2</v>
      </c>
      <c r="R29">
        <v>0.2126660384814128</v>
      </c>
      <c r="S29">
        <v>1.749864768683274</v>
      </c>
      <c r="T29">
        <v>0.92150170648464169</v>
      </c>
      <c r="U29">
        <v>0</v>
      </c>
      <c r="V29">
        <v>0.133694911956416</v>
      </c>
      <c r="W29">
        <v>0.4778924791040744</v>
      </c>
      <c r="X29">
        <v>0.47051240734772798</v>
      </c>
      <c r="Y29">
        <v>0.13337468982630274</v>
      </c>
      <c r="Z29">
        <v>0.1174496644295302</v>
      </c>
      <c r="AA29">
        <v>0.19395348837209303</v>
      </c>
      <c r="AB29">
        <v>6.1253463396762159E-2</v>
      </c>
      <c r="AC29">
        <v>0.23936170212765956</v>
      </c>
      <c r="AD29">
        <v>0.16922870826216552</v>
      </c>
      <c r="AE29">
        <v>0.15014754607579209</v>
      </c>
      <c r="AF29">
        <v>0.56927710843373491</v>
      </c>
      <c r="AG29">
        <v>0.12406367659686902</v>
      </c>
      <c r="AH29">
        <v>0.17649113379903278</v>
      </c>
      <c r="AI29">
        <v>5.3356713426853705E-2</v>
      </c>
      <c r="AJ29">
        <v>7.4153587668182364E-2</v>
      </c>
      <c r="AK29">
        <v>0.49474912485414241</v>
      </c>
      <c r="AL29">
        <v>0.16766763667884341</v>
      </c>
    </row>
    <row r="30" spans="1:38" ht="15.75" thickBot="1" x14ac:dyDescent="0.3">
      <c r="B30">
        <v>31</v>
      </c>
      <c r="C30">
        <v>0.14357682619647355</v>
      </c>
      <c r="D30">
        <v>6.2465291740870538E-2</v>
      </c>
      <c r="E30">
        <v>6.5824468085106391E-2</v>
      </c>
      <c r="F30">
        <v>9.4946490537427458E-2</v>
      </c>
      <c r="G30">
        <v>3.9399263721552877E-2</v>
      </c>
      <c r="H30">
        <v>0.32739609838846478</v>
      </c>
      <c r="I30">
        <v>0.39809915053613698</v>
      </c>
      <c r="J30">
        <v>7.2992700729927014E-3</v>
      </c>
      <c r="K30">
        <v>7.2992700729927014E-3</v>
      </c>
      <c r="L30">
        <v>0.6097402597402598</v>
      </c>
      <c r="M30">
        <v>0.14335551106924163</v>
      </c>
      <c r="N30">
        <v>0.12440708705357142</v>
      </c>
      <c r="O30">
        <v>0.35821917808219178</v>
      </c>
      <c r="P30">
        <v>0.22790274937514202</v>
      </c>
      <c r="Q30">
        <v>4.4354730903938183E-2</v>
      </c>
      <c r="R30">
        <v>0.17129699990881181</v>
      </c>
      <c r="S30">
        <v>1.856170818505338</v>
      </c>
      <c r="T30">
        <v>0.66894197952218437</v>
      </c>
      <c r="U30">
        <v>0</v>
      </c>
      <c r="V30">
        <v>0.11375133767876253</v>
      </c>
      <c r="W30">
        <v>0.4330798261197023</v>
      </c>
      <c r="X30">
        <v>0.37286496938446662</v>
      </c>
      <c r="Y30">
        <v>5.7071960297766754E-2</v>
      </c>
      <c r="Z30">
        <v>8.2214765100671147E-2</v>
      </c>
      <c r="AA30">
        <v>8.8372093023255813E-2</v>
      </c>
      <c r="AB30">
        <v>5.181928510911131E-2</v>
      </c>
      <c r="AC30">
        <v>0.25531914893617019</v>
      </c>
      <c r="AD30">
        <v>0.1234133762014803</v>
      </c>
      <c r="AE30">
        <v>0.12373162145371712</v>
      </c>
      <c r="AF30">
        <v>0.79668674698795172</v>
      </c>
      <c r="AG30">
        <v>0.1123059647268644</v>
      </c>
      <c r="AH30">
        <v>0.16050510478237506</v>
      </c>
      <c r="AI30">
        <v>3.2064128256513023E-2</v>
      </c>
      <c r="AJ30">
        <v>6.2916983362891643E-2</v>
      </c>
      <c r="AK30">
        <v>0.42357059509918321</v>
      </c>
      <c r="AL30">
        <v>0.12367655253544674</v>
      </c>
    </row>
    <row r="31" spans="1:38" ht="15.75" thickBot="1" x14ac:dyDescent="0.3">
      <c r="A31" s="2">
        <v>44197</v>
      </c>
      <c r="B31" s="3">
        <v>1</v>
      </c>
      <c r="C31">
        <v>0.13602015113350127</v>
      </c>
      <c r="D31">
        <v>6.2005706516535489E-2</v>
      </c>
      <c r="E31">
        <v>6.4494680851063829E-2</v>
      </c>
      <c r="F31">
        <v>5.4325955734406434E-2</v>
      </c>
      <c r="G31">
        <v>3.9867804551539487E-2</v>
      </c>
      <c r="H31">
        <v>0.31552162849872778</v>
      </c>
      <c r="I31">
        <v>0.39493106809636541</v>
      </c>
      <c r="J31">
        <v>1.3555787278415016E-2</v>
      </c>
      <c r="K31">
        <v>0.27041485818108413</v>
      </c>
      <c r="L31">
        <v>0.60389610389610393</v>
      </c>
      <c r="M31">
        <v>0.14076483749411209</v>
      </c>
      <c r="N31">
        <v>0.11558314732142858</v>
      </c>
      <c r="O31">
        <v>0.32794520547945205</v>
      </c>
      <c r="P31">
        <v>0.22843293190941452</v>
      </c>
      <c r="Q31">
        <v>4.496965484052081E-2</v>
      </c>
      <c r="R31">
        <v>0.16805981944739962</v>
      </c>
      <c r="S31">
        <v>1.8519572953736654</v>
      </c>
      <c r="T31">
        <v>0.83959044368600688</v>
      </c>
      <c r="U31">
        <v>0</v>
      </c>
      <c r="V31">
        <v>0.11214612316373188</v>
      </c>
      <c r="W31">
        <v>0.42638330618159193</v>
      </c>
      <c r="X31">
        <v>0.35771833709313566</v>
      </c>
      <c r="Y31">
        <v>5.7071960297766754E-2</v>
      </c>
      <c r="Z31">
        <v>9.0604026845637592E-2</v>
      </c>
      <c r="AA31">
        <v>8.8372093023255813E-2</v>
      </c>
      <c r="AB31">
        <v>5.0468274140734126E-2</v>
      </c>
      <c r="AC31">
        <v>0.24335106382978725</v>
      </c>
      <c r="AD31">
        <v>0.11778693191332597</v>
      </c>
      <c r="AE31">
        <v>0.11936995237109133</v>
      </c>
      <c r="AF31">
        <v>0.80572289156626509</v>
      </c>
      <c r="AG31">
        <v>0.11070744434903229</v>
      </c>
      <c r="AH31">
        <v>0.15623320795271359</v>
      </c>
      <c r="AI31">
        <v>2.6052104208416832E-2</v>
      </c>
      <c r="AJ31">
        <v>6.1481293809644448E-2</v>
      </c>
      <c r="AK31">
        <v>0.41127367381743113</v>
      </c>
      <c r="AL31">
        <v>0.11986873877778466</v>
      </c>
    </row>
    <row r="32" spans="1:38" ht="15.75" thickBot="1" x14ac:dyDescent="0.3">
      <c r="A32" s="1"/>
      <c r="B32" s="3">
        <v>8</v>
      </c>
      <c r="C32">
        <v>7.8085642317380355E-2</v>
      </c>
      <c r="D32">
        <v>5.4231056471534443E-2</v>
      </c>
      <c r="E32">
        <v>5.1196808510638299E-2</v>
      </c>
      <c r="F32">
        <v>4.9426996763187819E-2</v>
      </c>
      <c r="G32">
        <v>3.3885542168674697E-2</v>
      </c>
      <c r="H32">
        <v>0.20186598812553011</v>
      </c>
      <c r="I32">
        <v>0.31489346887620112</v>
      </c>
      <c r="J32">
        <v>8.3420229405630868E-3</v>
      </c>
      <c r="K32">
        <v>0.19072373069546786</v>
      </c>
      <c r="L32">
        <v>0.56948051948051948</v>
      </c>
      <c r="M32">
        <v>0.11847915685350918</v>
      </c>
      <c r="N32">
        <v>8.7227957589285712E-2</v>
      </c>
      <c r="O32">
        <v>0.16191780821917809</v>
      </c>
      <c r="P32">
        <v>0.16973415132924335</v>
      </c>
      <c r="Q32">
        <v>3.9167981177980378E-2</v>
      </c>
      <c r="R32">
        <v>0.14330222803124715</v>
      </c>
      <c r="S32">
        <v>1.8287259786476868</v>
      </c>
      <c r="T32">
        <v>0.69283276450511944</v>
      </c>
      <c r="U32">
        <v>0</v>
      </c>
      <c r="V32">
        <v>0.10122580017511432</v>
      </c>
      <c r="W32">
        <v>0.42436943832734358</v>
      </c>
      <c r="X32">
        <v>0.15533354817918144</v>
      </c>
      <c r="Y32">
        <v>4.807692307692308E-2</v>
      </c>
      <c r="Z32">
        <v>5.5369127516778527E-2</v>
      </c>
      <c r="AA32">
        <v>5.9069767441860467E-2</v>
      </c>
      <c r="AB32">
        <v>4.394220420874264E-2</v>
      </c>
      <c r="AC32">
        <v>0.22805851063829788</v>
      </c>
      <c r="AD32">
        <v>0.10070665461000033</v>
      </c>
      <c r="AE32">
        <v>9.5801408159039134E-2</v>
      </c>
      <c r="AF32">
        <v>0.59186746987951799</v>
      </c>
      <c r="AG32">
        <v>9.8183499570645358E-2</v>
      </c>
      <c r="AH32">
        <v>0.13433637829124129</v>
      </c>
      <c r="AI32">
        <v>1.4779559118236474E-2</v>
      </c>
      <c r="AJ32">
        <v>5.1271452002186871E-2</v>
      </c>
      <c r="AK32">
        <v>0.28534242886634953</v>
      </c>
      <c r="AL32">
        <v>8.5082451035023626E-2</v>
      </c>
    </row>
    <row r="33" spans="1:38" ht="15.75" thickBot="1" x14ac:dyDescent="0.3">
      <c r="A33" s="1"/>
      <c r="B33" s="3">
        <v>15</v>
      </c>
      <c r="C33">
        <v>5.5415617128463476E-2</v>
      </c>
      <c r="D33">
        <v>4.2109496179697829E-2</v>
      </c>
      <c r="E33">
        <v>4.2553191489361701E-2</v>
      </c>
      <c r="F33">
        <v>4.7123319627912406E-2</v>
      </c>
      <c r="G33">
        <v>3.3308232931726904E-2</v>
      </c>
      <c r="H33">
        <v>0.22561492790500423</v>
      </c>
      <c r="I33">
        <v>0.24101796407185627</v>
      </c>
      <c r="J33">
        <v>1.1470281543274244E-2</v>
      </c>
      <c r="K33">
        <v>0.14106187544160695</v>
      </c>
      <c r="L33">
        <v>0.56233766233766236</v>
      </c>
      <c r="M33">
        <v>9.9358219500706543E-2</v>
      </c>
      <c r="N33">
        <v>7.6171875E-2</v>
      </c>
      <c r="O33">
        <v>0.10506849315068494</v>
      </c>
      <c r="P33">
        <v>0.10815723699159281</v>
      </c>
      <c r="Q33">
        <v>3.4462476271956789E-2</v>
      </c>
      <c r="R33">
        <v>0.13359068664701054</v>
      </c>
      <c r="S33">
        <v>1.9214804270462633</v>
      </c>
      <c r="T33">
        <v>0.35494880546075086</v>
      </c>
      <c r="U33">
        <v>0</v>
      </c>
      <c r="V33">
        <v>8.4602101371728758E-2</v>
      </c>
      <c r="W33">
        <v>0.42693998510065245</v>
      </c>
      <c r="X33">
        <v>0.1411537222043184</v>
      </c>
      <c r="Y33">
        <v>4.9937965260545905E-2</v>
      </c>
      <c r="Z33">
        <v>7.4664429530201346E-2</v>
      </c>
      <c r="AA33">
        <v>4.8372093023255819E-2</v>
      </c>
      <c r="AB33">
        <v>4.3736117789837645E-2</v>
      </c>
      <c r="AC33">
        <v>0.19547872340425532</v>
      </c>
      <c r="AD33">
        <v>9.1731136340801767E-2</v>
      </c>
      <c r="AE33">
        <v>7.2582315179126111E-2</v>
      </c>
      <c r="AF33">
        <v>0.2454819277108434</v>
      </c>
      <c r="AG33">
        <v>8.3215536032763063E-2</v>
      </c>
      <c r="AH33">
        <v>0.11934443847393875</v>
      </c>
      <c r="AI33">
        <v>1.1272545090180362E-2</v>
      </c>
      <c r="AJ33">
        <v>4.258619693393606E-2</v>
      </c>
      <c r="AK33">
        <v>0.21595907010142715</v>
      </c>
      <c r="AL33">
        <v>7.4536148432501587E-2</v>
      </c>
    </row>
    <row r="34" spans="1:38" ht="15.75" thickBot="1" x14ac:dyDescent="0.3">
      <c r="A34" s="1"/>
      <c r="B34" s="3">
        <v>22</v>
      </c>
      <c r="C34">
        <v>5.793450881612091E-2</v>
      </c>
      <c r="D34">
        <v>2.8494283908772334E-2</v>
      </c>
      <c r="E34">
        <v>2.4601063829787235E-2</v>
      </c>
      <c r="F34">
        <v>3.3097133525792438E-2</v>
      </c>
      <c r="G34">
        <v>2.1803882195448463E-2</v>
      </c>
      <c r="H34">
        <v>0.11620016963528414</v>
      </c>
      <c r="I34">
        <v>0.18479320428909624</v>
      </c>
      <c r="J34">
        <v>1.0427528675703859E-2</v>
      </c>
      <c r="K34">
        <v>0.10396689209649743</v>
      </c>
      <c r="L34">
        <v>0.55454545454545456</v>
      </c>
      <c r="M34">
        <v>7.5659444182760244E-2</v>
      </c>
      <c r="N34">
        <v>5.5280412946428568E-2</v>
      </c>
      <c r="O34">
        <v>7.0684931506849319E-2</v>
      </c>
      <c r="P34">
        <v>8.3162917518745744E-2</v>
      </c>
      <c r="Q34">
        <v>2.614763521642649E-2</v>
      </c>
      <c r="R34">
        <v>0.10615824189185082</v>
      </c>
      <c r="S34">
        <v>2.0040142348754446</v>
      </c>
      <c r="T34">
        <v>0.23208191126279865</v>
      </c>
      <c r="U34">
        <v>0.73529411764705876</v>
      </c>
      <c r="V34">
        <v>5.4467847066835294E-2</v>
      </c>
      <c r="W34">
        <v>0.36778466349577987</v>
      </c>
      <c r="X34">
        <v>6.413148565903963E-2</v>
      </c>
      <c r="Y34">
        <v>3.9702233250620347E-2</v>
      </c>
      <c r="Z34">
        <v>4.8657718120805368E-2</v>
      </c>
      <c r="AA34">
        <v>4.8372093023255819E-2</v>
      </c>
      <c r="AB34">
        <v>2.9928327723203044E-2</v>
      </c>
      <c r="AC34">
        <v>0.19547872340425532</v>
      </c>
      <c r="AD34">
        <v>7.783247931946817E-2</v>
      </c>
      <c r="AE34">
        <v>4.8133671567612342E-2</v>
      </c>
      <c r="AF34">
        <v>0.21084337349397589</v>
      </c>
      <c r="AG34">
        <v>6.7018957659026351E-2</v>
      </c>
      <c r="AH34">
        <v>0.10158516926383664</v>
      </c>
      <c r="AI34">
        <v>8.7675350701402806E-3</v>
      </c>
      <c r="AJ34">
        <v>3.3460900795185322E-2</v>
      </c>
      <c r="AK34">
        <v>0.16111659635580289</v>
      </c>
      <c r="AL34">
        <v>6.6765731740036749E-2</v>
      </c>
    </row>
    <row r="35" spans="1:38" ht="15.75" thickBot="1" x14ac:dyDescent="0.3">
      <c r="A35" s="3"/>
      <c r="B35" s="3">
        <v>29</v>
      </c>
      <c r="C35">
        <v>1.2594458438287154E-2</v>
      </c>
      <c r="D35">
        <v>2.504739472625955E-2</v>
      </c>
      <c r="E35">
        <v>8.6436170212765961E-3</v>
      </c>
      <c r="F35">
        <v>1.775872627066748E-2</v>
      </c>
      <c r="G35">
        <v>1.1002342704149935E-2</v>
      </c>
      <c r="H35">
        <v>0.13486005089058525</v>
      </c>
      <c r="I35">
        <v>0.15171981618159031</v>
      </c>
      <c r="J35">
        <v>9.384775808133473E-3</v>
      </c>
      <c r="K35">
        <v>7.8277985262945396E-2</v>
      </c>
      <c r="L35">
        <v>0.48181818181818181</v>
      </c>
      <c r="M35">
        <v>5.135715967969854E-2</v>
      </c>
      <c r="N35">
        <v>4.1573660714285712E-2</v>
      </c>
      <c r="O35">
        <v>4.6986301369863009E-2</v>
      </c>
      <c r="P35">
        <v>6.2334317958039835E-2</v>
      </c>
      <c r="Q35">
        <v>1.6790097051038688E-2</v>
      </c>
      <c r="R35">
        <v>9.2115261862062675E-2</v>
      </c>
      <c r="S35">
        <v>2.0565124555160144</v>
      </c>
      <c r="T35">
        <v>0.23208191126279865</v>
      </c>
      <c r="U35">
        <v>0.82352941176470595</v>
      </c>
      <c r="V35">
        <v>3.4366183480883356E-2</v>
      </c>
      <c r="W35">
        <v>0.35322096059859359</v>
      </c>
      <c r="X35">
        <v>4.6406703190460849E-2</v>
      </c>
      <c r="Y35">
        <v>2.5744416873449132E-2</v>
      </c>
      <c r="Z35">
        <v>3.0201342281879196E-2</v>
      </c>
      <c r="AA35">
        <v>2.4651162790697675E-2</v>
      </c>
      <c r="AB35">
        <v>2.443268988573653E-2</v>
      </c>
      <c r="AC35">
        <v>0.19614361702127658</v>
      </c>
      <c r="AD35">
        <v>7.0799423959275257E-2</v>
      </c>
      <c r="AE35">
        <v>3.0997618554566165E-2</v>
      </c>
      <c r="AF35">
        <v>0.1460843373493976</v>
      </c>
      <c r="AG35">
        <v>6.0783407094259854E-2</v>
      </c>
      <c r="AH35">
        <v>6.8162278344975819E-2</v>
      </c>
      <c r="AI35">
        <v>5.2605210420841684E-3</v>
      </c>
      <c r="AJ35">
        <v>2.6304677325439264E-2</v>
      </c>
      <c r="AK35">
        <v>0.11569877030787183</v>
      </c>
      <c r="AL35">
        <v>5.893339937671558E-2</v>
      </c>
    </row>
    <row r="36" spans="1:38" ht="15.75" thickBot="1" x14ac:dyDescent="0.3">
      <c r="A36" s="2">
        <v>44228</v>
      </c>
      <c r="B36" s="3">
        <v>1</v>
      </c>
      <c r="C36">
        <v>0</v>
      </c>
      <c r="D36">
        <v>2.3783535359338196E-2</v>
      </c>
      <c r="E36">
        <v>6.648936170212766E-3</v>
      </c>
      <c r="F36">
        <v>1.3880383751786077E-2</v>
      </c>
      <c r="G36">
        <v>9.6552878179384204E-3</v>
      </c>
      <c r="H36">
        <v>0.14927905004240882</v>
      </c>
      <c r="I36">
        <v>0.14357331847932042</v>
      </c>
      <c r="J36">
        <v>6.2565172054223151E-3</v>
      </c>
      <c r="K36">
        <v>6.384374684566467E-2</v>
      </c>
      <c r="L36">
        <v>0.47012987012987012</v>
      </c>
      <c r="M36">
        <v>4.7706665096561469E-2</v>
      </c>
      <c r="N36">
        <v>3.7702287946428568E-2</v>
      </c>
      <c r="O36">
        <v>5.1780821917808216E-2</v>
      </c>
      <c r="P36">
        <v>5.3699916685601756E-2</v>
      </c>
      <c r="Q36">
        <v>1.3715477368125551E-2</v>
      </c>
      <c r="R36">
        <v>9.0337092312836265E-2</v>
      </c>
      <c r="S36">
        <v>1.9701921708185051</v>
      </c>
      <c r="T36">
        <v>0.23208191126279865</v>
      </c>
      <c r="U36">
        <v>0.63235294117647056</v>
      </c>
      <c r="V36">
        <v>3.1058468722638385E-2</v>
      </c>
      <c r="W36">
        <v>0.35775625649799836</v>
      </c>
      <c r="X36">
        <v>4.5439896873992906E-2</v>
      </c>
      <c r="Y36">
        <v>1.9230769230769232E-2</v>
      </c>
      <c r="Z36">
        <v>2.5167785234899327E-2</v>
      </c>
      <c r="AA36">
        <v>2.5116279069767444E-2</v>
      </c>
      <c r="AB36">
        <v>2.1822261912939938E-2</v>
      </c>
      <c r="AC36">
        <v>0.18949468085106383</v>
      </c>
      <c r="AD36">
        <v>7.0364044341739512E-2</v>
      </c>
      <c r="AE36">
        <v>2.5212259266928969E-2</v>
      </c>
      <c r="AF36">
        <v>0.12650602409638553</v>
      </c>
      <c r="AG36">
        <v>5.9871854151529166E-2</v>
      </c>
      <c r="AH36">
        <v>5.620634067705535E-2</v>
      </c>
      <c r="AI36">
        <v>4.7595190380761519E-3</v>
      </c>
      <c r="AJ36">
        <v>2.3571088857182228E-2</v>
      </c>
      <c r="AK36">
        <v>9.7028992011489096E-2</v>
      </c>
      <c r="AL36">
        <v>5.5930489340185338E-2</v>
      </c>
    </row>
    <row r="37" spans="1:38" ht="15.75" thickBot="1" x14ac:dyDescent="0.3">
      <c r="A37" s="1"/>
      <c r="B37" s="3">
        <v>8</v>
      </c>
      <c r="C37">
        <v>2.7707808564231738E-2</v>
      </c>
      <c r="D37">
        <v>1.8421707742096092E-2</v>
      </c>
      <c r="E37">
        <v>3.324468085106383E-3</v>
      </c>
      <c r="F37">
        <v>9.4479923016359026E-3</v>
      </c>
      <c r="G37">
        <v>6.5512048192771085E-3</v>
      </c>
      <c r="H37">
        <v>0.14334181509754029</v>
      </c>
      <c r="I37">
        <v>0.14587104860047348</v>
      </c>
      <c r="J37">
        <v>3.1282586027111575E-3</v>
      </c>
      <c r="K37">
        <v>5.5314424144544259E-2</v>
      </c>
      <c r="L37">
        <v>0.47597402597402599</v>
      </c>
      <c r="M37">
        <v>3.17946302402261E-2</v>
      </c>
      <c r="N37">
        <v>3.0343191964285716E-2</v>
      </c>
      <c r="O37">
        <v>6.2739726027397261E-2</v>
      </c>
      <c r="P37">
        <v>4.4914034689085815E-2</v>
      </c>
      <c r="Q37">
        <v>1.1710290618399594E-2</v>
      </c>
      <c r="R37">
        <v>9.0185112009483578E-2</v>
      </c>
      <c r="S37">
        <v>1.8622064056939502</v>
      </c>
      <c r="T37">
        <v>0.24232081911262798</v>
      </c>
      <c r="U37">
        <v>1.1470588235294119</v>
      </c>
      <c r="V37">
        <v>2.4820021402860201E-2</v>
      </c>
      <c r="W37">
        <v>0.2842337069085491</v>
      </c>
      <c r="X37">
        <v>2.7392845633258139E-2</v>
      </c>
      <c r="Y37">
        <v>4.156327543424318E-2</v>
      </c>
      <c r="Z37">
        <v>1.7617449664429529E-2</v>
      </c>
      <c r="AA37">
        <v>3.9069767441860463E-2</v>
      </c>
      <c r="AB37">
        <v>1.5983146710631769E-2</v>
      </c>
      <c r="AC37">
        <v>0.20545212765957446</v>
      </c>
      <c r="AD37">
        <v>7.0732442479654364E-2</v>
      </c>
      <c r="AE37">
        <v>1.9025678194243112E-2</v>
      </c>
      <c r="AF37">
        <v>0.10090361445783133</v>
      </c>
      <c r="AG37">
        <v>5.7520311777528241E-2</v>
      </c>
      <c r="AH37">
        <v>4.9489521762493285E-2</v>
      </c>
      <c r="AI37">
        <v>2.004008016032064E-3</v>
      </c>
      <c r="AJ37">
        <v>1.5299205703643451E-2</v>
      </c>
      <c r="AK37">
        <v>7.2524907997486759E-2</v>
      </c>
      <c r="AL37">
        <v>4.7798897901058762E-2</v>
      </c>
    </row>
    <row r="38" spans="1:38" ht="15.75" thickBot="1" x14ac:dyDescent="0.3">
      <c r="A38" s="1"/>
      <c r="B38" s="3">
        <v>15</v>
      </c>
      <c r="C38">
        <v>2.2670025188916875E-2</v>
      </c>
      <c r="D38">
        <v>1.3308822121368798E-2</v>
      </c>
      <c r="E38">
        <v>1.9946808510638296E-3</v>
      </c>
      <c r="F38">
        <v>7.785845507829587E-3</v>
      </c>
      <c r="G38">
        <v>4.9113119143239627E-3</v>
      </c>
      <c r="H38">
        <v>0.10941475826972011</v>
      </c>
      <c r="I38">
        <v>0.10580002785127419</v>
      </c>
      <c r="J38">
        <v>5.2137643378519297E-3</v>
      </c>
      <c r="K38">
        <v>5.2286262238821039E-2</v>
      </c>
      <c r="L38">
        <v>0.34090909090909094</v>
      </c>
      <c r="M38">
        <v>2.5141309467734338E-2</v>
      </c>
      <c r="N38">
        <v>3.1494140625E-2</v>
      </c>
      <c r="O38">
        <v>5.4520547945205479E-2</v>
      </c>
      <c r="P38">
        <v>4.6731803378020145E-2</v>
      </c>
      <c r="Q38">
        <v>1.2458893671630618E-2</v>
      </c>
      <c r="R38">
        <v>8.7723031095170073E-2</v>
      </c>
      <c r="S38">
        <v>1.7445409252669037</v>
      </c>
      <c r="T38">
        <v>0.16382252559726965</v>
      </c>
      <c r="U38">
        <v>1.338235294117647</v>
      </c>
      <c r="V38">
        <v>2.2460842494406073E-2</v>
      </c>
      <c r="W38">
        <v>0.29635784630749962</v>
      </c>
      <c r="X38">
        <v>2.4492426683854335E-2</v>
      </c>
      <c r="Y38">
        <v>3.9702233250620347E-2</v>
      </c>
      <c r="Z38">
        <v>1.2583892617449664E-2</v>
      </c>
      <c r="AA38">
        <v>2.6976744186046508E-2</v>
      </c>
      <c r="AB38">
        <v>1.5135902544022349E-2</v>
      </c>
      <c r="AC38">
        <v>0.15691489361702127</v>
      </c>
      <c r="AD38">
        <v>7.8937673733212768E-2</v>
      </c>
      <c r="AE38">
        <v>1.7666701180368605E-2</v>
      </c>
      <c r="AF38">
        <v>8.1325301204819275E-2</v>
      </c>
      <c r="AG38">
        <v>5.5908580487482658E-2</v>
      </c>
      <c r="AH38">
        <v>4.5029554003224073E-2</v>
      </c>
      <c r="AI38">
        <v>5.0100200400801599E-4</v>
      </c>
      <c r="AJ38">
        <v>1.3219011552189314E-2</v>
      </c>
      <c r="AK38">
        <v>5.5201507943631628E-2</v>
      </c>
      <c r="AL38">
        <v>4.0864342765153862E-2</v>
      </c>
    </row>
    <row r="39" spans="1:38" ht="15.75" thickBot="1" x14ac:dyDescent="0.3">
      <c r="A39" s="1"/>
      <c r="B39" s="3">
        <v>22</v>
      </c>
      <c r="C39">
        <v>1.0075566750629723E-2</v>
      </c>
      <c r="D39">
        <v>1.1298136764903008E-2</v>
      </c>
      <c r="E39">
        <v>3.324468085106383E-3</v>
      </c>
      <c r="F39">
        <v>7.465080337095034E-3</v>
      </c>
      <c r="G39">
        <v>4.6854082998661305E-3</v>
      </c>
      <c r="H39">
        <v>0.17387616624257846</v>
      </c>
      <c r="I39">
        <v>0.10437265004873973</v>
      </c>
      <c r="J39">
        <v>2.0855057351407717E-3</v>
      </c>
      <c r="K39">
        <v>5.253860906429797E-2</v>
      </c>
      <c r="L39">
        <v>0.30129870129870134</v>
      </c>
      <c r="M39">
        <v>2.5494583137070183E-2</v>
      </c>
      <c r="N39">
        <v>3.0482700892857144E-2</v>
      </c>
      <c r="O39">
        <v>3.1095890410958907E-2</v>
      </c>
      <c r="P39">
        <v>5.5669166098613956E-2</v>
      </c>
      <c r="Q39">
        <v>1.2004384675026068E-2</v>
      </c>
      <c r="R39">
        <v>9.2115261862062675E-2</v>
      </c>
      <c r="S39">
        <v>1.5790462633451956</v>
      </c>
      <c r="T39">
        <v>0.12627986348122866</v>
      </c>
      <c r="U39">
        <v>1.1764705882352939</v>
      </c>
      <c r="V39">
        <v>2.5586146512306646E-2</v>
      </c>
      <c r="W39">
        <v>0.43480716805972836</v>
      </c>
      <c r="X39">
        <v>1.5791169835642927E-2</v>
      </c>
      <c r="Y39">
        <v>6.8238213399503724E-3</v>
      </c>
      <c r="Z39">
        <v>1.6778523489932886E-2</v>
      </c>
      <c r="AA39">
        <v>5.5813953488372094E-3</v>
      </c>
      <c r="AB39">
        <v>1.309793684596185E-2</v>
      </c>
      <c r="AC39">
        <v>0.11569148936170212</v>
      </c>
      <c r="AD39">
        <v>0.10606517297967112</v>
      </c>
      <c r="AE39">
        <v>1.560882170221578E-2</v>
      </c>
      <c r="AF39">
        <v>7.3795180722891568E-2</v>
      </c>
      <c r="AG39">
        <v>5.4045841865380799E-2</v>
      </c>
      <c r="AH39">
        <v>4.5701235894680274E-2</v>
      </c>
      <c r="AI39">
        <v>1.0270541082164329E-2</v>
      </c>
      <c r="AJ39">
        <v>1.0534316536210045E-2</v>
      </c>
      <c r="AK39">
        <v>3.6890763845256261E-2</v>
      </c>
      <c r="AL39">
        <v>3.5498317957608404E-2</v>
      </c>
    </row>
    <row r="40" spans="1:38" ht="15.75" thickBot="1" x14ac:dyDescent="0.3">
      <c r="A40" s="2">
        <v>44256</v>
      </c>
      <c r="B40" s="3">
        <v>1</v>
      </c>
      <c r="C40">
        <v>1.5113350125944586E-2</v>
      </c>
      <c r="D40">
        <v>1.3883303651787596E-2</v>
      </c>
      <c r="E40">
        <v>6.6489361702127658E-4</v>
      </c>
      <c r="F40">
        <v>8.2815734989648039E-3</v>
      </c>
      <c r="G40">
        <v>3.0873493975903618E-3</v>
      </c>
      <c r="H40">
        <v>0.36471586089906699</v>
      </c>
      <c r="I40">
        <v>0.10026458710486005</v>
      </c>
      <c r="J40">
        <v>4.1710114702815434E-3</v>
      </c>
      <c r="K40">
        <v>7.0858988593923478E-2</v>
      </c>
      <c r="L40">
        <v>0.37857142857142856</v>
      </c>
      <c r="M40">
        <v>3.5754239284032034E-2</v>
      </c>
      <c r="N40">
        <v>4.4921875E-2</v>
      </c>
      <c r="O40">
        <v>5.9452054794520551E-2</v>
      </c>
      <c r="P40">
        <v>6.2788760130273416E-2</v>
      </c>
      <c r="Q40">
        <v>1.2993610138224206E-2</v>
      </c>
      <c r="R40">
        <v>8.851332867260403E-2</v>
      </c>
      <c r="S40">
        <v>1.3626761565836298</v>
      </c>
      <c r="T40">
        <v>0.15699658703071673</v>
      </c>
      <c r="U40">
        <v>1.8823529411764706</v>
      </c>
      <c r="V40">
        <v>3.527823718260531E-2</v>
      </c>
      <c r="W40">
        <v>0.63541624028881816</v>
      </c>
      <c r="X40">
        <v>9.6680631646793424E-3</v>
      </c>
      <c r="Y40">
        <v>5.2729528535980143E-3</v>
      </c>
      <c r="Z40">
        <v>1.4261744966442953E-2</v>
      </c>
      <c r="AA40">
        <v>3.2558139534883722E-3</v>
      </c>
      <c r="AB40">
        <v>1.5273293489959011E-2</v>
      </c>
      <c r="AC40">
        <v>0.11768617021276596</v>
      </c>
      <c r="AD40">
        <v>0.16253056030007704</v>
      </c>
      <c r="AE40">
        <v>1.6877200248498654E-2</v>
      </c>
      <c r="AF40">
        <v>6.7771084337349394E-2</v>
      </c>
      <c r="AG40">
        <v>5.2962547063874765E-2</v>
      </c>
      <c r="AH40">
        <v>5.1101558301988183E-2</v>
      </c>
      <c r="AI40">
        <v>9.7695390781563137E-3</v>
      </c>
      <c r="AJ40">
        <v>9.2364176212002009E-3</v>
      </c>
      <c r="AK40">
        <v>4.0122071627322502E-2</v>
      </c>
      <c r="AL40">
        <v>3.3981384021629209E-2</v>
      </c>
    </row>
    <row r="41" spans="1:38" ht="15.75" thickBot="1" x14ac:dyDescent="0.3">
      <c r="A41" s="1"/>
      <c r="B41" s="3">
        <v>8</v>
      </c>
      <c r="C41">
        <v>1.7632241813602016E-2</v>
      </c>
      <c r="D41">
        <v>1.9321728806418876E-2</v>
      </c>
      <c r="E41">
        <v>1.9946808510638296E-3</v>
      </c>
      <c r="F41">
        <v>8.0774502084973616E-3</v>
      </c>
      <c r="G41">
        <v>2.4180053547523429E-3</v>
      </c>
      <c r="H41">
        <v>0.61492790500424088</v>
      </c>
      <c r="I41">
        <v>0.10162233672190502</v>
      </c>
      <c r="J41">
        <v>1.7726798748696558E-2</v>
      </c>
      <c r="K41">
        <v>8.7312001615019688E-2</v>
      </c>
      <c r="L41">
        <v>0.41038961038961036</v>
      </c>
      <c r="M41">
        <v>4.7279792746113991E-2</v>
      </c>
      <c r="N41">
        <v>7.2649274553571438E-2</v>
      </c>
      <c r="O41">
        <v>8.4520547945205485E-2</v>
      </c>
      <c r="P41">
        <v>6.5969855335908503E-2</v>
      </c>
      <c r="Q41">
        <v>1.2646044434938374E-2</v>
      </c>
      <c r="R41">
        <v>0.10357457673485516</v>
      </c>
      <c r="S41">
        <v>1.1169252669039145</v>
      </c>
      <c r="T41">
        <v>0.15017064846416384</v>
      </c>
      <c r="U41">
        <v>2.4117647058823528</v>
      </c>
      <c r="V41">
        <v>4.4240684891526411E-2</v>
      </c>
      <c r="W41">
        <v>0.79930087676929751</v>
      </c>
      <c r="X41">
        <v>9.3457943925233655E-3</v>
      </c>
      <c r="Y41">
        <v>3.7220843672456576E-3</v>
      </c>
      <c r="Z41">
        <v>5.0335570469798663E-3</v>
      </c>
      <c r="AA41">
        <v>8.8372093023255816E-3</v>
      </c>
      <c r="AB41">
        <v>1.5227496507980125E-2</v>
      </c>
      <c r="AC41">
        <v>0.11369680851063829</v>
      </c>
      <c r="AD41">
        <v>0.26859573327974817</v>
      </c>
      <c r="AE41">
        <v>2.4370987782149515E-2</v>
      </c>
      <c r="AF41">
        <v>7.5301204819277115E-2</v>
      </c>
      <c r="AG41">
        <v>5.3081445273796157E-2</v>
      </c>
      <c r="AH41">
        <v>4.8549167114454596E-2</v>
      </c>
      <c r="AI41">
        <v>7.5150300601202411E-3</v>
      </c>
      <c r="AJ41">
        <v>7.2629000928975595E-3</v>
      </c>
      <c r="AK41">
        <v>5.9420159770218119E-2</v>
      </c>
      <c r="AL41">
        <v>3.2557323591934452E-2</v>
      </c>
    </row>
    <row r="42" spans="1:38" ht="15.75" thickBot="1" x14ac:dyDescent="0.3">
      <c r="A42" s="1"/>
      <c r="B42" s="3">
        <v>15</v>
      </c>
      <c r="C42">
        <v>7.5566750629722929E-3</v>
      </c>
      <c r="D42">
        <v>2.763256161314414E-2</v>
      </c>
      <c r="E42">
        <v>6.6489361702127658E-4</v>
      </c>
      <c r="F42">
        <v>7.7275245676960303E-3</v>
      </c>
      <c r="G42">
        <v>2.7359437751004016E-3</v>
      </c>
      <c r="H42">
        <v>0.98897370653095851</v>
      </c>
      <c r="I42">
        <v>0.1426681520679571</v>
      </c>
      <c r="J42">
        <v>3.1282586027111571E-2</v>
      </c>
      <c r="K42">
        <v>0.11713939638639345</v>
      </c>
      <c r="L42">
        <v>0.50324675324675316</v>
      </c>
      <c r="M42">
        <v>6.9432995760715974E-2</v>
      </c>
      <c r="N42">
        <v>0.11202566964285714</v>
      </c>
      <c r="O42">
        <v>0.1036986301369863</v>
      </c>
      <c r="P42">
        <v>7.0968719230477928E-2</v>
      </c>
      <c r="Q42">
        <v>1.4891853594631448E-2</v>
      </c>
      <c r="R42">
        <v>0.13465454877047933</v>
      </c>
      <c r="S42">
        <v>0.77019217081850533</v>
      </c>
      <c r="T42">
        <v>0.11604095563139932</v>
      </c>
      <c r="U42">
        <v>2.7794117647058822</v>
      </c>
      <c r="V42">
        <v>6.1095437299348195E-2</v>
      </c>
      <c r="W42">
        <v>1.0687171006852063</v>
      </c>
      <c r="X42">
        <v>7.7344505317434743E-3</v>
      </c>
      <c r="Y42">
        <v>8.9950372208436723E-3</v>
      </c>
      <c r="Z42">
        <v>8.389261744966443E-3</v>
      </c>
      <c r="AA42">
        <v>6.5116279069767444E-3</v>
      </c>
      <c r="AB42">
        <v>1.2754459481120193E-2</v>
      </c>
      <c r="AC42">
        <v>0.12367021276595745</v>
      </c>
      <c r="AD42">
        <v>0.39994641481630333</v>
      </c>
      <c r="AE42">
        <v>3.3288465520811765E-2</v>
      </c>
      <c r="AF42">
        <v>6.1746987951807226E-2</v>
      </c>
      <c r="AG42">
        <v>6.8022986987251469E-2</v>
      </c>
      <c r="AH42">
        <v>5.3277807630306283E-2</v>
      </c>
      <c r="AI42">
        <v>3.0060120240480962E-3</v>
      </c>
      <c r="AJ42">
        <v>8.1696513896852598E-3</v>
      </c>
      <c r="AK42">
        <v>5.2149717260569071E-2</v>
      </c>
      <c r="AL42">
        <v>3.2474769364126056E-2</v>
      </c>
    </row>
    <row r="43" spans="1:38" ht="15.75" thickBot="1" x14ac:dyDescent="0.3">
      <c r="A43" s="1"/>
      <c r="B43" s="3">
        <v>22</v>
      </c>
      <c r="C43">
        <v>2.0151133501259445E-2</v>
      </c>
      <c r="D43">
        <v>4.5613833515252486E-2</v>
      </c>
      <c r="E43">
        <v>1.3297872340425532E-3</v>
      </c>
      <c r="F43">
        <v>9.4188318315691251E-3</v>
      </c>
      <c r="G43">
        <v>4.6854082998661305E-3</v>
      </c>
      <c r="H43">
        <v>1.6785411365564038</v>
      </c>
      <c r="I43">
        <v>0.32046372371535997</v>
      </c>
      <c r="J43">
        <v>5.4223149113660066E-2</v>
      </c>
      <c r="K43">
        <v>0.19854648228525285</v>
      </c>
      <c r="L43">
        <v>0.66038961038961042</v>
      </c>
      <c r="M43">
        <v>0.11550577013659914</v>
      </c>
      <c r="N43">
        <v>0.19873046875</v>
      </c>
      <c r="O43">
        <v>0.18972602739726027</v>
      </c>
      <c r="P43">
        <v>0.1011891236840112</v>
      </c>
      <c r="Q43">
        <v>2.1308451193754512E-2</v>
      </c>
      <c r="R43">
        <v>0.21683029879327639</v>
      </c>
      <c r="S43">
        <v>0.6854661921708185</v>
      </c>
      <c r="T43">
        <v>0.28327645051194539</v>
      </c>
      <c r="U43">
        <v>1.6029411764705883</v>
      </c>
      <c r="V43">
        <v>0.10448487206926743</v>
      </c>
      <c r="W43">
        <v>1.7620606943750869</v>
      </c>
      <c r="X43">
        <v>1.0634869481147276E-2</v>
      </c>
      <c r="Y43">
        <v>8.9950372208436723E-3</v>
      </c>
      <c r="Z43">
        <v>1.3422818791946308E-2</v>
      </c>
      <c r="AA43">
        <v>9.3023255813953483E-4</v>
      </c>
      <c r="AB43">
        <v>1.7975315426713382E-2</v>
      </c>
      <c r="AC43">
        <v>0.27393617021276595</v>
      </c>
      <c r="AD43">
        <v>0.62386550118892126</v>
      </c>
      <c r="AE43">
        <v>5.1848208738869334E-2</v>
      </c>
      <c r="AF43">
        <v>7.3795180722891568E-2</v>
      </c>
      <c r="AG43">
        <v>0.11386485236805602</v>
      </c>
      <c r="AH43">
        <v>7.9473401397098326E-2</v>
      </c>
      <c r="AI43">
        <v>7.5150300601202411E-3</v>
      </c>
      <c r="AJ43">
        <v>1.5094742175936419E-2</v>
      </c>
      <c r="AK43">
        <v>8.0244143254645003E-2</v>
      </c>
      <c r="AL43">
        <v>3.6881101273398963E-2</v>
      </c>
    </row>
    <row r="44" spans="1:38" ht="15.75" thickBot="1" x14ac:dyDescent="0.3">
      <c r="A44" s="3"/>
      <c r="B44" s="3">
        <v>29</v>
      </c>
      <c r="C44">
        <v>3.5264483627204031E-2</v>
      </c>
      <c r="D44">
        <v>0.11688784205587791</v>
      </c>
      <c r="E44">
        <v>2.6595744680851063E-3</v>
      </c>
      <c r="F44">
        <v>1.3676260461318637E-2</v>
      </c>
      <c r="G44">
        <v>1.2441432396251674E-2</v>
      </c>
      <c r="H44">
        <v>2.3290924512298554</v>
      </c>
      <c r="I44">
        <v>0.70258320568165999</v>
      </c>
      <c r="J44">
        <v>0.15641293013555788</v>
      </c>
      <c r="K44">
        <v>0.40536994044614916</v>
      </c>
      <c r="L44">
        <v>0.92792207792207793</v>
      </c>
      <c r="M44">
        <v>0.17724034385303813</v>
      </c>
      <c r="N44">
        <v>0.3247767857142857</v>
      </c>
      <c r="O44">
        <v>0.36082191780821915</v>
      </c>
      <c r="P44">
        <v>0.15981216390214348</v>
      </c>
      <c r="Q44">
        <v>5.2642836136138807E-2</v>
      </c>
      <c r="R44">
        <v>0.36245782546581962</v>
      </c>
      <c r="S44">
        <v>0.6895088967971531</v>
      </c>
      <c r="T44">
        <v>0.46075085324232085</v>
      </c>
      <c r="U44">
        <v>0.66176470588235292</v>
      </c>
      <c r="V44">
        <v>0.18423484774783538</v>
      </c>
      <c r="W44">
        <v>2.7554296660745132</v>
      </c>
      <c r="X44">
        <v>2.1592007734450532E-2</v>
      </c>
      <c r="Y44">
        <v>8.0645161290322578E-3</v>
      </c>
      <c r="Z44">
        <v>2.1812080536912751E-2</v>
      </c>
      <c r="AA44">
        <v>3.7209302325581393E-3</v>
      </c>
      <c r="AB44">
        <v>3.7072656911909509E-2</v>
      </c>
      <c r="AC44">
        <v>0.65890957446808518</v>
      </c>
      <c r="AD44">
        <v>0.8085669312435112</v>
      </c>
      <c r="AE44">
        <v>0.10087492234417064</v>
      </c>
      <c r="AF44">
        <v>6.4759036144578314E-2</v>
      </c>
      <c r="AG44">
        <v>0.18472818548120748</v>
      </c>
      <c r="AH44">
        <v>0.12313272434175175</v>
      </c>
      <c r="AI44">
        <v>1.2274549098196393E-2</v>
      </c>
      <c r="AJ44">
        <v>3.8532485254179273E-2</v>
      </c>
      <c r="AK44">
        <v>0.15474373934117222</v>
      </c>
      <c r="AL44">
        <v>5.3164922708604213E-2</v>
      </c>
    </row>
    <row r="45" spans="1:38" ht="15.75" thickBot="1" x14ac:dyDescent="0.3">
      <c r="A45" s="2">
        <v>44287</v>
      </c>
      <c r="B45" s="3">
        <v>1</v>
      </c>
      <c r="C45">
        <v>0.10579345088161209</v>
      </c>
      <c r="D45">
        <v>0.15591428735566151</v>
      </c>
      <c r="E45">
        <v>2.6595744680851063E-3</v>
      </c>
      <c r="F45">
        <v>1.5659172425859506E-2</v>
      </c>
      <c r="G45">
        <v>1.5955488621151273E-2</v>
      </c>
      <c r="H45">
        <v>2.5029686174724342</v>
      </c>
      <c r="I45">
        <v>1.0091561063918675</v>
      </c>
      <c r="J45">
        <v>0.18143899895724713</v>
      </c>
      <c r="K45">
        <v>0.52982739477137375</v>
      </c>
      <c r="L45">
        <v>1.1142857142857143</v>
      </c>
      <c r="M45">
        <v>0.19129769194536037</v>
      </c>
      <c r="N45">
        <v>0.3613978794642857</v>
      </c>
      <c r="O45">
        <v>0.44123287671232875</v>
      </c>
      <c r="P45">
        <v>0.21767780049988639</v>
      </c>
      <c r="Q45">
        <v>8.9618479801085477E-2</v>
      </c>
      <c r="R45">
        <v>0.46908720629806377</v>
      </c>
      <c r="S45">
        <v>0.74582206405693952</v>
      </c>
      <c r="T45">
        <v>0.9112627986348123</v>
      </c>
      <c r="U45">
        <v>0.54411764705882348</v>
      </c>
      <c r="V45">
        <v>0.21958604922657846</v>
      </c>
      <c r="W45">
        <v>3.0006057976472129</v>
      </c>
      <c r="X45">
        <v>2.0625201417982596E-2</v>
      </c>
      <c r="Y45">
        <v>1.5508684863523574E-2</v>
      </c>
      <c r="Z45">
        <v>2.4328859060402684E-2</v>
      </c>
      <c r="AA45">
        <v>5.4883720930232562E-2</v>
      </c>
      <c r="AB45">
        <v>4.8659293352568064E-2</v>
      </c>
      <c r="AC45">
        <v>0.85771276595744683</v>
      </c>
      <c r="AD45">
        <v>0.82534579188854285</v>
      </c>
      <c r="AE45">
        <v>0.12377044936839925</v>
      </c>
      <c r="AF45">
        <v>6.9277108433734941E-2</v>
      </c>
      <c r="AG45">
        <v>0.22515357685448179</v>
      </c>
      <c r="AH45">
        <v>0.14806555615260614</v>
      </c>
      <c r="AI45">
        <v>1.5030060120240482E-2</v>
      </c>
      <c r="AJ45">
        <v>5.2973833113312795E-2</v>
      </c>
      <c r="AK45">
        <v>0.20070011668611434</v>
      </c>
      <c r="AL45">
        <v>6.7209460714506841E-2</v>
      </c>
    </row>
    <row r="46" spans="1:38" ht="15.75" thickBot="1" x14ac:dyDescent="0.3">
      <c r="A46" s="1"/>
      <c r="B46" s="3">
        <v>8</v>
      </c>
      <c r="C46">
        <v>0.15113350125944583</v>
      </c>
      <c r="D46">
        <v>0.28557476877118398</v>
      </c>
      <c r="E46">
        <v>1.9281914893617021E-2</v>
      </c>
      <c r="F46">
        <v>2.9831160878313358E-2</v>
      </c>
      <c r="G46">
        <v>6.2784471218206156E-2</v>
      </c>
      <c r="H46">
        <v>2.6420695504664971</v>
      </c>
      <c r="I46">
        <v>2.3717100682356218</v>
      </c>
      <c r="J46">
        <v>0.2127215849843587</v>
      </c>
      <c r="K46">
        <v>1.1699303522761684</v>
      </c>
      <c r="L46">
        <v>2.162987012987013</v>
      </c>
      <c r="M46">
        <v>0.30135715967969856</v>
      </c>
      <c r="N46">
        <v>0.597412109375</v>
      </c>
      <c r="O46">
        <v>0.61821917808219184</v>
      </c>
      <c r="P46">
        <v>0.42588805574490646</v>
      </c>
      <c r="Q46">
        <v>0.24727962997620515</v>
      </c>
      <c r="R46">
        <v>0.81149882975166421</v>
      </c>
      <c r="S46">
        <v>0.95706761565836296</v>
      </c>
      <c r="T46">
        <v>1.7235494880546076</v>
      </c>
      <c r="U46">
        <v>0.8529411764705882</v>
      </c>
      <c r="V46">
        <v>0.34122969160424166</v>
      </c>
      <c r="W46">
        <v>4.2677380007040346</v>
      </c>
      <c r="X46">
        <v>2.8037383177570093E-2</v>
      </c>
      <c r="Y46">
        <v>4.0632754342431764E-2</v>
      </c>
      <c r="Z46">
        <v>4.7818791946308725E-2</v>
      </c>
      <c r="AA46">
        <v>6.8837209302325592E-2</v>
      </c>
      <c r="AB46">
        <v>0.10670696801080809</v>
      </c>
      <c r="AC46">
        <v>1.3297872340425532</v>
      </c>
      <c r="AD46">
        <v>0.88378713285776489</v>
      </c>
      <c r="AE46">
        <v>0.2735038310209153</v>
      </c>
      <c r="AF46">
        <v>0.1460843373493976</v>
      </c>
      <c r="AG46">
        <v>0.39805799590461721</v>
      </c>
      <c r="AH46">
        <v>0.35900053734551318</v>
      </c>
      <c r="AI46">
        <v>3.106212424849699E-2</v>
      </c>
      <c r="AJ46">
        <v>0.17485187506389485</v>
      </c>
      <c r="AK46">
        <v>0.45256260658827752</v>
      </c>
      <c r="AL46">
        <v>0.16623325697067262</v>
      </c>
    </row>
    <row r="47" spans="1:38" ht="15.75" thickBot="1" x14ac:dyDescent="0.3">
      <c r="A47" s="1"/>
      <c r="B47" s="3">
        <v>15</v>
      </c>
      <c r="C47">
        <v>0.29471032745591935</v>
      </c>
      <c r="D47">
        <v>0.60722697765266842</v>
      </c>
      <c r="E47">
        <v>4.3882978723404256E-2</v>
      </c>
      <c r="F47">
        <v>0.10535677835126703</v>
      </c>
      <c r="G47">
        <v>0.24328982597054888</v>
      </c>
      <c r="H47">
        <v>2.8592027141645464</v>
      </c>
      <c r="I47">
        <v>4.2392772594346191</v>
      </c>
      <c r="J47">
        <v>0.76538060479666326</v>
      </c>
      <c r="K47">
        <v>2.7409407489653779</v>
      </c>
      <c r="L47">
        <v>3.6896103896103898</v>
      </c>
      <c r="M47">
        <v>0.65205487517663674</v>
      </c>
      <c r="N47">
        <v>1.0643833705357142</v>
      </c>
      <c r="O47">
        <v>1.0084931506849315</v>
      </c>
      <c r="P47">
        <v>0.76043323487086267</v>
      </c>
      <c r="Q47">
        <v>0.55212148758121005</v>
      </c>
      <c r="R47">
        <v>1.4675370072038663</v>
      </c>
      <c r="S47">
        <v>1.8119857651245552</v>
      </c>
      <c r="T47">
        <v>3.9761092150170652</v>
      </c>
      <c r="U47">
        <v>2.1470588235294117</v>
      </c>
      <c r="V47">
        <v>0.67727891818270258</v>
      </c>
      <c r="W47">
        <v>5.076093096362758</v>
      </c>
      <c r="X47">
        <v>4.5439896873992906E-2</v>
      </c>
      <c r="Y47">
        <v>0.14174937965260545</v>
      </c>
      <c r="Z47">
        <v>0.19546979865771813</v>
      </c>
      <c r="AA47">
        <v>5.6279069767441861E-2</v>
      </c>
      <c r="AB47">
        <v>0.31563279979849329</v>
      </c>
      <c r="AC47">
        <v>2.1728723404255321</v>
      </c>
      <c r="AD47">
        <v>1.0058273887270168</v>
      </c>
      <c r="AE47">
        <v>0.63776144129219303</v>
      </c>
      <c r="AF47">
        <v>0.34487951807228917</v>
      </c>
      <c r="AG47">
        <v>0.76751436686703212</v>
      </c>
      <c r="AH47">
        <v>0.74854916711445463</v>
      </c>
      <c r="AI47">
        <v>7.8907815631262535E-2</v>
      </c>
      <c r="AJ47">
        <v>0.57715609012396707</v>
      </c>
      <c r="AK47">
        <v>1.1205457319809713</v>
      </c>
      <c r="AL47">
        <v>0.38161723732276637</v>
      </c>
    </row>
    <row r="48" spans="1:38" ht="15.75" thickBot="1" x14ac:dyDescent="0.3">
      <c r="A48" s="1"/>
      <c r="B48" s="3">
        <v>22</v>
      </c>
      <c r="C48">
        <v>0.38539042821158692</v>
      </c>
      <c r="D48">
        <v>1.2819363857451984</v>
      </c>
      <c r="E48">
        <v>0.25265957446808512</v>
      </c>
      <c r="F48">
        <v>0.30825532907590469</v>
      </c>
      <c r="G48">
        <v>0.58457161981258365</v>
      </c>
      <c r="H48">
        <v>3.6242578456318912</v>
      </c>
      <c r="I48">
        <v>4.231827043587244</v>
      </c>
      <c r="J48">
        <v>1.8394160583941606</v>
      </c>
      <c r="K48">
        <v>4.6239022913091752</v>
      </c>
      <c r="L48">
        <v>6.6415584415584412</v>
      </c>
      <c r="M48">
        <v>1.35545219029675</v>
      </c>
      <c r="N48">
        <v>2.043701171875</v>
      </c>
      <c r="O48">
        <v>1.6245205479452054</v>
      </c>
      <c r="P48">
        <v>1.2189653866545482</v>
      </c>
      <c r="Q48">
        <v>1.0946180787637354</v>
      </c>
      <c r="R48">
        <v>2.9824006808717591</v>
      </c>
      <c r="S48">
        <v>4.4476014234875443</v>
      </c>
      <c r="T48">
        <v>6.9658703071672354</v>
      </c>
      <c r="U48">
        <v>11.808823529411764</v>
      </c>
      <c r="V48">
        <v>1.0331379511625645</v>
      </c>
      <c r="W48">
        <v>5.7293558078802809</v>
      </c>
      <c r="X48">
        <v>0.16532388011601676</v>
      </c>
      <c r="Y48">
        <v>0.35142679900744417</v>
      </c>
      <c r="Z48">
        <v>0.45805369127516782</v>
      </c>
      <c r="AA48">
        <v>0.1786046511627907</v>
      </c>
      <c r="AB48">
        <v>0.75358933846259535</v>
      </c>
      <c r="AC48">
        <v>3.9381648936170217</v>
      </c>
      <c r="AD48">
        <v>1.3591881844669949</v>
      </c>
      <c r="AE48">
        <v>1.3868942845309586</v>
      </c>
      <c r="AF48">
        <v>0.96385542168674698</v>
      </c>
      <c r="AG48">
        <v>1.1814254574278356</v>
      </c>
      <c r="AH48">
        <v>1.3374798495432565</v>
      </c>
      <c r="AI48">
        <v>0.15105210420841683</v>
      </c>
      <c r="AJ48">
        <v>1.1548188942079038</v>
      </c>
      <c r="AK48">
        <v>2.420788080064626</v>
      </c>
      <c r="AL48">
        <v>0.70994572059521599</v>
      </c>
    </row>
    <row r="49" spans="1:38" ht="15.75" thickBot="1" x14ac:dyDescent="0.3">
      <c r="A49" s="1"/>
      <c r="B49" s="3">
        <v>29</v>
      </c>
      <c r="C49">
        <v>0.41561712846347609</v>
      </c>
      <c r="D49">
        <v>2.186055418318301</v>
      </c>
      <c r="E49">
        <v>0.73936170212765961</v>
      </c>
      <c r="F49">
        <v>0.67372350042282692</v>
      </c>
      <c r="G49">
        <v>0.84354919678714857</v>
      </c>
      <c r="H49">
        <v>5.6420695504664975</v>
      </c>
      <c r="I49">
        <v>4.104929675532655</v>
      </c>
      <c r="J49">
        <v>2.3065693430656937</v>
      </c>
      <c r="K49">
        <v>4.9448369839507427</v>
      </c>
      <c r="L49">
        <v>13.57012987012987</v>
      </c>
      <c r="M49">
        <v>2.0282913330193124</v>
      </c>
      <c r="N49">
        <v>3.249686104910714</v>
      </c>
      <c r="O49">
        <v>2.4431506849315068</v>
      </c>
      <c r="P49">
        <v>1.9801560251458001</v>
      </c>
      <c r="Q49">
        <v>1.4939176001924979</v>
      </c>
      <c r="R49">
        <v>5.311650810055017</v>
      </c>
      <c r="S49">
        <v>8.0877437722419927</v>
      </c>
      <c r="T49">
        <v>5.450511945392492</v>
      </c>
      <c r="U49">
        <v>18.764705882352942</v>
      </c>
      <c r="V49">
        <v>1.1197222492460355</v>
      </c>
      <c r="W49">
        <v>5.4873887665468715</v>
      </c>
      <c r="X49">
        <v>0.39477924589107316</v>
      </c>
      <c r="Y49">
        <v>0.47487593052109178</v>
      </c>
      <c r="Z49">
        <v>0.82550335570469802</v>
      </c>
      <c r="AA49">
        <v>0.49860465116279074</v>
      </c>
      <c r="AB49">
        <v>1.2143298756611938</v>
      </c>
      <c r="AC49">
        <v>5.9767287234042552</v>
      </c>
      <c r="AD49">
        <v>1.8404501155430524</v>
      </c>
      <c r="AE49">
        <v>2.1940230896665978</v>
      </c>
      <c r="AF49">
        <v>1.8780120481927711</v>
      </c>
      <c r="AG49">
        <v>1.4869674351013937</v>
      </c>
      <c r="AH49">
        <v>2.0435249865663621</v>
      </c>
      <c r="AI49">
        <v>0.27655310621242485</v>
      </c>
      <c r="AJ49">
        <v>1.3745149547291082</v>
      </c>
      <c r="AK49">
        <v>4.3369535948299074</v>
      </c>
      <c r="AL49">
        <v>1.1376075784781128</v>
      </c>
    </row>
    <row r="50" spans="1:38" ht="15.75" thickBot="1" x14ac:dyDescent="0.3">
      <c r="A50" s="4">
        <v>44317</v>
      </c>
      <c r="B50" s="3">
        <v>1</v>
      </c>
      <c r="C50">
        <v>0.51637279596977337</v>
      </c>
      <c r="D50">
        <v>2.5038203021772847</v>
      </c>
      <c r="E50">
        <v>0.92220744680851063</v>
      </c>
      <c r="F50">
        <v>0.72979908436123997</v>
      </c>
      <c r="G50">
        <v>0.9053045515394913</v>
      </c>
      <c r="H50">
        <v>6.1255301102629351</v>
      </c>
      <c r="I50">
        <v>4.2159518172956414</v>
      </c>
      <c r="J50">
        <v>2.0969760166840459</v>
      </c>
      <c r="K50">
        <v>4.882759664883416</v>
      </c>
      <c r="L50">
        <v>15.50909090909091</v>
      </c>
      <c r="M50">
        <v>2.1364077955723033</v>
      </c>
      <c r="N50">
        <v>3.5754743303571432</v>
      </c>
      <c r="O50">
        <v>2.7298630136986302</v>
      </c>
      <c r="P50">
        <v>2.2981898053472696</v>
      </c>
      <c r="Q50">
        <v>1.5623613079164773</v>
      </c>
      <c r="R50">
        <v>6.1562357518465607</v>
      </c>
      <c r="S50">
        <v>9.2191886120996447</v>
      </c>
      <c r="T50">
        <v>4.7781569965870307</v>
      </c>
      <c r="U50">
        <v>21.147058823529409</v>
      </c>
      <c r="V50">
        <v>1.0763571359081623</v>
      </c>
      <c r="W50">
        <v>5.4338247934966803</v>
      </c>
      <c r="X50">
        <v>0.53238801160167581</v>
      </c>
      <c r="Y50">
        <v>0.51457816377171217</v>
      </c>
      <c r="Z50">
        <v>0.99916107382550334</v>
      </c>
      <c r="AA50">
        <v>0.62930232558139543</v>
      </c>
      <c r="AB50">
        <v>1.4071580682833003</v>
      </c>
      <c r="AC50">
        <v>6.8238031914893611</v>
      </c>
      <c r="AD50">
        <v>1.9501322884222512</v>
      </c>
      <c r="AE50">
        <v>2.359455891488921</v>
      </c>
      <c r="AF50">
        <v>2.4804216867469879</v>
      </c>
      <c r="AG50">
        <v>1.5510271484245988</v>
      </c>
      <c r="AH50">
        <v>2.1195056421278884</v>
      </c>
      <c r="AI50">
        <v>0.32540080160320639</v>
      </c>
      <c r="AJ50">
        <v>1.3416052164868721</v>
      </c>
      <c r="AK50">
        <v>4.5890853603805768</v>
      </c>
      <c r="AL50">
        <v>1.203836707737395</v>
      </c>
    </row>
    <row r="51" spans="1:38" ht="15.75" thickBot="1" x14ac:dyDescent="0.3">
      <c r="A51" s="1"/>
      <c r="B51" s="3">
        <v>8</v>
      </c>
      <c r="C51">
        <v>0.53148614609571787</v>
      </c>
      <c r="D51">
        <v>3.5884414316079738</v>
      </c>
      <c r="E51">
        <v>1.3311170212765957</v>
      </c>
      <c r="F51">
        <v>1.0730761379873444</v>
      </c>
      <c r="G51">
        <v>0.94524765729585014</v>
      </c>
      <c r="H51">
        <v>7.2137404580152671</v>
      </c>
      <c r="I51">
        <v>4.5557373624843338</v>
      </c>
      <c r="J51">
        <v>1.6819603753910324</v>
      </c>
      <c r="K51">
        <v>4.436610477440194</v>
      </c>
      <c r="L51">
        <v>21.03051948051948</v>
      </c>
      <c r="M51">
        <v>2.111119288742346</v>
      </c>
      <c r="N51">
        <v>4.049560546875</v>
      </c>
      <c r="O51">
        <v>4.3689041095890406</v>
      </c>
      <c r="P51">
        <v>3.5245777474816329</v>
      </c>
      <c r="Q51">
        <v>1.6360987086597332</v>
      </c>
      <c r="R51">
        <v>8.3413021672391245</v>
      </c>
      <c r="S51">
        <v>11.87464768683274</v>
      </c>
      <c r="T51">
        <v>4.8191126279863479</v>
      </c>
      <c r="U51">
        <v>15.279411764705882</v>
      </c>
      <c r="V51">
        <v>1.2463031423290203</v>
      </c>
      <c r="W51">
        <v>5.1428372614671769</v>
      </c>
      <c r="X51">
        <v>1.2410570415726716</v>
      </c>
      <c r="Y51">
        <v>0.83064516129032251</v>
      </c>
      <c r="Z51">
        <v>1.4949664429530201</v>
      </c>
      <c r="AA51">
        <v>1.2609302325581395</v>
      </c>
      <c r="AB51">
        <v>1.8930411485883079</v>
      </c>
      <c r="AC51">
        <v>9.0325797872340416</v>
      </c>
      <c r="AD51">
        <v>2.4095917478817106</v>
      </c>
      <c r="AE51">
        <v>2.579558397183682</v>
      </c>
      <c r="AF51">
        <v>3.8072289156626504</v>
      </c>
      <c r="AG51">
        <v>1.8416143734724884</v>
      </c>
      <c r="AH51">
        <v>1.8393874261149918</v>
      </c>
      <c r="AI51">
        <v>0.64328657314629256</v>
      </c>
      <c r="AJ51">
        <v>1.0922619444481485</v>
      </c>
      <c r="AK51">
        <v>6.3884750022439638</v>
      </c>
      <c r="AL51">
        <v>1.2916021711761914</v>
      </c>
    </row>
    <row r="52" spans="1:38" ht="15.75" thickBot="1" x14ac:dyDescent="0.3">
      <c r="A52" s="1"/>
      <c r="B52" s="3">
        <v>15</v>
      </c>
      <c r="C52">
        <v>0.54408060453400509</v>
      </c>
      <c r="D52">
        <v>3.9728653223798855</v>
      </c>
      <c r="E52">
        <v>1.4966755319148937</v>
      </c>
      <c r="F52">
        <v>1.2832939666987433</v>
      </c>
      <c r="G52">
        <v>0.69014390896921018</v>
      </c>
      <c r="H52">
        <v>6.6556403731976248</v>
      </c>
      <c r="I52">
        <v>3.8435106531123799</v>
      </c>
      <c r="J52">
        <v>0.99270072992700731</v>
      </c>
      <c r="K52">
        <v>3.3458665589986878</v>
      </c>
      <c r="L52">
        <v>19.983116883116885</v>
      </c>
      <c r="M52">
        <v>1.6377620113047573</v>
      </c>
      <c r="N52">
        <v>3.3463309151785716</v>
      </c>
      <c r="O52">
        <v>5.4212328767123283</v>
      </c>
      <c r="P52">
        <v>3.8987351359539497</v>
      </c>
      <c r="Q52">
        <v>1.1064887843221132</v>
      </c>
      <c r="R52">
        <v>9.2023161798230948</v>
      </c>
      <c r="S52">
        <v>12.678434163701068</v>
      </c>
      <c r="T52">
        <v>5.2866894197952217</v>
      </c>
      <c r="U52">
        <v>16.911764705882351</v>
      </c>
      <c r="V52">
        <v>1.2157067808152544</v>
      </c>
      <c r="W52">
        <v>4.0443705844310003</v>
      </c>
      <c r="X52">
        <v>2.002900418949404</v>
      </c>
      <c r="Y52">
        <v>1.3455334987593053</v>
      </c>
      <c r="Z52">
        <v>1.6593959731543624</v>
      </c>
      <c r="AA52">
        <v>1.8534883720930233</v>
      </c>
      <c r="AB52">
        <v>2.191156602779877</v>
      </c>
      <c r="AC52">
        <v>11.454787234042554</v>
      </c>
      <c r="AD52">
        <v>2.6052111591145048</v>
      </c>
      <c r="AE52">
        <v>2.7009732863946985</v>
      </c>
      <c r="AF52">
        <v>4.5331325301204819</v>
      </c>
      <c r="AG52">
        <v>2.7450822379285293</v>
      </c>
      <c r="AH52">
        <v>1.4259000537345512</v>
      </c>
      <c r="AI52">
        <v>1.0683867735470942</v>
      </c>
      <c r="AJ52">
        <v>0.78959814027086972</v>
      </c>
      <c r="AK52">
        <v>7.1806839601472046</v>
      </c>
      <c r="AL52">
        <v>1.3616081563577074</v>
      </c>
    </row>
    <row r="53" spans="1:38" ht="15.75" thickBot="1" x14ac:dyDescent="0.3">
      <c r="A53" s="1"/>
      <c r="B53" s="3">
        <v>22</v>
      </c>
      <c r="C53">
        <v>0.7002518891687658</v>
      </c>
      <c r="D53">
        <v>4.0344497424407804</v>
      </c>
      <c r="E53">
        <v>1.9521276595744681</v>
      </c>
      <c r="F53">
        <v>1.576356690869857</v>
      </c>
      <c r="G53">
        <v>0.37572791164658637</v>
      </c>
      <c r="H53">
        <v>4.4656488549618318</v>
      </c>
      <c r="I53">
        <v>2.455786102214176</v>
      </c>
      <c r="J53">
        <v>0.60375391032325332</v>
      </c>
      <c r="K53">
        <v>1.5800948824063792</v>
      </c>
      <c r="L53">
        <v>11.846103896103896</v>
      </c>
      <c r="M53">
        <v>1.1794483042863873</v>
      </c>
      <c r="N53">
        <v>1.6738630022321428</v>
      </c>
      <c r="O53">
        <v>3.9435616438356167</v>
      </c>
      <c r="P53">
        <v>3.7215784291448912</v>
      </c>
      <c r="Q53">
        <v>0.60332058925754617</v>
      </c>
      <c r="R53">
        <v>7.3437490501231037</v>
      </c>
      <c r="S53">
        <v>8.2357010676156577</v>
      </c>
      <c r="T53">
        <v>5.1740614334470996</v>
      </c>
      <c r="U53">
        <v>29.411764705882351</v>
      </c>
      <c r="V53">
        <v>0.75460891137270159</v>
      </c>
      <c r="W53">
        <v>2.8836541059163507</v>
      </c>
      <c r="X53">
        <v>2.0592974540767002</v>
      </c>
      <c r="Y53">
        <v>2.3120347394540945</v>
      </c>
      <c r="Z53">
        <v>1.8783557046979866</v>
      </c>
      <c r="AA53">
        <v>2.1427906976744184</v>
      </c>
      <c r="AB53">
        <v>2.2678207506125347</v>
      </c>
      <c r="AC53">
        <v>11.529255319148938</v>
      </c>
      <c r="AD53">
        <v>2.049733748618507</v>
      </c>
      <c r="AE53">
        <v>1.5832729343549388</v>
      </c>
      <c r="AF53">
        <v>4.8102409638554224</v>
      </c>
      <c r="AG53">
        <v>3.7555717022260389</v>
      </c>
      <c r="AH53">
        <v>1.1541912950026867</v>
      </c>
      <c r="AI53">
        <v>1.8471943887775553</v>
      </c>
      <c r="AJ53">
        <v>0.41995919619164457</v>
      </c>
      <c r="AK53">
        <v>5.1996230140920927</v>
      </c>
      <c r="AL53">
        <v>1.3589251439539347</v>
      </c>
    </row>
    <row r="54" spans="1:38" ht="15.75" thickBot="1" x14ac:dyDescent="0.3">
      <c r="A54" s="1"/>
      <c r="B54" s="3">
        <v>29</v>
      </c>
      <c r="C54">
        <v>0.50629722921914366</v>
      </c>
      <c r="D54">
        <v>3.3247544091457462</v>
      </c>
      <c r="E54">
        <v>2.6050531914893615</v>
      </c>
      <c r="F54">
        <v>1.6023095092292889</v>
      </c>
      <c r="G54">
        <v>0.17640562248995983</v>
      </c>
      <c r="H54">
        <v>2.0916030534351147</v>
      </c>
      <c r="I54">
        <v>1.494011976047904</v>
      </c>
      <c r="J54">
        <v>0.33055265901981229</v>
      </c>
      <c r="K54">
        <v>0.65786817401837083</v>
      </c>
      <c r="L54">
        <v>9.7766233766233768</v>
      </c>
      <c r="M54">
        <v>0.56969795101271792</v>
      </c>
      <c r="N54">
        <v>0.80545479910714279</v>
      </c>
      <c r="O54">
        <v>2.3272602739726027</v>
      </c>
      <c r="P54">
        <v>2.9731879118382185</v>
      </c>
      <c r="Q54">
        <v>0.29262358634334146</v>
      </c>
      <c r="R54">
        <v>5.3203136873461201</v>
      </c>
      <c r="S54">
        <v>6.6343060498220643</v>
      </c>
      <c r="T54">
        <v>5.4709897610921505</v>
      </c>
      <c r="U54">
        <v>29.088235294117649</v>
      </c>
      <c r="V54">
        <v>0.37575396439342351</v>
      </c>
      <c r="W54">
        <v>2.26415233354891</v>
      </c>
      <c r="X54">
        <v>2.5878182404125041</v>
      </c>
      <c r="Y54">
        <v>2.4010545905707197</v>
      </c>
      <c r="Z54">
        <v>2.3162751677852351</v>
      </c>
      <c r="AA54">
        <v>2.3172093023255815</v>
      </c>
      <c r="AB54">
        <v>1.963728790272721</v>
      </c>
      <c r="AC54">
        <v>8.7453457446808507</v>
      </c>
      <c r="AD54">
        <v>1.4125389329850295</v>
      </c>
      <c r="AE54">
        <v>0.7329157175398634</v>
      </c>
      <c r="AF54">
        <v>5.7710843373493974</v>
      </c>
      <c r="AG54">
        <v>4.097456899398904</v>
      </c>
      <c r="AH54">
        <v>0.99185921547555067</v>
      </c>
      <c r="AI54">
        <v>1.7424849699398799</v>
      </c>
      <c r="AJ54">
        <v>0.2053569444259242</v>
      </c>
      <c r="AK54">
        <v>2.7923884750022441</v>
      </c>
      <c r="AL54">
        <v>1.0566734773904609</v>
      </c>
    </row>
    <row r="55" spans="1:38" ht="15.75" thickBot="1" x14ac:dyDescent="0.3">
      <c r="A55" s="4">
        <v>44348</v>
      </c>
      <c r="B55" s="3">
        <v>1</v>
      </c>
      <c r="C55">
        <v>0.39042821158690177</v>
      </c>
      <c r="D55">
        <v>2.8099232109687673</v>
      </c>
      <c r="E55">
        <v>2.5079787234042556</v>
      </c>
      <c r="F55">
        <v>1.4968944099378882</v>
      </c>
      <c r="G55">
        <v>0.11922690763052209</v>
      </c>
      <c r="H55">
        <v>1.2561492790500424</v>
      </c>
      <c r="I55">
        <v>1.1532864503551039</v>
      </c>
      <c r="J55">
        <v>0.29405630865484883</v>
      </c>
      <c r="K55">
        <v>0.51367719794084998</v>
      </c>
      <c r="L55">
        <v>7.7058441558441562</v>
      </c>
      <c r="M55">
        <v>0.42709314649081487</v>
      </c>
      <c r="N55">
        <v>0.5678013392857143</v>
      </c>
      <c r="O55">
        <v>1.6997260273972601</v>
      </c>
      <c r="P55">
        <v>2.5203362872074528</v>
      </c>
      <c r="Q55">
        <v>0.21543726439055691</v>
      </c>
      <c r="R55">
        <v>4.5335572509802731</v>
      </c>
      <c r="S55">
        <v>5.7726405693950182</v>
      </c>
      <c r="T55">
        <v>5.3959044368600679</v>
      </c>
      <c r="U55">
        <v>23.044117647058822</v>
      </c>
      <c r="V55">
        <v>0.24689901741414536</v>
      </c>
      <c r="W55">
        <v>1.8884595548205938</v>
      </c>
      <c r="X55">
        <v>2.8817273606187559</v>
      </c>
      <c r="Y55">
        <v>2.0490074441687347</v>
      </c>
      <c r="Z55">
        <v>2.5251677852348995</v>
      </c>
      <c r="AA55">
        <v>2.2037209302325582</v>
      </c>
      <c r="AB55">
        <v>1.8057978979185272</v>
      </c>
      <c r="AC55">
        <v>7.1203457446808507</v>
      </c>
      <c r="AD55">
        <v>1.120064302220436</v>
      </c>
      <c r="AE55">
        <v>0.48505125284738043</v>
      </c>
      <c r="AF55">
        <v>6.0120481927710845</v>
      </c>
      <c r="AG55">
        <v>3.9121606446925159</v>
      </c>
      <c r="AH55">
        <v>0.89344438473938748</v>
      </c>
      <c r="AI55">
        <v>1.6492985971943888</v>
      </c>
      <c r="AJ55">
        <v>0.14430235710888573</v>
      </c>
      <c r="AK55">
        <v>2.4428686832420787</v>
      </c>
      <c r="AL55">
        <v>0.81122943883763643</v>
      </c>
    </row>
    <row r="56" spans="1:38" ht="15.75" thickBot="1" x14ac:dyDescent="0.3">
      <c r="B56" s="3">
        <v>8</v>
      </c>
      <c r="C56">
        <v>0.23677581863979849</v>
      </c>
      <c r="D56">
        <v>2.0602439631565845</v>
      </c>
      <c r="E56">
        <v>2.197473404255319</v>
      </c>
      <c r="F56">
        <v>1.4334703875426471</v>
      </c>
      <c r="G56">
        <v>6.6072623828647925E-2</v>
      </c>
      <c r="H56">
        <v>0.58100084817642073</v>
      </c>
      <c r="I56">
        <v>0.6778651998328924</v>
      </c>
      <c r="J56">
        <v>0.18039624608967675</v>
      </c>
      <c r="K56">
        <v>0.25042898960331078</v>
      </c>
      <c r="L56">
        <v>3.8305194805194804</v>
      </c>
      <c r="M56">
        <v>0.21673339613754122</v>
      </c>
      <c r="N56">
        <v>0.26266043526785715</v>
      </c>
      <c r="O56">
        <v>0.95657534246575349</v>
      </c>
      <c r="P56">
        <v>1.6524274786033477</v>
      </c>
      <c r="Q56">
        <v>0.13632596315803544</v>
      </c>
      <c r="R56">
        <v>3.4196176175567645</v>
      </c>
      <c r="S56">
        <v>4.0782633451957295</v>
      </c>
      <c r="T56">
        <v>3.21160409556314</v>
      </c>
      <c r="U56">
        <v>13.088235294117647</v>
      </c>
      <c r="V56">
        <v>9.7078996011285154E-2</v>
      </c>
      <c r="W56">
        <v>1.3747267770746521</v>
      </c>
      <c r="X56">
        <v>2.9458588462777957</v>
      </c>
      <c r="Y56">
        <v>1.5272952853598014</v>
      </c>
      <c r="Z56">
        <v>2.6577181208053693</v>
      </c>
      <c r="AA56">
        <v>2.1748837209302323</v>
      </c>
      <c r="AB56">
        <v>1.4960958072863</v>
      </c>
      <c r="AC56">
        <v>4.7519946808510634</v>
      </c>
      <c r="AD56">
        <v>0.62111926052446498</v>
      </c>
      <c r="AE56">
        <v>0.17633050320977428</v>
      </c>
      <c r="AF56">
        <v>6.1596385542168672</v>
      </c>
      <c r="AG56">
        <v>2.8878393553074839</v>
      </c>
      <c r="AH56">
        <v>0.65303600214938207</v>
      </c>
      <c r="AI56">
        <v>1.5167835671342684</v>
      </c>
      <c r="AJ56">
        <v>6.2525835744669508E-2</v>
      </c>
      <c r="AK56">
        <v>1.0667803608293691</v>
      </c>
      <c r="AL56">
        <v>0.20561162363527541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 &amp; UT</vt:lpstr>
      <vt:lpstr>VACCINATION</vt:lpstr>
      <vt:lpstr>2020&amp;2021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Shrutee Mestry</dc:creator>
  <cp:lastModifiedBy>Shruti</cp:lastModifiedBy>
  <dcterms:created xsi:type="dcterms:W3CDTF">2021-06-10T17:48:02Z</dcterms:created>
  <dcterms:modified xsi:type="dcterms:W3CDTF">2021-08-06T12:16:41Z</dcterms:modified>
</cp:coreProperties>
</file>