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<sst xmlns="http://schemas.openxmlformats.org/spreadsheetml/2006/main" count="251" uniqueCount="70">
  <si>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</si>
  <si>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</si>
  <si>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</si>
  <si>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</si>
  <si>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</si>
  <si>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</si>
  <si>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</si>
  <si>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</si>
  <si>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</si>
  <si>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</si>
  <si>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</si>
  <si>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</si>
  <si>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</si>
  <si>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</si>
  <si>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</si>
  <si>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</si>
  <si>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</si>
  <si>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</si>
  <si>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</si>
  <si>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</si>
  <si>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</si>
  <si>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</si>
  <si>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</si>
  <si>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</si>
  <si>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</si>
  <si>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</si>
  <si>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</si>
  <si>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</si>
  <si>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</si>
  <si>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</si>
  <si>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</si>
  <si>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</si>
  <si>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</si>
  <si>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</si>
  <si>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</si>
  <si>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</si>
  <si>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</si>
  <si>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</si>
  <si>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</si>
  <si>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</si>
  <si>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</si>
  <si>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</si>
  <si>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</si>
  <si>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</si>
  <si>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</si>
  <si>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</si>
  <si>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</si>
  <si>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</si>
  <si>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</si>
  <si>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</si>
  <si>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</si>
  <si>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</si>
  <si>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</si>
  <si>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</si>
  <si>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</si>
  <si>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</si>
  <si>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</si>
  <si>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</si>
  <si>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</si>
  <si>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</si>
  <si>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</si>
  <si>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</si>
  <si>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</si>
  <si>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</si>
  <si>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South Pacific</t>
  </si>
  <si>
    <t>Milwaukee</t>
  </si>
  <si>
    <t>Milwaukee Theatre</t>
  </si>
  <si>
    <t>Shrek</t>
  </si>
  <si>
    <t>Rosemont</t>
  </si>
  <si>
    <t>Rosemont Theatre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</si>
</sst>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 t="str">
        <f>IF(DBData1!$B$25=Venues!$A$1,MAX($C$3:X3)+1,"Layoff")</f>
        <v>Layoff</v>
      </c>
      <c r="Z3" s="3" t="str">
        <f>IF(DBData1!$B$26=Venues!$A$1,MAX($C$3:Y3)+1,"Layoff")</f>
        <v>Layoff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 t="str">
        <f>IF(DBData1!$B$31=Venues!$A$1,MAX($C$3:AD3)+1,"Layoff")</f>
        <v>Layoff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 t="str">
        <f>IF(DBData1!$B$41=Venues!$A$1,MAX($C$3:AN3)+1,"Layoff")</f>
        <v>Layoff</v>
      </c>
      <c r="AP3" s="3" t="str">
        <f>IF(DBData1!$B$42=Venues!$A$1,MAX($C$3:AO3)+1,"Layoff")</f>
        <v>Layoff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41827</v>
      </c>
      <c r="D4" s="135">
        <f>C4+7</f>
        <v>41834</v>
      </c>
      <c r="E4" s="135">
        <f>+D4+7</f>
        <v>41841</v>
      </c>
      <c r="F4" s="135">
        <f t="shared" ref="F4:L5" si="0">E4+7</f>
        <v>41848</v>
      </c>
      <c r="G4" s="135">
        <f t="shared" si="0"/>
        <v>41855</v>
      </c>
      <c r="H4" s="135">
        <f t="shared" si="0"/>
        <v>41862</v>
      </c>
      <c r="I4" s="135">
        <f t="shared" si="0"/>
        <v>41869</v>
      </c>
      <c r="J4" s="135">
        <f t="shared" si="0"/>
        <v>41876</v>
      </c>
      <c r="K4" s="135">
        <f t="shared" si="0"/>
        <v>41883</v>
      </c>
      <c r="L4" s="135">
        <f t="shared" si="0"/>
        <v>41890</v>
      </c>
      <c r="M4" s="135">
        <f t="shared" ref="M4:T4" si="1">L4+7</f>
        <v>41897</v>
      </c>
      <c r="N4" s="135">
        <f t="shared" si="1"/>
        <v>41904</v>
      </c>
      <c r="O4" s="135">
        <f t="shared" si="1"/>
        <v>41911</v>
      </c>
      <c r="P4" s="135">
        <f t="shared" si="1"/>
        <v>41918</v>
      </c>
      <c r="Q4" s="135">
        <f t="shared" si="1"/>
        <v>41925</v>
      </c>
      <c r="R4" s="135">
        <f t="shared" si="1"/>
        <v>41932</v>
      </c>
      <c r="S4" s="135">
        <f t="shared" si="1"/>
        <v>41939</v>
      </c>
      <c r="T4" s="135">
        <f t="shared" si="1"/>
        <v>41946</v>
      </c>
      <c r="U4" s="135">
        <f t="shared" ref="U4:AC4" si="2">T4+7</f>
        <v>41953</v>
      </c>
      <c r="V4" s="135">
        <f t="shared" si="2"/>
        <v>41960</v>
      </c>
      <c r="W4" s="135">
        <f t="shared" si="2"/>
        <v>41967</v>
      </c>
      <c r="X4" s="135">
        <f t="shared" si="2"/>
        <v>41974</v>
      </c>
      <c r="Y4" s="135">
        <f t="shared" si="2"/>
        <v>41981</v>
      </c>
      <c r="Z4" s="135">
        <f t="shared" si="2"/>
        <v>41988</v>
      </c>
      <c r="AA4" s="135">
        <f t="shared" si="2"/>
        <v>41995</v>
      </c>
      <c r="AB4" s="135">
        <f t="shared" si="2"/>
        <v>42002</v>
      </c>
      <c r="AC4" s="135">
        <f t="shared" si="2"/>
        <v>42009</v>
      </c>
      <c r="AD4" s="135">
        <f t="shared" ref="AD4:AQ4" si="3">AC4+7</f>
        <v>42016</v>
      </c>
      <c r="AE4" s="135">
        <f t="shared" si="3"/>
        <v>42023</v>
      </c>
      <c r="AF4" s="135">
        <f t="shared" si="3"/>
        <v>42030</v>
      </c>
      <c r="AG4" s="135">
        <f t="shared" si="3"/>
        <v>42037</v>
      </c>
      <c r="AH4" s="135">
        <f t="shared" si="3"/>
        <v>42044</v>
      </c>
      <c r="AI4" s="135">
        <f t="shared" si="3"/>
        <v>42051</v>
      </c>
      <c r="AJ4" s="135">
        <f t="shared" si="3"/>
        <v>42058</v>
      </c>
      <c r="AK4" s="135">
        <f t="shared" si="3"/>
        <v>42065</v>
      </c>
      <c r="AL4" s="135">
        <f t="shared" si="3"/>
        <v>42072</v>
      </c>
      <c r="AM4" s="135">
        <f t="shared" si="3"/>
        <v>42079</v>
      </c>
      <c r="AN4" s="135">
        <f t="shared" si="3"/>
        <v>42086</v>
      </c>
      <c r="AO4" s="135">
        <f t="shared" si="3"/>
        <v>42093</v>
      </c>
      <c r="AP4" s="135">
        <f t="shared" si="3"/>
        <v>42100</v>
      </c>
      <c r="AQ4" s="135">
        <f t="shared" si="3"/>
        <v>42107</v>
      </c>
      <c r="AR4" s="135">
        <f t="shared" ref="AR4:BB4" si="4">AQ4+7</f>
        <v>42114</v>
      </c>
      <c r="AS4" s="135">
        <f t="shared" si="4"/>
        <v>42121</v>
      </c>
      <c r="AT4" s="135">
        <f t="shared" si="4"/>
        <v>42128</v>
      </c>
      <c r="AU4" s="135">
        <f t="shared" si="4"/>
        <v>42135</v>
      </c>
      <c r="AV4" s="135">
        <f t="shared" si="4"/>
        <v>42142</v>
      </c>
      <c r="AW4" s="135">
        <f t="shared" si="4"/>
        <v>42149</v>
      </c>
      <c r="AX4" s="135">
        <f t="shared" si="4"/>
        <v>42156</v>
      </c>
      <c r="AY4" s="135">
        <f t="shared" si="4"/>
        <v>42163</v>
      </c>
      <c r="AZ4" s="135">
        <f t="shared" si="4"/>
        <v>42170</v>
      </c>
      <c r="BA4" s="135">
        <f t="shared" si="4"/>
        <v>42177</v>
      </c>
      <c r="BB4" s="135">
        <f t="shared" si="4"/>
        <v>42184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41833</v>
      </c>
      <c r="D5" s="136">
        <f>C5+7</f>
        <v>41840</v>
      </c>
      <c r="E5" s="136">
        <f>+D5+7</f>
        <v>41847</v>
      </c>
      <c r="F5" s="136">
        <f t="shared" si="0"/>
        <v>41854</v>
      </c>
      <c r="G5" s="136">
        <f t="shared" si="0"/>
        <v>41861</v>
      </c>
      <c r="H5" s="136">
        <f t="shared" si="0"/>
        <v>41868</v>
      </c>
      <c r="I5" s="136">
        <f t="shared" si="0"/>
        <v>41875</v>
      </c>
      <c r="J5" s="136">
        <f t="shared" si="0"/>
        <v>41882</v>
      </c>
      <c r="K5" s="136">
        <f t="shared" si="0"/>
        <v>41889</v>
      </c>
      <c r="L5" s="136">
        <f t="shared" si="0"/>
        <v>41896</v>
      </c>
      <c r="M5" s="136">
        <f t="shared" ref="M5:T5" si="5">L5+7</f>
        <v>41903</v>
      </c>
      <c r="N5" s="136">
        <f t="shared" si="5"/>
        <v>41910</v>
      </c>
      <c r="O5" s="136">
        <f t="shared" si="5"/>
        <v>41917</v>
      </c>
      <c r="P5" s="136">
        <f t="shared" si="5"/>
        <v>41924</v>
      </c>
      <c r="Q5" s="136">
        <f t="shared" si="5"/>
        <v>41931</v>
      </c>
      <c r="R5" s="136">
        <f t="shared" si="5"/>
        <v>41938</v>
      </c>
      <c r="S5" s="136">
        <f t="shared" si="5"/>
        <v>41945</v>
      </c>
      <c r="T5" s="136">
        <f t="shared" si="5"/>
        <v>41952</v>
      </c>
      <c r="U5" s="136">
        <f t="shared" ref="U5:AC5" si="6">T5+7</f>
        <v>41959</v>
      </c>
      <c r="V5" s="136">
        <f t="shared" si="6"/>
        <v>41966</v>
      </c>
      <c r="W5" s="136">
        <f t="shared" si="6"/>
        <v>41973</v>
      </c>
      <c r="X5" s="136">
        <f t="shared" si="6"/>
        <v>41980</v>
      </c>
      <c r="Y5" s="136">
        <f t="shared" si="6"/>
        <v>41987</v>
      </c>
      <c r="Z5" s="136">
        <f t="shared" si="6"/>
        <v>41994</v>
      </c>
      <c r="AA5" s="136">
        <f t="shared" si="6"/>
        <v>42001</v>
      </c>
      <c r="AB5" s="136">
        <f t="shared" si="6"/>
        <v>42008</v>
      </c>
      <c r="AC5" s="136">
        <f t="shared" si="6"/>
        <v>42015</v>
      </c>
      <c r="AD5" s="136">
        <f t="shared" ref="AD5:AQ5" si="7">AC5+7</f>
        <v>42022</v>
      </c>
      <c r="AE5" s="136">
        <f t="shared" si="7"/>
        <v>42029</v>
      </c>
      <c r="AF5" s="136">
        <f t="shared" si="7"/>
        <v>42036</v>
      </c>
      <c r="AG5" s="136">
        <f t="shared" si="7"/>
        <v>42043</v>
      </c>
      <c r="AH5" s="136">
        <f t="shared" si="7"/>
        <v>42050</v>
      </c>
      <c r="AI5" s="136">
        <f t="shared" si="7"/>
        <v>42057</v>
      </c>
      <c r="AJ5" s="136">
        <f t="shared" si="7"/>
        <v>42064</v>
      </c>
      <c r="AK5" s="136">
        <f t="shared" si="7"/>
        <v>42071</v>
      </c>
      <c r="AL5" s="136">
        <f t="shared" si="7"/>
        <v>42078</v>
      </c>
      <c r="AM5" s="136">
        <f t="shared" si="7"/>
        <v>42085</v>
      </c>
      <c r="AN5" s="136">
        <f t="shared" si="7"/>
        <v>42092</v>
      </c>
      <c r="AO5" s="136">
        <f t="shared" si="7"/>
        <v>42099</v>
      </c>
      <c r="AP5" s="136">
        <f t="shared" si="7"/>
        <v>42106</v>
      </c>
      <c r="AQ5" s="136">
        <f t="shared" si="7"/>
        <v>42113</v>
      </c>
      <c r="AR5" s="136">
        <f t="shared" ref="AR5:BB5" si="8">AQ5+7</f>
        <v>42120</v>
      </c>
      <c r="AS5" s="136">
        <f t="shared" si="8"/>
        <v>42127</v>
      </c>
      <c r="AT5" s="136">
        <f t="shared" si="8"/>
        <v>42134</v>
      </c>
      <c r="AU5" s="136">
        <f t="shared" si="8"/>
        <v>42141</v>
      </c>
      <c r="AV5" s="136">
        <f t="shared" si="8"/>
        <v>42148</v>
      </c>
      <c r="AW5" s="136">
        <f t="shared" si="8"/>
        <v>42155</v>
      </c>
      <c r="AX5" s="136">
        <f t="shared" si="8"/>
        <v>42162</v>
      </c>
      <c r="AY5" s="136">
        <f t="shared" si="8"/>
        <v>42169</v>
      </c>
      <c r="AZ5" s="136">
        <f t="shared" si="8"/>
        <v>42176</v>
      </c>
      <c r="BA5" s="136">
        <f t="shared" si="8"/>
        <v>42183</v>
      </c>
      <c r="BB5" s="136">
        <f t="shared" si="8"/>
        <v>42190</v>
      </c>
      <c r="BC5" s="113">
        <f>52-COUNTIF(C6:BB6,0)</f>
        <v>2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>
        <f>DBData1!C4</f>
        <v>0</v>
      </c>
      <c r="E6" s="155">
        <f>DBData1!C5</f>
        <v>0</v>
      </c>
      <c r="F6" s="155">
        <f>DBData1!C6</f>
        <v>0</v>
      </c>
      <c r="G6" s="155">
        <f>DBData1!C7</f>
        <v>0</v>
      </c>
      <c r="H6" s="155">
        <f>DBData1!C8</f>
        <v>0</v>
      </c>
      <c r="I6" s="155">
        <f>DBData1!C9</f>
        <v>0</v>
      </c>
      <c r="J6" s="155">
        <f>DBData1!C10</f>
        <v>0</v>
      </c>
      <c r="K6" s="155">
        <f>DBData1!C11</f>
        <v>0</v>
      </c>
      <c r="L6" s="155">
        <f>DBData1!C12</f>
        <v>0</v>
      </c>
      <c r="M6" s="155">
        <f>DBData1!C13</f>
        <v>0</v>
      </c>
      <c r="N6" s="155">
        <f>DBData1!C14</f>
        <v>0</v>
      </c>
      <c r="O6" s="155">
        <f>DBData1!C15</f>
        <v>0</v>
      </c>
      <c r="P6" s="155">
        <f>DBData1!C16</f>
        <v>0</v>
      </c>
      <c r="Q6" s="155">
        <f>DBData1!C17</f>
        <v>0</v>
      </c>
      <c r="R6" s="155">
        <f>DBData1!C18</f>
        <v>0</v>
      </c>
      <c r="S6" s="155">
        <f>DBData1!C19</f>
        <v>0</v>
      </c>
      <c r="T6" s="155" t="str">
        <f>DBData1!C20</f>
        <v>Milwaukee</v>
      </c>
      <c r="U6" s="155">
        <f>DBData1!C21</f>
        <v>0</v>
      </c>
      <c r="V6" s="155">
        <f>DBData1!C22</f>
        <v>0</v>
      </c>
      <c r="W6" s="155">
        <f>DBData1!C23</f>
        <v>0</v>
      </c>
      <c r="X6" s="155" t="str">
        <f>DBData1!C24</f>
        <v>Rosemont</v>
      </c>
      <c r="Y6" s="155">
        <f>DBData1!C25</f>
        <v>0</v>
      </c>
      <c r="Z6" s="155">
        <f>DBData1!C26</f>
        <v>0</v>
      </c>
      <c r="AA6" s="155">
        <f>DBData1!C27</f>
        <v>0</v>
      </c>
      <c r="AB6" s="155">
        <f>DBData1!C28</f>
        <v>0</v>
      </c>
      <c r="AC6" s="155">
        <f>DBData1!C29</f>
        <v>0</v>
      </c>
      <c r="AD6" s="155">
        <f>DBData1!C30</f>
        <v>0</v>
      </c>
      <c r="AE6" s="155">
        <f>DBData1!C31</f>
        <v>0</v>
      </c>
      <c r="AF6" s="155">
        <f>DBData1!C32</f>
        <v>0</v>
      </c>
      <c r="AG6" s="155">
        <f>DBData1!C33</f>
        <v>0</v>
      </c>
      <c r="AH6" s="155">
        <f>DBData1!C34</f>
        <v>0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>
        <f>DBData1!C38</f>
        <v>0</v>
      </c>
      <c r="AM6" s="155">
        <f>DBData1!C39</f>
        <v>0</v>
      </c>
      <c r="AN6" s="155">
        <f>DBData1!C40</f>
        <v>0</v>
      </c>
      <c r="AO6" s="155">
        <f>DBData1!C41</f>
        <v>0</v>
      </c>
      <c r="AP6" s="155">
        <f>DBData1!C42</f>
        <v>0</v>
      </c>
      <c r="AQ6" s="155">
        <f>DBData1!C43</f>
        <v>0</v>
      </c>
      <c r="AR6" s="155">
        <f>DBData1!C44</f>
        <v>0</v>
      </c>
      <c r="AS6" s="155">
        <f>DBData1!C45</f>
        <v>0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>
        <f>DBData1!D4</f>
        <v>0</v>
      </c>
      <c r="E7" s="155">
        <f>DBData1!D5</f>
        <v>0</v>
      </c>
      <c r="F7" s="155">
        <f>DBData1!D6</f>
        <v>0</v>
      </c>
      <c r="G7" s="155">
        <f>DBData1!D7</f>
        <v>0</v>
      </c>
      <c r="H7" s="155">
        <f>DBData1!D8</f>
        <v>0</v>
      </c>
      <c r="I7" s="155">
        <f>DBData1!D9</f>
        <v>0</v>
      </c>
      <c r="J7" s="155">
        <f>DBData1!D10</f>
        <v>0</v>
      </c>
      <c r="K7" s="155">
        <f>DBData1!D11</f>
        <v>0</v>
      </c>
      <c r="L7" s="155">
        <f>DBData1!D12</f>
        <v>0</v>
      </c>
      <c r="M7" s="155">
        <f>DBData1!D13</f>
        <v>0</v>
      </c>
      <c r="N7" s="155">
        <f>DBData1!D14</f>
        <v>0</v>
      </c>
      <c r="O7" s="155">
        <f>DBData1!D15</f>
        <v>0</v>
      </c>
      <c r="P7" s="155">
        <f>DBData1!D16</f>
        <v>0</v>
      </c>
      <c r="Q7" s="155">
        <f>DBData1!D17</f>
        <v>0</v>
      </c>
      <c r="R7" s="155">
        <f>DBData1!D18</f>
        <v>0</v>
      </c>
      <c r="S7" s="155">
        <f>DBData1!D19</f>
        <v>0</v>
      </c>
      <c r="T7" s="155" t="str">
        <f>DBData1!D20</f>
        <v>Milwaukee Theatre</v>
      </c>
      <c r="U7" s="155">
        <f>DBData1!D21</f>
        <v>0</v>
      </c>
      <c r="V7" s="155">
        <f>DBData1!D22</f>
        <v>0</v>
      </c>
      <c r="W7" s="155">
        <f>DBData1!D23</f>
        <v>0</v>
      </c>
      <c r="X7" s="155" t="str">
        <f>DBData1!D24</f>
        <v>Rosemont Theatre</v>
      </c>
      <c r="Y7" s="155">
        <f>DBData1!D25</f>
        <v>0</v>
      </c>
      <c r="Z7" s="155">
        <f>DBData1!D26</f>
        <v>0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>
        <f>DBData1!D30</f>
        <v>0</v>
      </c>
      <c r="AE7" s="155">
        <f>DBData1!D31</f>
        <v>0</v>
      </c>
      <c r="AF7" s="155">
        <f>DBData1!D32</f>
        <v>0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>
        <f>DBData1!D38</f>
        <v>0</v>
      </c>
      <c r="AM7" s="155">
        <f>DBData1!D39</f>
        <v>0</v>
      </c>
      <c r="AN7" s="155">
        <f>DBData1!D40</f>
        <v>0</v>
      </c>
      <c r="AO7" s="155">
        <f>DBData1!D41</f>
        <v>0</v>
      </c>
      <c r="AP7" s="155">
        <f>DBData1!D42</f>
        <v>0</v>
      </c>
      <c r="AQ7" s="155">
        <f>DBData1!D43</f>
        <v>0</v>
      </c>
      <c r="AR7" s="155">
        <f>DBData1!D44</f>
        <v>0</v>
      </c>
      <c r="AS7" s="155">
        <f>DBData1!D45</f>
        <v>0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0</v>
      </c>
      <c r="M8" s="122">
        <f>DBData1!E13</f>
        <v>0</v>
      </c>
      <c r="N8" s="122">
        <f>DBData1!E14</f>
        <v>0</v>
      </c>
      <c r="O8" s="122">
        <f>DBData1!E15</f>
        <v>0</v>
      </c>
      <c r="P8" s="122">
        <f>DBData1!E16</f>
        <v>0</v>
      </c>
      <c r="Q8" s="122">
        <f>DBData1!E17</f>
        <v>0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5</v>
      </c>
      <c r="Y8" s="122">
        <f>DBData1!E25</f>
        <v>0</v>
      </c>
      <c r="Z8" s="122">
        <f>DBData1!E26</f>
        <v>0</v>
      </c>
      <c r="AA8" s="122">
        <f>DBData1!E27</f>
        <v>0</v>
      </c>
      <c r="AB8" s="122">
        <f>DBData1!E28</f>
        <v>0</v>
      </c>
      <c r="AC8" s="122">
        <f>DBData1!E29</f>
        <v>0</v>
      </c>
      <c r="AD8" s="122">
        <f>DBData1!E30</f>
        <v>0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0</v>
      </c>
      <c r="AN8" s="122">
        <f>DBData1!E40</f>
        <v>0</v>
      </c>
      <c r="AO8" s="122">
        <f>DBData1!E41</f>
        <v>0</v>
      </c>
      <c r="AP8" s="122">
        <f>DBData1!E42</f>
        <v>0</v>
      </c>
      <c r="AQ8" s="122">
        <f>DBData1!E43</f>
        <v>0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0</v>
      </c>
      <c r="M9" s="123">
        <f>DBData1!F13</f>
        <v>0</v>
      </c>
      <c r="N9" s="123">
        <f>DBData1!F14</f>
        <v>0</v>
      </c>
      <c r="O9" s="123">
        <f>DBData1!F15</f>
        <v>0</v>
      </c>
      <c r="P9" s="123">
        <f>DBData1!F16</f>
        <v>0</v>
      </c>
      <c r="Q9" s="123">
        <f>DBData1!F17</f>
        <v>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813087.5</v>
      </c>
      <c r="Y9" s="123">
        <f>DBData1!F25</f>
        <v>0</v>
      </c>
      <c r="Z9" s="123">
        <f>DBData1!F26</f>
        <v>0</v>
      </c>
      <c r="AA9" s="123">
        <f>DBData1!F27</f>
        <v>0</v>
      </c>
      <c r="AB9" s="123">
        <f>DBData1!F28</f>
        <v>0</v>
      </c>
      <c r="AC9" s="123">
        <f>DBData1!F29</f>
        <v>0</v>
      </c>
      <c r="AD9" s="123">
        <f>DBData1!F30</f>
        <v>0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0</v>
      </c>
      <c r="AN9" s="123">
        <f>DBData1!F40</f>
        <v>0</v>
      </c>
      <c r="AO9" s="123">
        <f>DBData1!F41</f>
        <v>0</v>
      </c>
      <c r="AP9" s="123">
        <f>DBData1!F42</f>
        <v>0</v>
      </c>
      <c r="AQ9" s="123">
        <f>DBData1!F43</f>
        <v>0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 t="e">
        <f t="shared" ref="L10" si="16">L14/L9</f>
        <v>#DIV/0!</v>
      </c>
      <c r="M10" s="124" t="e">
        <f t="shared" ref="M10" si="17">M14/M9</f>
        <v>#DIV/0!</v>
      </c>
      <c r="N10" s="124" t="e">
        <f t="shared" ref="N10" si="18">N14/N9</f>
        <v>#DIV/0!</v>
      </c>
      <c r="O10" s="124" t="e">
        <f t="shared" ref="O10" si="19">O14/O9</f>
        <v>#DIV/0!</v>
      </c>
      <c r="P10" s="124" t="e">
        <f t="shared" ref="P10" si="20">P14/P9</f>
        <v>#DIV/0!</v>
      </c>
      <c r="Q10" s="124" t="e">
        <f t="shared" ref="Q10" si="21">Q14/Q9</f>
        <v>#DIV/0!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>
        <f t="shared" ref="X10" si="28">X14/X9</f>
        <v>0.24747492736021645</v>
      </c>
      <c r="Y10" s="124" t="e">
        <f t="shared" ref="Y10" si="29">Y14/Y9</f>
        <v>#DIV/0!</v>
      </c>
      <c r="Z10" s="124" t="e">
        <f t="shared" ref="Z10" si="30">Z14/Z9</f>
        <v>#DIV/0!</v>
      </c>
      <c r="AA10" s="124" t="e">
        <f t="shared" ref="AA10" si="31">AA14/AA9</f>
        <v>#DIV/0!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 t="e">
        <f t="shared" ref="AD10" si="34">AD14/AD9</f>
        <v>#DIV/0!</v>
      </c>
      <c r="AE10" s="124" t="e">
        <f t="shared" ref="AE10" si="35">AE14/AE9</f>
        <v>#DIV/0!</v>
      </c>
      <c r="AF10" s="124" t="e">
        <f t="shared" ref="AF10" si="36">AF14/AF9</f>
        <v>#DIV/0!</v>
      </c>
      <c r="AG10" s="124" t="e">
        <f t="shared" ref="AG10" si="37">AG14/AG9</f>
        <v>#DIV/0!</v>
      </c>
      <c r="AH10" s="124" t="e">
        <f t="shared" ref="AH10" si="38">AH14/AH9</f>
        <v>#DIV/0!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 t="e">
        <f t="shared" si="40"/>
        <v>#DIV/0!</v>
      </c>
      <c r="AM10" s="124" t="e">
        <f t="shared" si="40"/>
        <v>#DIV/0!</v>
      </c>
      <c r="AN10" s="124" t="e">
        <f t="shared" si="40"/>
        <v>#DIV/0!</v>
      </c>
      <c r="AO10" s="124" t="e">
        <f t="shared" si="40"/>
        <v>#DIV/0!</v>
      </c>
      <c r="AP10" s="124" t="e">
        <f>AP14/AP9</f>
        <v>#DIV/0!</v>
      </c>
      <c r="AQ10" s="124" t="e">
        <f t="shared" ref="AQ10:BB10" si="41">AQ14/AQ9</f>
        <v>#DIV/0!</v>
      </c>
      <c r="AR10" s="124" t="e">
        <f t="shared" si="41"/>
        <v>#DIV/0!</v>
      </c>
      <c r="AS10" s="124" t="e">
        <f t="shared" si="41"/>
        <v>#DIV/0!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0</v>
      </c>
      <c r="M11" s="123">
        <f>DBData1!G13</f>
        <v>0</v>
      </c>
      <c r="N11" s="123">
        <f>DBData1!G14</f>
        <v>0</v>
      </c>
      <c r="O11" s="123">
        <f>DBData1!G15</f>
        <v>0</v>
      </c>
      <c r="P11" s="123">
        <f>DBData1!G16</f>
        <v>0</v>
      </c>
      <c r="Q11" s="123">
        <f>DBData1!G17</f>
        <v>0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0</v>
      </c>
      <c r="Y11" s="123">
        <f>DBData1!G25</f>
        <v>0</v>
      </c>
      <c r="Z11" s="123">
        <f>DBData1!G26</f>
        <v>0</v>
      </c>
      <c r="AA11" s="123">
        <f>DBData1!G27</f>
        <v>0</v>
      </c>
      <c r="AB11" s="123">
        <f>DBData1!G28</f>
        <v>0</v>
      </c>
      <c r="AC11" s="123">
        <f>DBData1!G29</f>
        <v>0</v>
      </c>
      <c r="AD11" s="123">
        <f>DBData1!G30</f>
        <v>0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0</v>
      </c>
      <c r="AN11" s="123">
        <f>DBData1!G40</f>
        <v>0</v>
      </c>
      <c r="AO11" s="123">
        <f>DBData1!G41</f>
        <v>0</v>
      </c>
      <c r="AP11" s="123">
        <f>DBData1!G42</f>
        <v>0</v>
      </c>
      <c r="AQ11" s="123">
        <f>DBData1!G43</f>
        <v>0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0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6306.18</v>
      </c>
      <c r="Y12" s="123">
        <f>DBData1!H25</f>
        <v>0</v>
      </c>
      <c r="Z12" s="123">
        <f>DBData1!H26</f>
        <v>0</v>
      </c>
      <c r="AA12" s="123">
        <f>DBData1!H27</f>
        <v>0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0</v>
      </c>
      <c r="AN12" s="123">
        <f>DBData1!H40</f>
        <v>0</v>
      </c>
      <c r="AO12" s="123">
        <f>DBData1!H41</f>
        <v>0</v>
      </c>
      <c r="AP12" s="123">
        <f>DBData1!H42</f>
        <v>0</v>
      </c>
      <c r="AQ12" s="123">
        <f>DBData1!H43</f>
        <v>0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0</v>
      </c>
      <c r="M13" s="123">
        <f>DBData1!I13</f>
        <v>0</v>
      </c>
      <c r="N13" s="123">
        <f>DBData1!I14</f>
        <v>0</v>
      </c>
      <c r="O13" s="123">
        <f>DBData1!I15</f>
        <v>0</v>
      </c>
      <c r="P13" s="123">
        <f>DBData1!I16</f>
        <v>0</v>
      </c>
      <c r="Q13" s="123">
        <f>DBData1!I17</f>
        <v>0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194912.59</v>
      </c>
      <c r="Y13" s="123">
        <f>DBData1!I25</f>
        <v>0</v>
      </c>
      <c r="Z13" s="123">
        <f>DBData1!I26</f>
        <v>0</v>
      </c>
      <c r="AA13" s="123">
        <f>DBData1!I27</f>
        <v>0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0</v>
      </c>
      <c r="AN13" s="123">
        <f>DBData1!I40</f>
        <v>0</v>
      </c>
      <c r="AO13" s="123">
        <f>DBData1!I41</f>
        <v>0</v>
      </c>
      <c r="AP13" s="123">
        <f>DBData1!I42</f>
        <v>0</v>
      </c>
      <c r="AQ13" s="123">
        <f>DBData1!I43</f>
        <v>0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2">SUM(E11:E13)</f>
        <v>0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0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0</v>
      </c>
      <c r="M14" s="125">
        <f t="shared" ref="M14" si="50">SUM(M11:M13)</f>
        <v>0</v>
      </c>
      <c r="N14" s="125">
        <f t="shared" ref="N14" si="51">SUM(N11:N13)</f>
        <v>0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0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18908.5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201218.77</v>
      </c>
      <c r="Y14" s="125">
        <f t="shared" ref="Y14" si="62">SUM(Y11:Y13)</f>
        <v>0</v>
      </c>
      <c r="Z14" s="125">
        <f t="shared" ref="Z14" si="63">SUM(Z11:Z13)</f>
        <v>0</v>
      </c>
      <c r="AA14" s="125">
        <f t="shared" ref="AA14" si="64">SUM(AA11:AA13)</f>
        <v>0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0</v>
      </c>
      <c r="AE14" s="125">
        <f t="shared" ref="AE14" si="68">SUM(AE11:AE13)</f>
        <v>0</v>
      </c>
      <c r="AF14" s="125">
        <f t="shared" ref="AF14" si="69">SUM(AF11:AF13)</f>
        <v>0</v>
      </c>
      <c r="AG14" s="125">
        <f t="shared" ref="AG14" si="70">SUM(AG11:AG13)</f>
        <v>0</v>
      </c>
      <c r="AH14" s="125">
        <f t="shared" ref="AH14" si="71">SUM(AH11:AH13)</f>
        <v>0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0</v>
      </c>
      <c r="AM14" s="125">
        <f t="shared" si="74"/>
        <v>0</v>
      </c>
      <c r="AN14" s="125">
        <f t="shared" si="74"/>
        <v>0</v>
      </c>
      <c r="AO14" s="125">
        <f t="shared" si="74"/>
        <v>0</v>
      </c>
      <c r="AP14" s="125">
        <f t="shared" si="74"/>
        <v>0</v>
      </c>
      <c r="AQ14" s="125">
        <f t="shared" si="74"/>
        <v>0</v>
      </c>
      <c r="AR14" s="125">
        <f t="shared" si="74"/>
        <v>0</v>
      </c>
      <c r="AS14" s="125">
        <f t="shared" si="74"/>
        <v>0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0</v>
      </c>
      <c r="M15" s="126">
        <f>-DBData1!J13</f>
        <v>0</v>
      </c>
      <c r="N15" s="126">
        <f>-DBData1!J14</f>
        <v>0</v>
      </c>
      <c r="O15" s="126">
        <f>-DBData1!J15</f>
        <v>0</v>
      </c>
      <c r="P15" s="126">
        <f>-DBData1!J16</f>
        <v>0</v>
      </c>
      <c r="Q15" s="126">
        <f>-DBData1!J17</f>
        <v>0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-10180.6</v>
      </c>
      <c r="Y15" s="126">
        <f>-DBData1!J25</f>
        <v>0</v>
      </c>
      <c r="Z15" s="126">
        <f>-DBData1!J26</f>
        <v>0</v>
      </c>
      <c r="AA15" s="139">
        <f>-DBData1!J27</f>
        <v>0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0</v>
      </c>
      <c r="AN15" s="126">
        <f>-DBData1!J40</f>
        <v>0</v>
      </c>
      <c r="AO15" s="126">
        <f>-DBData1!J41</f>
        <v>0</v>
      </c>
      <c r="AP15" s="126">
        <f>-DBData1!J42</f>
        <v>0</v>
      </c>
      <c r="AQ15" s="126">
        <f>-DBData1!J43</f>
        <v>0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75">E14+E15</f>
        <v>0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0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0</v>
      </c>
      <c r="M16" s="125">
        <f t="shared" ref="M16" si="83">M14+M15</f>
        <v>0</v>
      </c>
      <c r="N16" s="125">
        <f t="shared" ref="N16" si="84">N14+N15</f>
        <v>0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0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16927.650000000001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191038.16999999998</v>
      </c>
      <c r="Y16" s="125">
        <f t="shared" ref="Y16" si="95">Y14+Y15</f>
        <v>0</v>
      </c>
      <c r="Z16" s="125">
        <f t="shared" ref="Z16" si="96">Z14+Z15</f>
        <v>0</v>
      </c>
      <c r="AA16" s="125">
        <f t="shared" ref="AA16" si="97">AA14+AA15</f>
        <v>0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0</v>
      </c>
      <c r="AE16" s="125">
        <f t="shared" ref="AE16" si="101">AE14+AE15</f>
        <v>0</v>
      </c>
      <c r="AF16" s="125">
        <f t="shared" ref="AF16" si="102">AF14+AF15</f>
        <v>0</v>
      </c>
      <c r="AG16" s="125">
        <f t="shared" ref="AG16" si="103">AG14+AG15</f>
        <v>0</v>
      </c>
      <c r="AH16" s="125">
        <f t="shared" ref="AH16" si="104">AH14+AH15</f>
        <v>0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0</v>
      </c>
      <c r="AM16" s="125">
        <f t="shared" si="107"/>
        <v>0</v>
      </c>
      <c r="AN16" s="125">
        <f t="shared" si="107"/>
        <v>0</v>
      </c>
      <c r="AO16" s="125">
        <f t="shared" si="107"/>
        <v>0</v>
      </c>
      <c r="AP16" s="125">
        <f t="shared" si="107"/>
        <v>0</v>
      </c>
      <c r="AQ16" s="125">
        <f t="shared" si="107"/>
        <v>0</v>
      </c>
      <c r="AR16" s="125">
        <f t="shared" si="107"/>
        <v>0</v>
      </c>
      <c r="AS16" s="125">
        <f t="shared" si="107"/>
        <v>0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0</v>
      </c>
      <c r="M17" s="127">
        <f>-DBData1!K13</f>
        <v>0</v>
      </c>
      <c r="N17" s="127">
        <f>-DBData1!K14</f>
        <v>0</v>
      </c>
      <c r="O17" s="127">
        <f>-DBData1!K15</f>
        <v>0</v>
      </c>
      <c r="P17" s="127">
        <f>-DBData1!K16</f>
        <v>0</v>
      </c>
      <c r="Q17" s="137">
        <f>-DBData1!K17</f>
        <v>0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-376271.3</v>
      </c>
      <c r="Y17" s="127">
        <f>-DBData1!K25</f>
        <v>0</v>
      </c>
      <c r="Z17" s="137">
        <f>-DBData1!K26</f>
        <v>0</v>
      </c>
      <c r="AA17" s="127">
        <f>-DBData1!K27</f>
        <v>0</v>
      </c>
      <c r="AB17" s="127">
        <f>-DBData1!K28</f>
        <v>0</v>
      </c>
      <c r="AC17" s="127">
        <f>-DBData1!K29</f>
        <v>0</v>
      </c>
      <c r="AD17" s="127">
        <f>-DBData1!K30</f>
        <v>0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0</v>
      </c>
      <c r="AN17" s="127">
        <f>-DBData1!K40</f>
        <v>0</v>
      </c>
      <c r="AO17" s="127">
        <f>-DBData1!K41</f>
        <v>0</v>
      </c>
      <c r="AP17" s="127">
        <f>-DBData1!K42</f>
        <v>0</v>
      </c>
      <c r="AQ17" s="127">
        <f>-DBData1!K43</f>
        <v>0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08">E21+E20+-E17</f>
        <v>0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0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0</v>
      </c>
      <c r="M18" s="125">
        <f t="shared" ref="M18" si="116">M21+M20+-M17</f>
        <v>0</v>
      </c>
      <c r="N18" s="125">
        <f t="shared" ref="N18" si="117">N21+N20+-N17</f>
        <v>0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0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1797.7650000000003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600375.11699999997</v>
      </c>
      <c r="Y18" s="125">
        <f t="shared" ref="Y18" si="128">Y21+Y20+-Y17</f>
        <v>0</v>
      </c>
      <c r="Z18" s="125">
        <f t="shared" ref="Z18" si="129">Z21+Z20+-Z17</f>
        <v>0</v>
      </c>
      <c r="AA18" s="125">
        <f t="shared" ref="AA18" si="130">AA21+AA20+-AA17</f>
        <v>0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0</v>
      </c>
      <c r="AE18" s="125">
        <f t="shared" ref="AE18" si="134">AE21+AE20+-AE17</f>
        <v>0</v>
      </c>
      <c r="AF18" s="125">
        <f t="shared" ref="AF18" si="135">AF21+AF20+-AF17</f>
        <v>0</v>
      </c>
      <c r="AG18" s="125">
        <f t="shared" ref="AG18" si="136">AG21+AG20+-AG17</f>
        <v>0</v>
      </c>
      <c r="AH18" s="125">
        <f t="shared" ref="AH18" si="137">AH21+AH20+-AH17</f>
        <v>0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0</v>
      </c>
      <c r="AM18" s="125">
        <f t="shared" si="139"/>
        <v>0</v>
      </c>
      <c r="AN18" s="125">
        <f t="shared" si="139"/>
        <v>0</v>
      </c>
      <c r="AO18" s="125">
        <f t="shared" si="139"/>
        <v>0</v>
      </c>
      <c r="AP18" s="125">
        <f t="shared" si="139"/>
        <v>0</v>
      </c>
      <c r="AQ18" s="125">
        <f t="shared" si="139"/>
        <v>0</v>
      </c>
      <c r="AR18" s="125">
        <f t="shared" si="139"/>
        <v>0</v>
      </c>
      <c r="AS18" s="125">
        <f t="shared" si="139"/>
        <v>0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0">E16-E18</f>
        <v>0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0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0</v>
      </c>
      <c r="M19" s="128">
        <f t="shared" ref="M19" si="148">M16-M18</f>
        <v>0</v>
      </c>
      <c r="N19" s="128">
        <f t="shared" ref="N19" si="149">N16-N18</f>
        <v>0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0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15129.885000000002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-409336.94699999999</v>
      </c>
      <c r="Y19" s="128">
        <f t="shared" ref="Y19" si="160">Y16-Y18</f>
        <v>0</v>
      </c>
      <c r="Z19" s="128">
        <f t="shared" ref="Z19" si="161">Z16-Z18</f>
        <v>0</v>
      </c>
      <c r="AA19" s="128">
        <f t="shared" ref="AA19" si="162">AA16-AA18</f>
        <v>0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0</v>
      </c>
      <c r="AE19" s="128">
        <f t="shared" ref="AE19" si="166">AE16-AE18</f>
        <v>0</v>
      </c>
      <c r="AF19" s="128">
        <f t="shared" ref="AF19" si="167">AF16-AF18</f>
        <v>0</v>
      </c>
      <c r="AG19" s="128">
        <f t="shared" ref="AG19" si="168">AG16-AG18</f>
        <v>0</v>
      </c>
      <c r="AH19" s="128">
        <f t="shared" ref="AH19" si="169">AH16-AH18</f>
        <v>0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0</v>
      </c>
      <c r="AM19" s="128">
        <f t="shared" si="172"/>
        <v>0</v>
      </c>
      <c r="AN19" s="128">
        <f t="shared" si="172"/>
        <v>0</v>
      </c>
      <c r="AO19" s="128">
        <f t="shared" si="172"/>
        <v>0</v>
      </c>
      <c r="AP19" s="128">
        <f t="shared" si="172"/>
        <v>0</v>
      </c>
      <c r="AQ19" s="128">
        <f t="shared" si="172"/>
        <v>0</v>
      </c>
      <c r="AR19" s="128">
        <f t="shared" si="172"/>
        <v>0</v>
      </c>
      <c r="AS19" s="128">
        <f t="shared" si="172"/>
        <v>0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0</v>
      </c>
      <c r="O20" s="123">
        <f>DBData1!L15</f>
        <v>0</v>
      </c>
      <c r="P20" s="123">
        <f>DBData1!L16</f>
        <v>0</v>
      </c>
      <c r="Q20" s="123">
        <f>DBData1!L17</f>
        <v>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205000</v>
      </c>
      <c r="Y20" s="123">
        <f>DBData1!L25</f>
        <v>0</v>
      </c>
      <c r="Z20" s="123">
        <f>DBData1!L26</f>
        <v>0</v>
      </c>
      <c r="AA20" s="123">
        <f>DBData1!L27</f>
        <v>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0</v>
      </c>
      <c r="AO20" s="123">
        <f>DBData1!L41</f>
        <v>0</v>
      </c>
      <c r="AP20" s="123">
        <f>DBData1!L42</f>
        <v>0</v>
      </c>
      <c r="AQ20" s="123">
        <f>DBData1!L43</f>
        <v>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0</v>
      </c>
      <c r="E21" s="129">
        <f t="shared" ref="E21:L21" si="173">E16*$B$21</f>
        <v>0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0</v>
      </c>
      <c r="J21" s="129">
        <f t="shared" si="173"/>
        <v>0</v>
      </c>
      <c r="K21" s="129">
        <f t="shared" si="173"/>
        <v>0</v>
      </c>
      <c r="L21" s="129">
        <f t="shared" si="173"/>
        <v>0</v>
      </c>
      <c r="M21" s="129">
        <f t="shared" ref="M21:T21" si="174">M16*$B$21</f>
        <v>0</v>
      </c>
      <c r="N21" s="129">
        <f t="shared" si="174"/>
        <v>0</v>
      </c>
      <c r="O21" s="129">
        <f t="shared" si="174"/>
        <v>0</v>
      </c>
      <c r="P21" s="129">
        <f t="shared" si="174"/>
        <v>0</v>
      </c>
      <c r="Q21" s="129">
        <f t="shared" si="174"/>
        <v>0</v>
      </c>
      <c r="R21" s="129">
        <f>R16*$B$21</f>
        <v>0</v>
      </c>
      <c r="S21" s="129">
        <f t="shared" si="174"/>
        <v>0</v>
      </c>
      <c r="T21" s="129">
        <f t="shared" si="174"/>
        <v>1692.7650000000003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19103.816999999999</v>
      </c>
      <c r="Y21" s="129">
        <f t="shared" si="175"/>
        <v>0</v>
      </c>
      <c r="Z21" s="129">
        <f t="shared" si="175"/>
        <v>0</v>
      </c>
      <c r="AA21" s="129">
        <f t="shared" si="175"/>
        <v>0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0</v>
      </c>
      <c r="AE21" s="129">
        <f t="shared" si="176"/>
        <v>0</v>
      </c>
      <c r="AF21" s="129">
        <f t="shared" si="176"/>
        <v>0</v>
      </c>
      <c r="AG21" s="129">
        <f t="shared" si="176"/>
        <v>0</v>
      </c>
      <c r="AH21" s="129">
        <f t="shared" si="176"/>
        <v>0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0</v>
      </c>
      <c r="AM21" s="129">
        <f t="shared" si="176"/>
        <v>0</v>
      </c>
      <c r="AN21" s="129">
        <f t="shared" si="176"/>
        <v>0</v>
      </c>
      <c r="AO21" s="129">
        <f t="shared" si="176"/>
        <v>0</v>
      </c>
      <c r="AP21" s="129">
        <f t="shared" si="176"/>
        <v>0</v>
      </c>
      <c r="AQ21" s="129">
        <f t="shared" si="176"/>
        <v>0</v>
      </c>
      <c r="AR21" s="129">
        <f t="shared" si="176"/>
        <v>0</v>
      </c>
      <c r="AS21" s="129">
        <f t="shared" si="176"/>
        <v>0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0</v>
      </c>
      <c r="O22" s="129">
        <f t="shared" si="178"/>
        <v>0</v>
      </c>
      <c r="P22" s="129">
        <f t="shared" si="178"/>
        <v>0</v>
      </c>
      <c r="Q22" s="129">
        <f t="shared" si="178"/>
        <v>0</v>
      </c>
      <c r="R22" s="129">
        <f t="shared" si="178"/>
        <v>0</v>
      </c>
      <c r="S22" s="129">
        <f t="shared" si="178"/>
        <v>0</v>
      </c>
      <c r="T22" s="129">
        <f t="shared" si="178"/>
        <v>10590.9195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0</v>
      </c>
      <c r="Z22" s="129">
        <f t="shared" si="179"/>
        <v>0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0</v>
      </c>
      <c r="AF22" s="129">
        <f t="shared" si="180"/>
        <v>0</v>
      </c>
      <c r="AG22" s="129">
        <f t="shared" si="180"/>
        <v>0</v>
      </c>
      <c r="AH22" s="129">
        <f t="shared" si="180"/>
        <v>0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0</v>
      </c>
      <c r="AM22" s="129">
        <f t="shared" si="180"/>
        <v>0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>
        <f>DBData2!C26</f>
        <v>0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>
        <f>DBData2!D26</f>
        <v>0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 t="e">
        <f t="shared" ref="Z28" si="201">Z32/Z27</f>
        <v>#DIV/0!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0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0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0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0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0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0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0</v>
      </c>
      <c r="E133" s="109">
        <f t="shared" si="1190"/>
        <v>0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0</v>
      </c>
      <c r="J133" s="109">
        <f t="shared" si="1190"/>
        <v>0</v>
      </c>
      <c r="K133" s="109">
        <f t="shared" si="1190"/>
        <v>0</v>
      </c>
      <c r="L133" s="109">
        <f t="shared" si="1190"/>
        <v>0</v>
      </c>
      <c r="M133" s="109">
        <f t="shared" si="1190"/>
        <v>0</v>
      </c>
      <c r="N133" s="109">
        <f t="shared" si="1190"/>
        <v>0</v>
      </c>
      <c r="O133" s="109">
        <f t="shared" si="1190"/>
        <v>0</v>
      </c>
      <c r="P133" s="109">
        <f t="shared" si="1190"/>
        <v>0</v>
      </c>
      <c r="Q133" s="109">
        <f t="shared" si="1190"/>
        <v>0</v>
      </c>
      <c r="R133" s="109">
        <f t="shared" si="1190"/>
        <v>0</v>
      </c>
      <c r="S133" s="109">
        <f t="shared" si="1190"/>
        <v>0</v>
      </c>
      <c r="T133" s="109">
        <f t="shared" si="1190"/>
        <v>1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5</v>
      </c>
      <c r="Y133" s="109">
        <f t="shared" si="1190"/>
        <v>0</v>
      </c>
      <c r="Z133" s="109">
        <f t="shared" si="1190"/>
        <v>0</v>
      </c>
      <c r="AA133" s="109">
        <f t="shared" si="1190"/>
        <v>0</v>
      </c>
      <c r="AB133" s="109">
        <f t="shared" si="1190"/>
        <v>0</v>
      </c>
      <c r="AC133" s="109">
        <f t="shared" si="1190"/>
        <v>0</v>
      </c>
      <c r="AD133" s="109">
        <f t="shared" si="1190"/>
        <v>0</v>
      </c>
      <c r="AE133" s="109">
        <f t="shared" si="1190"/>
        <v>0</v>
      </c>
      <c r="AF133" s="109">
        <f t="shared" si="1190"/>
        <v>0</v>
      </c>
      <c r="AG133" s="109">
        <f t="shared" si="1190"/>
        <v>0</v>
      </c>
      <c r="AH133" s="109">
        <f t="shared" si="1190"/>
        <v>0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0</v>
      </c>
      <c r="AM133" s="109">
        <f t="shared" si="1191"/>
        <v>0</v>
      </c>
      <c r="AN133" s="109">
        <f t="shared" si="1191"/>
        <v>0</v>
      </c>
      <c r="AO133" s="109">
        <f t="shared" si="1191"/>
        <v>0</v>
      </c>
      <c r="AP133" s="109">
        <f t="shared" si="1191"/>
        <v>0</v>
      </c>
      <c r="AQ133" s="109">
        <f t="shared" si="1191"/>
        <v>0</v>
      </c>
      <c r="AR133" s="109">
        <f t="shared" si="1191"/>
        <v>0</v>
      </c>
      <c r="AS133" s="109">
        <f t="shared" si="1191"/>
        <v>0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6</v>
      </c>
      <c r="BE133" s="68">
        <f>BC133/total.weeks</f>
        <v>3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0</v>
      </c>
      <c r="M134" s="21">
        <f t="shared" si="1192"/>
        <v>0</v>
      </c>
      <c r="N134" s="21">
        <f t="shared" si="1192"/>
        <v>0</v>
      </c>
      <c r="O134" s="21">
        <f t="shared" si="1192"/>
        <v>0</v>
      </c>
      <c r="P134" s="21">
        <f t="shared" si="1192"/>
        <v>0</v>
      </c>
      <c r="Q134" s="21">
        <f t="shared" si="1192"/>
        <v>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813087.5</v>
      </c>
      <c r="Y134" s="21">
        <f t="shared" si="1192"/>
        <v>0</v>
      </c>
      <c r="Z134" s="21">
        <f t="shared" si="1192"/>
        <v>0</v>
      </c>
      <c r="AA134" s="21">
        <f t="shared" si="1192"/>
        <v>0</v>
      </c>
      <c r="AB134" s="21">
        <f t="shared" si="1192"/>
        <v>0</v>
      </c>
      <c r="AC134" s="21">
        <f t="shared" si="1192"/>
        <v>0</v>
      </c>
      <c r="AD134" s="21">
        <f t="shared" si="1192"/>
        <v>0</v>
      </c>
      <c r="AE134" s="21">
        <f t="shared" si="1192"/>
        <v>0</v>
      </c>
      <c r="AF134" s="21">
        <f t="shared" si="1192"/>
        <v>0</v>
      </c>
      <c r="AG134" s="21">
        <f t="shared" si="1192"/>
        <v>0</v>
      </c>
      <c r="AH134" s="21">
        <f t="shared" si="1192"/>
        <v>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0</v>
      </c>
      <c r="AM134" s="21">
        <f t="shared" si="1193"/>
        <v>0</v>
      </c>
      <c r="AN134" s="21">
        <f t="shared" si="1193"/>
        <v>0</v>
      </c>
      <c r="AO134" s="21">
        <f t="shared" si="1193"/>
        <v>0</v>
      </c>
      <c r="AP134" s="21">
        <f t="shared" si="1193"/>
        <v>0</v>
      </c>
      <c r="AQ134" s="21">
        <f t="shared" si="1193"/>
        <v>0</v>
      </c>
      <c r="AR134" s="21">
        <f t="shared" si="1193"/>
        <v>0</v>
      </c>
      <c r="AS134" s="21">
        <f t="shared" si="1193"/>
        <v>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813087.5</v>
      </c>
      <c r="BE134" s="68">
        <f t="shared" ref="BE134:BE147" si="1194">+BC134/total.weeks</f>
        <v>406543.75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 t="e">
        <f t="shared" si="1195"/>
        <v>#DIV/0!</v>
      </c>
      <c r="M135" s="69" t="e">
        <f t="shared" si="1195"/>
        <v>#DIV/0!</v>
      </c>
      <c r="N135" s="69" t="e">
        <f t="shared" si="1195"/>
        <v>#DIV/0!</v>
      </c>
      <c r="O135" s="69" t="e">
        <f t="shared" si="1195"/>
        <v>#DIV/0!</v>
      </c>
      <c r="P135" s="69" t="e">
        <f t="shared" si="1195"/>
        <v>#DIV/0!</v>
      </c>
      <c r="Q135" s="69" t="e">
        <f t="shared" si="1195"/>
        <v>#DIV/0!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>
        <f t="shared" si="1195"/>
        <v>0.24747492736021645</v>
      </c>
      <c r="Y135" s="69" t="e">
        <f t="shared" si="1195"/>
        <v>#DIV/0!</v>
      </c>
      <c r="Z135" s="69" t="e">
        <f t="shared" si="1195"/>
        <v>#DIV/0!</v>
      </c>
      <c r="AA135" s="69" t="e">
        <f t="shared" si="1195"/>
        <v>#DIV/0!</v>
      </c>
      <c r="AB135" s="69" t="e">
        <f t="shared" si="1195"/>
        <v>#DIV/0!</v>
      </c>
      <c r="AC135" s="69" t="e">
        <f t="shared" si="1195"/>
        <v>#DIV/0!</v>
      </c>
      <c r="AD135" s="69" t="e">
        <f t="shared" si="1195"/>
        <v>#DIV/0!</v>
      </c>
      <c r="AE135" s="69" t="e">
        <f t="shared" si="1195"/>
        <v>#DIV/0!</v>
      </c>
      <c r="AF135" s="69" t="e">
        <f t="shared" si="1195"/>
        <v>#DIV/0!</v>
      </c>
      <c r="AG135" s="69" t="e">
        <f t="shared" si="1195"/>
        <v>#DIV/0!</v>
      </c>
      <c r="AH135" s="69" t="e">
        <f t="shared" si="1195"/>
        <v>#DIV/0!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 t="e">
        <f t="shared" si="1196"/>
        <v>#DIV/0!</v>
      </c>
      <c r="AM135" s="69" t="e">
        <f t="shared" si="1196"/>
        <v>#DIV/0!</v>
      </c>
      <c r="AN135" s="69" t="e">
        <f t="shared" si="1196"/>
        <v>#DIV/0!</v>
      </c>
      <c r="AO135" s="69" t="e">
        <f t="shared" si="1196"/>
        <v>#DIV/0!</v>
      </c>
      <c r="AP135" s="69" t="e">
        <f t="shared" si="1196"/>
        <v>#DIV/0!</v>
      </c>
      <c r="AQ135" s="69" t="e">
        <f t="shared" si="1196"/>
        <v>#DIV/0!</v>
      </c>
      <c r="AR135" s="69" t="e">
        <f t="shared" si="1196"/>
        <v>#DIV/0!</v>
      </c>
      <c r="AS135" s="69" t="e">
        <f t="shared" si="1196"/>
        <v>#DIV/0!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0.27073011207280889</v>
      </c>
      <c r="BE135" s="117">
        <f>BE138/BE134</f>
        <v>0.2620961335649607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0</v>
      </c>
      <c r="E136" s="21">
        <f t="shared" ref="E136:E147" si="1199">+E11+E29+E47+E65+E83+E101+E119</f>
        <v>0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0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0</v>
      </c>
      <c r="M136" s="21">
        <f t="shared" ref="M136:M147" si="1207">+M11+M29+M47+M65+M83+M101+M119</f>
        <v>0</v>
      </c>
      <c r="N136" s="21">
        <f t="shared" ref="N136:N147" si="1208">+N11+N29+N47+N65+N83+N101+N119</f>
        <v>0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0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0</v>
      </c>
      <c r="Y136" s="21">
        <f t="shared" ref="Y136:Y147" si="1219">+Y11+Y29+Y47+Y65+Y83+Y101+Y119</f>
        <v>0</v>
      </c>
      <c r="Z136" s="21">
        <f t="shared" ref="Z136:Z147" si="1220">+Z11+Z29+Z47+Z65+Z83+Z101+Z119</f>
        <v>0</v>
      </c>
      <c r="AA136" s="21">
        <f t="shared" ref="AA136:AA147" si="1221">+AA11+AA29+AA47+AA65+AA83+AA101+AA119</f>
        <v>0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0</v>
      </c>
      <c r="AF136" s="21">
        <f t="shared" ref="AF136:AF147" si="1226">+AF11+AF29+AF47+AF65+AF83+AF101+AF119</f>
        <v>0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0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0</v>
      </c>
      <c r="AM136" s="21">
        <f t="shared" si="1229"/>
        <v>0</v>
      </c>
      <c r="AN136" s="21">
        <f t="shared" si="1229"/>
        <v>0</v>
      </c>
      <c r="AO136" s="21">
        <f t="shared" ref="AO136:AO147" si="1230">+AO11+AO29+AO47+AO65+AO83+AO101+AO119</f>
        <v>0</v>
      </c>
      <c r="AP136" s="21">
        <f t="shared" ref="AP136:AP147" si="1231">+AP11+AP29+AP47+AP65+AP83+AP101+AP119</f>
        <v>0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0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0</v>
      </c>
      <c r="BE136" s="68">
        <f t="shared" si="1194"/>
        <v>0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0</v>
      </c>
      <c r="E137" s="21">
        <f t="shared" si="1199"/>
        <v>0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0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0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714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6306.18</v>
      </c>
      <c r="Y137" s="21">
        <f t="shared" si="1219"/>
        <v>0</v>
      </c>
      <c r="Z137" s="21">
        <f t="shared" si="1220"/>
        <v>0</v>
      </c>
      <c r="AA137" s="21">
        <f t="shared" si="1221"/>
        <v>0</v>
      </c>
      <c r="AB137" s="21">
        <f t="shared" si="1222"/>
        <v>0</v>
      </c>
      <c r="AC137" s="21">
        <f t="shared" si="1223"/>
        <v>0</v>
      </c>
      <c r="AD137" s="21">
        <f t="shared" si="1224"/>
        <v>0</v>
      </c>
      <c r="AE137" s="21">
        <f t="shared" si="1225"/>
        <v>0</v>
      </c>
      <c r="AF137" s="21">
        <f t="shared" si="1226"/>
        <v>0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0</v>
      </c>
      <c r="AM137" s="21">
        <f t="shared" si="1229"/>
        <v>0</v>
      </c>
      <c r="AN137" s="21">
        <f t="shared" si="1229"/>
        <v>0</v>
      </c>
      <c r="AO137" s="21">
        <f t="shared" si="1230"/>
        <v>0</v>
      </c>
      <c r="AP137" s="21">
        <f t="shared" si="1231"/>
        <v>0</v>
      </c>
      <c r="AQ137" s="21">
        <f t="shared" si="1232"/>
        <v>0</v>
      </c>
      <c r="AR137" s="21">
        <f t="shared" si="1232"/>
        <v>0</v>
      </c>
      <c r="AS137" s="21">
        <f t="shared" si="1232"/>
        <v>0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7020.18</v>
      </c>
      <c r="BE137" s="68">
        <f t="shared" si="1194"/>
        <v>3510.09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0</v>
      </c>
      <c r="E138" s="21">
        <f t="shared" si="1199"/>
        <v>0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0</v>
      </c>
      <c r="J138" s="21">
        <f t="shared" si="1204"/>
        <v>0</v>
      </c>
      <c r="K138" s="21">
        <f t="shared" si="1205"/>
        <v>0</v>
      </c>
      <c r="L138" s="21">
        <f t="shared" si="1206"/>
        <v>0</v>
      </c>
      <c r="M138" s="21">
        <f t="shared" si="1207"/>
        <v>0</v>
      </c>
      <c r="N138" s="21">
        <f t="shared" si="1208"/>
        <v>0</v>
      </c>
      <c r="O138" s="21">
        <f t="shared" si="1209"/>
        <v>0</v>
      </c>
      <c r="P138" s="21">
        <f t="shared" si="1210"/>
        <v>0</v>
      </c>
      <c r="Q138" s="21">
        <f t="shared" si="1211"/>
        <v>0</v>
      </c>
      <c r="R138" s="21">
        <f t="shared" si="1212"/>
        <v>0</v>
      </c>
      <c r="S138" s="21">
        <f t="shared" si="1213"/>
        <v>0</v>
      </c>
      <c r="T138" s="21">
        <f t="shared" si="1214"/>
        <v>18194.5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194912.59</v>
      </c>
      <c r="Y138" s="21">
        <f t="shared" si="1219"/>
        <v>0</v>
      </c>
      <c r="Z138" s="21">
        <f t="shared" si="1220"/>
        <v>0</v>
      </c>
      <c r="AA138" s="21">
        <f t="shared" si="1221"/>
        <v>0</v>
      </c>
      <c r="AB138" s="21">
        <f t="shared" si="1222"/>
        <v>0</v>
      </c>
      <c r="AC138" s="21">
        <f t="shared" si="1223"/>
        <v>0</v>
      </c>
      <c r="AD138" s="21">
        <f t="shared" si="1224"/>
        <v>0</v>
      </c>
      <c r="AE138" s="21">
        <f t="shared" si="1225"/>
        <v>0</v>
      </c>
      <c r="AF138" s="21">
        <f t="shared" si="1226"/>
        <v>0</v>
      </c>
      <c r="AG138" s="21">
        <f t="shared" si="1227"/>
        <v>0</v>
      </c>
      <c r="AH138" s="21">
        <f t="shared" si="1228"/>
        <v>0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0</v>
      </c>
      <c r="AM138" s="21">
        <f t="shared" si="1229"/>
        <v>0</v>
      </c>
      <c r="AN138" s="21">
        <f t="shared" si="1229"/>
        <v>0</v>
      </c>
      <c r="AO138" s="21">
        <f t="shared" si="1230"/>
        <v>0</v>
      </c>
      <c r="AP138" s="21">
        <f t="shared" si="1231"/>
        <v>0</v>
      </c>
      <c r="AQ138" s="21">
        <f t="shared" si="1232"/>
        <v>0</v>
      </c>
      <c r="AR138" s="21">
        <f t="shared" si="1232"/>
        <v>0</v>
      </c>
      <c r="AS138" s="21">
        <f t="shared" si="1232"/>
        <v>0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213107.09</v>
      </c>
      <c r="BE138" s="68">
        <f t="shared" si="1194"/>
        <v>106553.545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0</v>
      </c>
      <c r="E139" s="70">
        <f t="shared" si="1199"/>
        <v>0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0</v>
      </c>
      <c r="J139" s="70">
        <f t="shared" si="1204"/>
        <v>0</v>
      </c>
      <c r="K139" s="70">
        <f t="shared" si="1205"/>
        <v>0</v>
      </c>
      <c r="L139" s="70">
        <f t="shared" si="1206"/>
        <v>0</v>
      </c>
      <c r="M139" s="70">
        <f t="shared" si="1207"/>
        <v>0</v>
      </c>
      <c r="N139" s="70">
        <f t="shared" si="1208"/>
        <v>0</v>
      </c>
      <c r="O139" s="70">
        <f t="shared" si="1209"/>
        <v>0</v>
      </c>
      <c r="P139" s="70">
        <f t="shared" si="1210"/>
        <v>0</v>
      </c>
      <c r="Q139" s="70">
        <f t="shared" si="1211"/>
        <v>0</v>
      </c>
      <c r="R139" s="70">
        <f t="shared" si="1212"/>
        <v>0</v>
      </c>
      <c r="S139" s="70">
        <f t="shared" si="1213"/>
        <v>0</v>
      </c>
      <c r="T139" s="70">
        <f t="shared" si="1214"/>
        <v>18908.5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201218.77</v>
      </c>
      <c r="Y139" s="70">
        <f t="shared" si="1219"/>
        <v>0</v>
      </c>
      <c r="Z139" s="70">
        <f t="shared" si="1220"/>
        <v>0</v>
      </c>
      <c r="AA139" s="70">
        <f t="shared" si="1221"/>
        <v>0</v>
      </c>
      <c r="AB139" s="70">
        <f t="shared" si="1222"/>
        <v>0</v>
      </c>
      <c r="AC139" s="70">
        <f t="shared" si="1223"/>
        <v>0</v>
      </c>
      <c r="AD139" s="70">
        <f t="shared" si="1224"/>
        <v>0</v>
      </c>
      <c r="AE139" s="70">
        <f t="shared" si="1225"/>
        <v>0</v>
      </c>
      <c r="AF139" s="70">
        <f t="shared" si="1226"/>
        <v>0</v>
      </c>
      <c r="AG139" s="70">
        <f t="shared" si="1227"/>
        <v>0</v>
      </c>
      <c r="AH139" s="70">
        <f t="shared" si="1228"/>
        <v>0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0</v>
      </c>
      <c r="AM139" s="70">
        <f t="shared" si="1229"/>
        <v>0</v>
      </c>
      <c r="AN139" s="70">
        <f t="shared" si="1229"/>
        <v>0</v>
      </c>
      <c r="AO139" s="70">
        <f t="shared" si="1230"/>
        <v>0</v>
      </c>
      <c r="AP139" s="70">
        <f t="shared" si="1231"/>
        <v>0</v>
      </c>
      <c r="AQ139" s="70">
        <f t="shared" si="1232"/>
        <v>0</v>
      </c>
      <c r="AR139" s="70">
        <f t="shared" si="1232"/>
        <v>0</v>
      </c>
      <c r="AS139" s="70">
        <f t="shared" si="1232"/>
        <v>0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220127.27</v>
      </c>
      <c r="BE139" s="25">
        <f t="shared" si="1194"/>
        <v>110063.63499999999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0</v>
      </c>
      <c r="E140" s="71">
        <f t="shared" si="1199"/>
        <v>0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0</v>
      </c>
      <c r="J140" s="71">
        <f t="shared" si="1204"/>
        <v>0</v>
      </c>
      <c r="K140" s="71">
        <f t="shared" si="1205"/>
        <v>0</v>
      </c>
      <c r="L140" s="71">
        <f t="shared" si="1206"/>
        <v>0</v>
      </c>
      <c r="M140" s="71">
        <f t="shared" si="1207"/>
        <v>0</v>
      </c>
      <c r="N140" s="71">
        <f t="shared" si="1208"/>
        <v>0</v>
      </c>
      <c r="O140" s="71">
        <f t="shared" si="1209"/>
        <v>0</v>
      </c>
      <c r="P140" s="71">
        <f t="shared" si="1210"/>
        <v>0</v>
      </c>
      <c r="Q140" s="71">
        <f t="shared" si="1211"/>
        <v>0</v>
      </c>
      <c r="R140" s="71">
        <f t="shared" si="1212"/>
        <v>0</v>
      </c>
      <c r="S140" s="71">
        <f t="shared" si="1213"/>
        <v>0</v>
      </c>
      <c r="T140" s="71">
        <f t="shared" si="1214"/>
        <v>-1980.85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-10180.6</v>
      </c>
      <c r="Y140" s="71">
        <f t="shared" si="1219"/>
        <v>0</v>
      </c>
      <c r="Z140" s="71">
        <f t="shared" si="1220"/>
        <v>0</v>
      </c>
      <c r="AA140" s="71">
        <f t="shared" si="1221"/>
        <v>0</v>
      </c>
      <c r="AB140" s="71">
        <f t="shared" si="1222"/>
        <v>0</v>
      </c>
      <c r="AC140" s="71">
        <f t="shared" si="1223"/>
        <v>0</v>
      </c>
      <c r="AD140" s="71">
        <f t="shared" si="1224"/>
        <v>0</v>
      </c>
      <c r="AE140" s="71">
        <f t="shared" si="1225"/>
        <v>0</v>
      </c>
      <c r="AF140" s="71">
        <f t="shared" si="1226"/>
        <v>0</v>
      </c>
      <c r="AG140" s="71">
        <f t="shared" si="1227"/>
        <v>0</v>
      </c>
      <c r="AH140" s="71">
        <f t="shared" si="1228"/>
        <v>0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0</v>
      </c>
      <c r="AM140" s="71">
        <f t="shared" si="1229"/>
        <v>0</v>
      </c>
      <c r="AN140" s="71">
        <f t="shared" si="1229"/>
        <v>0</v>
      </c>
      <c r="AO140" s="71">
        <f t="shared" si="1230"/>
        <v>0</v>
      </c>
      <c r="AP140" s="71">
        <f t="shared" si="1231"/>
        <v>0</v>
      </c>
      <c r="AQ140" s="71">
        <f t="shared" si="1232"/>
        <v>0</v>
      </c>
      <c r="AR140" s="71">
        <f t="shared" si="1232"/>
        <v>0</v>
      </c>
      <c r="AS140" s="71">
        <f t="shared" si="1232"/>
        <v>0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-12161.45</v>
      </c>
      <c r="BE140" s="82">
        <f t="shared" si="1194"/>
        <v>-6080.7250000000004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0</v>
      </c>
      <c r="E141" s="70">
        <f t="shared" si="1199"/>
        <v>0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0</v>
      </c>
      <c r="J141" s="70">
        <f t="shared" si="1204"/>
        <v>0</v>
      </c>
      <c r="K141" s="70">
        <f t="shared" si="1205"/>
        <v>0</v>
      </c>
      <c r="L141" s="70">
        <f t="shared" si="1206"/>
        <v>0</v>
      </c>
      <c r="M141" s="70">
        <f t="shared" si="1207"/>
        <v>0</v>
      </c>
      <c r="N141" s="70">
        <f t="shared" si="1208"/>
        <v>0</v>
      </c>
      <c r="O141" s="70">
        <f t="shared" si="1209"/>
        <v>0</v>
      </c>
      <c r="P141" s="70">
        <f t="shared" si="1210"/>
        <v>0</v>
      </c>
      <c r="Q141" s="70">
        <f t="shared" si="1211"/>
        <v>0</v>
      </c>
      <c r="R141" s="70">
        <f t="shared" si="1212"/>
        <v>0</v>
      </c>
      <c r="S141" s="70">
        <f t="shared" si="1213"/>
        <v>0</v>
      </c>
      <c r="T141" s="70">
        <f t="shared" si="1214"/>
        <v>16927.650000000001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191038.16999999998</v>
      </c>
      <c r="Y141" s="70">
        <f t="shared" si="1219"/>
        <v>0</v>
      </c>
      <c r="Z141" s="70">
        <f t="shared" si="1220"/>
        <v>0</v>
      </c>
      <c r="AA141" s="70">
        <f t="shared" si="1221"/>
        <v>0</v>
      </c>
      <c r="AB141" s="70">
        <f t="shared" si="1222"/>
        <v>0</v>
      </c>
      <c r="AC141" s="70">
        <f t="shared" si="1223"/>
        <v>0</v>
      </c>
      <c r="AD141" s="70">
        <f t="shared" si="1224"/>
        <v>0</v>
      </c>
      <c r="AE141" s="70">
        <f t="shared" si="1225"/>
        <v>0</v>
      </c>
      <c r="AF141" s="70">
        <f t="shared" si="1226"/>
        <v>0</v>
      </c>
      <c r="AG141" s="70">
        <f t="shared" si="1227"/>
        <v>0</v>
      </c>
      <c r="AH141" s="70">
        <f t="shared" si="1228"/>
        <v>0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0</v>
      </c>
      <c r="AM141" s="70">
        <f t="shared" si="1229"/>
        <v>0</v>
      </c>
      <c r="AN141" s="70">
        <f t="shared" si="1229"/>
        <v>0</v>
      </c>
      <c r="AO141" s="70">
        <f t="shared" si="1230"/>
        <v>0</v>
      </c>
      <c r="AP141" s="70">
        <f t="shared" si="1231"/>
        <v>0</v>
      </c>
      <c r="AQ141" s="70">
        <f t="shared" si="1232"/>
        <v>0</v>
      </c>
      <c r="AR141" s="70">
        <f t="shared" si="1232"/>
        <v>0</v>
      </c>
      <c r="AS141" s="70">
        <f t="shared" si="1232"/>
        <v>0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207965.81999999998</v>
      </c>
      <c r="BE141" s="25">
        <f t="shared" si="1194"/>
        <v>103982.90999999999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0</v>
      </c>
      <c r="E142" s="71">
        <f t="shared" si="1199"/>
        <v>0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0</v>
      </c>
      <c r="J142" s="71">
        <f t="shared" si="1204"/>
        <v>0</v>
      </c>
      <c r="K142" s="71">
        <f t="shared" si="1205"/>
        <v>0</v>
      </c>
      <c r="L142" s="71">
        <f t="shared" si="1206"/>
        <v>0</v>
      </c>
      <c r="M142" s="71">
        <f t="shared" si="1207"/>
        <v>0</v>
      </c>
      <c r="N142" s="71">
        <f t="shared" si="1208"/>
        <v>0</v>
      </c>
      <c r="O142" s="71">
        <f t="shared" si="1209"/>
        <v>0</v>
      </c>
      <c r="P142" s="71">
        <f t="shared" si="1210"/>
        <v>-1263.72</v>
      </c>
      <c r="Q142" s="71">
        <f t="shared" si="1211"/>
        <v>0</v>
      </c>
      <c r="R142" s="71">
        <f t="shared" si="1212"/>
        <v>0</v>
      </c>
      <c r="S142" s="71">
        <f t="shared" si="1213"/>
        <v>0</v>
      </c>
      <c r="T142" s="71">
        <f t="shared" si="1214"/>
        <v>-105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-376271.3</v>
      </c>
      <c r="Y142" s="71">
        <f t="shared" si="1219"/>
        <v>0</v>
      </c>
      <c r="Z142" s="71">
        <f t="shared" si="1220"/>
        <v>0</v>
      </c>
      <c r="AA142" s="71">
        <f t="shared" si="1221"/>
        <v>0</v>
      </c>
      <c r="AB142" s="71">
        <f t="shared" si="1222"/>
        <v>0</v>
      </c>
      <c r="AC142" s="71">
        <f t="shared" si="1223"/>
        <v>0</v>
      </c>
      <c r="AD142" s="71">
        <f t="shared" si="1224"/>
        <v>0</v>
      </c>
      <c r="AE142" s="71">
        <f t="shared" si="1225"/>
        <v>0</v>
      </c>
      <c r="AF142" s="71">
        <f t="shared" si="1226"/>
        <v>0</v>
      </c>
      <c r="AG142" s="71">
        <f t="shared" si="1227"/>
        <v>0</v>
      </c>
      <c r="AH142" s="71">
        <f t="shared" si="1228"/>
        <v>0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0</v>
      </c>
      <c r="AM142" s="71">
        <f t="shared" si="1229"/>
        <v>0</v>
      </c>
      <c r="AN142" s="71">
        <f t="shared" si="1229"/>
        <v>0</v>
      </c>
      <c r="AO142" s="71">
        <f t="shared" si="1230"/>
        <v>0</v>
      </c>
      <c r="AP142" s="71">
        <f t="shared" si="1231"/>
        <v>-79623</v>
      </c>
      <c r="AQ142" s="71">
        <f t="shared" si="1232"/>
        <v>0</v>
      </c>
      <c r="AR142" s="71">
        <f t="shared" si="1232"/>
        <v>0</v>
      </c>
      <c r="AS142" s="71">
        <f t="shared" si="1232"/>
        <v>0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-457263.01999999996</v>
      </c>
      <c r="BE142" s="82">
        <f t="shared" si="1194"/>
        <v>-228631.50999999998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0</v>
      </c>
      <c r="E143" s="70">
        <f t="shared" si="1199"/>
        <v>0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0</v>
      </c>
      <c r="J143" s="70">
        <f t="shared" si="1204"/>
        <v>0</v>
      </c>
      <c r="K143" s="70">
        <f t="shared" si="1205"/>
        <v>0</v>
      </c>
      <c r="L143" s="70">
        <f t="shared" si="1206"/>
        <v>0</v>
      </c>
      <c r="M143" s="70">
        <f t="shared" si="1207"/>
        <v>0</v>
      </c>
      <c r="N143" s="70">
        <f t="shared" si="1208"/>
        <v>0</v>
      </c>
      <c r="O143" s="70">
        <f t="shared" si="1209"/>
        <v>0</v>
      </c>
      <c r="P143" s="70">
        <f t="shared" si="1210"/>
        <v>0</v>
      </c>
      <c r="Q143" s="70">
        <f t="shared" si="1211"/>
        <v>0</v>
      </c>
      <c r="R143" s="70">
        <f t="shared" si="1212"/>
        <v>0</v>
      </c>
      <c r="S143" s="70">
        <f t="shared" si="1213"/>
        <v>0</v>
      </c>
      <c r="T143" s="70">
        <f t="shared" si="1214"/>
        <v>1797.7650000000003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600375.11699999997</v>
      </c>
      <c r="Y143" s="70">
        <f t="shared" si="1219"/>
        <v>0</v>
      </c>
      <c r="Z143" s="70">
        <f t="shared" si="1220"/>
        <v>0</v>
      </c>
      <c r="AA143" s="70">
        <f t="shared" si="1221"/>
        <v>0</v>
      </c>
      <c r="AB143" s="70">
        <f t="shared" si="1222"/>
        <v>0</v>
      </c>
      <c r="AC143" s="70">
        <f t="shared" si="1223"/>
        <v>0</v>
      </c>
      <c r="AD143" s="70">
        <f t="shared" si="1224"/>
        <v>0</v>
      </c>
      <c r="AE143" s="70">
        <f t="shared" si="1225"/>
        <v>0</v>
      </c>
      <c r="AF143" s="70">
        <f t="shared" si="1226"/>
        <v>0</v>
      </c>
      <c r="AG143" s="70">
        <f t="shared" si="1227"/>
        <v>0</v>
      </c>
      <c r="AH143" s="70">
        <f t="shared" si="1228"/>
        <v>0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0</v>
      </c>
      <c r="AM143" s="70">
        <f t="shared" si="1229"/>
        <v>0</v>
      </c>
      <c r="AN143" s="70">
        <f t="shared" si="1229"/>
        <v>0</v>
      </c>
      <c r="AO143" s="70">
        <f t="shared" si="1230"/>
        <v>0</v>
      </c>
      <c r="AP143" s="70">
        <f t="shared" si="1231"/>
        <v>0</v>
      </c>
      <c r="AQ143" s="70">
        <f t="shared" si="1232"/>
        <v>0</v>
      </c>
      <c r="AR143" s="70">
        <f t="shared" si="1232"/>
        <v>0</v>
      </c>
      <c r="AS143" s="70">
        <f t="shared" si="1232"/>
        <v>0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602172.88199999998</v>
      </c>
      <c r="BE143" s="25">
        <f t="shared" si="1194"/>
        <v>301086.44099999999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0</v>
      </c>
      <c r="E144" s="70">
        <f t="shared" si="1199"/>
        <v>0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0</v>
      </c>
      <c r="J144" s="70">
        <f t="shared" si="1204"/>
        <v>0</v>
      </c>
      <c r="K144" s="70">
        <f t="shared" si="1205"/>
        <v>0</v>
      </c>
      <c r="L144" s="70">
        <f t="shared" si="1206"/>
        <v>0</v>
      </c>
      <c r="M144" s="70">
        <f t="shared" si="1207"/>
        <v>0</v>
      </c>
      <c r="N144" s="70">
        <f t="shared" si="1208"/>
        <v>0</v>
      </c>
      <c r="O144" s="70">
        <f t="shared" si="1209"/>
        <v>0</v>
      </c>
      <c r="P144" s="70">
        <f t="shared" si="1210"/>
        <v>0</v>
      </c>
      <c r="Q144" s="70">
        <f t="shared" si="1211"/>
        <v>0</v>
      </c>
      <c r="R144" s="70">
        <f t="shared" si="1212"/>
        <v>0</v>
      </c>
      <c r="S144" s="70">
        <f t="shared" si="1213"/>
        <v>0</v>
      </c>
      <c r="T144" s="70">
        <f t="shared" si="1214"/>
        <v>15129.885000000002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-409336.94699999999</v>
      </c>
      <c r="Y144" s="70">
        <f t="shared" si="1219"/>
        <v>0</v>
      </c>
      <c r="Z144" s="70">
        <f t="shared" si="1220"/>
        <v>0</v>
      </c>
      <c r="AA144" s="70">
        <f t="shared" si="1221"/>
        <v>0</v>
      </c>
      <c r="AB144" s="70">
        <f t="shared" si="1222"/>
        <v>0</v>
      </c>
      <c r="AC144" s="70">
        <f t="shared" si="1223"/>
        <v>0</v>
      </c>
      <c r="AD144" s="70">
        <f t="shared" si="1224"/>
        <v>0</v>
      </c>
      <c r="AE144" s="70">
        <f t="shared" si="1225"/>
        <v>0</v>
      </c>
      <c r="AF144" s="70">
        <f t="shared" si="1226"/>
        <v>0</v>
      </c>
      <c r="AG144" s="70">
        <f t="shared" si="1227"/>
        <v>0</v>
      </c>
      <c r="AH144" s="70">
        <f t="shared" si="1228"/>
        <v>0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0</v>
      </c>
      <c r="AM144" s="70">
        <f t="shared" si="1229"/>
        <v>0</v>
      </c>
      <c r="AN144" s="70">
        <f t="shared" si="1229"/>
        <v>0</v>
      </c>
      <c r="AO144" s="70">
        <f t="shared" si="1230"/>
        <v>0</v>
      </c>
      <c r="AP144" s="70">
        <f t="shared" si="1231"/>
        <v>0</v>
      </c>
      <c r="AQ144" s="70">
        <f t="shared" si="1232"/>
        <v>0</v>
      </c>
      <c r="AR144" s="70">
        <f t="shared" si="1232"/>
        <v>0</v>
      </c>
      <c r="AS144" s="70">
        <f t="shared" si="1232"/>
        <v>0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-394207.06199999998</v>
      </c>
      <c r="BE144" s="82">
        <f t="shared" si="1194"/>
        <v>-197103.53099999999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0</v>
      </c>
      <c r="E145" s="21">
        <f t="shared" si="1199"/>
        <v>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0</v>
      </c>
      <c r="O145" s="21">
        <f t="shared" si="1209"/>
        <v>0</v>
      </c>
      <c r="P145" s="21">
        <f t="shared" si="1210"/>
        <v>0</v>
      </c>
      <c r="Q145" s="21">
        <f t="shared" si="1211"/>
        <v>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205000</v>
      </c>
      <c r="Y145" s="21">
        <f t="shared" si="1219"/>
        <v>0</v>
      </c>
      <c r="Z145" s="21">
        <f t="shared" si="1220"/>
        <v>0</v>
      </c>
      <c r="AA145" s="21">
        <f t="shared" si="1221"/>
        <v>0</v>
      </c>
      <c r="AB145" s="21">
        <f t="shared" si="1222"/>
        <v>0</v>
      </c>
      <c r="AC145" s="21">
        <f t="shared" si="1223"/>
        <v>0</v>
      </c>
      <c r="AD145" s="21">
        <f t="shared" si="1224"/>
        <v>0</v>
      </c>
      <c r="AE145" s="21">
        <f t="shared" si="1225"/>
        <v>0</v>
      </c>
      <c r="AF145" s="21">
        <f t="shared" si="1226"/>
        <v>0</v>
      </c>
      <c r="AG145" s="21">
        <f t="shared" si="1227"/>
        <v>0</v>
      </c>
      <c r="AH145" s="21">
        <f t="shared" si="1228"/>
        <v>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0</v>
      </c>
      <c r="AM145" s="21">
        <f t="shared" si="1229"/>
        <v>0</v>
      </c>
      <c r="AN145" s="21">
        <f t="shared" si="1229"/>
        <v>0</v>
      </c>
      <c r="AO145" s="21">
        <f t="shared" si="1230"/>
        <v>0</v>
      </c>
      <c r="AP145" s="21">
        <f t="shared" si="1231"/>
        <v>0</v>
      </c>
      <c r="AQ145" s="21">
        <f t="shared" si="1232"/>
        <v>0</v>
      </c>
      <c r="AR145" s="21">
        <f t="shared" si="1232"/>
        <v>0</v>
      </c>
      <c r="AS145" s="21">
        <f t="shared" si="1232"/>
        <v>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205000</v>
      </c>
      <c r="BE145" s="68">
        <f>+BC145/total.weeks</f>
        <v>102500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0</v>
      </c>
      <c r="E146" s="21">
        <f t="shared" si="1199"/>
        <v>0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0</v>
      </c>
      <c r="J146" s="21">
        <f t="shared" si="1204"/>
        <v>0</v>
      </c>
      <c r="K146" s="21">
        <f t="shared" si="1205"/>
        <v>0</v>
      </c>
      <c r="L146" s="21">
        <f t="shared" si="1206"/>
        <v>0</v>
      </c>
      <c r="M146" s="21">
        <f t="shared" si="1207"/>
        <v>0</v>
      </c>
      <c r="N146" s="21">
        <f t="shared" si="1208"/>
        <v>0</v>
      </c>
      <c r="O146" s="21">
        <f t="shared" si="1209"/>
        <v>0</v>
      </c>
      <c r="P146" s="21">
        <f t="shared" si="1210"/>
        <v>0</v>
      </c>
      <c r="Q146" s="21">
        <f t="shared" si="1211"/>
        <v>0</v>
      </c>
      <c r="R146" s="21">
        <f t="shared" si="1212"/>
        <v>0</v>
      </c>
      <c r="S146" s="21">
        <f t="shared" si="1213"/>
        <v>0</v>
      </c>
      <c r="T146" s="21">
        <f t="shared" si="1214"/>
        <v>1692.7650000000003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19103.816999999999</v>
      </c>
      <c r="Y146" s="21">
        <f t="shared" si="1219"/>
        <v>0</v>
      </c>
      <c r="Z146" s="21">
        <f t="shared" si="1220"/>
        <v>0</v>
      </c>
      <c r="AA146" s="21">
        <f t="shared" si="1221"/>
        <v>0</v>
      </c>
      <c r="AB146" s="21">
        <f t="shared" si="1222"/>
        <v>0</v>
      </c>
      <c r="AC146" s="21">
        <f t="shared" si="1223"/>
        <v>0</v>
      </c>
      <c r="AD146" s="21">
        <f t="shared" si="1224"/>
        <v>0</v>
      </c>
      <c r="AE146" s="21">
        <f t="shared" si="1225"/>
        <v>0</v>
      </c>
      <c r="AF146" s="21">
        <f t="shared" si="1226"/>
        <v>0</v>
      </c>
      <c r="AG146" s="21">
        <f t="shared" si="1227"/>
        <v>0</v>
      </c>
      <c r="AH146" s="21">
        <f t="shared" si="1228"/>
        <v>0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0</v>
      </c>
      <c r="AM146" s="21">
        <f t="shared" si="1229"/>
        <v>0</v>
      </c>
      <c r="AN146" s="21">
        <f t="shared" si="1229"/>
        <v>0</v>
      </c>
      <c r="AO146" s="21">
        <f t="shared" si="1230"/>
        <v>0</v>
      </c>
      <c r="AP146" s="21">
        <f t="shared" si="1231"/>
        <v>0</v>
      </c>
      <c r="AQ146" s="21">
        <f t="shared" si="1232"/>
        <v>0</v>
      </c>
      <c r="AR146" s="21">
        <f t="shared" si="1232"/>
        <v>0</v>
      </c>
      <c r="AS146" s="21">
        <f t="shared" si="1232"/>
        <v>0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20796.581999999999</v>
      </c>
      <c r="BD146" s="34"/>
      <c r="BE146" s="68">
        <f t="shared" si="1194"/>
        <v>10398.290999999999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0</v>
      </c>
      <c r="O147" s="21">
        <f t="shared" si="1209"/>
        <v>0</v>
      </c>
      <c r="P147" s="21">
        <f t="shared" si="1210"/>
        <v>0</v>
      </c>
      <c r="Q147" s="21">
        <f t="shared" si="1211"/>
        <v>0</v>
      </c>
      <c r="R147" s="21">
        <f t="shared" si="1212"/>
        <v>0</v>
      </c>
      <c r="S147" s="21">
        <f t="shared" si="1213"/>
        <v>0</v>
      </c>
      <c r="T147" s="21">
        <f t="shared" si="1214"/>
        <v>10590.9195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0</v>
      </c>
      <c r="Z147" s="21">
        <f t="shared" si="1220"/>
        <v>0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0</v>
      </c>
      <c r="AE147" s="21">
        <f t="shared" si="1225"/>
        <v>0</v>
      </c>
      <c r="AF147" s="21">
        <f t="shared" si="1226"/>
        <v>0</v>
      </c>
      <c r="AG147" s="21">
        <f t="shared" si="1227"/>
        <v>0</v>
      </c>
      <c r="AH147" s="21">
        <f t="shared" si="1228"/>
        <v>0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0</v>
      </c>
      <c r="AM147" s="21">
        <f t="shared" si="1229"/>
        <v>0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10590.9195</v>
      </c>
      <c r="BE147" s="68">
        <f t="shared" si="1194"/>
        <v>5295.45975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64</v>
      </c>
      <c r="C20" t="s">
        <v>65</v>
      </c>
      <c r="D20" t="s">
        <v>66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67</v>
      </c>
      <c r="C24" t="s">
        <v>68</v>
      </c>
      <c r="D24" t="s">
        <v>69</v>
      </c>
      <c r="E24">
        <v>5</v>
      </c>
      <c r="F24">
        <v>813087.5</v>
      </c>
      <c r="G24">
        <v>0</v>
      </c>
      <c r="H24">
        <v>6306.18</v>
      </c>
      <c r="I24">
        <v>194912.59</v>
      </c>
      <c r="J24">
        <v>10180.6</v>
      </c>
      <c r="K24">
        <v>376271.3</v>
      </c>
      <c r="L24">
        <v>205000</v>
      </c>
    </row>
    <row r="25" spans="1:12" x14ac:dyDescent="0.2">
      <c r="A25" s="1">
        <v>23</v>
      </c>
    </row>
    <row r="26" spans="1:12" x14ac:dyDescent="0.2">
      <c r="A26" s="1">
        <v>24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2014-10-02T09:43:14Z</dcterms:modified>
</cp:coreProperties>
</file>