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lura\Excel-Alura\FunçãoProcV\"/>
    </mc:Choice>
  </mc:AlternateContent>
  <xr:revisionPtr revIDLastSave="0" documentId="13_ncr:1_{7F8A5D9B-E24C-41EF-AAB4-6D919ED5373C}" xr6:coauthVersionLast="47" xr6:coauthVersionMax="47" xr10:uidLastSave="{00000000-0000-0000-0000-000000000000}"/>
  <bookViews>
    <workbookView xWindow="-120" yWindow="-120" windowWidth="29040" windowHeight="15840" activeTab="2" xr2:uid="{C1B61AA5-C757-4C13-B5B2-E36863709022}"/>
  </bookViews>
  <sheets>
    <sheet name="Produtos Infantis por Colunas" sheetId="1" r:id="rId1"/>
    <sheet name="Procura em Estoque" sheetId="17" r:id="rId2"/>
    <sheet name="Resumo de Vendas" sheetId="18" r:id="rId3"/>
    <sheet name="Meus Números" sheetId="12" r:id="rId4"/>
    <sheet name="Dados Filtrados" sheetId="11" state="hidden" r:id="rId5"/>
    <sheet name="Gráficos" sheetId="7" state="hidden" r:id="rId6"/>
  </sheets>
  <externalReferences>
    <externalReference r:id="rId7"/>
  </externalReferences>
  <definedNames>
    <definedName name="_xlnm._FilterDatabase" localSheetId="0" hidden="1">'Produtos Infantis por Colunas'!$A$2:$F$124</definedName>
    <definedName name="_xlnm.Extract" localSheetId="4">'Dados Filtrados'!$A$7:$E$7</definedName>
    <definedName name="_xlnm.Extract" localSheetId="3">'Meus Números'!$E$1</definedName>
    <definedName name="_xlnm.Criteria" localSheetId="4">'Dados Filtrados'!$A$2:$B$3</definedName>
    <definedName name="Descontos">'[1]Produtos Infantis'!$D$3:$D$122</definedName>
    <definedName name="Descrição">'[1]Produtos Infantis'!$A$3:$A$122</definedName>
    <definedName name="Preços">'[1]Produtos Infantis'!$C$3:$C$122</definedName>
    <definedName name="Quantidades">'[1]Produtos Infantis'!$E$3:$E$122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2" l="1"/>
  <c r="B11" i="12"/>
  <c r="B9" i="12"/>
  <c r="B8" i="12"/>
  <c r="B10" i="12" s="1"/>
  <c r="B6" i="12"/>
  <c r="B5" i="12"/>
  <c r="B3" i="12"/>
  <c r="B2" i="12"/>
  <c r="D14" i="18"/>
  <c r="M9" i="18"/>
  <c r="E9" i="18"/>
  <c r="E7" i="18"/>
  <c r="E5" i="18"/>
  <c r="E16" i="17"/>
  <c r="D16" i="17"/>
  <c r="E15" i="17" s="1"/>
  <c r="E13" i="17" s="1"/>
  <c r="E9" i="17"/>
  <c r="E4" i="17" s="1"/>
</calcChain>
</file>

<file path=xl/sharedStrings.xml><?xml version="1.0" encoding="utf-8"?>
<sst xmlns="http://schemas.openxmlformats.org/spreadsheetml/2006/main" count="73" uniqueCount="39">
  <si>
    <t>Descrição</t>
  </si>
  <si>
    <t>Quantidades</t>
  </si>
  <si>
    <t>Preço Unitário</t>
  </si>
  <si>
    <t>Valor Total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</si>
  <si>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</si>
  <si>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</si>
  <si>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</si>
  <si>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</si>
  <si>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</si>
  <si>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</si>
  <si>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</si>
  <si>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*Azul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</si>
  <si>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</si>
  <si>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</si>
  <si>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</si>
  <si>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</si>
  <si>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</si>
  <si>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</si>
  <si>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 (%)</t>
  </si>
  <si>
    <t>Maior Preço</t>
  </si>
  <si>
    <t>Menor Preço</t>
  </si>
  <si>
    <t>Produto:</t>
  </si>
  <si>
    <t>Tamanho:</t>
  </si>
  <si>
    <t>Tamanhos</t>
  </si>
  <si>
    <t>Preço</t>
  </si>
  <si>
    <t>Quantidade</t>
  </si>
  <si>
    <t>Descontos</t>
  </si>
  <si>
    <t>A partir de</t>
  </si>
  <si>
    <t>Qtd Estoque:</t>
  </si>
  <si>
    <t>Qtd Compra:</t>
  </si>
  <si>
    <t>Valor</t>
  </si>
  <si>
    <t>Desconto:</t>
  </si>
  <si>
    <t>Valor Total:</t>
  </si>
  <si>
    <t>Finalizar Pedido</t>
  </si>
  <si>
    <t>Resumo de Venda</t>
  </si>
  <si>
    <t>Comprador Cadastrado:</t>
  </si>
  <si>
    <t>Primeira Compra:</t>
  </si>
  <si>
    <t>Valor Final:</t>
  </si>
  <si>
    <t>Apenas um Par: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</si>
</sst>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6"/>
      <color rgb="FFFFFF00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96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164" fontId="5" fillId="2" borderId="3" xfId="1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164" fontId="5" fillId="2" borderId="4" xfId="1" applyFont="1" applyFill="1" applyBorder="1" applyAlignment="1">
      <alignment horizontal="center"/>
    </xf>
    <xf numFmtId="0" fontId="4" fillId="3" borderId="12" xfId="0" applyFont="1" applyFill="1" applyBorder="1"/>
    <xf numFmtId="0" fontId="4" fillId="3" borderId="6" xfId="0" applyFont="1" applyFill="1" applyBorder="1"/>
    <xf numFmtId="0" fontId="4" fillId="3" borderId="13" xfId="0" applyFon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4" fillId="3" borderId="1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3" borderId="17" xfId="0" applyFont="1" applyFill="1" applyBorder="1"/>
    <xf numFmtId="164" fontId="0" fillId="0" borderId="18" xfId="0" applyNumberFormat="1" applyBorder="1" applyAlignment="1">
      <alignment horizontal="center"/>
    </xf>
    <xf numFmtId="9" fontId="0" fillId="0" borderId="18" xfId="2" applyFont="1" applyBorder="1" applyAlignment="1">
      <alignment horizontal="center"/>
    </xf>
    <xf numFmtId="164" fontId="0" fillId="0" borderId="14" xfId="1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3" borderId="19" xfId="0" applyFill="1" applyBorder="1"/>
    <xf numFmtId="0" fontId="0" fillId="3" borderId="20" xfId="0" applyFill="1" applyBorder="1"/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/>
    <xf numFmtId="0" fontId="7" fillId="4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left" vertical="center" wrapText="1"/>
    </xf>
    <xf numFmtId="164" fontId="5" fillId="2" borderId="24" xfId="1" applyFont="1" applyFill="1" applyBorder="1" applyAlignment="1">
      <alignment horizontal="center"/>
    </xf>
    <xf numFmtId="164" fontId="5" fillId="2" borderId="7" xfId="1" applyFont="1" applyFill="1" applyBorder="1" applyAlignment="1">
      <alignment horizontal="center"/>
    </xf>
    <xf numFmtId="164" fontId="5" fillId="2" borderId="20" xfId="1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0" fillId="5" borderId="0" xfId="0" applyFill="1"/>
    <xf numFmtId="0" fontId="0" fillId="6" borderId="19" xfId="0" applyFill="1" applyBorder="1"/>
    <xf numFmtId="0" fontId="0" fillId="6" borderId="7" xfId="0" applyFill="1" applyBorder="1"/>
    <xf numFmtId="0" fontId="0" fillId="6" borderId="20" xfId="0" applyFill="1" applyBorder="1"/>
    <xf numFmtId="0" fontId="0" fillId="7" borderId="19" xfId="0" applyFill="1" applyBorder="1"/>
    <xf numFmtId="0" fontId="0" fillId="7" borderId="7" xfId="0" applyFill="1" applyBorder="1"/>
    <xf numFmtId="0" fontId="0" fillId="7" borderId="20" xfId="0" applyFill="1" applyBorder="1"/>
    <xf numFmtId="0" fontId="0" fillId="8" borderId="0" xfId="0" applyFill="1"/>
    <xf numFmtId="0" fontId="0" fillId="6" borderId="23" xfId="0" applyFill="1" applyBorder="1"/>
    <xf numFmtId="0" fontId="0" fillId="6" borderId="0" xfId="0" applyFill="1"/>
    <xf numFmtId="0" fontId="11" fillId="6" borderId="0" xfId="0" applyFont="1" applyFill="1" applyAlignment="1">
      <alignment horizontal="center" vertical="center"/>
    </xf>
    <xf numFmtId="0" fontId="0" fillId="6" borderId="22" xfId="0" applyFill="1" applyBorder="1"/>
    <xf numFmtId="0" fontId="0" fillId="7" borderId="23" xfId="0" applyFill="1" applyBorder="1"/>
    <xf numFmtId="0" fontId="11" fillId="7" borderId="0" xfId="0" applyFont="1" applyFill="1" applyAlignment="1">
      <alignment horizontal="center" vertical="center"/>
    </xf>
    <xf numFmtId="0" fontId="0" fillId="7" borderId="22" xfId="0" applyFill="1" applyBorder="1"/>
    <xf numFmtId="0" fontId="0" fillId="6" borderId="0" xfId="0" applyFill="1" applyAlignment="1">
      <alignment horizontal="right"/>
    </xf>
    <xf numFmtId="0" fontId="0" fillId="5" borderId="27" xfId="0" applyFill="1" applyBorder="1" applyProtection="1">
      <protection locked="0"/>
    </xf>
    <xf numFmtId="0" fontId="0" fillId="9" borderId="0" xfId="0" applyFill="1" applyAlignment="1">
      <alignment horizontal="center"/>
    </xf>
    <xf numFmtId="0" fontId="0" fillId="7" borderId="0" xfId="0" applyFill="1"/>
    <xf numFmtId="0" fontId="12" fillId="7" borderId="0" xfId="0" applyFont="1" applyFill="1"/>
    <xf numFmtId="9" fontId="12" fillId="7" borderId="0" xfId="0" applyNumberFormat="1" applyFont="1" applyFill="1"/>
    <xf numFmtId="0" fontId="0" fillId="5" borderId="27" xfId="0" applyFill="1" applyBorder="1" applyAlignment="1" applyProtection="1">
      <alignment horizontal="center"/>
      <protection locked="0"/>
    </xf>
    <xf numFmtId="9" fontId="0" fillId="5" borderId="0" xfId="2" applyFont="1" applyFill="1"/>
    <xf numFmtId="0" fontId="0" fillId="7" borderId="0" xfId="0" applyFill="1" applyAlignment="1">
      <alignment horizontal="left"/>
    </xf>
    <xf numFmtId="9" fontId="0" fillId="5" borderId="27" xfId="0" applyNumberFormat="1" applyFill="1" applyBorder="1" applyAlignment="1">
      <alignment horizontal="center"/>
    </xf>
    <xf numFmtId="0" fontId="0" fillId="10" borderId="27" xfId="0" applyFill="1" applyBorder="1" applyAlignment="1" applyProtection="1">
      <alignment horizontal="center"/>
      <protection hidden="1"/>
    </xf>
    <xf numFmtId="0" fontId="0" fillId="7" borderId="21" xfId="0" applyFill="1" applyBorder="1"/>
    <xf numFmtId="0" fontId="0" fillId="7" borderId="28" xfId="0" applyFill="1" applyBorder="1"/>
    <xf numFmtId="0" fontId="0" fillId="7" borderId="29" xfId="0" applyFill="1" applyBorder="1"/>
    <xf numFmtId="0" fontId="0" fillId="5" borderId="27" xfId="0" applyFill="1" applyBorder="1" applyAlignment="1" applyProtection="1">
      <alignment horizontal="center"/>
      <protection hidden="1"/>
    </xf>
    <xf numFmtId="9" fontId="0" fillId="10" borderId="27" xfId="0" applyNumberFormat="1" applyFill="1" applyBorder="1" applyAlignment="1" applyProtection="1">
      <alignment horizontal="center"/>
      <protection hidden="1"/>
    </xf>
    <xf numFmtId="164" fontId="0" fillId="7" borderId="0" xfId="1" applyFont="1" applyFill="1" applyBorder="1" applyAlignment="1">
      <alignment horizontal="left"/>
    </xf>
    <xf numFmtId="164" fontId="0" fillId="10" borderId="27" xfId="1" applyFont="1" applyFill="1" applyBorder="1" applyAlignment="1" applyProtection="1">
      <alignment horizontal="center"/>
      <protection hidden="1"/>
    </xf>
    <xf numFmtId="0" fontId="13" fillId="6" borderId="0" xfId="0" applyFont="1" applyFill="1" applyAlignment="1">
      <alignment horizontal="right"/>
    </xf>
    <xf numFmtId="0" fontId="13" fillId="6" borderId="0" xfId="0" applyFont="1" applyFill="1"/>
    <xf numFmtId="0" fontId="6" fillId="8" borderId="0" xfId="3" applyFont="1" applyFill="1" applyBorder="1" applyAlignment="1">
      <alignment horizontal="center" vertical="center"/>
    </xf>
    <xf numFmtId="0" fontId="0" fillId="6" borderId="21" xfId="0" applyFill="1" applyBorder="1"/>
    <xf numFmtId="0" fontId="13" fillId="6" borderId="28" xfId="0" applyFont="1" applyFill="1" applyBorder="1" applyAlignment="1">
      <alignment horizontal="right"/>
    </xf>
    <xf numFmtId="0" fontId="13" fillId="6" borderId="28" xfId="0" applyFont="1" applyFill="1" applyBorder="1"/>
    <xf numFmtId="0" fontId="0" fillId="6" borderId="28" xfId="0" applyFill="1" applyBorder="1"/>
    <xf numFmtId="0" fontId="0" fillId="6" borderId="29" xfId="0" applyFill="1" applyBorder="1"/>
    <xf numFmtId="0" fontId="0" fillId="10" borderId="27" xfId="0" applyFill="1" applyBorder="1"/>
    <xf numFmtId="0" fontId="0" fillId="5" borderId="27" xfId="0" applyFill="1" applyBorder="1"/>
    <xf numFmtId="0" fontId="14" fillId="10" borderId="19" xfId="0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0" fontId="14" fillId="10" borderId="23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4" fillId="10" borderId="22" xfId="0" applyFont="1" applyFill="1" applyBorder="1" applyAlignment="1">
      <alignment horizontal="center" vertical="center"/>
    </xf>
    <xf numFmtId="0" fontId="14" fillId="10" borderId="21" xfId="0" applyFont="1" applyFill="1" applyBorder="1" applyAlignment="1">
      <alignment horizontal="center" vertical="center"/>
    </xf>
    <xf numFmtId="0" fontId="14" fillId="10" borderId="28" xfId="0" applyFont="1" applyFill="1" applyBorder="1" applyAlignment="1">
      <alignment horizontal="center" vertical="center"/>
    </xf>
    <xf numFmtId="0" fontId="14" fillId="10" borderId="29" xfId="0" applyFont="1" applyFill="1" applyBorder="1" applyAlignment="1">
      <alignment horizontal="center" vertical="center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 por Colunas'!$F$2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 por Colunas'!$A$3:$A$62</c:f>
              <c:strCache>
                <c:ptCount val="11"/>
                <c:pt idx="0">
                  <c:v>Tênis Infantil Atitas Azul</c:v>
                </c:pt>
                <c:pt idx="2">
                  <c:v>Tênis Infantil Atitas Rosa</c:v>
                </c:pt>
                <c:pt idx="4">
                  <c:v>Tênis Infantil Atitas Vermelho</c:v>
                </c:pt>
                <c:pt idx="6">
                  <c:v>Tênis Infantil Nika Azul</c:v>
                </c:pt>
                <c:pt idx="8">
                  <c:v>Tênis Infantil Nika Rosa</c:v>
                </c:pt>
                <c:pt idx="10">
                  <c:v>Tênis Infantil Nika Vermelho</c:v>
                </c:pt>
              </c:strCache>
            </c:strRef>
          </c:cat>
          <c:val>
            <c:numRef>
              <c:f>'Produtos Infantis por Colunas'!$F$3:$F$62</c:f>
              <c:numCache>
                <c:formatCode>General</c:formatCode>
                <c:ptCount val="60"/>
                <c:pt idx="0" formatCode="_-&quot;R$&quot;* #,##0.00_-;\-&quot;R$&quot;* #,##0.00_-;_-&quot;R$&quot;* &quot;-&quot;??_-;_-@_-">
                  <c:v>79.8</c:v>
                </c:pt>
                <c:pt idx="1">
                  <c:v>21</c:v>
                </c:pt>
                <c:pt idx="2" formatCode="_-&quot;R$&quot;* #,##0.00_-;\-&quot;R$&quot;* #,##0.00_-;_-&quot;R$&quot;* &quot;-&quot;??_-;_-@_-">
                  <c:v>79.8</c:v>
                </c:pt>
                <c:pt idx="3">
                  <c:v>1</c:v>
                </c:pt>
                <c:pt idx="4" formatCode="_-&quot;R$&quot;* #,##0.00_-;\-&quot;R$&quot;* #,##0.00_-;_-&quot;R$&quot;* &quot;-&quot;??_-;_-@_-">
                  <c:v>79.8</c:v>
                </c:pt>
                <c:pt idx="5">
                  <c:v>1</c:v>
                </c:pt>
                <c:pt idx="6" formatCode="_-&quot;R$&quot;* #,##0.00_-;\-&quot;R$&quot;* #,##0.00_-;_-&quot;R$&quot;* &quot;-&quot;??_-;_-@_-">
                  <c:v>85.5</c:v>
                </c:pt>
                <c:pt idx="7">
                  <c:v>18</c:v>
                </c:pt>
                <c:pt idx="8" formatCode="_-&quot;R$&quot;* #,##0.00_-;\-&quot;R$&quot;* #,##0.00_-;_-&quot;R$&quot;* &quot;-&quot;??_-;_-@_-">
                  <c:v>85.5</c:v>
                </c:pt>
                <c:pt idx="9">
                  <c:v>16</c:v>
                </c:pt>
                <c:pt idx="10" formatCode="_-&quot;R$&quot;* #,##0.00_-;\-&quot;R$&quot;* #,##0.00_-;_-&quot;R$&quot;* &quot;-&quot;??_-;_-@_-">
                  <c:v>85.5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 por Colunas'!$E$2</c:f>
              <c:strCache>
                <c:ptCount val="1"/>
                <c:pt idx="0">
                  <c:v>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32-4C3C-B9CF-1B39A634E36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32-4C3C-B9CF-1B39A634E36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32-4C3C-B9CF-1B39A634E36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32-4C3C-B9CF-1B39A634E36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32-4C3C-B9CF-1B39A634E36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32-4C3C-B9CF-1B39A634E36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32-4C3C-B9CF-1B39A634E36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132-4C3C-B9CF-1B39A634E36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132-4C3C-B9CF-1B39A634E36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132-4C3C-B9CF-1B39A634E36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32-4C3C-B9CF-1B39A634E364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32-4C3C-B9CF-1B39A634E364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32-4C3C-B9CF-1B39A634E364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32-4C3C-B9CF-1B39A634E364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32-4C3C-B9CF-1B39A634E364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32-4C3C-B9CF-1B39A634E364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32-4C3C-B9CF-1B39A634E364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32-4C3C-B9CF-1B39A634E364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32-4C3C-B9CF-1B39A634E364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32-4C3C-B9CF-1B39A634E364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32-4C3C-B9CF-1B39A634E364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32-4C3C-B9CF-1B39A634E364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32-4C3C-B9CF-1B39A634E364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132-4C3C-B9CF-1B39A634E364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132-4C3C-B9CF-1B39A634E364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132-4C3C-B9CF-1B39A634E364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132-4C3C-B9CF-1B39A634E364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132-4C3C-B9CF-1B39A634E364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132-4C3C-B9CF-1B39A634E364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132-4C3C-B9CF-1B39A634E364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132-4C3C-B9CF-1B39A634E364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132-4C3C-B9CF-1B39A634E364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132-4C3C-B9CF-1B39A634E364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C132-4C3C-B9CF-1B39A634E364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C132-4C3C-B9CF-1B39A634E364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C132-4C3C-B9CF-1B39A634E364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C132-4C3C-B9CF-1B39A634E364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C132-4C3C-B9CF-1B39A634E364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C132-4C3C-B9CF-1B39A634E364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C132-4C3C-B9CF-1B39A634E364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C132-4C3C-B9CF-1B39A634E364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C132-4C3C-B9CF-1B39A634E364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C132-4C3C-B9CF-1B39A634E364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C132-4C3C-B9CF-1B39A634E364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C132-4C3C-B9CF-1B39A634E364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C132-4C3C-B9CF-1B39A634E364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C132-4C3C-B9CF-1B39A634E364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C132-4C3C-B9CF-1B39A634E364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C132-4C3C-B9CF-1B39A634E364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C132-4C3C-B9CF-1B39A634E364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C132-4C3C-B9CF-1B39A634E364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C132-4C3C-B9CF-1B39A634E364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C132-4C3C-B9CF-1B39A634E364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C132-4C3C-B9CF-1B39A634E364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C132-4C3C-B9CF-1B39A634E364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C132-4C3C-B9CF-1B39A634E364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C132-4C3C-B9CF-1B39A634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 por Colunas'!$A$3:$A$62</c:f>
              <c:strCache>
                <c:ptCount val="11"/>
                <c:pt idx="0">
                  <c:v>Tênis Infantil Atitas Azul</c:v>
                </c:pt>
                <c:pt idx="2">
                  <c:v>Tênis Infantil Atitas Rosa</c:v>
                </c:pt>
                <c:pt idx="4">
                  <c:v>Tênis Infantil Atitas Vermelho</c:v>
                </c:pt>
                <c:pt idx="6">
                  <c:v>Tênis Infantil Nika Azul</c:v>
                </c:pt>
                <c:pt idx="8">
                  <c:v>Tênis Infantil Nika Rosa</c:v>
                </c:pt>
                <c:pt idx="10">
                  <c:v>Tênis Infantil Nika Vermelho</c:v>
                </c:pt>
              </c:strCache>
            </c:strRef>
          </c:cat>
          <c:val>
            <c:numRef>
              <c:f>'Produtos Infantis por Colunas'!$E$3:$E$62</c:f>
              <c:numCache>
                <c:formatCode>General</c:formatCode>
                <c:ptCount val="60"/>
                <c:pt idx="0" formatCode="_-&quot;R$&quot;* #,##0.00_-;\-&quot;R$&quot;* #,##0.00_-;_-&quot;R$&quot;* &quot;-&quot;??_-;_-@_-">
                  <c:v>79.8</c:v>
                </c:pt>
                <c:pt idx="1">
                  <c:v>3</c:v>
                </c:pt>
                <c:pt idx="2" formatCode="_-&quot;R$&quot;* #,##0.00_-;\-&quot;R$&quot;* #,##0.00_-;_-&quot;R$&quot;* &quot;-&quot;??_-;_-@_-">
                  <c:v>79.8</c:v>
                </c:pt>
                <c:pt idx="3">
                  <c:v>2</c:v>
                </c:pt>
                <c:pt idx="4" formatCode="_-&quot;R$&quot;* #,##0.00_-;\-&quot;R$&quot;* #,##0.00_-;_-&quot;R$&quot;* &quot;-&quot;??_-;_-@_-">
                  <c:v>79.8</c:v>
                </c:pt>
                <c:pt idx="5">
                  <c:v>3</c:v>
                </c:pt>
                <c:pt idx="6" formatCode="_-&quot;R$&quot;* #,##0.00_-;\-&quot;R$&quot;* #,##0.00_-;_-&quot;R$&quot;* &quot;-&quot;??_-;_-@_-">
                  <c:v>85.5</c:v>
                </c:pt>
                <c:pt idx="7">
                  <c:v>16</c:v>
                </c:pt>
                <c:pt idx="8" formatCode="_-&quot;R$&quot;* #,##0.00_-;\-&quot;R$&quot;* #,##0.00_-;_-&quot;R$&quot;* &quot;-&quot;??_-;_-@_-">
                  <c:v>85.5</c:v>
                </c:pt>
                <c:pt idx="9">
                  <c:v>25</c:v>
                </c:pt>
                <c:pt idx="10" formatCode="_-&quot;R$&quot;* #,##0.00_-;\-&quot;R$&quot;* #,##0.00_-;_-&quot;R$&quot;* &quot;-&quot;??_-;_-@_-">
                  <c:v>85.5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ube\AppData\Local\Temp\Rar$DIa18812.36757\aula5.xlsx" TargetMode="External"/><Relationship Id="rId1" Type="http://schemas.openxmlformats.org/officeDocument/2006/relationships/externalLinkPath" Target="file:///C:\Users\neube\AppData\Local\Temp\Rar$DIa18812.36757\aula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tos Infantis"/>
      <sheetName val="Produtos Infantis por Colunas"/>
      <sheetName val="Procura em Estoque"/>
      <sheetName val="Resumo de Vendas"/>
      <sheetName val="Meus Números"/>
      <sheetName val="Dados Filtrados"/>
      <sheetName val="Gráficos"/>
    </sheetNames>
    <sheetDataSet>
      <sheetData sheetId="0">
        <row r="3">
          <cell r="A3" t="str">
            <v>Tênis Infantil Atitas Azul</v>
          </cell>
          <cell r="C3">
            <v>79.8</v>
          </cell>
          <cell r="D3">
            <v>7.98</v>
          </cell>
          <cell r="E3">
            <v>15</v>
          </cell>
        </row>
        <row r="4">
          <cell r="A4" t="str">
            <v>Tênis Infantil Atitas Azul</v>
          </cell>
          <cell r="C4">
            <v>79.8</v>
          </cell>
          <cell r="D4">
            <v>7.98</v>
          </cell>
          <cell r="E4">
            <v>0</v>
          </cell>
        </row>
        <row r="5">
          <cell r="A5" t="str">
            <v>Tênis Infantil Atitas Azul</v>
          </cell>
          <cell r="C5">
            <v>79.8</v>
          </cell>
          <cell r="D5">
            <v>7.98</v>
          </cell>
          <cell r="E5">
            <v>3</v>
          </cell>
        </row>
        <row r="6">
          <cell r="A6" t="str">
            <v>Tênis Infantil Atitas Azul</v>
          </cell>
          <cell r="C6">
            <v>79.8</v>
          </cell>
          <cell r="D6">
            <v>7.98</v>
          </cell>
          <cell r="E6">
            <v>21</v>
          </cell>
        </row>
        <row r="7">
          <cell r="A7" t="str">
            <v>Tênis Infantil Atitas Azul</v>
          </cell>
          <cell r="C7">
            <v>79.8</v>
          </cell>
          <cell r="D7">
            <v>7.98</v>
          </cell>
          <cell r="E7">
            <v>12</v>
          </cell>
        </row>
        <row r="8">
          <cell r="A8" t="str">
            <v>Tênis Infantil Atitas Azul</v>
          </cell>
          <cell r="C8">
            <v>79.8</v>
          </cell>
          <cell r="D8">
            <v>7.98</v>
          </cell>
          <cell r="E8">
            <v>5</v>
          </cell>
        </row>
        <row r="9">
          <cell r="A9" t="str">
            <v>Tênis Infantil Atitas Azul</v>
          </cell>
          <cell r="C9">
            <v>79.8</v>
          </cell>
          <cell r="D9">
            <v>7.98</v>
          </cell>
          <cell r="E9">
            <v>8</v>
          </cell>
        </row>
        <row r="10">
          <cell r="A10" t="str">
            <v>Tênis Infantil Atitas Azul</v>
          </cell>
          <cell r="C10">
            <v>79.8</v>
          </cell>
          <cell r="D10">
            <v>7.98</v>
          </cell>
          <cell r="E10">
            <v>23</v>
          </cell>
        </row>
        <row r="11">
          <cell r="A11" t="str">
            <v>Tênis Infantil Atitas Azul</v>
          </cell>
          <cell r="C11">
            <v>79.8</v>
          </cell>
          <cell r="D11">
            <v>7.98</v>
          </cell>
          <cell r="E11">
            <v>15</v>
          </cell>
        </row>
        <row r="12">
          <cell r="A12" t="str">
            <v>Tênis Infantil Atitas Azul</v>
          </cell>
          <cell r="C12">
            <v>79.8</v>
          </cell>
          <cell r="D12">
            <v>7.98</v>
          </cell>
          <cell r="E12">
            <v>25</v>
          </cell>
        </row>
        <row r="13">
          <cell r="A13" t="str">
            <v>Tênis Infantil Atitas Azul</v>
          </cell>
          <cell r="C13">
            <v>79.8</v>
          </cell>
          <cell r="D13">
            <v>7.98</v>
          </cell>
          <cell r="E13">
            <v>2</v>
          </cell>
        </row>
        <row r="14">
          <cell r="A14" t="str">
            <v>Tênis Infantil Atitas Azul</v>
          </cell>
          <cell r="C14">
            <v>83.3</v>
          </cell>
          <cell r="D14">
            <v>8.33</v>
          </cell>
          <cell r="E14">
            <v>8</v>
          </cell>
        </row>
        <row r="15">
          <cell r="A15" t="str">
            <v>Tênis Infantil Atitas Azul</v>
          </cell>
          <cell r="C15">
            <v>83.3</v>
          </cell>
          <cell r="D15">
            <v>8.33</v>
          </cell>
          <cell r="E15">
            <v>7</v>
          </cell>
        </row>
        <row r="16">
          <cell r="A16" t="str">
            <v>Tênis Infantil Atitas Azul</v>
          </cell>
          <cell r="C16">
            <v>83.3</v>
          </cell>
          <cell r="D16">
            <v>8.33</v>
          </cell>
          <cell r="E16">
            <v>16</v>
          </cell>
        </row>
        <row r="17">
          <cell r="A17" t="str">
            <v>Tênis Infantil Atitas Azul</v>
          </cell>
          <cell r="C17">
            <v>83.3</v>
          </cell>
          <cell r="D17">
            <v>8.33</v>
          </cell>
          <cell r="E17">
            <v>20</v>
          </cell>
        </row>
        <row r="18">
          <cell r="A18" t="str">
            <v>Tênis Infantil Atitas Azul</v>
          </cell>
          <cell r="C18">
            <v>83.3</v>
          </cell>
          <cell r="D18">
            <v>8.33</v>
          </cell>
          <cell r="E18">
            <v>0</v>
          </cell>
        </row>
        <row r="19">
          <cell r="A19" t="str">
            <v>Tênis Infantil Atitas Azul</v>
          </cell>
          <cell r="C19">
            <v>83.3</v>
          </cell>
          <cell r="D19">
            <v>8.33</v>
          </cell>
          <cell r="E19">
            <v>0</v>
          </cell>
        </row>
        <row r="20">
          <cell r="A20" t="str">
            <v>Tênis Infantil Atitas Azul</v>
          </cell>
          <cell r="C20">
            <v>83.3</v>
          </cell>
          <cell r="D20">
            <v>8.33</v>
          </cell>
          <cell r="E20">
            <v>6</v>
          </cell>
        </row>
        <row r="21">
          <cell r="A21" t="str">
            <v>Tênis Infantil Atitas Azul</v>
          </cell>
          <cell r="C21">
            <v>83.3</v>
          </cell>
          <cell r="D21">
            <v>8.33</v>
          </cell>
          <cell r="E21">
            <v>8</v>
          </cell>
        </row>
        <row r="22">
          <cell r="A22" t="str">
            <v>Tênis Infantil Atitas Azul</v>
          </cell>
          <cell r="C22">
            <v>83.3</v>
          </cell>
          <cell r="D22">
            <v>8.33</v>
          </cell>
          <cell r="E22">
            <v>14</v>
          </cell>
        </row>
        <row r="23">
          <cell r="A23" t="str">
            <v>Tênis Infantil Atitas Rosa</v>
          </cell>
          <cell r="C23">
            <v>79.8</v>
          </cell>
          <cell r="D23">
            <v>7.98</v>
          </cell>
          <cell r="E23">
            <v>17</v>
          </cell>
        </row>
        <row r="24">
          <cell r="A24" t="str">
            <v>Tênis Infantil Atitas Rosa</v>
          </cell>
          <cell r="C24">
            <v>79.8</v>
          </cell>
          <cell r="D24">
            <v>7.98</v>
          </cell>
          <cell r="E24">
            <v>15</v>
          </cell>
        </row>
        <row r="25">
          <cell r="A25" t="str">
            <v>Tênis Infantil Atitas Rosa</v>
          </cell>
          <cell r="C25">
            <v>79.8</v>
          </cell>
          <cell r="D25">
            <v>7.98</v>
          </cell>
          <cell r="E25">
            <v>2</v>
          </cell>
        </row>
        <row r="26">
          <cell r="A26" t="str">
            <v>Tênis Infantil Atitas Rosa</v>
          </cell>
          <cell r="C26">
            <v>79.8</v>
          </cell>
          <cell r="D26">
            <v>7.98</v>
          </cell>
          <cell r="E26">
            <v>1</v>
          </cell>
        </row>
        <row r="27">
          <cell r="A27" t="str">
            <v>Tênis Infantil Atitas Rosa</v>
          </cell>
          <cell r="C27">
            <v>79.8</v>
          </cell>
          <cell r="D27">
            <v>7.98</v>
          </cell>
          <cell r="E27">
            <v>0</v>
          </cell>
        </row>
        <row r="28">
          <cell r="A28" t="str">
            <v>Tênis Infantil Atitas Rosa</v>
          </cell>
          <cell r="C28">
            <v>79.8</v>
          </cell>
          <cell r="D28">
            <v>7.98</v>
          </cell>
          <cell r="E28">
            <v>0</v>
          </cell>
        </row>
        <row r="29">
          <cell r="A29" t="str">
            <v>Tênis Infantil Atitas Rosa</v>
          </cell>
          <cell r="C29">
            <v>79.8</v>
          </cell>
          <cell r="D29">
            <v>7.98</v>
          </cell>
          <cell r="E29">
            <v>6</v>
          </cell>
        </row>
        <row r="30">
          <cell r="A30" t="str">
            <v>Tênis Infantil Atitas Rosa</v>
          </cell>
          <cell r="C30">
            <v>79.8</v>
          </cell>
          <cell r="D30">
            <v>7.98</v>
          </cell>
          <cell r="E30">
            <v>8</v>
          </cell>
        </row>
        <row r="31">
          <cell r="A31" t="str">
            <v>Tênis Infantil Atitas Rosa</v>
          </cell>
          <cell r="C31">
            <v>79.8</v>
          </cell>
          <cell r="D31">
            <v>7.98</v>
          </cell>
          <cell r="E31">
            <v>9</v>
          </cell>
        </row>
        <row r="32">
          <cell r="A32" t="str">
            <v>Tênis Infantil Atitas Rosa</v>
          </cell>
          <cell r="C32">
            <v>79.8</v>
          </cell>
          <cell r="D32">
            <v>7.98</v>
          </cell>
          <cell r="E32">
            <v>15</v>
          </cell>
        </row>
        <row r="33">
          <cell r="A33" t="str">
            <v>Tênis Infantil Atitas Rosa</v>
          </cell>
          <cell r="C33">
            <v>79.8</v>
          </cell>
          <cell r="D33">
            <v>7.98</v>
          </cell>
          <cell r="E33">
            <v>18</v>
          </cell>
        </row>
        <row r="34">
          <cell r="A34" t="str">
            <v>Tênis Infantil Atitas Rosa</v>
          </cell>
          <cell r="C34">
            <v>83.3</v>
          </cell>
          <cell r="D34">
            <v>8.33</v>
          </cell>
          <cell r="E34">
            <v>18</v>
          </cell>
        </row>
        <row r="35">
          <cell r="A35" t="str">
            <v>Tênis Infantil Atitas Rosa</v>
          </cell>
          <cell r="C35">
            <v>83.3</v>
          </cell>
          <cell r="D35">
            <v>8.33</v>
          </cell>
          <cell r="E35">
            <v>2</v>
          </cell>
        </row>
        <row r="36">
          <cell r="A36" t="str">
            <v>Tênis Infantil Atitas Rosa</v>
          </cell>
          <cell r="C36">
            <v>83.3</v>
          </cell>
          <cell r="D36">
            <v>8.33</v>
          </cell>
          <cell r="E36">
            <v>3</v>
          </cell>
        </row>
        <row r="37">
          <cell r="A37" t="str">
            <v>Tênis Infantil Atitas Rosa</v>
          </cell>
          <cell r="C37">
            <v>83.3</v>
          </cell>
          <cell r="D37">
            <v>8.33</v>
          </cell>
          <cell r="E37">
            <v>6</v>
          </cell>
        </row>
        <row r="38">
          <cell r="A38" t="str">
            <v>Tênis Infantil Atitas Rosa</v>
          </cell>
          <cell r="C38">
            <v>83.3</v>
          </cell>
          <cell r="D38">
            <v>8.33</v>
          </cell>
          <cell r="E38">
            <v>0</v>
          </cell>
        </row>
        <row r="39">
          <cell r="A39" t="str">
            <v>Tênis Infantil Atitas Rosa</v>
          </cell>
          <cell r="C39">
            <v>83.3</v>
          </cell>
          <cell r="D39">
            <v>8.33</v>
          </cell>
          <cell r="E39">
            <v>5</v>
          </cell>
        </row>
        <row r="40">
          <cell r="A40" t="str">
            <v>Tênis Infantil Atitas Rosa</v>
          </cell>
          <cell r="C40">
            <v>83.3</v>
          </cell>
          <cell r="D40">
            <v>8.33</v>
          </cell>
          <cell r="E40">
            <v>19</v>
          </cell>
        </row>
        <row r="41">
          <cell r="A41" t="str">
            <v>Tênis Infantil Atitas Rosa</v>
          </cell>
          <cell r="C41">
            <v>83.3</v>
          </cell>
          <cell r="D41">
            <v>8.33</v>
          </cell>
          <cell r="E41">
            <v>26</v>
          </cell>
        </row>
        <row r="42">
          <cell r="A42" t="str">
            <v>Tênis Infantil Atitas Rosa</v>
          </cell>
          <cell r="C42">
            <v>83.3</v>
          </cell>
          <cell r="D42">
            <v>8.33</v>
          </cell>
          <cell r="E42">
            <v>5</v>
          </cell>
        </row>
        <row r="43">
          <cell r="A43" t="str">
            <v>Tênis Infantil Atitas Vermelho</v>
          </cell>
          <cell r="C43">
            <v>79.8</v>
          </cell>
          <cell r="D43">
            <v>7.98</v>
          </cell>
          <cell r="E43">
            <v>25</v>
          </cell>
        </row>
        <row r="44">
          <cell r="A44" t="str">
            <v>Tênis Infantil Atitas Vermelho</v>
          </cell>
          <cell r="C44">
            <v>79.8</v>
          </cell>
          <cell r="D44">
            <v>7.98</v>
          </cell>
          <cell r="E44">
            <v>2</v>
          </cell>
        </row>
        <row r="45">
          <cell r="A45" t="str">
            <v>Tênis Infantil Atitas Vermelho</v>
          </cell>
          <cell r="C45">
            <v>79.8</v>
          </cell>
          <cell r="D45">
            <v>7.98</v>
          </cell>
          <cell r="E45">
            <v>3</v>
          </cell>
        </row>
        <row r="46">
          <cell r="A46" t="str">
            <v>Tênis Infantil Atitas Vermelho</v>
          </cell>
          <cell r="C46">
            <v>79.8</v>
          </cell>
          <cell r="D46">
            <v>7.98</v>
          </cell>
          <cell r="E46">
            <v>1</v>
          </cell>
        </row>
        <row r="47">
          <cell r="A47" t="str">
            <v>Tênis Infantil Atitas Vermelho</v>
          </cell>
          <cell r="C47">
            <v>79.8</v>
          </cell>
          <cell r="D47">
            <v>7.98</v>
          </cell>
          <cell r="E47">
            <v>0</v>
          </cell>
        </row>
        <row r="48">
          <cell r="A48" t="str">
            <v>Tênis Infantil Atitas Vermelho</v>
          </cell>
          <cell r="C48">
            <v>79.8</v>
          </cell>
          <cell r="D48">
            <v>7.98</v>
          </cell>
          <cell r="E48">
            <v>5</v>
          </cell>
        </row>
        <row r="49">
          <cell r="A49" t="str">
            <v>Tênis Infantil Atitas Vermelho</v>
          </cell>
          <cell r="C49">
            <v>79.8</v>
          </cell>
          <cell r="D49">
            <v>7.98</v>
          </cell>
          <cell r="E49">
            <v>16</v>
          </cell>
        </row>
        <row r="50">
          <cell r="A50" t="str">
            <v>Tênis Infantil Atitas Vermelho</v>
          </cell>
          <cell r="C50">
            <v>79.8</v>
          </cell>
          <cell r="D50">
            <v>7.98</v>
          </cell>
          <cell r="E50">
            <v>15</v>
          </cell>
        </row>
        <row r="51">
          <cell r="A51" t="str">
            <v>Tênis Infantil Atitas Vermelho</v>
          </cell>
          <cell r="C51">
            <v>79.8</v>
          </cell>
          <cell r="D51">
            <v>7.98</v>
          </cell>
          <cell r="E51">
            <v>16</v>
          </cell>
        </row>
        <row r="52">
          <cell r="A52" t="str">
            <v>Tênis Infantil Atitas Vermelho</v>
          </cell>
          <cell r="C52">
            <v>79.8</v>
          </cell>
          <cell r="D52">
            <v>7.98</v>
          </cell>
          <cell r="E52">
            <v>14</v>
          </cell>
        </row>
        <row r="53">
          <cell r="A53" t="str">
            <v>Tênis Infantil Atitas Vermelho</v>
          </cell>
          <cell r="C53">
            <v>79.8</v>
          </cell>
          <cell r="D53">
            <v>7.98</v>
          </cell>
          <cell r="E53">
            <v>15</v>
          </cell>
        </row>
        <row r="54">
          <cell r="A54" t="str">
            <v>Tênis Infantil Atitas Vermelho</v>
          </cell>
          <cell r="C54">
            <v>83.3</v>
          </cell>
          <cell r="D54">
            <v>8.33</v>
          </cell>
          <cell r="E54">
            <v>29</v>
          </cell>
        </row>
        <row r="55">
          <cell r="A55" t="str">
            <v>Tênis Infantil Atitas Vermelho</v>
          </cell>
          <cell r="C55">
            <v>83.3</v>
          </cell>
          <cell r="D55">
            <v>8.33</v>
          </cell>
          <cell r="E55">
            <v>5</v>
          </cell>
        </row>
        <row r="56">
          <cell r="A56" t="str">
            <v>Tênis Infantil Atitas Vermelho</v>
          </cell>
          <cell r="C56">
            <v>83.3</v>
          </cell>
          <cell r="D56">
            <v>8.33</v>
          </cell>
          <cell r="E56">
            <v>0</v>
          </cell>
        </row>
        <row r="57">
          <cell r="A57" t="str">
            <v>Tênis Infantil Atitas Vermelho</v>
          </cell>
          <cell r="C57">
            <v>83.3</v>
          </cell>
          <cell r="D57">
            <v>8.33</v>
          </cell>
          <cell r="E57">
            <v>4</v>
          </cell>
        </row>
        <row r="58">
          <cell r="A58" t="str">
            <v>Tênis Infantil Atitas Vermelho</v>
          </cell>
          <cell r="C58">
            <v>83.3</v>
          </cell>
          <cell r="D58">
            <v>8.33</v>
          </cell>
          <cell r="E58">
            <v>5</v>
          </cell>
        </row>
        <row r="59">
          <cell r="A59" t="str">
            <v>Tênis Infantil Atitas Vermelho</v>
          </cell>
          <cell r="C59">
            <v>83.3</v>
          </cell>
          <cell r="D59">
            <v>8.33</v>
          </cell>
          <cell r="E59">
            <v>15</v>
          </cell>
        </row>
        <row r="60">
          <cell r="A60" t="str">
            <v>Tênis Infantil Atitas Vermelho</v>
          </cell>
          <cell r="C60">
            <v>83.3</v>
          </cell>
          <cell r="D60">
            <v>8.33</v>
          </cell>
          <cell r="E60">
            <v>16</v>
          </cell>
        </row>
        <row r="61">
          <cell r="A61" t="str">
            <v>Tênis Infantil Atitas Vermelho</v>
          </cell>
          <cell r="C61">
            <v>83.3</v>
          </cell>
          <cell r="D61">
            <v>8.33</v>
          </cell>
          <cell r="E61">
            <v>2</v>
          </cell>
        </row>
        <row r="62">
          <cell r="A62" t="str">
            <v>Tênis Infantil Atitas Vermelho</v>
          </cell>
          <cell r="C62">
            <v>83.3</v>
          </cell>
          <cell r="D62">
            <v>8.33</v>
          </cell>
          <cell r="E62">
            <v>36</v>
          </cell>
        </row>
        <row r="63">
          <cell r="A63" t="str">
            <v>Tênis Infantil Nika Azul</v>
          </cell>
          <cell r="C63">
            <v>85.5</v>
          </cell>
          <cell r="D63">
            <v>8.5500000000000007</v>
          </cell>
          <cell r="E63">
            <v>2</v>
          </cell>
        </row>
        <row r="64">
          <cell r="A64" t="str">
            <v>Tênis Infantil Nika Azul</v>
          </cell>
          <cell r="C64">
            <v>85.5</v>
          </cell>
          <cell r="D64">
            <v>8.5500000000000007</v>
          </cell>
          <cell r="E64">
            <v>5</v>
          </cell>
        </row>
        <row r="65">
          <cell r="A65" t="str">
            <v>Tênis Infantil Nika Azul</v>
          </cell>
          <cell r="C65">
            <v>85.5</v>
          </cell>
          <cell r="D65">
            <v>8.5500000000000007</v>
          </cell>
          <cell r="E65">
            <v>16</v>
          </cell>
        </row>
        <row r="66">
          <cell r="A66" t="str">
            <v>Tênis Infantil Nika Azul</v>
          </cell>
          <cell r="C66">
            <v>85.5</v>
          </cell>
          <cell r="D66">
            <v>8.5500000000000007</v>
          </cell>
          <cell r="E66">
            <v>18</v>
          </cell>
        </row>
        <row r="67">
          <cell r="A67" t="str">
            <v>Tênis Infantil Nika Azul</v>
          </cell>
          <cell r="C67">
            <v>85.5</v>
          </cell>
          <cell r="D67">
            <v>8.5500000000000007</v>
          </cell>
          <cell r="E67">
            <v>19</v>
          </cell>
        </row>
        <row r="68">
          <cell r="A68" t="str">
            <v>Tênis Infantil Nika Azul</v>
          </cell>
          <cell r="C68">
            <v>85.5</v>
          </cell>
          <cell r="D68">
            <v>8.5500000000000007</v>
          </cell>
          <cell r="E68">
            <v>5</v>
          </cell>
        </row>
        <row r="69">
          <cell r="A69" t="str">
            <v>Tênis Infantil Nika Azul</v>
          </cell>
          <cell r="C69">
            <v>85.5</v>
          </cell>
          <cell r="D69">
            <v>8.5500000000000007</v>
          </cell>
          <cell r="E69">
            <v>0</v>
          </cell>
        </row>
        <row r="70">
          <cell r="A70" t="str">
            <v>Tênis Infantil Nika Azul</v>
          </cell>
          <cell r="C70">
            <v>85.5</v>
          </cell>
          <cell r="D70">
            <v>8.5500000000000007</v>
          </cell>
          <cell r="E70">
            <v>25</v>
          </cell>
        </row>
        <row r="71">
          <cell r="A71" t="str">
            <v>Tênis Infantil Nika Azul</v>
          </cell>
          <cell r="C71">
            <v>85.5</v>
          </cell>
          <cell r="D71">
            <v>8.5500000000000007</v>
          </cell>
          <cell r="E71">
            <v>6</v>
          </cell>
        </row>
        <row r="72">
          <cell r="A72" t="str">
            <v>Tênis Infantil Nika Azul</v>
          </cell>
          <cell r="C72">
            <v>85.5</v>
          </cell>
          <cell r="D72">
            <v>8.5500000000000007</v>
          </cell>
          <cell r="E72">
            <v>8</v>
          </cell>
        </row>
        <row r="73">
          <cell r="A73" t="str">
            <v>Tênis Infantil Nika Azul</v>
          </cell>
          <cell r="C73">
            <v>85.5</v>
          </cell>
          <cell r="D73">
            <v>8.5500000000000007</v>
          </cell>
          <cell r="E73">
            <v>30</v>
          </cell>
        </row>
        <row r="74">
          <cell r="A74" t="str">
            <v>Tênis Infantil Nika Azul</v>
          </cell>
          <cell r="C74">
            <v>89.9</v>
          </cell>
          <cell r="D74">
            <v>8.99</v>
          </cell>
          <cell r="E74">
            <v>5</v>
          </cell>
        </row>
        <row r="75">
          <cell r="A75" t="str">
            <v>Tênis Infantil Nika Azul</v>
          </cell>
          <cell r="C75">
            <v>89.9</v>
          </cell>
          <cell r="D75">
            <v>8.99</v>
          </cell>
          <cell r="E75">
            <v>8</v>
          </cell>
        </row>
        <row r="76">
          <cell r="A76" t="str">
            <v>Tênis Infantil Nika Azul</v>
          </cell>
          <cell r="C76">
            <v>89.9</v>
          </cell>
          <cell r="D76">
            <v>8.99</v>
          </cell>
          <cell r="E76">
            <v>6</v>
          </cell>
        </row>
        <row r="77">
          <cell r="A77" t="str">
            <v>Tênis Infantil Nika Azul</v>
          </cell>
          <cell r="C77">
            <v>89.9</v>
          </cell>
          <cell r="D77">
            <v>8.99</v>
          </cell>
          <cell r="E77">
            <v>15</v>
          </cell>
        </row>
        <row r="78">
          <cell r="A78" t="str">
            <v>Tênis Infantil Nika Azul</v>
          </cell>
          <cell r="C78">
            <v>89.9</v>
          </cell>
          <cell r="D78">
            <v>8.99</v>
          </cell>
          <cell r="E78">
            <v>8</v>
          </cell>
        </row>
        <row r="79">
          <cell r="A79" t="str">
            <v>Tênis Infantil Nika Azul</v>
          </cell>
          <cell r="C79">
            <v>89.9</v>
          </cell>
          <cell r="D79">
            <v>8.99</v>
          </cell>
          <cell r="E79">
            <v>4</v>
          </cell>
        </row>
        <row r="80">
          <cell r="A80" t="str">
            <v>Tênis Infantil Nika Azul</v>
          </cell>
          <cell r="C80">
            <v>89.9</v>
          </cell>
          <cell r="D80">
            <v>8.99</v>
          </cell>
          <cell r="E80">
            <v>15</v>
          </cell>
        </row>
        <row r="81">
          <cell r="A81" t="str">
            <v>Tênis Infantil Nika Azul</v>
          </cell>
          <cell r="C81">
            <v>89.9</v>
          </cell>
          <cell r="D81">
            <v>8.99</v>
          </cell>
          <cell r="E81">
            <v>2</v>
          </cell>
        </row>
        <row r="82">
          <cell r="A82" t="str">
            <v>Tênis Infantil Nika Azul</v>
          </cell>
          <cell r="C82">
            <v>89.9</v>
          </cell>
          <cell r="D82">
            <v>8.99</v>
          </cell>
          <cell r="E82">
            <v>0</v>
          </cell>
        </row>
        <row r="83">
          <cell r="A83" t="str">
            <v>Tênis Infantil Nika Rosa</v>
          </cell>
          <cell r="C83">
            <v>85.5</v>
          </cell>
          <cell r="D83">
            <v>8.5500000000000007</v>
          </cell>
          <cell r="E83">
            <v>6</v>
          </cell>
        </row>
        <row r="84">
          <cell r="A84" t="str">
            <v>Tênis Infantil Nika Rosa</v>
          </cell>
          <cell r="C84">
            <v>85.5</v>
          </cell>
          <cell r="D84">
            <v>8.5500000000000007</v>
          </cell>
          <cell r="E84">
            <v>15</v>
          </cell>
        </row>
        <row r="85">
          <cell r="A85" t="str">
            <v>Tênis Infantil Nika Rosa</v>
          </cell>
          <cell r="C85">
            <v>85.5</v>
          </cell>
          <cell r="D85">
            <v>8.5500000000000007</v>
          </cell>
          <cell r="E85">
            <v>25</v>
          </cell>
        </row>
        <row r="86">
          <cell r="A86" t="str">
            <v>Tênis Infantil Nika Rosa</v>
          </cell>
          <cell r="C86">
            <v>85.5</v>
          </cell>
          <cell r="D86">
            <v>8.5500000000000007</v>
          </cell>
          <cell r="E86">
            <v>16</v>
          </cell>
        </row>
        <row r="87">
          <cell r="A87" t="str">
            <v>Tênis Infantil Nika Rosa</v>
          </cell>
          <cell r="C87">
            <v>85.5</v>
          </cell>
          <cell r="D87">
            <v>8.5500000000000007</v>
          </cell>
          <cell r="E87">
            <v>19</v>
          </cell>
        </row>
        <row r="88">
          <cell r="A88" t="str">
            <v>Tênis Infantil Nika Rosa</v>
          </cell>
          <cell r="C88">
            <v>85.5</v>
          </cell>
          <cell r="D88">
            <v>8.5500000000000007</v>
          </cell>
          <cell r="E88">
            <v>0</v>
          </cell>
        </row>
        <row r="89">
          <cell r="A89" t="str">
            <v>Tênis Infantil Nika Rosa</v>
          </cell>
          <cell r="C89">
            <v>85.5</v>
          </cell>
          <cell r="D89">
            <v>8.5500000000000007</v>
          </cell>
          <cell r="E89">
            <v>5</v>
          </cell>
        </row>
        <row r="90">
          <cell r="A90" t="str">
            <v>Tênis Infantil Nika Rosa</v>
          </cell>
          <cell r="C90">
            <v>85.5</v>
          </cell>
          <cell r="D90">
            <v>8.5500000000000007</v>
          </cell>
          <cell r="E90">
            <v>16</v>
          </cell>
        </row>
        <row r="91">
          <cell r="A91" t="str">
            <v>Tênis Infantil Nika Rosa</v>
          </cell>
          <cell r="C91">
            <v>85.5</v>
          </cell>
          <cell r="D91">
            <v>8.5500000000000007</v>
          </cell>
          <cell r="E91">
            <v>19</v>
          </cell>
        </row>
        <row r="92">
          <cell r="A92" t="str">
            <v>Tênis Infantil Nika Rosa</v>
          </cell>
          <cell r="C92">
            <v>85.5</v>
          </cell>
          <cell r="D92">
            <v>8.5500000000000007</v>
          </cell>
          <cell r="E92">
            <v>25</v>
          </cell>
        </row>
        <row r="93">
          <cell r="A93" t="str">
            <v>Tênis Infantil Nika Rosa</v>
          </cell>
          <cell r="C93">
            <v>85.5</v>
          </cell>
          <cell r="D93">
            <v>8.5500000000000007</v>
          </cell>
          <cell r="E93">
            <v>26</v>
          </cell>
        </row>
        <row r="94">
          <cell r="A94" t="str">
            <v>Tênis Infantil Nika Rosa</v>
          </cell>
          <cell r="C94">
            <v>89.9</v>
          </cell>
          <cell r="D94">
            <v>8.99</v>
          </cell>
          <cell r="E94">
            <v>21</v>
          </cell>
        </row>
        <row r="95">
          <cell r="A95" t="str">
            <v>Tênis Infantil Nika Rosa</v>
          </cell>
          <cell r="C95">
            <v>89.9</v>
          </cell>
          <cell r="D95">
            <v>8.99</v>
          </cell>
          <cell r="E95">
            <v>1</v>
          </cell>
        </row>
        <row r="96">
          <cell r="A96" t="str">
            <v>Tênis Infantil Nika Rosa</v>
          </cell>
          <cell r="C96">
            <v>89.9</v>
          </cell>
          <cell r="D96">
            <v>8.99</v>
          </cell>
          <cell r="E96">
            <v>3</v>
          </cell>
        </row>
        <row r="97">
          <cell r="A97" t="str">
            <v>Tênis Infantil Nika Rosa</v>
          </cell>
          <cell r="C97">
            <v>89.9</v>
          </cell>
          <cell r="D97">
            <v>8.99</v>
          </cell>
          <cell r="E97">
            <v>23</v>
          </cell>
        </row>
        <row r="98">
          <cell r="A98" t="str">
            <v>Tênis Infantil Nika Rosa</v>
          </cell>
          <cell r="C98">
            <v>89.9</v>
          </cell>
          <cell r="D98">
            <v>8.99</v>
          </cell>
          <cell r="E98">
            <v>8</v>
          </cell>
        </row>
        <row r="99">
          <cell r="A99" t="str">
            <v>Tênis Infantil Nika Rosa</v>
          </cell>
          <cell r="C99">
            <v>89.9</v>
          </cell>
          <cell r="D99">
            <v>8.99</v>
          </cell>
          <cell r="E99">
            <v>4</v>
          </cell>
        </row>
        <row r="100">
          <cell r="A100" t="str">
            <v>Tênis Infantil Nika Rosa</v>
          </cell>
          <cell r="C100">
            <v>89.9</v>
          </cell>
          <cell r="D100">
            <v>8.99</v>
          </cell>
          <cell r="E100">
            <v>25</v>
          </cell>
        </row>
        <row r="101">
          <cell r="A101" t="str">
            <v>Tênis Infantil Nika Rosa</v>
          </cell>
          <cell r="C101">
            <v>89.9</v>
          </cell>
          <cell r="D101">
            <v>8.99</v>
          </cell>
          <cell r="E101">
            <v>16</v>
          </cell>
        </row>
        <row r="102">
          <cell r="A102" t="str">
            <v>Tênis Infantil Nika Rosa</v>
          </cell>
          <cell r="C102">
            <v>89.9</v>
          </cell>
          <cell r="D102">
            <v>8.99</v>
          </cell>
          <cell r="E102">
            <v>3</v>
          </cell>
        </row>
        <row r="103">
          <cell r="A103" t="str">
            <v>Tênis Infantil Nika Vermelho</v>
          </cell>
          <cell r="C103">
            <v>85.5</v>
          </cell>
          <cell r="D103">
            <v>8.5500000000000007</v>
          </cell>
          <cell r="E103">
            <v>0</v>
          </cell>
        </row>
        <row r="104">
          <cell r="A104" t="str">
            <v>Tênis Infantil Nika Vermelho</v>
          </cell>
          <cell r="C104">
            <v>85.5</v>
          </cell>
          <cell r="D104">
            <v>8.5500000000000007</v>
          </cell>
          <cell r="E104">
            <v>3</v>
          </cell>
        </row>
        <row r="105">
          <cell r="A105" t="str">
            <v>Tênis Infantil Nika Vermelho</v>
          </cell>
          <cell r="C105">
            <v>85.5</v>
          </cell>
          <cell r="D105">
            <v>8.5500000000000007</v>
          </cell>
          <cell r="E105">
            <v>8</v>
          </cell>
        </row>
        <row r="106">
          <cell r="A106" t="str">
            <v>Tênis Infantil Nika Vermelho</v>
          </cell>
          <cell r="C106">
            <v>85.5</v>
          </cell>
          <cell r="D106">
            <v>8.5500000000000007</v>
          </cell>
          <cell r="E106">
            <v>16</v>
          </cell>
        </row>
        <row r="107">
          <cell r="A107" t="str">
            <v>Tênis Infantil Nika Vermelho</v>
          </cell>
          <cell r="C107">
            <v>85.5</v>
          </cell>
          <cell r="D107">
            <v>8.5500000000000007</v>
          </cell>
          <cell r="E107">
            <v>5</v>
          </cell>
        </row>
        <row r="108">
          <cell r="A108" t="str">
            <v>Tênis Infantil Nika Vermelho</v>
          </cell>
          <cell r="C108">
            <v>85.5</v>
          </cell>
          <cell r="D108">
            <v>8.5500000000000007</v>
          </cell>
          <cell r="E108">
            <v>8</v>
          </cell>
        </row>
        <row r="109">
          <cell r="A109" t="str">
            <v>Tênis Infantil Nika Vermelho</v>
          </cell>
          <cell r="C109">
            <v>85.5</v>
          </cell>
          <cell r="D109">
            <v>8.5500000000000007</v>
          </cell>
          <cell r="E109">
            <v>2</v>
          </cell>
        </row>
        <row r="110">
          <cell r="A110" t="str">
            <v>Tênis Infantil Nika Vermelho</v>
          </cell>
          <cell r="C110">
            <v>85.5</v>
          </cell>
          <cell r="D110">
            <v>8.5500000000000007</v>
          </cell>
          <cell r="E110">
            <v>25</v>
          </cell>
        </row>
        <row r="111">
          <cell r="A111" t="str">
            <v>Tênis Infantil Nika Vermelho</v>
          </cell>
          <cell r="C111">
            <v>85.5</v>
          </cell>
          <cell r="D111">
            <v>8.5500000000000007</v>
          </cell>
          <cell r="E111">
            <v>2</v>
          </cell>
        </row>
        <row r="112">
          <cell r="A112" t="str">
            <v>Tênis Infantil Nika Vermelho</v>
          </cell>
          <cell r="C112">
            <v>85.5</v>
          </cell>
          <cell r="D112">
            <v>8.5500000000000007</v>
          </cell>
          <cell r="E112">
            <v>26</v>
          </cell>
        </row>
        <row r="113">
          <cell r="A113" t="str">
            <v>Tênis Infantil Nika Vermelho</v>
          </cell>
          <cell r="C113">
            <v>85.5</v>
          </cell>
          <cell r="D113">
            <v>8.5500000000000007</v>
          </cell>
          <cell r="E113">
            <v>23</v>
          </cell>
        </row>
        <row r="114">
          <cell r="A114" t="str">
            <v>Tênis Infantil Nika Vermelho</v>
          </cell>
          <cell r="C114">
            <v>89.9</v>
          </cell>
          <cell r="D114">
            <v>8.99</v>
          </cell>
          <cell r="E114">
            <v>5</v>
          </cell>
        </row>
        <row r="115">
          <cell r="A115" t="str">
            <v>Tênis Infantil Nika Vermelho</v>
          </cell>
          <cell r="C115">
            <v>89.9</v>
          </cell>
          <cell r="D115">
            <v>8.99</v>
          </cell>
          <cell r="E115">
            <v>0</v>
          </cell>
        </row>
        <row r="116">
          <cell r="A116" t="str">
            <v>Tênis Infantil Nika Vermelho</v>
          </cell>
          <cell r="C116">
            <v>89.9</v>
          </cell>
          <cell r="D116">
            <v>8.99</v>
          </cell>
          <cell r="E116">
            <v>25</v>
          </cell>
        </row>
        <row r="117">
          <cell r="A117" t="str">
            <v>Tênis Infantil Nika Vermelho</v>
          </cell>
          <cell r="C117">
            <v>89.9</v>
          </cell>
          <cell r="D117">
            <v>8.99</v>
          </cell>
          <cell r="E117">
            <v>8</v>
          </cell>
        </row>
        <row r="118">
          <cell r="A118" t="str">
            <v>Tênis Infantil Nika Vermelho</v>
          </cell>
          <cell r="C118">
            <v>89.9</v>
          </cell>
          <cell r="D118">
            <v>8.99</v>
          </cell>
          <cell r="E118">
            <v>3</v>
          </cell>
        </row>
        <row r="119">
          <cell r="A119" t="str">
            <v>Tênis Infantil Nika Vermelho</v>
          </cell>
          <cell r="C119">
            <v>89.9</v>
          </cell>
          <cell r="D119">
            <v>8.99</v>
          </cell>
          <cell r="E119">
            <v>6</v>
          </cell>
        </row>
        <row r="120">
          <cell r="A120" t="str">
            <v>Tênis Infantil Nika Vermelho</v>
          </cell>
          <cell r="C120">
            <v>89.9</v>
          </cell>
          <cell r="D120">
            <v>8.99</v>
          </cell>
          <cell r="E120">
            <v>4</v>
          </cell>
        </row>
        <row r="121">
          <cell r="A121" t="str">
            <v>Tênis Infantil Nika Vermelho</v>
          </cell>
          <cell r="C121">
            <v>89.9</v>
          </cell>
          <cell r="D121">
            <v>8.99</v>
          </cell>
          <cell r="E121">
            <v>21</v>
          </cell>
        </row>
        <row r="122">
          <cell r="A122" t="str">
            <v>Tênis Infantil Nika Vermelho</v>
          </cell>
          <cell r="C122">
            <v>89.9</v>
          </cell>
          <cell r="D122">
            <v>8.99</v>
          </cell>
          <cell r="E122">
            <v>3</v>
          </cell>
        </row>
        <row r="123">
          <cell r="E123">
            <v>1273</v>
          </cell>
        </row>
      </sheetData>
      <sheetData sheetId="1">
        <row r="2">
          <cell r="C2">
            <v>17</v>
          </cell>
          <cell r="D2">
            <v>18</v>
          </cell>
          <cell r="E2">
            <v>19</v>
          </cell>
          <cell r="F2">
            <v>20</v>
          </cell>
          <cell r="G2">
            <v>21</v>
          </cell>
          <cell r="H2">
            <v>22</v>
          </cell>
          <cell r="I2">
            <v>23</v>
          </cell>
          <cell r="J2">
            <v>24</v>
          </cell>
          <cell r="K2">
            <v>25</v>
          </cell>
          <cell r="L2">
            <v>26</v>
          </cell>
          <cell r="M2">
            <v>27</v>
          </cell>
          <cell r="N2">
            <v>28</v>
          </cell>
          <cell r="O2">
            <v>29</v>
          </cell>
          <cell r="P2">
            <v>30</v>
          </cell>
          <cell r="Q2">
            <v>31</v>
          </cell>
          <cell r="R2">
            <v>32</v>
          </cell>
          <cell r="S2">
            <v>33</v>
          </cell>
          <cell r="T2">
            <v>34</v>
          </cell>
          <cell r="U2">
            <v>35</v>
          </cell>
          <cell r="V2">
            <v>36</v>
          </cell>
        </row>
        <row r="3">
          <cell r="A3" t="str">
            <v>Tênis Infantil Atitas Azul</v>
          </cell>
          <cell r="C3">
            <v>79.8</v>
          </cell>
          <cell r="D3">
            <v>79.8</v>
          </cell>
          <cell r="E3">
            <v>79.8</v>
          </cell>
          <cell r="F3">
            <v>79.8</v>
          </cell>
          <cell r="G3">
            <v>79.8</v>
          </cell>
          <cell r="H3">
            <v>79.8</v>
          </cell>
          <cell r="I3">
            <v>79.8</v>
          </cell>
          <cell r="J3">
            <v>79.8</v>
          </cell>
          <cell r="K3">
            <v>79.8</v>
          </cell>
          <cell r="L3">
            <v>79.8</v>
          </cell>
          <cell r="M3">
            <v>79.8</v>
          </cell>
          <cell r="N3">
            <v>83.3</v>
          </cell>
          <cell r="O3">
            <v>83.3</v>
          </cell>
          <cell r="P3">
            <v>83.3</v>
          </cell>
          <cell r="Q3">
            <v>83.3</v>
          </cell>
          <cell r="R3">
            <v>83.3</v>
          </cell>
          <cell r="S3">
            <v>83.3</v>
          </cell>
          <cell r="T3">
            <v>83.3</v>
          </cell>
          <cell r="U3">
            <v>83.3</v>
          </cell>
          <cell r="V3">
            <v>83.3</v>
          </cell>
        </row>
        <row r="4">
          <cell r="C4">
            <v>15</v>
          </cell>
          <cell r="D4">
            <v>0</v>
          </cell>
          <cell r="E4">
            <v>3</v>
          </cell>
          <cell r="F4">
            <v>21</v>
          </cell>
          <cell r="G4">
            <v>12</v>
          </cell>
          <cell r="H4">
            <v>5</v>
          </cell>
          <cell r="I4">
            <v>8</v>
          </cell>
          <cell r="J4">
            <v>23</v>
          </cell>
          <cell r="K4">
            <v>15</v>
          </cell>
          <cell r="L4">
            <v>25</v>
          </cell>
          <cell r="M4">
            <v>2</v>
          </cell>
          <cell r="N4">
            <v>8</v>
          </cell>
          <cell r="O4">
            <v>7</v>
          </cell>
          <cell r="P4">
            <v>16</v>
          </cell>
          <cell r="Q4">
            <v>20</v>
          </cell>
          <cell r="R4">
            <v>0</v>
          </cell>
          <cell r="S4">
            <v>0</v>
          </cell>
          <cell r="T4">
            <v>6</v>
          </cell>
          <cell r="U4">
            <v>8</v>
          </cell>
          <cell r="V4">
            <v>14</v>
          </cell>
        </row>
        <row r="5">
          <cell r="A5" t="str">
            <v>Tênis Infantil Atitas Rosa</v>
          </cell>
          <cell r="C5">
            <v>79.8</v>
          </cell>
          <cell r="D5">
            <v>79.8</v>
          </cell>
          <cell r="E5">
            <v>79.8</v>
          </cell>
          <cell r="F5">
            <v>79.8</v>
          </cell>
          <cell r="G5">
            <v>79.8</v>
          </cell>
          <cell r="H5">
            <v>79.8</v>
          </cell>
          <cell r="I5">
            <v>79.8</v>
          </cell>
          <cell r="J5">
            <v>79.8</v>
          </cell>
          <cell r="K5">
            <v>79.8</v>
          </cell>
          <cell r="L5">
            <v>79.8</v>
          </cell>
          <cell r="M5">
            <v>79.8</v>
          </cell>
          <cell r="N5">
            <v>83.3</v>
          </cell>
          <cell r="O5">
            <v>83.3</v>
          </cell>
          <cell r="P5">
            <v>83.3</v>
          </cell>
          <cell r="Q5">
            <v>83.3</v>
          </cell>
          <cell r="R5">
            <v>83.3</v>
          </cell>
          <cell r="S5">
            <v>83.3</v>
          </cell>
          <cell r="T5">
            <v>83.3</v>
          </cell>
          <cell r="U5">
            <v>83.3</v>
          </cell>
          <cell r="V5">
            <v>83.3</v>
          </cell>
        </row>
        <row r="6">
          <cell r="C6">
            <v>17</v>
          </cell>
          <cell r="D6">
            <v>15</v>
          </cell>
          <cell r="E6">
            <v>2</v>
          </cell>
          <cell r="F6">
            <v>1</v>
          </cell>
          <cell r="G6">
            <v>0</v>
          </cell>
          <cell r="H6">
            <v>0</v>
          </cell>
          <cell r="I6">
            <v>6</v>
          </cell>
          <cell r="J6">
            <v>8</v>
          </cell>
          <cell r="K6">
            <v>9</v>
          </cell>
          <cell r="L6">
            <v>15</v>
          </cell>
          <cell r="M6">
            <v>18</v>
          </cell>
          <cell r="N6">
            <v>18</v>
          </cell>
          <cell r="O6">
            <v>2</v>
          </cell>
          <cell r="P6">
            <v>3</v>
          </cell>
          <cell r="Q6">
            <v>6</v>
          </cell>
          <cell r="R6">
            <v>0</v>
          </cell>
          <cell r="S6">
            <v>5</v>
          </cell>
          <cell r="T6">
            <v>19</v>
          </cell>
          <cell r="U6">
            <v>26</v>
          </cell>
          <cell r="V6">
            <v>5</v>
          </cell>
        </row>
        <row r="7">
          <cell r="A7" t="str">
            <v>Tênis Infantil Atitas Vermelho</v>
          </cell>
          <cell r="C7">
            <v>79.8</v>
          </cell>
          <cell r="D7">
            <v>79.8</v>
          </cell>
          <cell r="E7">
            <v>79.8</v>
          </cell>
          <cell r="F7">
            <v>79.8</v>
          </cell>
          <cell r="G7">
            <v>79.8</v>
          </cell>
          <cell r="H7">
            <v>79.8</v>
          </cell>
          <cell r="I7">
            <v>79.8</v>
          </cell>
          <cell r="J7">
            <v>79.8</v>
          </cell>
          <cell r="K7">
            <v>79.8</v>
          </cell>
          <cell r="L7">
            <v>79.8</v>
          </cell>
          <cell r="M7">
            <v>79.8</v>
          </cell>
          <cell r="N7">
            <v>83.3</v>
          </cell>
          <cell r="O7">
            <v>83.3</v>
          </cell>
          <cell r="P7">
            <v>83.3</v>
          </cell>
          <cell r="Q7">
            <v>83.3</v>
          </cell>
          <cell r="R7">
            <v>83.3</v>
          </cell>
          <cell r="S7">
            <v>83.3</v>
          </cell>
          <cell r="T7">
            <v>83.3</v>
          </cell>
          <cell r="U7">
            <v>83.3</v>
          </cell>
          <cell r="V7">
            <v>83.3</v>
          </cell>
        </row>
        <row r="8">
          <cell r="C8">
            <v>25</v>
          </cell>
          <cell r="D8">
            <v>2</v>
          </cell>
          <cell r="E8">
            <v>3</v>
          </cell>
          <cell r="F8">
            <v>1</v>
          </cell>
          <cell r="G8">
            <v>0</v>
          </cell>
          <cell r="H8">
            <v>5</v>
          </cell>
          <cell r="I8">
            <v>16</v>
          </cell>
          <cell r="J8">
            <v>15</v>
          </cell>
          <cell r="K8">
            <v>16</v>
          </cell>
          <cell r="L8">
            <v>14</v>
          </cell>
          <cell r="M8">
            <v>15</v>
          </cell>
          <cell r="N8">
            <v>29</v>
          </cell>
          <cell r="O8">
            <v>5</v>
          </cell>
          <cell r="P8">
            <v>0</v>
          </cell>
          <cell r="Q8">
            <v>4</v>
          </cell>
          <cell r="R8">
            <v>5</v>
          </cell>
          <cell r="S8">
            <v>15</v>
          </cell>
          <cell r="T8">
            <v>16</v>
          </cell>
          <cell r="U8">
            <v>2</v>
          </cell>
          <cell r="V8">
            <v>36</v>
          </cell>
        </row>
        <row r="9">
          <cell r="A9" t="str">
            <v>Tênis Infantil Nika Azul</v>
          </cell>
          <cell r="C9">
            <v>85.5</v>
          </cell>
          <cell r="D9">
            <v>85.5</v>
          </cell>
          <cell r="E9">
            <v>85.5</v>
          </cell>
          <cell r="F9">
            <v>85.5</v>
          </cell>
          <cell r="G9">
            <v>85.5</v>
          </cell>
          <cell r="H9">
            <v>85.5</v>
          </cell>
          <cell r="I9">
            <v>85.5</v>
          </cell>
          <cell r="J9">
            <v>85.5</v>
          </cell>
          <cell r="K9">
            <v>85.5</v>
          </cell>
          <cell r="L9">
            <v>85.5</v>
          </cell>
          <cell r="M9">
            <v>85.5</v>
          </cell>
          <cell r="N9">
            <v>89.9</v>
          </cell>
          <cell r="O9">
            <v>89.9</v>
          </cell>
          <cell r="P9">
            <v>89.9</v>
          </cell>
          <cell r="Q9">
            <v>89.9</v>
          </cell>
          <cell r="R9">
            <v>89.9</v>
          </cell>
          <cell r="S9">
            <v>89.9</v>
          </cell>
          <cell r="T9">
            <v>89.9</v>
          </cell>
          <cell r="U9">
            <v>89.9</v>
          </cell>
          <cell r="V9">
            <v>89.9</v>
          </cell>
        </row>
        <row r="10">
          <cell r="C10">
            <v>2</v>
          </cell>
          <cell r="D10">
            <v>5</v>
          </cell>
          <cell r="E10">
            <v>16</v>
          </cell>
          <cell r="F10">
            <v>18</v>
          </cell>
          <cell r="G10">
            <v>19</v>
          </cell>
          <cell r="H10">
            <v>5</v>
          </cell>
          <cell r="I10">
            <v>0</v>
          </cell>
          <cell r="J10">
            <v>25</v>
          </cell>
          <cell r="K10">
            <v>6</v>
          </cell>
          <cell r="L10">
            <v>8</v>
          </cell>
          <cell r="M10">
            <v>30</v>
          </cell>
          <cell r="N10">
            <v>5</v>
          </cell>
          <cell r="O10">
            <v>8</v>
          </cell>
          <cell r="P10">
            <v>6</v>
          </cell>
          <cell r="Q10">
            <v>15</v>
          </cell>
          <cell r="R10">
            <v>8</v>
          </cell>
          <cell r="S10">
            <v>4</v>
          </cell>
          <cell r="T10">
            <v>15</v>
          </cell>
          <cell r="U10">
            <v>2</v>
          </cell>
          <cell r="V10">
            <v>0</v>
          </cell>
        </row>
        <row r="11">
          <cell r="A11" t="str">
            <v>Tênis Infantil Nika Rosa</v>
          </cell>
          <cell r="C11">
            <v>85.5</v>
          </cell>
          <cell r="D11">
            <v>85.5</v>
          </cell>
          <cell r="E11">
            <v>85.5</v>
          </cell>
          <cell r="F11">
            <v>85.5</v>
          </cell>
          <cell r="G11">
            <v>85.5</v>
          </cell>
          <cell r="H11">
            <v>85.5</v>
          </cell>
          <cell r="I11">
            <v>85.5</v>
          </cell>
          <cell r="J11">
            <v>85.5</v>
          </cell>
          <cell r="K11">
            <v>85.5</v>
          </cell>
          <cell r="L11">
            <v>85.5</v>
          </cell>
          <cell r="M11">
            <v>85.5</v>
          </cell>
          <cell r="N11">
            <v>89.9</v>
          </cell>
          <cell r="O11">
            <v>89.9</v>
          </cell>
          <cell r="P11">
            <v>89.9</v>
          </cell>
          <cell r="Q11">
            <v>89.9</v>
          </cell>
          <cell r="R11">
            <v>89.9</v>
          </cell>
          <cell r="S11">
            <v>89.9</v>
          </cell>
          <cell r="T11">
            <v>89.9</v>
          </cell>
          <cell r="U11">
            <v>89.9</v>
          </cell>
          <cell r="V11">
            <v>89.9</v>
          </cell>
        </row>
        <row r="12">
          <cell r="C12">
            <v>6</v>
          </cell>
          <cell r="D12">
            <v>15</v>
          </cell>
          <cell r="E12">
            <v>25</v>
          </cell>
          <cell r="F12">
            <v>16</v>
          </cell>
          <cell r="G12">
            <v>19</v>
          </cell>
          <cell r="H12">
            <v>0</v>
          </cell>
          <cell r="I12">
            <v>5</v>
          </cell>
          <cell r="J12">
            <v>16</v>
          </cell>
          <cell r="K12">
            <v>19</v>
          </cell>
          <cell r="L12">
            <v>25</v>
          </cell>
          <cell r="M12">
            <v>26</v>
          </cell>
          <cell r="N12">
            <v>21</v>
          </cell>
          <cell r="O12">
            <v>1</v>
          </cell>
          <cell r="P12">
            <v>3</v>
          </cell>
          <cell r="Q12">
            <v>23</v>
          </cell>
          <cell r="R12">
            <v>8</v>
          </cell>
          <cell r="S12">
            <v>4</v>
          </cell>
          <cell r="T12">
            <v>25</v>
          </cell>
          <cell r="U12">
            <v>16</v>
          </cell>
          <cell r="V12">
            <v>3</v>
          </cell>
        </row>
        <row r="13">
          <cell r="A13" t="str">
            <v>Tênis Infantil Nika Vermelho</v>
          </cell>
          <cell r="C13">
            <v>85.5</v>
          </cell>
          <cell r="D13">
            <v>85.5</v>
          </cell>
          <cell r="E13">
            <v>85.5</v>
          </cell>
          <cell r="F13">
            <v>85.5</v>
          </cell>
          <cell r="G13">
            <v>85.5</v>
          </cell>
          <cell r="H13">
            <v>85.5</v>
          </cell>
          <cell r="I13">
            <v>85.5</v>
          </cell>
          <cell r="J13">
            <v>85.5</v>
          </cell>
          <cell r="K13">
            <v>85.5</v>
          </cell>
          <cell r="L13">
            <v>85.5</v>
          </cell>
          <cell r="M13">
            <v>85.5</v>
          </cell>
          <cell r="N13">
            <v>89.9</v>
          </cell>
          <cell r="O13">
            <v>89.9</v>
          </cell>
          <cell r="P13">
            <v>89.9</v>
          </cell>
          <cell r="Q13">
            <v>89.9</v>
          </cell>
          <cell r="R13">
            <v>89.9</v>
          </cell>
          <cell r="S13">
            <v>89.9</v>
          </cell>
          <cell r="T13">
            <v>89.9</v>
          </cell>
          <cell r="U13">
            <v>89.9</v>
          </cell>
          <cell r="V13">
            <v>89.9</v>
          </cell>
        </row>
        <row r="14">
          <cell r="C14">
            <v>0</v>
          </cell>
          <cell r="D14">
            <v>3</v>
          </cell>
          <cell r="E14">
            <v>8</v>
          </cell>
          <cell r="F14">
            <v>16</v>
          </cell>
          <cell r="G14">
            <v>5</v>
          </cell>
          <cell r="H14">
            <v>8</v>
          </cell>
          <cell r="I14">
            <v>2</v>
          </cell>
          <cell r="J14">
            <v>25</v>
          </cell>
          <cell r="K14">
            <v>2</v>
          </cell>
          <cell r="L14">
            <v>26</v>
          </cell>
          <cell r="M14">
            <v>23</v>
          </cell>
          <cell r="N14">
            <v>5</v>
          </cell>
          <cell r="O14">
            <v>0</v>
          </cell>
          <cell r="P14">
            <v>25</v>
          </cell>
          <cell r="Q14">
            <v>8</v>
          </cell>
          <cell r="R14">
            <v>3</v>
          </cell>
          <cell r="S14">
            <v>6</v>
          </cell>
          <cell r="T14">
            <v>4</v>
          </cell>
          <cell r="U14">
            <v>21</v>
          </cell>
          <cell r="V14">
            <v>3</v>
          </cell>
        </row>
      </sheetData>
      <sheetData sheetId="2">
        <row r="5">
          <cell r="E5" t="str">
            <v>Tênis Infantil Atitas Azul</v>
          </cell>
        </row>
        <row r="11">
          <cell r="E11">
            <v>1</v>
          </cell>
        </row>
        <row r="13">
          <cell r="E13">
            <v>0</v>
          </cell>
        </row>
        <row r="15">
          <cell r="E15">
            <v>79.8</v>
          </cell>
        </row>
      </sheetData>
      <sheetData sheetId="3"/>
      <sheetData sheetId="4">
        <row r="5">
          <cell r="A5" t="str">
            <v>Tênis Infantil Nika Vermelho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V14"/>
  <sheetViews>
    <sheetView showGridLines="0" zoomScale="130" zoomScaleNormal="130" workbookViewId="0">
      <pane ySplit="2" topLeftCell="A3" activePane="bottomLeft" state="frozen"/>
      <selection pane="bottomLeft" activeCell="C11" sqref="C11"/>
    </sheetView>
  </sheetViews>
  <sheetFormatPr defaultRowHeight="15" x14ac:dyDescent="0.25"/>
  <cols>
    <col min="1" max="1" width="22.5703125" customWidth="1"/>
    <col min="2" max="2" width="11.85546875" bestFit="1" customWidth="1"/>
    <col min="3" max="22" width="9.42578125" bestFit="1" customWidth="1"/>
  </cols>
  <sheetData>
    <row r="1" spans="1:22" ht="21.75" thickBot="1" x14ac:dyDescent="0.4">
      <c r="A1" s="24"/>
      <c r="B1" s="25"/>
      <c r="C1" s="26" t="s">
        <v>23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8"/>
    </row>
    <row r="2" spans="1:22" ht="21.75" thickBot="1" x14ac:dyDescent="0.4">
      <c r="A2" s="29"/>
      <c r="B2" s="30"/>
      <c r="C2" s="31">
        <v>17</v>
      </c>
      <c r="D2" s="31">
        <v>18</v>
      </c>
      <c r="E2" s="31">
        <v>19</v>
      </c>
      <c r="F2" s="31">
        <v>20</v>
      </c>
      <c r="G2" s="31">
        <v>21</v>
      </c>
      <c r="H2" s="31">
        <v>22</v>
      </c>
      <c r="I2" s="31">
        <v>23</v>
      </c>
      <c r="J2" s="31">
        <v>24</v>
      </c>
      <c r="K2" s="31">
        <v>25</v>
      </c>
      <c r="L2" s="31">
        <v>26</v>
      </c>
      <c r="M2" s="31">
        <v>27</v>
      </c>
      <c r="N2" s="31">
        <v>28</v>
      </c>
      <c r="O2" s="31">
        <v>29</v>
      </c>
      <c r="P2" s="31">
        <v>30</v>
      </c>
      <c r="Q2" s="31">
        <v>31</v>
      </c>
      <c r="R2" s="31">
        <v>32</v>
      </c>
      <c r="S2" s="31">
        <v>33</v>
      </c>
      <c r="T2" s="31">
        <v>34</v>
      </c>
      <c r="U2" s="31">
        <v>35</v>
      </c>
      <c r="V2" s="31">
        <v>36</v>
      </c>
    </row>
    <row r="3" spans="1:22" ht="21" customHeight="1" x14ac:dyDescent="0.25">
      <c r="A3" s="32" t="s">
        <v>9</v>
      </c>
      <c r="B3" s="33" t="s">
        <v>24</v>
      </c>
      <c r="C3" s="34">
        <v>79.8</v>
      </c>
      <c r="D3" s="35">
        <v>79.8</v>
      </c>
      <c r="E3" s="34">
        <v>79.8</v>
      </c>
      <c r="F3" s="35">
        <v>79.8</v>
      </c>
      <c r="G3" s="34">
        <v>79.8</v>
      </c>
      <c r="H3" s="35">
        <v>79.8</v>
      </c>
      <c r="I3" s="34">
        <v>79.8</v>
      </c>
      <c r="J3" s="35">
        <v>79.8</v>
      </c>
      <c r="K3" s="34">
        <v>79.8</v>
      </c>
      <c r="L3" s="35">
        <v>79.8</v>
      </c>
      <c r="M3" s="34">
        <v>79.8</v>
      </c>
      <c r="N3" s="35">
        <v>83.3</v>
      </c>
      <c r="O3" s="34">
        <v>83.3</v>
      </c>
      <c r="P3" s="35">
        <v>83.3</v>
      </c>
      <c r="Q3" s="34">
        <v>83.3</v>
      </c>
      <c r="R3" s="35">
        <v>83.3</v>
      </c>
      <c r="S3" s="34">
        <v>83.3</v>
      </c>
      <c r="T3" s="35">
        <v>83.3</v>
      </c>
      <c r="U3" s="34">
        <v>83.3</v>
      </c>
      <c r="V3" s="36">
        <v>83.3</v>
      </c>
    </row>
    <row r="4" spans="1:22" ht="21" customHeight="1" thickBot="1" x14ac:dyDescent="0.3">
      <c r="A4" s="37"/>
      <c r="B4" s="38" t="s">
        <v>25</v>
      </c>
      <c r="C4" s="39">
        <v>15</v>
      </c>
      <c r="D4" s="40">
        <v>0</v>
      </c>
      <c r="E4" s="39">
        <v>3</v>
      </c>
      <c r="F4" s="39">
        <v>21</v>
      </c>
      <c r="G4" s="39">
        <v>12</v>
      </c>
      <c r="H4" s="40">
        <v>5</v>
      </c>
      <c r="I4" s="39">
        <v>8</v>
      </c>
      <c r="J4" s="40">
        <v>23</v>
      </c>
      <c r="K4" s="39">
        <v>15</v>
      </c>
      <c r="L4" s="40">
        <v>25</v>
      </c>
      <c r="M4" s="39">
        <v>2</v>
      </c>
      <c r="N4" s="40">
        <v>8</v>
      </c>
      <c r="O4" s="39">
        <v>7</v>
      </c>
      <c r="P4" s="40">
        <v>16</v>
      </c>
      <c r="Q4" s="39">
        <v>20</v>
      </c>
      <c r="R4" s="40">
        <v>0</v>
      </c>
      <c r="S4" s="39">
        <v>0</v>
      </c>
      <c r="T4" s="40">
        <v>6</v>
      </c>
      <c r="U4" s="39">
        <v>8</v>
      </c>
      <c r="V4" s="41">
        <v>14</v>
      </c>
    </row>
    <row r="5" spans="1:22" ht="21" customHeight="1" x14ac:dyDescent="0.25">
      <c r="A5" s="42" t="s">
        <v>10</v>
      </c>
      <c r="B5" s="33" t="s">
        <v>24</v>
      </c>
      <c r="C5" s="34">
        <v>79.8</v>
      </c>
      <c r="D5" s="35">
        <v>79.8</v>
      </c>
      <c r="E5" s="34">
        <v>79.8</v>
      </c>
      <c r="F5" s="35">
        <v>79.8</v>
      </c>
      <c r="G5" s="34">
        <v>79.8</v>
      </c>
      <c r="H5" s="35">
        <v>79.8</v>
      </c>
      <c r="I5" s="34">
        <v>79.8</v>
      </c>
      <c r="J5" s="35">
        <v>79.8</v>
      </c>
      <c r="K5" s="34">
        <v>79.8</v>
      </c>
      <c r="L5" s="35">
        <v>79.8</v>
      </c>
      <c r="M5" s="34">
        <v>79.8</v>
      </c>
      <c r="N5" s="35">
        <v>83.3</v>
      </c>
      <c r="O5" s="34">
        <v>83.3</v>
      </c>
      <c r="P5" s="35">
        <v>83.3</v>
      </c>
      <c r="Q5" s="34">
        <v>83.3</v>
      </c>
      <c r="R5" s="35">
        <v>83.3</v>
      </c>
      <c r="S5" s="34">
        <v>83.3</v>
      </c>
      <c r="T5" s="35">
        <v>83.3</v>
      </c>
      <c r="U5" s="34">
        <v>83.3</v>
      </c>
      <c r="V5" s="36">
        <v>83.3</v>
      </c>
    </row>
    <row r="6" spans="1:22" ht="21" customHeight="1" thickBot="1" x14ac:dyDescent="0.3">
      <c r="A6" s="43"/>
      <c r="B6" s="38" t="s">
        <v>25</v>
      </c>
      <c r="C6" s="39">
        <v>17</v>
      </c>
      <c r="D6" s="40">
        <v>15</v>
      </c>
      <c r="E6" s="39">
        <v>2</v>
      </c>
      <c r="F6" s="40">
        <v>1</v>
      </c>
      <c r="G6" s="39">
        <v>0</v>
      </c>
      <c r="H6" s="40">
        <v>0</v>
      </c>
      <c r="I6" s="39">
        <v>6</v>
      </c>
      <c r="J6" s="40">
        <v>8</v>
      </c>
      <c r="K6" s="39">
        <v>9</v>
      </c>
      <c r="L6" s="40">
        <v>15</v>
      </c>
      <c r="M6" s="39">
        <v>18</v>
      </c>
      <c r="N6" s="40">
        <v>18</v>
      </c>
      <c r="O6" s="39">
        <v>2</v>
      </c>
      <c r="P6" s="40">
        <v>3</v>
      </c>
      <c r="Q6" s="39">
        <v>6</v>
      </c>
      <c r="R6" s="40">
        <v>0</v>
      </c>
      <c r="S6" s="39">
        <v>5</v>
      </c>
      <c r="T6" s="40">
        <v>19</v>
      </c>
      <c r="U6" s="39">
        <v>26</v>
      </c>
      <c r="V6" s="41">
        <v>5</v>
      </c>
    </row>
    <row r="7" spans="1:22" ht="21" customHeight="1" x14ac:dyDescent="0.25">
      <c r="A7" s="42" t="s">
        <v>8</v>
      </c>
      <c r="B7" s="33" t="s">
        <v>24</v>
      </c>
      <c r="C7" s="34">
        <v>79.8</v>
      </c>
      <c r="D7" s="35">
        <v>79.8</v>
      </c>
      <c r="E7" s="34">
        <v>79.8</v>
      </c>
      <c r="F7" s="35">
        <v>79.8</v>
      </c>
      <c r="G7" s="34">
        <v>79.8</v>
      </c>
      <c r="H7" s="35">
        <v>79.8</v>
      </c>
      <c r="I7" s="34">
        <v>79.8</v>
      </c>
      <c r="J7" s="35">
        <v>79.8</v>
      </c>
      <c r="K7" s="34">
        <v>79.8</v>
      </c>
      <c r="L7" s="35">
        <v>79.8</v>
      </c>
      <c r="M7" s="34">
        <v>79.8</v>
      </c>
      <c r="N7" s="35">
        <v>83.3</v>
      </c>
      <c r="O7" s="34">
        <v>83.3</v>
      </c>
      <c r="P7" s="35">
        <v>83.3</v>
      </c>
      <c r="Q7" s="34">
        <v>83.3</v>
      </c>
      <c r="R7" s="35">
        <v>83.3</v>
      </c>
      <c r="S7" s="34">
        <v>83.3</v>
      </c>
      <c r="T7" s="35">
        <v>83.3</v>
      </c>
      <c r="U7" s="34">
        <v>83.3</v>
      </c>
      <c r="V7" s="36">
        <v>83.3</v>
      </c>
    </row>
    <row r="8" spans="1:22" ht="21" customHeight="1" thickBot="1" x14ac:dyDescent="0.3">
      <c r="A8" s="43"/>
      <c r="B8" s="38" t="s">
        <v>25</v>
      </c>
      <c r="C8" s="39">
        <v>25</v>
      </c>
      <c r="D8" s="40">
        <v>2</v>
      </c>
      <c r="E8" s="39">
        <v>3</v>
      </c>
      <c r="F8" s="40">
        <v>1</v>
      </c>
      <c r="G8" s="39">
        <v>0</v>
      </c>
      <c r="H8" s="40">
        <v>5</v>
      </c>
      <c r="I8" s="39">
        <v>16</v>
      </c>
      <c r="J8" s="40">
        <v>15</v>
      </c>
      <c r="K8" s="39">
        <v>16</v>
      </c>
      <c r="L8" s="40">
        <v>14</v>
      </c>
      <c r="M8" s="39">
        <v>15</v>
      </c>
      <c r="N8" s="40">
        <v>29</v>
      </c>
      <c r="O8" s="39">
        <v>5</v>
      </c>
      <c r="P8" s="40">
        <v>0</v>
      </c>
      <c r="Q8" s="39">
        <v>4</v>
      </c>
      <c r="R8" s="40">
        <v>5</v>
      </c>
      <c r="S8" s="39">
        <v>15</v>
      </c>
      <c r="T8" s="40">
        <v>16</v>
      </c>
      <c r="U8" s="39">
        <v>2</v>
      </c>
      <c r="V8" s="41">
        <v>36</v>
      </c>
    </row>
    <row r="9" spans="1:22" ht="21" customHeight="1" x14ac:dyDescent="0.25">
      <c r="A9" s="42" t="s">
        <v>6</v>
      </c>
      <c r="B9" s="33" t="s">
        <v>24</v>
      </c>
      <c r="C9" s="34">
        <v>85.5</v>
      </c>
      <c r="D9" s="35">
        <v>85.5</v>
      </c>
      <c r="E9" s="34">
        <v>85.5</v>
      </c>
      <c r="F9" s="35">
        <v>85.5</v>
      </c>
      <c r="G9" s="34">
        <v>85.5</v>
      </c>
      <c r="H9" s="35">
        <v>85.5</v>
      </c>
      <c r="I9" s="34">
        <v>85.5</v>
      </c>
      <c r="J9" s="35">
        <v>85.5</v>
      </c>
      <c r="K9" s="34">
        <v>85.5</v>
      </c>
      <c r="L9" s="35">
        <v>85.5</v>
      </c>
      <c r="M9" s="34">
        <v>85.5</v>
      </c>
      <c r="N9" s="35">
        <v>89.9</v>
      </c>
      <c r="O9" s="34">
        <v>89.9</v>
      </c>
      <c r="P9" s="35">
        <v>89.9</v>
      </c>
      <c r="Q9" s="34">
        <v>89.9</v>
      </c>
      <c r="R9" s="35">
        <v>89.9</v>
      </c>
      <c r="S9" s="34">
        <v>89.9</v>
      </c>
      <c r="T9" s="35">
        <v>89.9</v>
      </c>
      <c r="U9" s="34">
        <v>89.9</v>
      </c>
      <c r="V9" s="36">
        <v>89.9</v>
      </c>
    </row>
    <row r="10" spans="1:22" ht="21" customHeight="1" thickBot="1" x14ac:dyDescent="0.3">
      <c r="A10" s="43"/>
      <c r="B10" s="38" t="s">
        <v>25</v>
      </c>
      <c r="C10" s="39">
        <v>2</v>
      </c>
      <c r="D10" s="40">
        <v>5</v>
      </c>
      <c r="E10" s="39">
        <v>16</v>
      </c>
      <c r="F10" s="40">
        <v>18</v>
      </c>
      <c r="G10" s="39">
        <v>19</v>
      </c>
      <c r="H10" s="39">
        <v>5</v>
      </c>
      <c r="I10" s="39">
        <v>0</v>
      </c>
      <c r="J10" s="40">
        <v>25</v>
      </c>
      <c r="K10" s="39">
        <v>6</v>
      </c>
      <c r="L10" s="40">
        <v>8</v>
      </c>
      <c r="M10" s="39">
        <v>30</v>
      </c>
      <c r="N10" s="40">
        <v>5</v>
      </c>
      <c r="O10" s="39">
        <v>8</v>
      </c>
      <c r="P10" s="40">
        <v>6</v>
      </c>
      <c r="Q10" s="39">
        <v>15</v>
      </c>
      <c r="R10" s="40">
        <v>8</v>
      </c>
      <c r="S10" s="39">
        <v>4</v>
      </c>
      <c r="T10" s="40">
        <v>15</v>
      </c>
      <c r="U10" s="39">
        <v>2</v>
      </c>
      <c r="V10" s="41">
        <v>0</v>
      </c>
    </row>
    <row r="11" spans="1:22" ht="21" customHeight="1" x14ac:dyDescent="0.25">
      <c r="A11" s="42" t="s">
        <v>7</v>
      </c>
      <c r="B11" s="33" t="s">
        <v>24</v>
      </c>
      <c r="C11" s="34">
        <v>85.5</v>
      </c>
      <c r="D11" s="35">
        <v>85.5</v>
      </c>
      <c r="E11" s="34">
        <v>85.5</v>
      </c>
      <c r="F11" s="35">
        <v>85.5</v>
      </c>
      <c r="G11" s="34">
        <v>85.5</v>
      </c>
      <c r="H11" s="35">
        <v>85.5</v>
      </c>
      <c r="I11" s="34">
        <v>85.5</v>
      </c>
      <c r="J11" s="35">
        <v>85.5</v>
      </c>
      <c r="K11" s="34">
        <v>85.5</v>
      </c>
      <c r="L11" s="35">
        <v>85.5</v>
      </c>
      <c r="M11" s="34">
        <v>85.5</v>
      </c>
      <c r="N11" s="35">
        <v>89.9</v>
      </c>
      <c r="O11" s="34">
        <v>89.9</v>
      </c>
      <c r="P11" s="35">
        <v>89.9</v>
      </c>
      <c r="Q11" s="34">
        <v>89.9</v>
      </c>
      <c r="R11" s="35">
        <v>89.9</v>
      </c>
      <c r="S11" s="34">
        <v>89.9</v>
      </c>
      <c r="T11" s="35">
        <v>89.9</v>
      </c>
      <c r="U11" s="34">
        <v>89.9</v>
      </c>
      <c r="V11" s="36">
        <v>89.9</v>
      </c>
    </row>
    <row r="12" spans="1:22" ht="21" customHeight="1" thickBot="1" x14ac:dyDescent="0.3">
      <c r="A12" s="43"/>
      <c r="B12" s="38" t="s">
        <v>25</v>
      </c>
      <c r="C12" s="39">
        <v>6</v>
      </c>
      <c r="D12" s="40">
        <v>15</v>
      </c>
      <c r="E12" s="39">
        <v>25</v>
      </c>
      <c r="F12" s="40">
        <v>16</v>
      </c>
      <c r="G12" s="39">
        <v>19</v>
      </c>
      <c r="H12" s="40">
        <v>0</v>
      </c>
      <c r="I12" s="39">
        <v>5</v>
      </c>
      <c r="J12" s="40">
        <v>16</v>
      </c>
      <c r="K12" s="39">
        <v>19</v>
      </c>
      <c r="L12" s="40">
        <v>25</v>
      </c>
      <c r="M12" s="39">
        <v>26</v>
      </c>
      <c r="N12" s="40">
        <v>21</v>
      </c>
      <c r="O12" s="39">
        <v>1</v>
      </c>
      <c r="P12" s="40">
        <v>3</v>
      </c>
      <c r="Q12" s="39">
        <v>23</v>
      </c>
      <c r="R12" s="40">
        <v>8</v>
      </c>
      <c r="S12" s="39">
        <v>4</v>
      </c>
      <c r="T12" s="40">
        <v>25</v>
      </c>
      <c r="U12" s="39">
        <v>16</v>
      </c>
      <c r="V12" s="41">
        <v>3</v>
      </c>
    </row>
    <row r="13" spans="1:22" ht="21" customHeight="1" x14ac:dyDescent="0.25">
      <c r="A13" s="42" t="s">
        <v>5</v>
      </c>
      <c r="B13" s="33" t="s">
        <v>24</v>
      </c>
      <c r="C13" s="34">
        <v>85.5</v>
      </c>
      <c r="D13" s="35">
        <v>85.5</v>
      </c>
      <c r="E13" s="34">
        <v>85.5</v>
      </c>
      <c r="F13" s="35">
        <v>85.5</v>
      </c>
      <c r="G13" s="34">
        <v>85.5</v>
      </c>
      <c r="H13" s="35">
        <v>85.5</v>
      </c>
      <c r="I13" s="34">
        <v>85.5</v>
      </c>
      <c r="J13" s="35">
        <v>85.5</v>
      </c>
      <c r="K13" s="34">
        <v>85.5</v>
      </c>
      <c r="L13" s="35">
        <v>85.5</v>
      </c>
      <c r="M13" s="34">
        <v>85.5</v>
      </c>
      <c r="N13" s="35">
        <v>89.9</v>
      </c>
      <c r="O13" s="34">
        <v>89.9</v>
      </c>
      <c r="P13" s="35">
        <v>89.9</v>
      </c>
      <c r="Q13" s="34">
        <v>89.9</v>
      </c>
      <c r="R13" s="35">
        <v>89.9</v>
      </c>
      <c r="S13" s="34">
        <v>89.9</v>
      </c>
      <c r="T13" s="35">
        <v>89.9</v>
      </c>
      <c r="U13" s="34">
        <v>89.9</v>
      </c>
      <c r="V13" s="36">
        <v>89.9</v>
      </c>
    </row>
    <row r="14" spans="1:22" ht="21" customHeight="1" thickBot="1" x14ac:dyDescent="0.3">
      <c r="A14" s="43"/>
      <c r="B14" s="38" t="s">
        <v>25</v>
      </c>
      <c r="C14" s="39">
        <v>0</v>
      </c>
      <c r="D14" s="40">
        <v>3</v>
      </c>
      <c r="E14" s="39">
        <v>8</v>
      </c>
      <c r="F14" s="40">
        <v>16</v>
      </c>
      <c r="G14" s="39">
        <v>5</v>
      </c>
      <c r="H14" s="40">
        <v>8</v>
      </c>
      <c r="I14" s="39">
        <v>2</v>
      </c>
      <c r="J14" s="40">
        <v>25</v>
      </c>
      <c r="K14" s="39">
        <v>2</v>
      </c>
      <c r="L14" s="40">
        <v>26</v>
      </c>
      <c r="M14" s="39">
        <v>23</v>
      </c>
      <c r="N14" s="40">
        <v>5</v>
      </c>
      <c r="O14" s="39">
        <v>0</v>
      </c>
      <c r="P14" s="40">
        <v>25</v>
      </c>
      <c r="Q14" s="39">
        <v>8</v>
      </c>
      <c r="R14" s="40">
        <v>3</v>
      </c>
      <c r="S14" s="39">
        <v>6</v>
      </c>
      <c r="T14" s="40">
        <v>4</v>
      </c>
      <c r="U14" s="39">
        <v>21</v>
      </c>
      <c r="V14" s="41">
        <v>3</v>
      </c>
    </row>
  </sheetData>
  <sortState xmlns:xlrd2="http://schemas.microsoft.com/office/spreadsheetml/2017/richdata2" ref="A3:F122">
    <sortCondition ref="A3:A122"/>
  </sortState>
  <mergeCells count="7">
    <mergeCell ref="C1:V1"/>
    <mergeCell ref="A3:A4"/>
    <mergeCell ref="A5:A6"/>
    <mergeCell ref="A7:A8"/>
    <mergeCell ref="A9:A10"/>
    <mergeCell ref="A11:A12"/>
    <mergeCell ref="A13:A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4FC4-DE5B-4DB6-99AD-796FEF13CBFD}">
  <dimension ref="B2:P20"/>
  <sheetViews>
    <sheetView zoomScale="160" zoomScaleNormal="160" workbookViewId="0">
      <selection activeCell="E5" sqref="E5"/>
    </sheetView>
  </sheetViews>
  <sheetFormatPr defaultColWidth="9.140625" defaultRowHeight="15" x14ac:dyDescent="0.25"/>
  <cols>
    <col min="1" max="1" width="1.7109375" style="44" customWidth="1"/>
    <col min="2" max="2" width="2.42578125" style="44" customWidth="1"/>
    <col min="3" max="3" width="1.7109375" style="44" customWidth="1"/>
    <col min="4" max="4" width="15.7109375" style="44" customWidth="1"/>
    <col min="5" max="5" width="25.5703125" style="44" customWidth="1"/>
    <col min="6" max="6" width="3.28515625" style="44" customWidth="1"/>
    <col min="7" max="7" width="2.140625" style="44" customWidth="1"/>
    <col min="8" max="9" width="1.7109375" style="44" customWidth="1"/>
    <col min="10" max="11" width="9.140625" style="44"/>
    <col min="12" max="12" width="3.5703125" style="44" customWidth="1"/>
    <col min="13" max="13" width="9.42578125" style="44" customWidth="1"/>
    <col min="14" max="14" width="11.28515625" style="44" customWidth="1"/>
    <col min="15" max="15" width="14.42578125" style="44" customWidth="1"/>
    <col min="16" max="16" width="3.5703125" style="44" customWidth="1"/>
    <col min="17" max="16384" width="9.140625" style="44"/>
  </cols>
  <sheetData>
    <row r="2" spans="2:16" ht="15.75" thickBot="1" x14ac:dyDescent="0.3"/>
    <row r="3" spans="2:16" x14ac:dyDescent="0.25">
      <c r="C3" s="45"/>
      <c r="D3" s="46"/>
      <c r="E3" s="46"/>
      <c r="F3" s="46"/>
      <c r="G3" s="47"/>
      <c r="L3" s="48"/>
      <c r="M3" s="49"/>
      <c r="N3" s="49"/>
      <c r="O3" s="49"/>
      <c r="P3" s="50"/>
    </row>
    <row r="4" spans="2:16" ht="18.75" x14ac:dyDescent="0.25">
      <c r="B4" s="51"/>
      <c r="C4" s="52"/>
      <c r="D4" s="53"/>
      <c r="E4" s="54" t="str">
        <f>_xlfn.IFS(E9=0, "Produto Esgotado", E9&lt;=4, "Estoque Baixo", TRUE, "")</f>
        <v/>
      </c>
      <c r="F4" s="53"/>
      <c r="G4" s="55"/>
      <c r="L4" s="56"/>
      <c r="M4" s="57" t="s">
        <v>26</v>
      </c>
      <c r="N4" s="57"/>
      <c r="O4" s="57"/>
      <c r="P4" s="58"/>
    </row>
    <row r="5" spans="2:16" x14ac:dyDescent="0.25">
      <c r="B5" s="51"/>
      <c r="C5" s="52"/>
      <c r="D5" s="59" t="s">
        <v>21</v>
      </c>
      <c r="E5" s="60" t="s">
        <v>9</v>
      </c>
      <c r="F5" s="53"/>
      <c r="G5" s="55"/>
      <c r="L5" s="56"/>
      <c r="M5" s="61" t="s">
        <v>25</v>
      </c>
      <c r="N5" s="61"/>
      <c r="O5" s="61"/>
      <c r="P5" s="58"/>
    </row>
    <row r="6" spans="2:16" x14ac:dyDescent="0.25">
      <c r="B6" s="51"/>
      <c r="C6" s="52"/>
      <c r="D6" s="59"/>
      <c r="E6" s="53"/>
      <c r="F6" s="53"/>
      <c r="G6" s="55"/>
      <c r="L6" s="56"/>
      <c r="M6" s="62"/>
      <c r="N6" s="63">
        <v>0</v>
      </c>
      <c r="O6" s="64">
        <v>0</v>
      </c>
      <c r="P6" s="58"/>
    </row>
    <row r="7" spans="2:16" x14ac:dyDescent="0.25">
      <c r="B7" s="51"/>
      <c r="C7" s="52"/>
      <c r="D7" s="59" t="s">
        <v>22</v>
      </c>
      <c r="E7" s="65">
        <v>21</v>
      </c>
      <c r="F7" s="53"/>
      <c r="G7" s="55"/>
      <c r="J7" s="66"/>
      <c r="L7" s="56"/>
      <c r="M7" s="62" t="s">
        <v>27</v>
      </c>
      <c r="N7" s="67">
        <v>2</v>
      </c>
      <c r="O7" s="68">
        <v>0.05</v>
      </c>
      <c r="P7" s="58"/>
    </row>
    <row r="8" spans="2:16" x14ac:dyDescent="0.25">
      <c r="B8" s="51"/>
      <c r="C8" s="52"/>
      <c r="D8" s="59"/>
      <c r="E8" s="53"/>
      <c r="F8" s="53"/>
      <c r="G8" s="55"/>
      <c r="L8" s="56"/>
      <c r="M8" s="62"/>
      <c r="N8" s="62"/>
      <c r="O8" s="62"/>
      <c r="P8" s="58"/>
    </row>
    <row r="9" spans="2:16" x14ac:dyDescent="0.25">
      <c r="B9" s="51"/>
      <c r="C9" s="52"/>
      <c r="D9" s="59" t="s">
        <v>28</v>
      </c>
      <c r="E9" s="69">
        <f>IFERROR(HLOOKUP(E7,'[1]Produtos Infantis por Colunas'!C2:V14,MATCH(E5,'[1]Produtos Infantis por Colunas'!A2:A14,0)+1,FALSE), "Produto não encontrado!")</f>
        <v>12</v>
      </c>
      <c r="F9" s="53"/>
      <c r="G9" s="55"/>
      <c r="L9" s="56"/>
      <c r="M9" s="62" t="s">
        <v>27</v>
      </c>
      <c r="N9" s="67">
        <v>5</v>
      </c>
      <c r="O9" s="68">
        <v>0.09</v>
      </c>
      <c r="P9" s="58"/>
    </row>
    <row r="10" spans="2:16" ht="15.75" thickBot="1" x14ac:dyDescent="0.3">
      <c r="B10" s="51"/>
      <c r="C10" s="52"/>
      <c r="D10" s="59"/>
      <c r="E10" s="53"/>
      <c r="F10" s="53"/>
      <c r="G10" s="55"/>
      <c r="L10" s="70"/>
      <c r="M10" s="71"/>
      <c r="N10" s="71"/>
      <c r="O10" s="71"/>
      <c r="P10" s="72"/>
    </row>
    <row r="11" spans="2:16" x14ac:dyDescent="0.25">
      <c r="B11" s="51"/>
      <c r="C11" s="52"/>
      <c r="D11" s="59" t="s">
        <v>29</v>
      </c>
      <c r="E11" s="73">
        <v>1</v>
      </c>
      <c r="F11" s="53"/>
      <c r="G11" s="55"/>
      <c r="L11" s="56"/>
      <c r="M11" s="61" t="s">
        <v>30</v>
      </c>
      <c r="N11" s="61"/>
      <c r="O11" s="61"/>
      <c r="P11" s="58"/>
    </row>
    <row r="12" spans="2:16" x14ac:dyDescent="0.25">
      <c r="B12" s="51"/>
      <c r="C12" s="52"/>
      <c r="D12" s="59"/>
      <c r="E12" s="53"/>
      <c r="F12" s="53"/>
      <c r="G12" s="55"/>
      <c r="L12" s="56"/>
      <c r="M12" s="62"/>
      <c r="N12" s="63">
        <v>0</v>
      </c>
      <c r="O12" s="64">
        <v>0</v>
      </c>
      <c r="P12" s="58"/>
    </row>
    <row r="13" spans="2:16" x14ac:dyDescent="0.25">
      <c r="B13" s="51"/>
      <c r="C13" s="52"/>
      <c r="D13" s="59" t="s">
        <v>31</v>
      </c>
      <c r="E13" s="74">
        <f>IF(VLOOKUP(E11,N6:O9,2,TRUE) &gt; VLOOKUP(E15,N12:O15,2,TRUE), VLOOKUP(E11,N6:O9,2,TRUE), VLOOKUP(E15,N12:O15,2,TRUE))</f>
        <v>0</v>
      </c>
      <c r="F13" s="53"/>
      <c r="G13" s="55"/>
      <c r="L13" s="56"/>
      <c r="M13" s="62" t="s">
        <v>27</v>
      </c>
      <c r="N13" s="75">
        <v>150</v>
      </c>
      <c r="O13" s="68">
        <v>0.08</v>
      </c>
      <c r="P13" s="58"/>
    </row>
    <row r="14" spans="2:16" x14ac:dyDescent="0.25">
      <c r="B14" s="51"/>
      <c r="C14" s="52"/>
      <c r="D14" s="59"/>
      <c r="E14" s="53"/>
      <c r="F14" s="53"/>
      <c r="G14" s="55"/>
      <c r="L14" s="56"/>
      <c r="M14" s="62"/>
      <c r="N14" s="62"/>
      <c r="O14" s="62"/>
      <c r="P14" s="58"/>
    </row>
    <row r="15" spans="2:16" x14ac:dyDescent="0.25">
      <c r="B15" s="51"/>
      <c r="C15" s="52"/>
      <c r="D15" s="59" t="s">
        <v>32</v>
      </c>
      <c r="E15" s="76">
        <f>IFERROR(INDEX('[1]Produtos Infantis por Colunas'!C3:V14,D16,E16)*E11, "Produto não encontrado!")</f>
        <v>79.8</v>
      </c>
      <c r="F15" s="53"/>
      <c r="G15" s="55"/>
      <c r="J15" s="66"/>
      <c r="L15" s="56"/>
      <c r="M15" s="62" t="s">
        <v>27</v>
      </c>
      <c r="N15" s="75">
        <v>300</v>
      </c>
      <c r="O15" s="68">
        <v>0.15</v>
      </c>
      <c r="P15" s="58"/>
    </row>
    <row r="16" spans="2:16" ht="15.75" thickBot="1" x14ac:dyDescent="0.3">
      <c r="B16" s="51"/>
      <c r="C16" s="52"/>
      <c r="D16" s="77">
        <f>MATCH(E5,'[1]Produtos Infantis por Colunas'!A3:A14,0)</f>
        <v>1</v>
      </c>
      <c r="E16" s="78">
        <f>MATCH(E7,'[1]Produtos Infantis por Colunas'!C2:V2,0)</f>
        <v>5</v>
      </c>
      <c r="F16" s="53"/>
      <c r="G16" s="55"/>
      <c r="L16" s="70"/>
      <c r="M16" s="71"/>
      <c r="N16" s="71"/>
      <c r="O16" s="71"/>
      <c r="P16" s="72"/>
    </row>
    <row r="17" spans="2:7" x14ac:dyDescent="0.25">
      <c r="B17" s="51"/>
      <c r="C17" s="52"/>
      <c r="D17" s="77"/>
      <c r="E17" s="78"/>
      <c r="F17" s="53"/>
      <c r="G17" s="55"/>
    </row>
    <row r="18" spans="2:7" x14ac:dyDescent="0.25">
      <c r="B18" s="51"/>
      <c r="C18" s="52"/>
      <c r="D18" s="79" t="s">
        <v>33</v>
      </c>
      <c r="E18" s="78"/>
      <c r="F18" s="53"/>
      <c r="G18" s="55"/>
    </row>
    <row r="19" spans="2:7" ht="15.75" thickBot="1" x14ac:dyDescent="0.3">
      <c r="B19" s="51"/>
      <c r="C19" s="80"/>
      <c r="D19" s="81"/>
      <c r="E19" s="82"/>
      <c r="F19" s="83"/>
      <c r="G19" s="84"/>
    </row>
    <row r="20" spans="2:7" x14ac:dyDescent="0.25">
      <c r="B20" s="51"/>
      <c r="C20" s="51"/>
      <c r="D20" s="51"/>
      <c r="E20" s="51"/>
      <c r="F20" s="51"/>
    </row>
  </sheetData>
  <mergeCells count="3">
    <mergeCell ref="M4:O4"/>
    <mergeCell ref="M5:O5"/>
    <mergeCell ref="M11:O11"/>
  </mergeCells>
  <conditionalFormatting sqref="E9">
    <cfRule type="cellIs" dxfId="3" priority="2" operator="equal">
      <formula>0</formula>
    </cfRule>
  </conditionalFormatting>
  <conditionalFormatting sqref="E15">
    <cfRule type="expression" dxfId="2" priority="1">
      <formula>E9=0</formula>
    </cfRule>
  </conditionalFormatting>
  <dataValidations count="1">
    <dataValidation type="custom" allowBlank="1" showInputMessage="1" showErrorMessage="1" errorTitle="Quantidade Inválida!" error="A quantidade de compra deve ser menor ou igual a quantidade em estoque." sqref="E11" xr:uid="{B157E547-6CBB-41BA-8839-F5D2424CC634}">
      <formula1>E11&lt;=E9</formula1>
    </dataValidation>
  </dataValidations>
  <hyperlinks>
    <hyperlink ref="D18" location="'Resumo de Vendas'!E5" display="Finalizar Pedido" xr:uid="{97968147-06C8-4C26-B051-6CF199A37CC9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0347-25FD-4422-8980-2E9DDA3ED2EC}">
  <dimension ref="B1:O16"/>
  <sheetViews>
    <sheetView tabSelected="1" workbookViewId="0">
      <selection activeCell="M5" sqref="M5"/>
    </sheetView>
  </sheetViews>
  <sheetFormatPr defaultColWidth="9.140625" defaultRowHeight="15" x14ac:dyDescent="0.25"/>
  <cols>
    <col min="1" max="1" width="1.7109375" style="44" customWidth="1"/>
    <col min="2" max="2" width="2.42578125" style="44" customWidth="1"/>
    <col min="3" max="3" width="1.7109375" style="44" customWidth="1"/>
    <col min="4" max="4" width="15.7109375" style="44" customWidth="1"/>
    <col min="5" max="5" width="25.5703125" style="44" customWidth="1"/>
    <col min="6" max="6" width="3.28515625" style="44" customWidth="1"/>
    <col min="7" max="7" width="2.140625" style="44" customWidth="1"/>
    <col min="8" max="9" width="1.7109375" style="44" customWidth="1"/>
    <col min="10" max="10" width="2.42578125" style="44" customWidth="1"/>
    <col min="11" max="11" width="1.7109375" style="44" customWidth="1"/>
    <col min="12" max="12" width="21.85546875" style="44" customWidth="1"/>
    <col min="13" max="13" width="25.5703125" style="44" customWidth="1"/>
    <col min="14" max="14" width="3.28515625" style="44" customWidth="1"/>
    <col min="15" max="15" width="2.140625" style="44" customWidth="1"/>
    <col min="16" max="16" width="1.7109375" style="44" customWidth="1"/>
    <col min="17" max="16384" width="9.140625" style="44"/>
  </cols>
  <sheetData>
    <row r="1" spans="2:15" ht="7.5" customHeight="1" x14ac:dyDescent="0.25"/>
    <row r="2" spans="2:15" ht="15.75" thickBot="1" x14ac:dyDescent="0.3"/>
    <row r="3" spans="2:15" ht="7.5" customHeight="1" x14ac:dyDescent="0.25">
      <c r="C3" s="45"/>
      <c r="D3" s="46"/>
      <c r="E3" s="46"/>
      <c r="F3" s="46"/>
      <c r="G3" s="47"/>
      <c r="K3" s="45"/>
      <c r="L3" s="46"/>
      <c r="M3" s="46"/>
      <c r="N3" s="46"/>
      <c r="O3" s="47"/>
    </row>
    <row r="4" spans="2:15" ht="18.75" x14ac:dyDescent="0.25">
      <c r="B4" s="51"/>
      <c r="C4" s="52"/>
      <c r="D4" s="53"/>
      <c r="E4" s="54" t="s">
        <v>34</v>
      </c>
      <c r="F4" s="53"/>
      <c r="G4" s="55"/>
      <c r="J4" s="51"/>
      <c r="K4" s="52"/>
      <c r="L4" s="53"/>
      <c r="M4" s="54" t="s">
        <v>34</v>
      </c>
      <c r="N4" s="53"/>
      <c r="O4" s="55"/>
    </row>
    <row r="5" spans="2:15" x14ac:dyDescent="0.25">
      <c r="B5" s="51"/>
      <c r="C5" s="52"/>
      <c r="D5" s="59" t="s">
        <v>21</v>
      </c>
      <c r="E5" s="85" t="str">
        <f>'[1]Procura em Estoque'!E5</f>
        <v>Tênis Infantil Atitas Azul</v>
      </c>
      <c r="F5" s="53"/>
      <c r="G5" s="55"/>
      <c r="J5" s="51"/>
      <c r="K5" s="52"/>
      <c r="L5" s="59" t="s">
        <v>35</v>
      </c>
      <c r="M5" s="86" t="b">
        <v>1</v>
      </c>
      <c r="N5" s="53"/>
      <c r="O5" s="55"/>
    </row>
    <row r="6" spans="2:15" ht="9.75" customHeight="1" x14ac:dyDescent="0.25">
      <c r="B6" s="51"/>
      <c r="C6" s="52"/>
      <c r="D6" s="59"/>
      <c r="E6" s="53"/>
      <c r="F6" s="53"/>
      <c r="G6" s="55"/>
      <c r="J6" s="51"/>
      <c r="K6" s="52"/>
      <c r="L6" s="59"/>
      <c r="M6" s="53"/>
      <c r="N6" s="53"/>
      <c r="O6" s="55"/>
    </row>
    <row r="7" spans="2:15" x14ac:dyDescent="0.25">
      <c r="B7" s="51"/>
      <c r="C7" s="52"/>
      <c r="D7" s="59" t="s">
        <v>29</v>
      </c>
      <c r="E7" s="69">
        <f>'[1]Procura em Estoque'!E11</f>
        <v>1</v>
      </c>
      <c r="F7" s="53"/>
      <c r="G7" s="55"/>
      <c r="J7" s="51"/>
      <c r="K7" s="52"/>
      <c r="L7" s="59" t="s">
        <v>36</v>
      </c>
      <c r="M7" s="73" t="b">
        <v>1</v>
      </c>
      <c r="N7" s="53"/>
      <c r="O7" s="55"/>
    </row>
    <row r="8" spans="2:15" ht="9.75" customHeight="1" x14ac:dyDescent="0.25">
      <c r="B8" s="51"/>
      <c r="C8" s="52"/>
      <c r="D8" s="59"/>
      <c r="E8" s="53"/>
      <c r="F8" s="53"/>
      <c r="G8" s="55"/>
      <c r="J8" s="51"/>
      <c r="K8" s="52"/>
      <c r="L8" s="59"/>
      <c r="M8" s="53"/>
      <c r="N8" s="53"/>
      <c r="O8" s="55"/>
    </row>
    <row r="9" spans="2:15" x14ac:dyDescent="0.25">
      <c r="B9" s="51"/>
      <c r="C9" s="52"/>
      <c r="D9" s="59" t="s">
        <v>37</v>
      </c>
      <c r="E9" s="76">
        <f>'[1]Procura em Estoque'!E15-'[1]Procura em Estoque'!E15*'[1]Procura em Estoque'!E13</f>
        <v>79.8</v>
      </c>
      <c r="F9" s="53"/>
      <c r="G9" s="55"/>
      <c r="J9" s="51"/>
      <c r="K9" s="52"/>
      <c r="L9" s="59" t="s">
        <v>38</v>
      </c>
      <c r="M9" s="76" t="b">
        <f>E7=1</f>
        <v>1</v>
      </c>
      <c r="N9" s="53"/>
      <c r="O9" s="55"/>
    </row>
    <row r="10" spans="2:15" ht="15.75" thickBot="1" x14ac:dyDescent="0.3">
      <c r="B10" s="51"/>
      <c r="C10" s="80"/>
      <c r="D10" s="81"/>
      <c r="E10" s="82"/>
      <c r="F10" s="83"/>
      <c r="G10" s="84"/>
      <c r="J10" s="51"/>
      <c r="K10" s="80"/>
      <c r="L10" s="81"/>
      <c r="M10" s="82"/>
      <c r="N10" s="83"/>
      <c r="O10" s="84"/>
    </row>
    <row r="11" spans="2:15" ht="12" customHeight="1" x14ac:dyDescent="0.25">
      <c r="B11" s="51"/>
      <c r="C11" s="51"/>
      <c r="D11" s="51"/>
      <c r="E11" s="51"/>
      <c r="F11" s="51"/>
      <c r="J11" s="51"/>
      <c r="K11" s="51"/>
      <c r="L11" s="51"/>
      <c r="M11" s="51"/>
      <c r="N11" s="51"/>
    </row>
    <row r="12" spans="2:15" ht="7.5" customHeight="1" x14ac:dyDescent="0.25"/>
    <row r="13" spans="2:15" ht="15.75" thickBot="1" x14ac:dyDescent="0.3"/>
    <row r="14" spans="2:15" x14ac:dyDescent="0.25">
      <c r="D14" s="87" t="str">
        <f>_xlfn.IFS(NOT(M5),"Cadastrar Comprador",M7,"Fechar Pedido",AND(M5,M9),"Oferecer Mais Produtos",TRUE,"Fechar Pedido")</f>
        <v>Fechar Pedido</v>
      </c>
      <c r="E14" s="88"/>
      <c r="F14" s="88"/>
      <c r="G14" s="88"/>
      <c r="H14" s="88"/>
      <c r="I14" s="88"/>
      <c r="J14" s="88"/>
      <c r="K14" s="88"/>
      <c r="L14" s="88"/>
      <c r="M14" s="89"/>
    </row>
    <row r="15" spans="2:15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2"/>
    </row>
    <row r="16" spans="2:15" ht="15.75" thickBot="1" x14ac:dyDescent="0.3">
      <c r="D16" s="93"/>
      <c r="E16" s="94"/>
      <c r="F16" s="94"/>
      <c r="G16" s="94"/>
      <c r="H16" s="94"/>
      <c r="I16" s="94"/>
      <c r="J16" s="94"/>
      <c r="K16" s="94"/>
      <c r="L16" s="94"/>
      <c r="M16" s="95"/>
    </row>
  </sheetData>
  <mergeCells count="1">
    <mergeCell ref="D14:M16"/>
  </mergeCells>
  <conditionalFormatting sqref="E9">
    <cfRule type="expression" dxfId="1" priority="2">
      <formula>#REF!=0</formula>
    </cfRule>
  </conditionalFormatting>
  <conditionalFormatting sqref="M9">
    <cfRule type="expression" dxfId="0" priority="1">
      <formula>#REF!=0</formula>
    </cfRule>
  </conditionalFormatting>
  <dataValidations count="1">
    <dataValidation type="list" allowBlank="1" showInputMessage="1" showErrorMessage="1" sqref="M5 M7" xr:uid="{59B75F08-DF9E-4E28-A11B-F4E478FF47DA}">
      <formula1>"VERDADEIRO,FALSO"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2633-A280-45BF-A0F7-53144438DFDE}">
  <dimension ref="A1:E12"/>
  <sheetViews>
    <sheetView zoomScale="150" zoomScaleNormal="150" workbookViewId="0">
      <selection sqref="A1:B1"/>
    </sheetView>
  </sheetViews>
  <sheetFormatPr defaultRowHeight="15" x14ac:dyDescent="0.25"/>
  <cols>
    <col min="1" max="1" width="29.28515625" customWidth="1"/>
    <col min="2" max="2" width="14.85546875" customWidth="1"/>
    <col min="5" max="5" width="28" bestFit="1" customWidth="1"/>
  </cols>
  <sheetData>
    <row r="1" spans="1:5" ht="21.75" thickBot="1" x14ac:dyDescent="0.4">
      <c r="A1" s="22" t="s">
        <v>12</v>
      </c>
      <c r="B1" s="23"/>
      <c r="E1" s="16" t="s">
        <v>13</v>
      </c>
    </row>
    <row r="2" spans="1:5" x14ac:dyDescent="0.25">
      <c r="A2" s="9" t="s">
        <v>13</v>
      </c>
      <c r="B2" s="12">
        <f>COUNTIF('[1]Produtos Infantis'!E3:E122,"&gt;0")</f>
        <v>107</v>
      </c>
      <c r="E2" s="14" t="s">
        <v>5</v>
      </c>
    </row>
    <row r="3" spans="1:5" x14ac:dyDescent="0.25">
      <c r="A3" s="10" t="s">
        <v>14</v>
      </c>
      <c r="B3" s="13">
        <f>'[1]Produtos Infantis'!E123</f>
        <v>1273</v>
      </c>
      <c r="E3" s="14" t="s">
        <v>7</v>
      </c>
    </row>
    <row r="4" spans="1:5" x14ac:dyDescent="0.25">
      <c r="A4" s="10"/>
      <c r="B4" s="13"/>
      <c r="E4" s="14" t="s">
        <v>6</v>
      </c>
    </row>
    <row r="5" spans="1:5" x14ac:dyDescent="0.25">
      <c r="A5" s="10" t="s">
        <v>5</v>
      </c>
      <c r="B5" s="13">
        <f>COUNTIF(Descrição, A5)</f>
        <v>20</v>
      </c>
      <c r="E5" s="14" t="s">
        <v>8</v>
      </c>
    </row>
    <row r="6" spans="1:5" x14ac:dyDescent="0.25">
      <c r="A6" s="10" t="s">
        <v>15</v>
      </c>
      <c r="B6" s="13">
        <f>SUMIF(Descrição, A5, Quantidades)</f>
        <v>193</v>
      </c>
      <c r="E6" s="14" t="s">
        <v>10</v>
      </c>
    </row>
    <row r="7" spans="1:5" ht="15.75" thickBot="1" x14ac:dyDescent="0.3">
      <c r="A7" s="10"/>
      <c r="B7" s="13"/>
      <c r="E7" s="15" t="s">
        <v>9</v>
      </c>
    </row>
    <row r="8" spans="1:5" x14ac:dyDescent="0.25">
      <c r="A8" s="10" t="s">
        <v>16</v>
      </c>
      <c r="B8" s="17">
        <f>AVERAGEIF(Descrição, $A$5, Descontos)</f>
        <v>8.7480000000000011</v>
      </c>
    </row>
    <row r="9" spans="1:5" x14ac:dyDescent="0.25">
      <c r="A9" s="10" t="s">
        <v>17</v>
      </c>
      <c r="B9" s="17">
        <f>AVERAGEIF(Descrição, $A$5, Preços)</f>
        <v>87.480000000000047</v>
      </c>
    </row>
    <row r="10" spans="1:5" x14ac:dyDescent="0.25">
      <c r="A10" s="18" t="s">
        <v>18</v>
      </c>
      <c r="B10" s="20">
        <f>B8/B9</f>
        <v>9.9999999999999964E-2</v>
      </c>
    </row>
    <row r="11" spans="1:5" x14ac:dyDescent="0.25">
      <c r="A11" s="18" t="s">
        <v>19</v>
      </c>
      <c r="B11" s="19">
        <f>_xlfn.MAXIFS(Preços,Descrição,'[1]Meus Números'!A5)</f>
        <v>89.9</v>
      </c>
    </row>
    <row r="12" spans="1:5" ht="15.75" thickBot="1" x14ac:dyDescent="0.3">
      <c r="A12" s="11" t="s">
        <v>20</v>
      </c>
      <c r="B12" s="21">
        <f>_xlfn.MINIFS(Preços,Descrição,'[1]Meus Números'!A5)</f>
        <v>85.5</v>
      </c>
    </row>
  </sheetData>
  <mergeCells count="1">
    <mergeCell ref="A1:B1"/>
  </mergeCells>
  <dataValidations count="1">
    <dataValidation type="list" errorStyle="information" allowBlank="1" showErrorMessage="1" errorTitle="Problema" error="Seria melhor digitar pelo menos 17 letras para poder fazer sua consulta." promptTitle="Aviso de Digitação" prompt="Ao digitar, use pelo menos 17 letras, assim: &quot;TÊNIS INFANTIL X*&quot;" sqref="A5" xr:uid="{A7665EA2-6136-46E0-9DE0-7AE4BBE77CB8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81DD-D1F9-46D0-8C3D-BD391ADA92E1}">
  <dimension ref="A2:E13"/>
  <sheetViews>
    <sheetView zoomScale="130" zoomScaleNormal="130" workbookViewId="0">
      <selection activeCell="D5" sqref="D5"/>
    </sheetView>
  </sheetViews>
  <sheetFormatPr defaultRowHeight="15" x14ac:dyDescent="0.25"/>
  <cols>
    <col min="1" max="1" width="26.85546875" bestFit="1" customWidth="1"/>
    <col min="2" max="2" width="14.85546875" customWidth="1"/>
    <col min="3" max="3" width="14.5703125" bestFit="1" customWidth="1"/>
    <col min="4" max="4" width="11.7109375" customWidth="1"/>
    <col min="5" max="5" width="14.140625" customWidth="1"/>
    <col min="6" max="6" width="14" customWidth="1"/>
  </cols>
  <sheetData>
    <row r="2" spans="1:5" x14ac:dyDescent="0.25">
      <c r="A2" t="s">
        <v>0</v>
      </c>
      <c r="B2" t="s">
        <v>1</v>
      </c>
    </row>
    <row r="3" spans="1:5" x14ac:dyDescent="0.25">
      <c r="A3" t="s">
        <v>11</v>
      </c>
      <c r="B3">
        <v>8</v>
      </c>
    </row>
    <row r="6" spans="1:5" ht="15.75" thickBot="1" x14ac:dyDescent="0.3"/>
    <row r="7" spans="1:5" ht="16.5" thickBot="1" x14ac:dyDescent="0.3">
      <c r="A7" s="1" t="s">
        <v>0</v>
      </c>
      <c r="B7" s="2" t="s">
        <v>2</v>
      </c>
      <c r="C7" s="2" t="s">
        <v>4</v>
      </c>
      <c r="D7" s="2" t="s">
        <v>1</v>
      </c>
      <c r="E7" s="2" t="s">
        <v>3</v>
      </c>
    </row>
    <row r="8" spans="1:5" x14ac:dyDescent="0.25">
      <c r="A8" s="3" t="s">
        <v>6</v>
      </c>
      <c r="B8" s="5">
        <v>85.5</v>
      </c>
      <c r="C8" s="5">
        <v>8.5500000000000007</v>
      </c>
      <c r="D8" s="4">
        <v>8</v>
      </c>
      <c r="E8" s="5">
        <v>615.6</v>
      </c>
    </row>
    <row r="9" spans="1:5" x14ac:dyDescent="0.25">
      <c r="A9" s="3" t="s">
        <v>6</v>
      </c>
      <c r="B9" s="5">
        <v>89.9</v>
      </c>
      <c r="C9" s="5">
        <v>8.99</v>
      </c>
      <c r="D9" s="4">
        <v>8</v>
      </c>
      <c r="E9" s="5">
        <v>647.28000000000009</v>
      </c>
    </row>
    <row r="10" spans="1:5" x14ac:dyDescent="0.25">
      <c r="A10" s="3" t="s">
        <v>6</v>
      </c>
      <c r="B10" s="5">
        <v>89.9</v>
      </c>
      <c r="C10" s="5">
        <v>8.99</v>
      </c>
      <c r="D10" s="4">
        <v>8</v>
      </c>
      <c r="E10" s="5">
        <v>647.28000000000009</v>
      </c>
    </row>
    <row r="11" spans="1:5" x14ac:dyDescent="0.25">
      <c r="A11" s="3" t="s">
        <v>9</v>
      </c>
      <c r="B11" s="5">
        <v>79.8</v>
      </c>
      <c r="C11" s="5">
        <v>7.98</v>
      </c>
      <c r="D11" s="4">
        <v>8</v>
      </c>
      <c r="E11" s="5">
        <v>574.55999999999995</v>
      </c>
    </row>
    <row r="12" spans="1:5" x14ac:dyDescent="0.25">
      <c r="A12" s="3" t="s">
        <v>9</v>
      </c>
      <c r="B12" s="5">
        <v>83.3</v>
      </c>
      <c r="C12" s="5">
        <v>8.33</v>
      </c>
      <c r="D12" s="4">
        <v>8</v>
      </c>
      <c r="E12" s="5">
        <v>599.76</v>
      </c>
    </row>
    <row r="13" spans="1:5" x14ac:dyDescent="0.25">
      <c r="A13" s="6" t="s">
        <v>9</v>
      </c>
      <c r="B13" s="8">
        <v>83.3</v>
      </c>
      <c r="C13" s="5">
        <v>8.33</v>
      </c>
      <c r="D13" s="7">
        <v>8</v>
      </c>
      <c r="E13" s="5">
        <v>599.76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D5" sqref="D5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015A53-F126-4CCF-ABA9-FFC404E00010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4D59180-AF5E-4D5F-B5F2-FD9983DB5A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78D384-9AE1-45F2-A6A0-DA4B91BF7A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Produtos Infantis por Colunas</vt:lpstr>
      <vt:lpstr>Procura em Estoque</vt:lpstr>
      <vt:lpstr>Resumo de Vendas</vt:lpstr>
      <vt:lpstr>Meus Números</vt:lpstr>
      <vt:lpstr>Dados Filtrados</vt:lpstr>
      <vt:lpstr>Gráficos</vt:lpstr>
      <vt:lpstr>'Dados Filtrados'!Area_de_extracao</vt:lpstr>
      <vt:lpstr>'Meus Números'!Area_de_extracao</vt:lpstr>
      <vt:lpstr>'Dados Filtrados'!Criterios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Neuber Queiroz</cp:lastModifiedBy>
  <cp:lastPrinted>2019-10-11T14:32:55Z</cp:lastPrinted>
  <dcterms:created xsi:type="dcterms:W3CDTF">2019-10-09T14:30:21Z</dcterms:created>
  <dcterms:modified xsi:type="dcterms:W3CDTF">2023-04-10T13:50:07Z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